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defaultThemeVersion="166925"/>
  <mc:AlternateContent xmlns:mc="http://schemas.openxmlformats.org/markup-compatibility/2006">
    <mc:Choice Requires="x15">
      <x15ac:absPath xmlns:x15ac="http://schemas.microsoft.com/office/spreadsheetml/2010/11/ac" url="C:\Users\CharlotteDungan\OneDrive - SC&amp;A, Inc. GCC\Desktop\Current Projects\WORKING-CEDRI Data Preperation\ProtectHERE\"/>
    </mc:Choice>
  </mc:AlternateContent>
  <xr:revisionPtr revIDLastSave="0" documentId="13_ncr:1_{79428D96-4147-491E-A44A-2CCC01AADFF2}" xr6:coauthVersionLast="47" xr6:coauthVersionMax="47" xr10:uidLastSave="{00000000-0000-0000-0000-000000000000}"/>
  <bookViews>
    <workbookView xWindow="-120" yWindow="-16320" windowWidth="29040" windowHeight="15840" tabRatio="819" activeTab="2" xr2:uid="{00000000-000D-0000-FFFF-FFFF00000000}"/>
  </bookViews>
  <sheets>
    <sheet name="Intro" sheetId="2" r:id="rId1"/>
    <sheet name="Definitions" sheetId="18" r:id="rId2"/>
    <sheet name="Facility" sheetId="3" r:id="rId3"/>
    <sheet name="Composition" sheetId="4" r:id="rId4"/>
    <sheet name="Control Devices" sheetId="6" r:id="rId5"/>
    <sheet name="HAP" sheetId="5" r:id="rId6"/>
    <sheet name="StorageVessels" sheetId="7" r:id="rId7"/>
    <sheet name="Dehydrators" sheetId="8" r:id="rId8"/>
    <sheet name="AssociatedGasOilWells" sheetId="9" r:id="rId9"/>
    <sheet name="Compressors" sheetId="10" r:id="rId10"/>
    <sheet name="SurfaceWaterImpoundments" sheetId="11" r:id="rId11"/>
    <sheet name="TruckLoading" sheetId="12" r:id="rId12"/>
    <sheet name="AGRUnits" sheetId="14" r:id="rId13"/>
    <sheet name="PneumaticPumpsControllers" sheetId="17" r:id="rId14"/>
    <sheet name="EquipmentLeaks" sheetId="16" r:id="rId15"/>
    <sheet name="Lists" sheetId="19" state="hidden" r:id="rId16"/>
  </sheets>
  <externalReferences>
    <externalReference r:id="rId17"/>
    <externalReference r:id="rId18"/>
  </externalReferences>
  <definedNames>
    <definedName name="Cntrl1">Lists!$A$166:$A$169</definedName>
    <definedName name="CntrlID_Pklst">[1]Picklist!$A$645:$A$662</definedName>
    <definedName name="CntrlIDList">'Control Devices'!$F$54:$F$86</definedName>
    <definedName name="CntrlIDListFinal">Lists!$B$1:$B$33</definedName>
    <definedName name="CntrlLis1">'Control Devices'!$B$11:$B$27</definedName>
    <definedName name="CntrlList2">'Control Devices'!$B$54:$B$68</definedName>
    <definedName name="CompOpService">[1]Picklist!$A$672:$A$675</definedName>
    <definedName name="ControlID">'Control Devices'!$B$11:$B$27+'Control Devices'!$B$54:$B$68</definedName>
    <definedName name="Dehy1">Lists!$A$140:$A$143</definedName>
    <definedName name="Dehy2">Lists!$A$146:$A$149</definedName>
    <definedName name="Dehy3">Lists!$A$152:$A$154</definedName>
    <definedName name="Dehy4">Lists!$A$157:$A$163</definedName>
    <definedName name="EqLeakCompType">[1]Picklist!$A$345:$A$351</definedName>
    <definedName name="EqLeakEqType">[1]Picklist!$A$335:$A$343</definedName>
    <definedName name="EqLeakInspFreq">[1]Picklist!$A$211:$A$215</definedName>
    <definedName name="EqLeakInspMethod">[1]Picklist!$A$322:$A$329</definedName>
    <definedName name="EqLeakMethod">[1]Picklist!$A$353:$A$356</definedName>
    <definedName name="EqLeaks1">Lists!$A$70:$A$74</definedName>
    <definedName name="EqLeaks2">Lists!$A$77:$A$84</definedName>
    <definedName name="EqLeaks3">Lists!$A$87:$A$93</definedName>
    <definedName name="EqLeaks4">Lists!$A$96:$A$104</definedName>
    <definedName name="EqLeaks5">Lists!$A$107:$A$113</definedName>
    <definedName name="EqLeaks6">Lists!$A$116:$A$118</definedName>
    <definedName name="EqLeaks7">Lists!$A$121:$A$124</definedName>
    <definedName name="EqLeakService">[1]Picklist!$A$331:$A$333</definedName>
    <definedName name="FanType">[1]Picklist!$A$473:$A$476</definedName>
    <definedName name="HAP">Lists!$A$178:$A$182</definedName>
    <definedName name="HAPFinal">Lists!$A$178:$A$181</definedName>
    <definedName name="ICR_ID">Facility!$C$22</definedName>
    <definedName name="IsoValve">[1]Picklist!$A$498:$A$500</definedName>
    <definedName name="LeakDefn">[1]Picklist!$A$519:$A$525</definedName>
    <definedName name="Pilot">[1]Picklist!$A$470:$A$471</definedName>
    <definedName name="PneuBleed">[1]Picklist!$A$217:$A$224</definedName>
    <definedName name="Pneum_device">[1]Picklist!$A$450:$A$460</definedName>
    <definedName name="Pneum_Meas">[1]Picklist!$A$353:$A$355</definedName>
    <definedName name="Pneum1">Lists!$A$38:$A$45</definedName>
    <definedName name="Pneum2">Lists!$A$48:$A$55</definedName>
    <definedName name="Pneum3">Lists!$A$58:$A$62</definedName>
    <definedName name="Pneum4">Lists!$A$65:$A$67</definedName>
    <definedName name="Pneum5">Lists!$A$127:$A$137</definedName>
    <definedName name="Pneum6">Lists!$A$121:$A$124</definedName>
    <definedName name="pneupractices">[1]Picklist!$A$558:$A$562</definedName>
    <definedName name="PneuWP">[1]Picklist!$A$226:$A$233</definedName>
    <definedName name="ProdGas">Lists!$A$172:$A$175</definedName>
    <definedName name="YN">[2]Picklist!$A$1:$A$2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G23" i="7" l="1"/>
  <c r="CG24" i="7"/>
  <c r="CG25" i="7"/>
  <c r="CG22" i="7"/>
  <c r="CD23" i="7"/>
  <c r="CD24" i="7"/>
  <c r="CD25" i="7"/>
  <c r="CD22" i="7"/>
  <c r="CB25" i="7"/>
  <c r="CB24" i="7"/>
  <c r="CB23" i="7"/>
  <c r="CB22" i="7"/>
  <c r="CH22" i="7"/>
  <c r="CH23" i="7"/>
  <c r="CH24" i="7"/>
  <c r="CH25" i="7"/>
  <c r="CG15" i="7"/>
  <c r="CG16" i="7"/>
  <c r="CG17" i="7"/>
  <c r="CG18" i="7"/>
  <c r="CG19" i="7"/>
  <c r="CG20" i="7"/>
  <c r="CG21" i="7"/>
  <c r="CG14" i="7"/>
  <c r="CD15" i="7"/>
  <c r="CD16" i="7"/>
  <c r="CD17" i="7"/>
  <c r="CD18" i="7"/>
  <c r="CD19" i="7"/>
  <c r="CD20" i="7"/>
  <c r="CD21" i="7"/>
  <c r="CD14" i="7"/>
  <c r="CA21" i="7"/>
  <c r="CA20" i="7"/>
  <c r="CA19" i="7"/>
  <c r="CA18" i="7"/>
  <c r="CA17" i="7"/>
  <c r="CA16" i="7"/>
  <c r="CA15" i="7"/>
  <c r="CA14" i="7"/>
  <c r="CH21" i="7"/>
  <c r="CH20" i="7"/>
  <c r="CH19" i="7"/>
  <c r="CH18" i="7"/>
  <c r="CH17" i="7"/>
  <c r="CH16" i="7"/>
  <c r="CH15" i="7"/>
  <c r="AP15" i="7"/>
  <c r="AP16" i="7"/>
  <c r="AP17" i="7"/>
  <c r="AP18" i="7"/>
  <c r="AP19" i="7"/>
  <c r="AP20" i="7"/>
  <c r="AP21" i="7"/>
  <c r="J14" i="7"/>
  <c r="J15" i="7" s="1"/>
  <c r="AP14" i="7"/>
  <c r="J20" i="7"/>
  <c r="J21" i="7"/>
  <c r="J16" i="7" l="1"/>
  <c r="J19" i="7"/>
  <c r="J18" i="7"/>
  <c r="J17" i="7"/>
  <c r="BZ14" i="8" l="1"/>
  <c r="BZ16" i="8"/>
  <c r="BZ15" i="8"/>
  <c r="BM15" i="8" l="1"/>
  <c r="BM16" i="8"/>
  <c r="BM14" i="8"/>
  <c r="G19" i="10" l="1"/>
  <c r="H19" i="10"/>
  <c r="G20" i="10"/>
  <c r="H20" i="10"/>
  <c r="G21" i="10"/>
  <c r="H21" i="10"/>
  <c r="G22" i="10"/>
  <c r="H22" i="10"/>
  <c r="G23" i="10"/>
  <c r="H23" i="10"/>
  <c r="G24" i="10"/>
  <c r="H24" i="10"/>
  <c r="H18" i="10"/>
  <c r="G18" i="10"/>
  <c r="BK12" i="14" l="1"/>
  <c r="BK13" i="14"/>
  <c r="BK11" i="14"/>
  <c r="AC12" i="14"/>
  <c r="AC13" i="14"/>
  <c r="AC11" i="14"/>
  <c r="AT17" i="10" l="1"/>
  <c r="AT16" i="10"/>
  <c r="AT15" i="10"/>
  <c r="AT14" i="10"/>
  <c r="AT13" i="10"/>
  <c r="AT12" i="10"/>
  <c r="AT11" i="10"/>
  <c r="H17" i="10"/>
  <c r="H16" i="10"/>
  <c r="H15" i="10"/>
  <c r="H14" i="10"/>
  <c r="H13" i="10"/>
  <c r="H12" i="10"/>
  <c r="H11" i="10"/>
  <c r="B33" i="6" l="1"/>
  <c r="B34" i="6"/>
  <c r="B35" i="6"/>
  <c r="B36" i="6"/>
  <c r="B37" i="6"/>
  <c r="B38" i="6"/>
  <c r="B39" i="6"/>
  <c r="B40" i="6"/>
  <c r="B41" i="6"/>
  <c r="B42" i="6"/>
  <c r="B43" i="6"/>
  <c r="B44" i="6"/>
  <c r="B45" i="6"/>
  <c r="B46" i="6"/>
  <c r="B47" i="6"/>
  <c r="B48" i="6"/>
  <c r="B49" i="6"/>
  <c r="B32" i="6"/>
  <c r="A20" i="19"/>
  <c r="B20" i="19" s="1"/>
  <c r="A21" i="19"/>
  <c r="B21" i="19" s="1"/>
  <c r="A22" i="19"/>
  <c r="B22" i="19" s="1"/>
  <c r="A23" i="19"/>
  <c r="B23" i="19" s="1"/>
  <c r="A24" i="19"/>
  <c r="B24" i="19" s="1"/>
  <c r="A25" i="19"/>
  <c r="B25" i="19" s="1"/>
  <c r="A26" i="19"/>
  <c r="B26" i="19" s="1"/>
  <c r="A27" i="19"/>
  <c r="B27" i="19" s="1"/>
  <c r="A28" i="19"/>
  <c r="B28" i="19" s="1"/>
  <c r="A29" i="19"/>
  <c r="B29" i="19" s="1"/>
  <c r="A30" i="19"/>
  <c r="B30" i="19" s="1"/>
  <c r="A31" i="19"/>
  <c r="B31" i="19" s="1"/>
  <c r="A32" i="19"/>
  <c r="B32" i="19" s="1"/>
  <c r="A33" i="19"/>
  <c r="B33" i="19" s="1"/>
  <c r="A19" i="19"/>
  <c r="B19" i="19" s="1"/>
  <c r="A2" i="19"/>
  <c r="B2" i="19" s="1"/>
  <c r="A3" i="19"/>
  <c r="B3" i="19" s="1"/>
  <c r="A4" i="19"/>
  <c r="B4" i="19" s="1"/>
  <c r="A5" i="19"/>
  <c r="B5" i="19" s="1"/>
  <c r="A6" i="19"/>
  <c r="B6" i="19" s="1"/>
  <c r="A7" i="19"/>
  <c r="B7" i="19" s="1"/>
  <c r="A8" i="19"/>
  <c r="B8" i="19" s="1"/>
  <c r="A9" i="19"/>
  <c r="B9" i="19" s="1"/>
  <c r="A10" i="19"/>
  <c r="B10" i="19" s="1"/>
  <c r="A11" i="19"/>
  <c r="B11" i="19" s="1"/>
  <c r="A12" i="19"/>
  <c r="B12" i="19" s="1"/>
  <c r="A13" i="19"/>
  <c r="B13" i="19" s="1"/>
  <c r="A14" i="19"/>
  <c r="B14" i="19" s="1"/>
  <c r="A15" i="19"/>
  <c r="B15" i="19" s="1"/>
  <c r="A16" i="19"/>
  <c r="B16" i="19" s="1"/>
  <c r="A17" i="19"/>
  <c r="B17" i="19" s="1"/>
  <c r="A18" i="19"/>
  <c r="B18" i="19" s="1"/>
  <c r="B1" i="19"/>
  <c r="C5" i="11"/>
  <c r="C4" i="11"/>
  <c r="C5" i="16"/>
  <c r="C4" i="16"/>
  <c r="C6" i="17"/>
  <c r="C5" i="17"/>
  <c r="C6" i="14"/>
  <c r="C5" i="14"/>
  <c r="C6" i="12"/>
  <c r="C5" i="12"/>
  <c r="C6" i="10"/>
  <c r="C5" i="10"/>
  <c r="C5" i="9"/>
  <c r="C4" i="9"/>
  <c r="C6" i="8"/>
  <c r="C5" i="8"/>
  <c r="C6" i="7"/>
  <c r="C5" i="7"/>
  <c r="C5" i="6"/>
  <c r="C4" i="6"/>
  <c r="C6" i="5"/>
  <c r="C5" i="5"/>
  <c r="C5" i="4"/>
  <c r="C4" i="4"/>
  <c r="C8" i="16"/>
  <c r="CH14" i="7" l="1"/>
</calcChain>
</file>

<file path=xl/sharedStrings.xml><?xml version="1.0" encoding="utf-8"?>
<sst xmlns="http://schemas.openxmlformats.org/spreadsheetml/2006/main" count="5499" uniqueCount="964">
  <si>
    <t>Introduction</t>
  </si>
  <si>
    <t>The U.S. Environmental Protection Agency (EPA) is collecting information related to hazardous air pollutant (HAP) emissions at oil and gas facilities to inform an evaluation if the current standards meet the Agency’s legal requirement to control all the relevant HAP and the emission points from which they are emitted. The Agency will also evaluate whether to revise the standards based on advancements in technology or work practices that further reduce air pollution since the previous eight-year technology review.</t>
  </si>
  <si>
    <t>Please complete a separate Excel workbook for each of the oil and natural gas production/processing facilities that your company owns/operates, up to a total of 25 facilities. If you own/operate more than 25 facilities, please select 25 that include HAP-emitting processes and that are representative of (1) different geographical regions/states, (2) different types of operations, and (3) different sizes. Please provide separate documentation of how the 25 facilities selected are representative of all the facilities owned/operated.</t>
  </si>
  <si>
    <t>Workbooks should be uploaded to EPA’s Compliance and Emissions Data Reporting Interface (CEDRI). You will need an EPA Central Data Exchange account to submit your questionnaire to CEDRI. The CEDRI system can be accessed from CDX link: https://cdx.epa.gov/
Log in with your existing account, or register with CEDRI for your entity. When you have entered CEDRI, you want to create a report under Part 63, subpart HH or subpart HHH. The option will appear to create an ICR Questionnaire. You can upload your completed excel questionnaire to CEDRI under “Available reports” Enclosure 1, by clicking on “add” under “action.”  If you have supporting documents you wish to submit, you may submit them in Adobe pdf format, or Microsoft Excel, as “questionnaire supporting document.”
For additional support, access the list of Job Aides: https://www.epa.gov/electronic-reporting-air-emissions/cedri#guide
The “create reports” guide provides screen shots for creating a report to submit your questionnaire.</t>
  </si>
  <si>
    <t>This workbook contains the instructions and information collection forms used to collect information regarding processes, emission sources, hazardous air pollutant emissions, and controls used at oil and gas production/processing facilities. A brief description of each worksheet tab is provided below along with instructions for how to fill out each section. Please read the entire instructions prior to filling out the survey in order to avoid any confusion or mistakes. If you have questions, please contact Matthew Witosky (Witosky.Matthew@epa.gov) or Andy Sheppard (Sheppard.Andy@epa.gov).</t>
  </si>
  <si>
    <t>Before completing the survey, review the definition of “facility” and any additional specific definitions that apply to you based on the industry segment to make sure you understand the scope of operations that must be reported. Include information for equipment at each facility.</t>
  </si>
  <si>
    <t>Name</t>
  </si>
  <si>
    <t>Details</t>
  </si>
  <si>
    <t>INSTRUCTIONS</t>
  </si>
  <si>
    <t>Intro</t>
  </si>
  <si>
    <t>Overview of tabs and general instructions.</t>
  </si>
  <si>
    <t>Definitions</t>
  </si>
  <si>
    <t>List of definitions of key terms used in this survey.</t>
  </si>
  <si>
    <t>FACILITY LEVEL INFORMATION</t>
  </si>
  <si>
    <t>Facility</t>
  </si>
  <si>
    <t>This form should be completed first, as this information will be used in the other sheets.</t>
  </si>
  <si>
    <t>Section 1. Parent Company General Information</t>
  </si>
  <si>
    <t>Section 2. Production/Processing Facility General Information</t>
  </si>
  <si>
    <t>Section 3. Processes/Emission Sources at the Production/Processing Facility</t>
  </si>
  <si>
    <t>Section 4. Monitoring at the Production/Processing Facility</t>
  </si>
  <si>
    <t>Section 5. Federal Regulatory Applicability at the Production/Processing Facility</t>
  </si>
  <si>
    <t>Composition</t>
  </si>
  <si>
    <t>Facility-level information about the composition of gases that pass through the production/processing facility. Complete this section using the most recent gas sampling data available.</t>
  </si>
  <si>
    <t>Section 1. Company and Facility Information. The information for these cells is filled in automatically from the Facility tab and should not be altered.</t>
  </si>
  <si>
    <r>
      <t>Section 2. Gas Composition. Indicate the sample date and the concentration of each component as a percentage of volume prior to and after dehydration. When providing percentages, enter whole numbers (</t>
    </r>
    <r>
      <rPr>
        <i/>
        <sz val="11"/>
        <color rgb="FF000000"/>
        <rFont val="Arial"/>
        <family val="2"/>
      </rPr>
      <t>e.g.</t>
    </r>
    <r>
      <rPr>
        <sz val="11"/>
        <color rgb="FF000000"/>
        <rFont val="Arial"/>
        <family val="2"/>
      </rPr>
      <t>, 20 for 20%; entering 0.2 will be interpreted as 0.2%).</t>
    </r>
  </si>
  <si>
    <r>
      <t>CONTROL DEVICE INFORMATION</t>
    </r>
    <r>
      <rPr>
        <sz val="11"/>
        <color rgb="FF000000"/>
        <rFont val="Arial"/>
        <family val="2"/>
      </rPr>
      <t xml:space="preserve"> </t>
    </r>
  </si>
  <si>
    <r>
      <t>Complete this sheet for all organic emissions control devices (</t>
    </r>
    <r>
      <rPr>
        <i/>
        <sz val="11"/>
        <color rgb="FF000000"/>
        <rFont val="Arial"/>
        <family val="2"/>
      </rPr>
      <t>e.g.</t>
    </r>
    <r>
      <rPr>
        <sz val="11"/>
        <color rgb="FF000000"/>
        <rFont val="Arial"/>
        <family val="2"/>
      </rPr>
      <t>, flares, combustors, vapor recovery units; see definitions) and all mercury or particulate matter control devices present at the production/processing facility.</t>
    </r>
  </si>
  <si>
    <t>Control Devices</t>
  </si>
  <si>
    <t>This form should be completed second, as the control device IDs entered in this sheet may be used in other sheets.</t>
  </si>
  <si>
    <t>Section 2. General Control Device Information. Complete one row for each organic emissions control device present at the production/processing facility. If no organic emissions control devices are present, you do not need to complete this section.</t>
  </si>
  <si>
    <t>Section 3. Control Device Cost Information. Complete one row for each organic emissions control device present at the production/processing facility. If no organic emissions control devices are present, you do not need to complete this section. Note that equipment and capital costs should be provided in “Year Installed” dollars. If equipment is rented, enter $0 and include rental costs in annual operating costs. For the annual operating and maintenance cost, enter operating costs for 2021 or the last operating year. If control device operation yielded net savings, enter a negative number equivalent to the annual net savings. Provide the natural gas consumption rate (e.g., supplemental fuel use rates) for the control device. For recovery compressors that yielded net natural gas savings, enter a negative value reflective of the net annual quantity of natural gas recovered.</t>
  </si>
  <si>
    <t>Section 4. General Control Device Information. Complete one row for each mercury or particulate control device present at the production/processing facility. If no mercury or particulate control devices are present, you do not need to complete this section.</t>
  </si>
  <si>
    <t>EMISSON SOURCE-SPECIFIC INFORMATION</t>
  </si>
  <si>
    <t xml:space="preserve">Complete these sheets only if the source or equipment is present at the production/processing facility. </t>
  </si>
  <si>
    <r>
      <t>You must provide information regarding each source or equipment present at the facility regardless of whether the equipment is rented, leased, or separately owned. These forms should be able to be completed with information readily available without additional testing</t>
    </r>
    <r>
      <rPr>
        <i/>
        <sz val="11"/>
        <color rgb="FFFF0000"/>
        <rFont val="Arial"/>
        <family val="2"/>
      </rPr>
      <t>.</t>
    </r>
  </si>
  <si>
    <t>HAP</t>
  </si>
  <si>
    <t>Information sheet for emissions of HAP from all emission sources present at the production/processing facility.</t>
  </si>
  <si>
    <t>Section 2. HAP Emissions. Complete each applicable column for the list of HAP provided. For each HAP, indicate whether emissions have been estimated, measured, or if you have confirmed through sampling or monitoring that the HAP is not found or is below the detection limit. If the HAP was not tested for, select “Never Estimated or Tested For.” If metals other than mercury have been estimated or measured from emission sources present at the facility, list them in the HAP column at the bottom of the list and fill out the other columns as appropriate. Also indicate whether each HAP has been measured for in ambient monitoring at or around the facility. Note that the EPA is aware of studies at oil and natural gas sites that have identified emissions of several HAP not routinely reported, which are included in the table.</t>
  </si>
  <si>
    <t>Storage Vessels</t>
  </si>
  <si>
    <t>Source-specific information sheet for separators and storage tanks/vessels located at the production/processing facility. This information should be completed for all separators, heater treaters, and other liquid hydrocarbon storage vessels managing produced fluids. Information on “pressure vessels” or tanks used to store any type of glycol, amine, diesel fuel, gasoline, or inorganic chemical, and should not be included in this tab.</t>
  </si>
  <si>
    <t>Section 2. Number of Production/Processing Units. If there are no units at the facility, you do not need to complete Section 3.</t>
  </si>
  <si>
    <t>Section 3. Tank/Vessel Emissions. Complete different rows for each type of emissions (flash and working/breathing) from each tank/vessel ID, as applicable. Note that the table has different columns for uncontrolled versus controlled emissions. Unless otherwise noted, you should provide actual emissions data. Total emissions and control information for all manifolded tanks are only required to be reported for one tank in the manifolded group.</t>
  </si>
  <si>
    <t>Dehydrators</t>
  </si>
  <si>
    <t>Source-specific information sheet for dehydration units.</t>
  </si>
  <si>
    <t xml:space="preserve">Section 2. Number of Production/Processing Units. If there are no units at the facility, you do not need to complete Section 3. </t>
  </si>
  <si>
    <r>
      <t>Section 3. Dehydrator Emissions. Complete one row for each dehydrator ID. Note that the table has different columns for uncontrolled versus controlled emissions. Unless otherwise noted, you should provide actual emissions data. When providing percentages, enter whole numbers (</t>
    </r>
    <r>
      <rPr>
        <i/>
        <sz val="11"/>
        <color rgb="FF000000"/>
        <rFont val="Arial"/>
        <family val="2"/>
      </rPr>
      <t>e.g.</t>
    </r>
    <r>
      <rPr>
        <sz val="11"/>
        <color rgb="FF000000"/>
        <rFont val="Arial"/>
        <family val="2"/>
      </rPr>
      <t>, 20 for 20%; entering 0.2 will be interpreted as 0.2%).</t>
    </r>
  </si>
  <si>
    <t>Associated GasOilWells</t>
  </si>
  <si>
    <t>Source-specific information sheet for associated gas from oil wells.</t>
  </si>
  <si>
    <t>Section 2. Information About Gas Routing. If associated gas is routed to a sales line, you need only complete the related information in Section 2 and do not need to complete Section 3. If associated gas is not routed to a sales line, the reason is to be provided in Section 2 and Section 3 should be completed.</t>
  </si>
  <si>
    <t>Section 3. Associated Gas Emissions. Complete one row for each US Well ID. If multiple wells are linked to a single separator, provide emissions information for the entire group on a single row and identify all US Well IDs in the first column. Note that the table has different columns for uncontrolled versus controlled emissions. Unless otherwise noted, you should provide actual emissions data.</t>
  </si>
  <si>
    <t>Compressors</t>
  </si>
  <si>
    <t>Source-specific information sheet for production/processing compressors, including vapor recovery compressors.</t>
  </si>
  <si>
    <t>Section 2. Compressor Emissions. Complete one row for each compressor name/ID. Note that the table has different columns for uncontrolled versus controlled emissions. Enter emissions from the compressor only, not including the driver. Unless otherwise noted, you should provide actual emissions data.</t>
  </si>
  <si>
    <t>SurfaceWater Impoundments</t>
  </si>
  <si>
    <t>Source-specific information sheet for surface water impoundments. Note that this excludes impoundments covered under 40 CFR Part 63, Subpart DD (Off-Site Waste and Recovery Operations). If there are no surface water impoundments at the facility, you do not need to complete this tab.</t>
  </si>
  <si>
    <t>Section 2. Emissions Information. Complete one row for each location within the facility that handles surface water impoundments. Note that the table has different columns for uncontrolled versus controlled emissions. Unless otherwise noted, you should provide actual emissions data.</t>
  </si>
  <si>
    <t>TruckLoading</t>
  </si>
  <si>
    <t>Source-specific information sheet for product truck loading and vapor balancing at production/processing facilities.</t>
  </si>
  <si>
    <t>Section 2. Number of Production/Processing Units. If there are no loading racks at the facility, you do not need to complete Section 3.</t>
  </si>
  <si>
    <t>Section 3. Loading Rack Emissions. Complete one row for each loading rack ID. Note that the table has different columns for uncontrolled versus controlled emissions. Uncontrolled emissions should be calculated without bottom/submerged fill, if used. Unless otherwise noted, you should provide actual emissions data.</t>
  </si>
  <si>
    <t>AGRUnits</t>
  </si>
  <si>
    <t>Source-specific information sheet for acid gas removal units. If there are no acid gas removal units at the production/processing facility, you do not need to complete this tab.</t>
  </si>
  <si>
    <t>Section 2. Acid Gas Removal Unit (AGRU) Emissions. Complete one row for each unit ID. Note that the table has different columns for uncontrolled versus controlled emissions. Unless otherwise noted, you should provide actual emissions data.</t>
  </si>
  <si>
    <t>Pneumatic Pumps Controllers</t>
  </si>
  <si>
    <t>Source-specific information sheet for pneumatic devices in production/processing, including pneumatic controllers, pneumatic pumps, isolation valves, and actuators.</t>
  </si>
  <si>
    <t>Section 2. Presence of Natural Gas-Driven Pneumatic Devices/Pumps for Production/Processing. If there are no pneumatic devices or pumps at the facility, you do not need to complete sections 3-6.</t>
  </si>
  <si>
    <t xml:space="preserve">Section 3. Inventory of Pneumatic Controllers/Devices/Pumps in Production/Processing Service. </t>
  </si>
  <si>
    <t>Section 4. General Pneumatic Controllers/Devices/Pumps Information. Note that you may or may not need to complete Section 6 depending on your answer to the question in this section regarding direct measurements of emissions.</t>
  </si>
  <si>
    <t>Section 5. Pneumatically Driven Isolation Valve Actuations. Complete one row for each isolation valve/actuator ID.</t>
  </si>
  <si>
    <t>Section 6. Direct Measurements. Only complete this section if you answered “Yes” to the question in Section 3 regarding direct measurements of emissions. Complete one row for each source description or ID for which measurement data are available.</t>
  </si>
  <si>
    <t>Equipment Leaks</t>
  </si>
  <si>
    <t>Source-specific information sheet for equipment and fugitive component leaks at production/processing facilities.</t>
  </si>
  <si>
    <t xml:space="preserve">Section 2. Additional Production/Processing Facility Information. Note that you may or may not need to complete Section 4 depending on your answer to the last question in this Section. </t>
  </si>
  <si>
    <t>Section 3. Pressure Relief Devices in Production/Processing Service.</t>
  </si>
  <si>
    <t>Section 4. Production/Processing Equipment and Fugitive Component Leak Emissions. Provide the combined emissions for all equipment and fugitive component leaks that occurred in 2021. Unless otherwise noted, you should provide actual emissions data considering the impacts of leak detection and repair programs.</t>
  </si>
  <si>
    <t>Useful Tips</t>
  </si>
  <si>
    <t>Shading</t>
  </si>
  <si>
    <r>
      <t>For each table, fill in the required information in the blue-shaded cells. Green-shaded cells are filled in automatically by the sheet. You do not need to fill out cells that are blacked out. Note that some cells will automatically change color depending on your answers to other questions. For example, if the “Other (specify)” option is selected from the</t>
    </r>
    <r>
      <rPr>
        <sz val="11"/>
        <color rgb="FFFF0000"/>
        <rFont val="Arial"/>
        <family val="2"/>
      </rPr>
      <t xml:space="preserve"> </t>
    </r>
    <r>
      <rPr>
        <sz val="11"/>
        <color theme="1"/>
        <rFont val="Arial"/>
        <family val="2"/>
      </rPr>
      <t>dropdown menu, the next cell will change color to allow you to provide more specific information.</t>
    </r>
  </si>
  <si>
    <t>Drop Down Pick Lists</t>
  </si>
  <si>
    <t>Many input values have predetermined lists of potential answers. A small triangle will appear on the right side of the cell that provides a pick list. Click on the triangle and the list of options will appear. Select the best option of those provided. Some lists include “Other” as a choice. If you select this option, please provide further information in the next column.</t>
  </si>
  <si>
    <t> </t>
  </si>
  <si>
    <t>Oil and Gas Production/Processing Information Collection Request</t>
  </si>
  <si>
    <t>Key Terms and Definitions for Detailed Facility Survey</t>
  </si>
  <si>
    <t>Term</t>
  </si>
  <si>
    <t>Definition</t>
  </si>
  <si>
    <t>Acid gas removal unit (AGRU)</t>
  </si>
  <si>
    <t>A processing unit that separates gases such as carbon dioxide, hydrogen sulfide, and/or nitrogen from sour natural gas using liquid or solid absorbents or membrane separators. Also commonly referred to as a sweetening unit.</t>
  </si>
  <si>
    <t>Air-assisted flare</t>
  </si>
  <si>
    <t>A flare that intentionally introduces air at or near the flare tip through nozzles or other hardware conveyance for the purposes including, but not limited to, protecting the design of the flare tip, promoting turbulence for mixing or inducing air into the flame.</t>
  </si>
  <si>
    <t>API gravity</t>
  </si>
  <si>
    <t>A specific gravity scale developed by the American Petroleum Institute (API) for measuring the relative density of various petroleum liquids, expressed in degrees. The formula for determining API gravity is:
API gravity = (141.5/SG at 60°F) - 131.5, where SG is the specific gravity of the fluid.</t>
  </si>
  <si>
    <t xml:space="preserve">Associated gas </t>
  </si>
  <si>
    <t>The natural gas which originates at oil wells and occurs either in a discrete gaseous phase at the wellhead or is released from the liquid hydrocarbon phase by separation.</t>
  </si>
  <si>
    <t>Atmospheric storage tank</t>
  </si>
  <si>
    <t>A class of storage tanks that store materials at approximately atmospheric pressure.  Atmospheric storage tanks may store liquids at ambient temperatures or at elevated temperatures.</t>
  </si>
  <si>
    <t>Barrel</t>
  </si>
  <si>
    <t>A common unit of measurement for the volume of crude oil produced or processed. The volume of a barrel is equivalent to 42 US gallons.</t>
  </si>
  <si>
    <t>Barrel of oil equivalent (BOE)</t>
  </si>
  <si>
    <t>A unit of energy equal to 5.8-million British thermal units (5.8 MMBtu) based on the approximate energy released be burning one barrel of crude oil.  For the purposes of this information collection request, you may use 1 BOE = 1 barrel of crude oil produced and 1 BOE = 5,800 scf of natural gas produced rather than using a direct energy conversion.</t>
  </si>
  <si>
    <t>Basin</t>
  </si>
  <si>
    <t>Geologic provinces as defined by the American Association of Petroleum Geologists (AAPG) Geologic Note: AAPG-CSD Geologic Provinces Code Map: AAPG Bulletin, Prepared by Richard F. Meyer, Laure G. Wallace, and Fred J. Wagner, Jr., Volume 75, Number 10 (October 1991) (incorporated by reference, see §98.7) and the Alaska Geological Province Boundary Map, Compiled by the American Association of Petroleum Geologists Committee on Statistics of Drilling in Cooperation with the USGS, 1978.</t>
  </si>
  <si>
    <t>Blowdown</t>
  </si>
  <si>
    <t xml:space="preserve">The act of releasing gas from a well, process unit, or pipeline to reduce the pressure of the system or to prepare equipment for maintenance or cleaning, such as pigging. </t>
  </si>
  <si>
    <t>Centralized production surface site</t>
  </si>
  <si>
    <t>One or more storage vessels and all equipment at a single surface site used to gather, for the purpose of sale or processing to sell, crude oil, condensate, produced water, or intermediate hydrocarbon liquid from one or more offsite natural gas or oil production wells. This equipment includes, but is not limited to, equipment used for storage, separation, treating, dehydration, artificial lift, combustion, compression, pumping, metering, monitoring, and flowline. Process vessels and process tanks are not conside vessels or storage tanks red storage . A centralized production facility is located upstream of the natural gas processing plant or the crude oil pipeline breakout station and is a part of producing operations.</t>
  </si>
  <si>
    <t>Centrifugal compressor</t>
  </si>
  <si>
    <t xml:space="preserve">Any machine for raising the pressure of a gaseous stream by drawing in low pressure gas and discharging significantly higher pressure gas by means of mechanical rotating vanes or impellers. Screw, sliding vane, and liquid ring compressors are not centrifugal compressors for the purposes of this information collection request. </t>
  </si>
  <si>
    <t>Components (or equipment components)</t>
  </si>
  <si>
    <t>Those parts of major process equipment that are typically included in leak detection and repair programs to reduce equipment leak emissions. Equipment components include, but are not limited to:  valves, pumps, connectors (including flanges), meters, open-ended lines, and pressure relief devices.</t>
  </si>
  <si>
    <t>Compressor</t>
  </si>
  <si>
    <t>Any machine for raising the pressure of a gaseous stream by drawing in low pressure gas and discharging significantly higher pressure gas.</t>
  </si>
  <si>
    <t xml:space="preserve">Compressor station </t>
  </si>
  <si>
    <t>Any permanent combination of one or more compressors that move natural gas at increased pressure from fields, in transmission pipelines, or into storage.</t>
  </si>
  <si>
    <t>Condensate</t>
  </si>
  <si>
    <t>Hydrocarbon liquid separated from natural gas that condenses due to changes in the temperature, pressure, or both, and remains liquid at standard conditions.</t>
  </si>
  <si>
    <t>Continuous bleed pneumatic controller</t>
  </si>
  <si>
    <t>A pneumatic controller that uses a continuous flow of pneumatic supply gas to the process control device (e.g., level control, temperature control, pressure control) where the supply gas pressure is modulated by the process condition, and then flows to the valve controller where the signal is compared with the process set-point to adjust gas pressure in the valve actuator. For the purposes of this paper, continuous bleed controllers are further subdivided into two types based on their bleed rate.  A low continuous bleed controller has a bleed rate of less than or equal to 6 standard cubic feet per hour (scf/hr).  A high continuous bleed controller has a bleed rate of greater than 6 scf/hr.</t>
  </si>
  <si>
    <t>Control device</t>
  </si>
  <si>
    <t xml:space="preserve">Equipment that is utilized to recover or reduce emissions from a process stream that would otherwise be released to the atmosphere. For the purpose of completing the control device tab in this ICR, information is only required for each “organic emissions control device.” </t>
  </si>
  <si>
    <t>Conventional spring-loaded relief valve</t>
  </si>
  <si>
    <t>A type of reclosing pressure relief device that uses a spring force to keep the relief valve closed until the set pressure is released and where the bonnet, spring and guide are exposed to the released fluids and the release system backpressure affects the relief set pressure.</t>
  </si>
  <si>
    <t xml:space="preserve">Crude oil </t>
  </si>
  <si>
    <t xml:space="preserve">A mixture of hydrocarbons that exists in liquid phase in natural underground reservoirs and remains liquid at atmospheric pressure after passing through surface separating facilities. Depending upon the characteristics of the crude stream, it may also include small amounts of non-hydrocarbons produced from oil, such as sulfur and various metals, drip gases, and liquid hydrocarbons produced from tar sands, gilsonite, and oil shale. </t>
  </si>
  <si>
    <t>Directional well</t>
  </si>
  <si>
    <t>A wellbore that has a planned deviation from primarily vertical so as to require the use of special tools or techniques to ensure that the wellbore path hits a particular subsurface target, typically located away from (as opposed to directly under) the surface location of the well.</t>
  </si>
  <si>
    <t>Dry gas well</t>
  </si>
  <si>
    <t>For the purposes of this ICR, a well that produces natural gas, other than coal bed methane, with a GOR greater than 1,000,000 scf/bbl.</t>
  </si>
  <si>
    <t>Equipment</t>
  </si>
  <si>
    <t>Pumps, pressure relief devices, sampling connection systems, open-ended valves, or lines, valves, flanges, or other connectors.at a natural gas processing plant.</t>
  </si>
  <si>
    <t>Enclosed flare/combustor</t>
  </si>
  <si>
    <t xml:space="preserve">A flare or combustion device that uses a large stack enclosure to contain the devices flame within the stack enclosure. The bottom of the stack enclosure may be open or have openings to allow ambient air flow into the stack enclosure and the flare/flame tips are located near the base of the enclosure. This device is differs from a thermal oxidizer or incinerator due to the lack of a defined volume combustion chamber. </t>
  </si>
  <si>
    <t>Enhanced oil recovery (or EOR)</t>
  </si>
  <si>
    <t>The implementation of various techniques for increasing the amount of crude oil that can be extracted from an oil field, including gas injection, thermal injection, chemical injection, and plasma-pulse technology.</t>
  </si>
  <si>
    <t>All of the pollutant-emitting activities which belong to the same industrial grouping (same two-digit code as described in the Standard Industrial Classification Manual, 1972, as amended by the 1977 Supplement), are located on one or more contiguous or adjacent properties, and are under the control of the same person (or persons under common control). Pollutant emitting activities shall be considered adjacent if they are located on the same surface site; or if they are located on surface sites that are located within 1/4 mile of one another (measured from the center of the equipment on the surface site) and they share equipment.
The term facility may also refer to the pollutant-emitting activities at one or more surface sites depending on the industry segment.  For the purposes of completing this ICR, the following definitions apply:
·         Well site facility for the onshore petroleum and natural gas production industry segment.
·         Gathering and boosting compressor station facility for the onshore petroleum and natural gas gathering and boosting industry segment.
·         Transmission pipeline facility for the onshore natural gas transmission pipeline industry segment.
All other industry segments, the basic definition of facility applies.</t>
  </si>
  <si>
    <t>Fenceline Monitoring</t>
  </si>
  <si>
    <t>The use of monitoring technology to measure chemical composition of ambient air at facility's property line.</t>
  </si>
  <si>
    <t>Field operator site</t>
  </si>
  <si>
    <t xml:space="preserve">A centralized office or company that serves as the overall manager of the operations of one or more wells sites.  </t>
  </si>
  <si>
    <t xml:space="preserve">Field quality natural gas </t>
  </si>
  <si>
    <t xml:space="preserve">Natural gas as produced at the wellhead or feedstock natural gas entering the natural gas processing plant. </t>
  </si>
  <si>
    <t>Flare</t>
  </si>
  <si>
    <t>A combustion device, whether at ground level or elevated, that uses an open flame to burn combustible gases with combustion air provided by uncontrolled ambient air around the flame.</t>
  </si>
  <si>
    <t>Fugitive emission component</t>
  </si>
  <si>
    <t xml:space="preserve">Any component that has the potential to emit fugitive emissions of HAP at a well site, centralized production facility, or compressor station, including valves, connectors, pressure relief devices, open-ended lines, flanges, covers and closed vent systems, thief hatches or other openings on a storage vessel, compressors, instruments, meters, and in yard piping.  </t>
  </si>
  <si>
    <t>Gas liquid ratio</t>
  </si>
  <si>
    <t>The ratio of the volume of natural gas that comes out of solution when liquid is stored at standard conditions. The liquid may be crude oil, condensate or produced water.</t>
  </si>
  <si>
    <t>Gas-to-oil-ratio (GOR)</t>
  </si>
  <si>
    <t>The ratio of the volume of natural gas that is produced or that comes out of solution when crude oil is extracted from a well equilibrated to standard conditions to the volume of hydrocarbon liquids (oil and condensate) produced after the natural gas comes out of solution. This is often calculated by dividing the measured natural gas production by the measured crude oil and condensate production.</t>
  </si>
  <si>
    <t>Gas reservoir</t>
  </si>
  <si>
    <t>A reservoir that produces natural gas or that produces natural gas and hydrocarbon liquids (oil and condensate) such that the gas-to-oil ratio of the material extracted from the reservoir is 100,000 scf/barrel of more.</t>
  </si>
  <si>
    <t>Gas service</t>
  </si>
  <si>
    <t>A piece of equipment that contains process fluid that is in the gaseous state at operating conditions.</t>
  </si>
  <si>
    <t>Gas well</t>
  </si>
  <si>
    <t>A well that produces natural gas or that produces natural gas and hydrocarbon liquids (oil and condensate) such that the gas-to-oil ratio is 100,000 scf/barrel of more.</t>
  </si>
  <si>
    <t>Gathering and boosting compressor station facility</t>
  </si>
  <si>
    <t xml:space="preserve">All equipment at a compressor station surface site within the onshore petroleum and natural gas gathering and boosting industry segment, the gathering pipelines associated with the compressor station, and all equipment associated with those gathering pipelines. Gathering pipelines that are associated with a compressor station include all pipelines upstream of the compressor station up to either the well site facility, upstream gathering and boosting station facility or custody transfer point, as applicable. Gathering pipelines that are associated with a compressor station also include pipelines downstream of the compressor station that are not directed to another gathering and boosting station facility under the same ownership; the down steam upstream pipelines associated with the compressor station ends at the custody transfer point, entrance to a transmission pipeline, of entrance to a gas processing plant, as applicable. </t>
  </si>
  <si>
    <t>Heavy liquid service</t>
  </si>
  <si>
    <t>A piece of equipment that is not in gas service or in light liquid service.</t>
  </si>
  <si>
    <t>Heavy oil well</t>
  </si>
  <si>
    <t>For the purposes of this ICR, a well that produces crude oil with a GOR of 300 scf/bbl or less.</t>
  </si>
  <si>
    <t>Horizontal well</t>
  </si>
  <si>
    <t>A subset of the more general term "directional well" used where the departure of the wellbore from vertical exceeds about 80 degrees.</t>
  </si>
  <si>
    <t>Incinerator</t>
  </si>
  <si>
    <t>An apparatus for burning waste material, especially industrial waste, at high temperatures until it is reduced to ash. Incinerators may be used to treat solid, liquid or gaseous waste and typically have a fixed volume combustion chamber.</t>
  </si>
  <si>
    <t>Intermittent bleed controller</t>
  </si>
  <si>
    <t>A pneumatic controller that does not have a continuous bleed, but rather vents only when the controller is actuated.</t>
  </si>
  <si>
    <t>Isolation valve</t>
  </si>
  <si>
    <t>A valve in a fluid handling system that stops the flow of process media to a given location, usually for maintenance or safety purposes.</t>
  </si>
  <si>
    <t>Light liquid service</t>
  </si>
  <si>
    <t>A piece of equipment that contains a liquid for which all of the following conditions apply:
• The vapor pressure of one or more of the organic components is greater than 0.3 kPa at 20 °C (1.2 in. H2O at 68 °F),
• The total concentration of the pure organic components having a vapor pressure greater than 0.3 kPa at 20 °C (1.2 in. H2O at 68 °F) is equal to or greater than 20 percent by weight, and
• The fluid is a liquid at operating conditions.</t>
  </si>
  <si>
    <t>Light oil well</t>
  </si>
  <si>
    <t>For the purposes of this ICR, a well that produces crude oil with a GOR greater than 300 scf/bbl but less than or equal to 100,000 scf/bbl.</t>
  </si>
  <si>
    <t>Natural gas (NG)</t>
  </si>
  <si>
    <t>A naturally occurring mixture or process derivative of hydrocarbon and non-hydrocarbon gases found in geologic formations beneath the earth's surface, of which its constituents include, but are not limited to methane, heavier hydrocarbons and carbon dioxide. Natural gas may be field quality, pipeline quality, or process gas.</t>
  </si>
  <si>
    <t>Net heating value</t>
  </si>
  <si>
    <t xml:space="preserve"> The energy released as heat when a compound undergoes complete combustion with oxygen to form gaseous carbon dioxide and gaseous water (also referred to as lower heating value).</t>
  </si>
  <si>
    <t>Oil well</t>
  </si>
  <si>
    <t>A well that produces crude oil or that produces crude oil and associated gas such that the gas-to-oil ratio is less 100,000 scf/barrel.</t>
  </si>
  <si>
    <t>Onshore</t>
  </si>
  <si>
    <t>All facilities except those that are located in the territorial seas or on the outer continental shelf.</t>
  </si>
  <si>
    <t xml:space="preserve">Onshore natural gas processing </t>
  </si>
  <si>
    <t xml:space="preserve">The oil and gas industry segment that is engaged in the extraction of natural gas liquids from field quality natural gas, fractionation of mixed natural gas liquids to natural gas products, or both at an onshore facility.  A Joule-Thompson valve, a dew point depression valve, or an isolated or standalone Joule-Thompson skid is not an onshore natural gas processing facility. </t>
  </si>
  <si>
    <t xml:space="preserve">Onshore petroleum and natural gas gathering and boosting  </t>
  </si>
  <si>
    <t>The oil and gas industry segment that uses onshore gathering pipelines and other equipment to collect petroleum and/or natural gas from onshore petroleum and natural gas production facilities and to compress, dehydrate, sweeten, or transport the crude oil , condensate and/or natural gas to a natural gas processing facility, a transmission pipeline or to a natural gas distribution pipeline.  See also Gathering and boosting compressor station facility.</t>
  </si>
  <si>
    <t xml:space="preserve">Onshore petroleum and natural gas production </t>
  </si>
  <si>
    <t>The oil and gas industry segment responsible for the onshore extraction and production of crude oil, condensate, and/or natural gas and generally operate under NAICS code 211111 or 211112.</t>
  </si>
  <si>
    <t xml:space="preserve">Optical Gas Imaging (OGI) </t>
  </si>
  <si>
    <t xml:space="preserve">A thermal imaging technology that utilizes infrared cameras to detect fugitive emissions. </t>
  </si>
  <si>
    <t>Organic emissions control device</t>
  </si>
  <si>
    <t>A control device designed to recover or reduce emissions of organic pollutants, and includes, but is not limited to, traditional candlestick flares, enclosed flares, thermal oxidizers/incinerators, vapor recovery units and carbon adsorption systems. Catalyst systems used on compressor engines and turbines to reduce the emissions of CO, NOx or other inorganic pollutants are not considered to be organic emissions control devices.</t>
  </si>
  <si>
    <t>Owner or operator</t>
  </si>
  <si>
    <t xml:space="preserve">Any person who owns, leases, operates, controls, or supervises an affected facility or a stationary source of which an affected facility is a part. </t>
  </si>
  <si>
    <t>Pneumatic controller</t>
  </si>
  <si>
    <t xml:space="preserve">An automated pneumatic device used for maintaining a process condition such as liquid level, pressure, pressure difference and temperature. </t>
  </si>
  <si>
    <t>Pneumatic device</t>
  </si>
  <si>
    <t>Any device which generates or is powered by compressed air or natural gas which includes pneumatic controllers, pneumatic valve actuators, and pneumatic pumps.</t>
  </si>
  <si>
    <t>Pneumatic pump</t>
  </si>
  <si>
    <t>Devices that use gas pressure to drive a fluid by raising or reducing the pressure of the fluid by means of a positive displacement, a piston or set of rotating impellers.</t>
  </si>
  <si>
    <t>Pressure relief device</t>
  </si>
  <si>
    <t xml:space="preserve">A valve, rupture disc or other device that is designed to open or release fluids when the pressure inside a piece of equipment reaches a set pressure to avoid safety hazards and equipment damage caused by exceeding the design limits of the equipment. </t>
  </si>
  <si>
    <t>Pressure vessels</t>
  </si>
  <si>
    <t>Vessel that are designed to store compressed gases or liquids, such as LNG, at pressures of 30 psig or higher without emissions to the atmosphere.</t>
  </si>
  <si>
    <t>Producing well</t>
  </si>
  <si>
    <t xml:space="preserve">A well for which crude oil or natural gas are actively flowing from a subsurface reservoir and through the wellhead valve. </t>
  </si>
  <si>
    <t>Production profile</t>
  </si>
  <si>
    <t>How the production level of a well or basin changes (or is expected to change) over the life of the well.</t>
  </si>
  <si>
    <t>Purge gas</t>
  </si>
  <si>
    <t>Gas intentionally introduced either into the flare header system or at the base of the flare to maintain a constant flow of gas through the flare header and stack in order to prevent oxygen ingress.</t>
  </si>
  <si>
    <t xml:space="preserve">Reciprocating compressor </t>
  </si>
  <si>
    <t>A piece of equipment that increases the pressure of a gaseous stream by positive displacement, employing linear movement of the driveshaft.</t>
  </si>
  <si>
    <t>Relief valve</t>
  </si>
  <si>
    <t>Any reclosing pressure relief device such as a conventional spring-loaded relief valve, a balanced bellows spring-loaded relief valve, or a pilot-operated relief valve.</t>
  </si>
  <si>
    <t>Rotary vane actuator</t>
  </si>
  <si>
    <t>A type of pneumatic actuator that uses a system of chambers and vanes to produce rotational force on a shaft. The chambers typically contain a hydraulic fluid and pneumatic pressure is used to displace the hydraulic fluid from one chamber to apply pressure on one side of the shaft, which forces hydraulic fluid and venting of pneumatic gas from the other chamber. Also known as a displacement-type actuator.</t>
  </si>
  <si>
    <t>Separator (or Gas-liquid separator)</t>
  </si>
  <si>
    <t>A process vessel specifically designed to separate gaseous fluids from one or more liquid fluids produced from a well or as received via a pipeline. Generally, separators are operated at pressures greater than ambient air pressure.</t>
  </si>
  <si>
    <t>Small Business</t>
  </si>
  <si>
    <t>A company consisting of no more than 1,250 employees. (Based on NAICS 211120 and 211130)</t>
  </si>
  <si>
    <t>Specific gravity</t>
  </si>
  <si>
    <t>The ratio of the density of a fluid compared to the density of 4 °C water (i.e., 1.00 g/cm3).</t>
  </si>
  <si>
    <t>Standard conditions</t>
  </si>
  <si>
    <t xml:space="preserve">For the purposes of this ICR questionnaire, standard conditions may include any "standard" temperature between 288°K and 298°K and pressure between 1 bar (100 kilopascals) and 1 atmosphere. For emissions source tests, standard conditions refer to a temperature of 293°K (68°F) and a pressure of 1 atmosphere (101.3 kilopascals or 29.92 inches Hg). </t>
  </si>
  <si>
    <t xml:space="preserve">Stationary source </t>
  </si>
  <si>
    <t>Any building, structure, facility, or installation which emits or may emit any air pollutant.</t>
  </si>
  <si>
    <t>Steam-assisted flare</t>
  </si>
  <si>
    <t>A flare that intentionally introduces steam prior to or at the flare tip through nozzles or other hardware conveyance for the purposes including, but not limited to, protecting the design of the flare tip, promoting turbulence for mixing or inducing air into the flame.</t>
  </si>
  <si>
    <t>Steam injection</t>
  </si>
  <si>
    <t>Injecting steam into combustion chamber to reduce flame temperature, thus reducing NOx emissions.</t>
  </si>
  <si>
    <t>Storage tank or vessel</t>
  </si>
  <si>
    <t>A tank or other vessel that contains an accumulation of crude oil, condensate, intermediate hydrocarbon liquids, or produced water, and that is constructed primarily of nonearthen materials (such as wood, concrete, steel, fiberglass, or plastic) which provide structural support.  For the purposes of this ICR, pressure vessels (vessels designed to operate at pressures of 30 psig or higher) are not considered storage tanks.</t>
  </si>
  <si>
    <t>Stripper well</t>
  </si>
  <si>
    <t>A well that produces 15 barrels of oil equivalent (BOE) or less per day on average over a 12-month period.</t>
  </si>
  <si>
    <t>Sub-basin category</t>
  </si>
  <si>
    <t>A unique combination of Basin ID, the County and State, and the formation type. See definitions of "Basin" and "Formation type".</t>
  </si>
  <si>
    <t>Surface site</t>
  </si>
  <si>
    <t>Any combination of one or more graded pad sites, gravel pad sites, foundations, platforms, or the immediate physical location upon which equipment is physically affixed.</t>
  </si>
  <si>
    <t>Tank Battery</t>
  </si>
  <si>
    <t xml:space="preserve">A group of all storage vessels that are manifolded together for liquid transfer. A tank battery may consist of a single storage vessel if only one storage vessel is present. </t>
  </si>
  <si>
    <t>Temporarily shut-in well</t>
  </si>
  <si>
    <t>A well for which production is halted due to lack of a suitable market, a lack of available equipment to produce the product, or other reasons, but for which production may be resumed.  The halt in production may extend for long periods of time, but the shut-in is "temporary" in that the well is not permanently plugged and production can resume when conditions are favorable.</t>
  </si>
  <si>
    <t>Thief hatch</t>
  </si>
  <si>
    <t>An opening in the top of a storage vessel that allows tank access for collecting (liquid or sediment) samples or measuring (liquid or sediment) levels.</t>
  </si>
  <si>
    <t>Throttling controller</t>
  </si>
  <si>
    <t>A controller that can provide a variable signal based on the deviation from the desired set point.  A throttling controller is designed to hold an end device in an intermediate position and move it from any position to more or less open without a requirement to go fully open or fully shut every actuation cycle.</t>
  </si>
  <si>
    <t xml:space="preserve">Total compressor power rating </t>
  </si>
  <si>
    <t>The nameplate capacity of the compressor power output of the compressor drive.</t>
  </si>
  <si>
    <t>Turbine operated actuator</t>
  </si>
  <si>
    <t xml:space="preserve">A type of pneumatic actuator that uses a small turbine to actuate a valve, most commonly a gate valve.  Pneumatic gas is used to spin the turbine blades and the turbine shaft turns gears that actuates the gate valve system. </t>
  </si>
  <si>
    <t>UA plus offset and UC boundary</t>
  </si>
  <si>
    <t>The area occupied by each urbanized area, each urban cluster that contains at least 10,000 people, and the area located two miles or less from each urbanized area boundary.</t>
  </si>
  <si>
    <t xml:space="preserve">Underground natural gas storage </t>
  </si>
  <si>
    <t xml:space="preserve">The oil and gas industry segment that uses subsurface storage (include storage in depleted gas or oil reservoirs and salt dome caverns) of natural gas that has been transferred from its original location for the primary purpose of load balancing (the process of equalizing the receipt and delivery of natural gas). </t>
  </si>
  <si>
    <t>Unassisted flare</t>
  </si>
  <si>
    <t>A flare that does not have special nozzles or other hardware conveyance designed to intentionally supply air or steam prior at or near the flare tip.</t>
  </si>
  <si>
    <t xml:space="preserve">Underground storage vessel </t>
  </si>
  <si>
    <t xml:space="preserve">A storage vessel stored below ground. </t>
  </si>
  <si>
    <t>Urban 1 County</t>
  </si>
  <si>
    <t>A county that contains a part of a Metropolitan Statistical Area with a population greater than 250,000, based on the Office of Management and Budget's Standards for defining Metropolitan and Micropolitan Statistical Areas (December 27, 2000), and Census 2000 Data released by the U.S. Census Bureau.</t>
  </si>
  <si>
    <t>US Well ID (or API Well ID)</t>
  </si>
  <si>
    <t>The uniquely assigned number for a well on the property (formerly known as the API Well ID).</t>
  </si>
  <si>
    <t>Variable operating and maintenance costs</t>
  </si>
  <si>
    <t>Operating and maintenance costs that are proportional to production levels.</t>
  </si>
  <si>
    <t>Vertical well</t>
  </si>
  <si>
    <t xml:space="preserve">A well that is not turned horizontally at depth, allowing access to oil and gas reserves located directly beneath the surface access point. </t>
  </si>
  <si>
    <t>Volatile organic compounds (VOC)</t>
  </si>
  <si>
    <t>Any compound of carbon, excluding carbon monoxide, carbon dioxide, carbonic acid, metallic carbides or carbonates, and ammonium carbonate, which participates in atmospheric photochemical reactions. Compounds that have been determined to have negligible photochemical reactivity, such as methane and ethane, are excluded from the define</t>
  </si>
  <si>
    <t>Waste gas</t>
  </si>
  <si>
    <t>Gas from facility operations that is directed to a flare for the purpose of disposing of the gas.</t>
  </si>
  <si>
    <t>Well</t>
  </si>
  <si>
    <t>A hole drilled for the purpose of producing crude oil or natural gas, or a well into which fluids are injected.</t>
  </si>
  <si>
    <t>Well bore length</t>
  </si>
  <si>
    <t>The nominal length of the well from the wellhead to the termination of the well bore in the reservoir. For vertical wells, well bore length and well depth are equivalent.  For directional or horizontal wells, well bore length will be greater than well depth.</t>
  </si>
  <si>
    <t>Well completion</t>
  </si>
  <si>
    <t>The process that allows for the flowback of petroleum or natural gas from newly drilled wells to expel drilling and reservoir fluids and tests the reservoir flow characteristics, which may vent produced hydrocarbons to the atmosphere via an open pit or tank.</t>
  </si>
  <si>
    <t>Well depth</t>
  </si>
  <si>
    <t>The vertical distance from the wellhead to the termination of the well bore in the reservoir.</t>
  </si>
  <si>
    <t>Well head (or wellhead)</t>
  </si>
  <si>
    <t xml:space="preserve">The piping, casing, tubing and connected valves protruding above the earth's surface for an oil and/or natural gas well. The wellhead ends where the flow line connects to a wellhead valve. The wellhead does not include other equipment at the well site except for any conveyance through which gas is vented to the atmosphere. </t>
  </si>
  <si>
    <t>Well shut-in pressure</t>
  </si>
  <si>
    <t>The surface force per unit area exerted at the top of a wellbore when the wellhead valve is closed for at least 12 hours.</t>
  </si>
  <si>
    <t xml:space="preserve">Well site facility </t>
  </si>
  <si>
    <t>A well surface site plus all equipment at the centralized production area surface site collecting crude oil, condensate, intermediate hydrocarbon liquids, or produced water from wells at the well surface site but that not are located at the well surface site (e.g., centralized tank batteries).</t>
  </si>
  <si>
    <t xml:space="preserve">Well surface site </t>
  </si>
  <si>
    <t>One or more surface sites that are constructed for the drilling and subsequent operation of any oil well, natural gas well, or injection well. For purposes of this ICR, well surface site refers only to the well(s) and equipment at the disturbed area of land associated with the well(s). The well surface site area does not include equipment at a centralized production surface site not located at the well surface site.</t>
  </si>
  <si>
    <t>Well testing</t>
  </si>
  <si>
    <t>The determination of the production rate of a well or an assessment of reservoir characteristics for regulatory, commercial, or technical purposes. Well testing may or may not require venting of gas at the well surface site.</t>
  </si>
  <si>
    <t>Wet gas well</t>
  </si>
  <si>
    <t>For the purposes of this ICR, a well that produces natural gas, other than coal bed methane, with a GOR greater than 100,000 scf/bbl but less than or equal to 1,000,000 scf/bbl.</t>
  </si>
  <si>
    <t xml:space="preserve">Workover </t>
  </si>
  <si>
    <t xml:space="preserve">The process of performing major maintenance or remedial treatments on producing petroleum and natural gas wells to try to increase production. This process includes production tubing replacement, hydraulic refracturing, and snubbing and other well-intervention techniques. </t>
  </si>
  <si>
    <t xml:space="preserve">Zero bleed pneumatic controller  </t>
  </si>
  <si>
    <t>A pneumatic controller that does not bleed the pneumatic gas to the atmosphere. These pneumatic controllers are self-contained devices that release gas to a downstream pipeline instead of to the atmosphere.</t>
  </si>
  <si>
    <t>Production/Processing Facility Information</t>
  </si>
  <si>
    <t>1. Parent Company General Information</t>
  </si>
  <si>
    <t>Legal Name:</t>
  </si>
  <si>
    <t xml:space="preserve">Does this company meet the definition of small business? </t>
  </si>
  <si>
    <t>Dun and Bradstreet Number:</t>
  </si>
  <si>
    <t>Mailing Address:</t>
  </si>
  <si>
    <t>Mailing City:</t>
  </si>
  <si>
    <t>Mailing State:</t>
  </si>
  <si>
    <t>Mailing Zip:</t>
  </si>
  <si>
    <t>Contact Name:</t>
  </si>
  <si>
    <t>Contact Title:</t>
  </si>
  <si>
    <t>Contact Phone:</t>
  </si>
  <si>
    <t>Contact Phone 2:</t>
  </si>
  <si>
    <t>Contact Email:</t>
  </si>
  <si>
    <t>Contact Email 2:</t>
  </si>
  <si>
    <t>2. Production/Processing Facility General Information</t>
  </si>
  <si>
    <t>Facility Name:</t>
  </si>
  <si>
    <t>Assigned Facility ICR ID:</t>
  </si>
  <si>
    <t>Facility Type:</t>
  </si>
  <si>
    <t xml:space="preserve">Other Facility Type, if applicable: </t>
  </si>
  <si>
    <t>Physical Address:</t>
  </si>
  <si>
    <t>Physical City:</t>
  </si>
  <si>
    <t>Physical State:</t>
  </si>
  <si>
    <t>Physical Zip:</t>
  </si>
  <si>
    <t>Physical County:</t>
  </si>
  <si>
    <t>Latitude (degrees decimal)</t>
  </si>
  <si>
    <t>Longitude (degrees decimal)</t>
  </si>
  <si>
    <t>Is the facility located in an Urban-1 county?</t>
  </si>
  <si>
    <t>Is the facility located in an UA plus offset and UC boundary?</t>
  </si>
  <si>
    <t>Are personnel stationed at the facility?</t>
  </si>
  <si>
    <t>If no, how often is this facility manned or visited?</t>
  </si>
  <si>
    <t>If no, driving distance from nearest field office where personnel are stationed (road miles).</t>
  </si>
  <si>
    <t>If no, travel time from nearest field office where personnel are stationed (road miles).</t>
  </si>
  <si>
    <t>Number of months the facility operated in 2021:</t>
  </si>
  <si>
    <t>What type of electricity is available at this facility?</t>
  </si>
  <si>
    <t>Quantity of natural gas leaving the facility (sales) in the 2021 calendar year (thousand standard cubic feet).  
[For production facilities, this is the quantity extracted from all wells at the well surface site and also report the quantity leaving the centralized production surface site; for storage facilities, this is the quantity removed from storage.]</t>
  </si>
  <si>
    <t>Is the facility connected to a gathering and boosting pipeline?</t>
  </si>
  <si>
    <t>Quantity of all hydrocarbon liquids (crude oil and condensate, including NGLs) leaving the facility (sales) in the 2021 calendar year (barrels):                                                                                                                                                                            [For production facilities, this is the quantity extracted from all wells at the well surface site and also report the quantity leaving the centralized production surface site.]</t>
  </si>
  <si>
    <t>For production facilities, quantity of produced water (thousand bbl/year in the 2021 calendar year):</t>
  </si>
  <si>
    <t>For gathering and boosting station facilities, miles of pipeline associated with the gathering and boosting station:</t>
  </si>
  <si>
    <t>3. Processes/Emission Sources at the Production/Processing Facility</t>
  </si>
  <si>
    <t>Present?</t>
  </si>
  <si>
    <t>Oil Wells with Associated Gas</t>
  </si>
  <si>
    <t>Land Application of Waste</t>
  </si>
  <si>
    <t>Produced Water and Wastewater Surface Impoundments</t>
  </si>
  <si>
    <t>Truck Loading</t>
  </si>
  <si>
    <t>Saltwater and produced water treatment facilities</t>
  </si>
  <si>
    <t>Amine Units and Sulfur Recovery Units</t>
  </si>
  <si>
    <t>Injection Storage Wells</t>
  </si>
  <si>
    <t>Natural Gas Driven Pneumatic Controllers</t>
  </si>
  <si>
    <t>Natural Gas Driven Pneumatic Pumps</t>
  </si>
  <si>
    <t>Other (Please List)</t>
  </si>
  <si>
    <t>4. Monitoring at the Production/Processing Facility</t>
  </si>
  <si>
    <t>Is the facility conducting fenceline monitoring to identify elevated concentration of pollutants?</t>
  </si>
  <si>
    <t>Is the facility conducting OGI monitoring to identify equipment leaks?</t>
  </si>
  <si>
    <t>Be sure to complete the Equipment Leaks tab</t>
  </si>
  <si>
    <t>5. Federal Regulatory Applicability at the Production/Processing Facility</t>
  </si>
  <si>
    <t>Is the facility a major or area source, as defined in 40 CFR 63, subpart HH?</t>
  </si>
  <si>
    <t>Are operations at the facility subject to the major source provisions in 40 CFR 63, subpart HH?</t>
  </si>
  <si>
    <t>Storage Vessels with the Potential for Flash Emissions</t>
  </si>
  <si>
    <t>Large glycol dehydration unit (an actual annual average natural gas flowrate equal to or greater than 85 thousand standard cubic meters per day and actual annual average benzene emissions equal to or greater than 0.90 Mg/yr)</t>
  </si>
  <si>
    <t>Small glycol dehydration unit</t>
  </si>
  <si>
    <t>Are operations at the facility subject to the area source provisions in 40 CFR 63, subpart HH?</t>
  </si>
  <si>
    <t>Large TEG glycol dehydration unit (an actual annual average natural gas flowrate equal to or greater than 85 thousand standard cubic meters per day and actual annual average benzene emissions equal to or greater than 0.90 Mg/yr)</t>
  </si>
  <si>
    <t>Small TEG glycol dehydration unit</t>
  </si>
  <si>
    <t>Are operations at the facility subject to the provisions in 40 CFR 60, subpart OOOO or OOOOa?</t>
  </si>
  <si>
    <t>Pneumatic controllers</t>
  </si>
  <si>
    <t>Pneumatic pumps</t>
  </si>
  <si>
    <t>Storage vessels</t>
  </si>
  <si>
    <t>Reciprocating compressors</t>
  </si>
  <si>
    <t>Centrifugal compressors</t>
  </si>
  <si>
    <t>Collection of fugitive components</t>
  </si>
  <si>
    <t>Sweetening unit</t>
  </si>
  <si>
    <t>Are greenhouse gas (GHG) emissions from this facility reported under 40 CFR part 98, subpart W for reporting year 2021?</t>
  </si>
  <si>
    <t>Facility GHGRP ID, if applicable:</t>
  </si>
  <si>
    <t>Gas Composition at Production/Processing Facilities</t>
  </si>
  <si>
    <t>1. Company and Facility Information</t>
  </si>
  <si>
    <t>Company</t>
  </si>
  <si>
    <t>2. Gas Composition</t>
  </si>
  <si>
    <t>Complete according to most recent gas sampling event if available. If the test was not performed for a component, enter "N/A". If the test was performed for a component but the results were below the detection limit, enter "ND". Provide documentation.</t>
  </si>
  <si>
    <t xml:space="preserve">Sample Date (mm/dd/yyyy):  </t>
  </si>
  <si>
    <t>Inlet (Prior to Dehydration)</t>
  </si>
  <si>
    <t>Outlet (Post Dehydration)</t>
  </si>
  <si>
    <t>Component:</t>
  </si>
  <si>
    <t>Concentration (vol %)</t>
  </si>
  <si>
    <t>Carbon Dioxide</t>
  </si>
  <si>
    <t>Nitrogen</t>
  </si>
  <si>
    <t>Ethane</t>
  </si>
  <si>
    <t>Propane</t>
  </si>
  <si>
    <t>Isobutane</t>
  </si>
  <si>
    <t>n-Butane</t>
  </si>
  <si>
    <t>Isopentane</t>
  </si>
  <si>
    <t>n-Pentane</t>
  </si>
  <si>
    <t>Cyclopentane</t>
  </si>
  <si>
    <t>n-Hexane</t>
  </si>
  <si>
    <t>Cyclohexane</t>
  </si>
  <si>
    <t>Heptanes</t>
  </si>
  <si>
    <t xml:space="preserve">Acetaldehyde </t>
  </si>
  <si>
    <t xml:space="preserve">Benzene        </t>
  </si>
  <si>
    <t xml:space="preserve">Carbon Disulfide </t>
  </si>
  <si>
    <t xml:space="preserve">Carbonyl Sulfide </t>
  </si>
  <si>
    <t xml:space="preserve">Ethylbenzene </t>
  </si>
  <si>
    <t xml:space="preserve">Ethylene Glycol </t>
  </si>
  <si>
    <t xml:space="preserve">Formaldehyde </t>
  </si>
  <si>
    <t xml:space="preserve">n-Hexane     </t>
  </si>
  <si>
    <t xml:space="preserve">Naphthalene   </t>
  </si>
  <si>
    <t xml:space="preserve">Toluene          </t>
  </si>
  <si>
    <t xml:space="preserve">2,2,4-Trimethylpentane </t>
  </si>
  <si>
    <t xml:space="preserve">Xylenes (isomers and mixture)         </t>
  </si>
  <si>
    <t xml:space="preserve">o-Xylenes       </t>
  </si>
  <si>
    <t xml:space="preserve">m-Xylenes      </t>
  </si>
  <si>
    <t xml:space="preserve">p-Xylenes       </t>
  </si>
  <si>
    <t xml:space="preserve">1,3-Butadiene </t>
  </si>
  <si>
    <t xml:space="preserve">Cumene 
</t>
  </si>
  <si>
    <t xml:space="preserve">Ethylene Dichloride </t>
  </si>
  <si>
    <t xml:space="preserve">Mercury Compounds        </t>
  </si>
  <si>
    <t xml:space="preserve">Methanol      </t>
  </si>
  <si>
    <t xml:space="preserve">Methyl Chloride    </t>
  </si>
  <si>
    <t xml:space="preserve">Tetrachloroethylene </t>
  </si>
  <si>
    <t xml:space="preserve">Vinyl Chloride </t>
  </si>
  <si>
    <t>Other Metals (list below)</t>
  </si>
  <si>
    <t>Control Devices at Production/Processing Facilities</t>
  </si>
  <si>
    <t>2. General Control Device Information</t>
  </si>
  <si>
    <t>Complete for each Organic Emissions Control Device used for production and processing. If no Organic Emissions Control Devices are present at the facility, you do not need to complete this section.</t>
  </si>
  <si>
    <t>Control Device ID in Production/Processing Service</t>
  </si>
  <si>
    <t>Emission Sources Where Control Device is Used</t>
  </si>
  <si>
    <t>Control Device Type</t>
  </si>
  <si>
    <t>If Other, Specify.</t>
  </si>
  <si>
    <t>Release height
(ft)</t>
  </si>
  <si>
    <t>Stack diameter
(ft)</t>
  </si>
  <si>
    <t>Maximum flow capacity for device (scfm)
*Manufacturer Design Capacity</t>
  </si>
  <si>
    <t>2021 Actual Annual operating hours
*If unavailable, assume 8760 hrs*</t>
  </si>
  <si>
    <t>Average Net Heating Value of waste gas stream (Btu/scf)</t>
  </si>
  <si>
    <t>Estimated cumulative volume of waste gas sent to device in 2021 (scf)</t>
  </si>
  <si>
    <t>Net Heating Value of purge/pilot gas      (Btu/scf)</t>
  </si>
  <si>
    <t>Purge Gas Flow Rate (scf/hr)</t>
  </si>
  <si>
    <t>Pilot Gas Flow Rate (scf/hr)</t>
  </si>
  <si>
    <t>Fraction of time control device is operated (lit) while waste gas flow is present (if available). Provide data as a decimal.</t>
  </si>
  <si>
    <t>Design Fractional Control Efficiency of Device. Provide data as a decimal.</t>
  </si>
  <si>
    <t>Maximum Heat Input Capacity to the Control Device (MMBtu/hr)</t>
  </si>
  <si>
    <t>For Vapor Recovery Units, Minimum Rated Suction Pressure (psig)</t>
  </si>
  <si>
    <t>For Vapor Recovery Units, Maximum Rated Suction Pressure (psig)</t>
  </si>
  <si>
    <t xml:space="preserve">For thermal control devices, type of ignition source </t>
  </si>
  <si>
    <t>For thermal control devices, does it have a monitor to ensure a continuous flame?</t>
  </si>
  <si>
    <t>For thermal control devices, does it have monitoring to indicate when the device malfunctions or shuts down?</t>
  </si>
  <si>
    <t>For thermal control device, are there louvers, dampers, or other means of controlling ambient inlet air</t>
  </si>
  <si>
    <t>For air assisted flares, type of air supply fan</t>
  </si>
  <si>
    <t>Is device equipped with a waste gas meter or other continuous parameter monitor?</t>
  </si>
  <si>
    <t>If yes, provide parameter(s) monitored.</t>
  </si>
  <si>
    <t>Were any emissions source tests conducted for this control device in past 5 years? If yes, please attach source test report.</t>
  </si>
  <si>
    <t>If yes, enter file name of attached report.</t>
  </si>
  <si>
    <t>3. Control Device Cost Information</t>
  </si>
  <si>
    <t>Complete for each Organic Emissions Control Device used for production and processing (if information is available). If no Organic Emissions Control Devices are present at the facility, you do not need to complete this section.</t>
  </si>
  <si>
    <t>Year Installed</t>
  </si>
  <si>
    <t>Was Device Installed During Initial Construction?</t>
  </si>
  <si>
    <t>Purchased Equipment Costs ($)</t>
  </si>
  <si>
    <t>Total Capital Installed Cost ($)</t>
  </si>
  <si>
    <t>Annual Operating and Maintenance Cost ($/yr in 2021)</t>
  </si>
  <si>
    <t>Natural Gas Consumption Rate (MMscf/yr)</t>
  </si>
  <si>
    <t>Annual Electricity Usage (kWh)</t>
  </si>
  <si>
    <t>4. General Control Device Information</t>
  </si>
  <si>
    <t>Complete for each Mercury or Particulate Control Device used in production and processing. If no Mercury or Particulate Control Devices are present at the facility, you do not need to complete this section.</t>
  </si>
  <si>
    <t>Control Device Type (Identify)</t>
  </si>
  <si>
    <t>Control Efficiency</t>
  </si>
  <si>
    <t>Control Efficiency Manufacturer's Rating or Verified via Stack Testing?</t>
  </si>
  <si>
    <t>Hazardous Air Pollutants Emitted at Production/Processing Facilities</t>
  </si>
  <si>
    <t>2. HAP Emissions</t>
  </si>
  <si>
    <t>For each HAP from each emission source, please indicate whether emissions of the HAP have been (1) Estimated, (2) Measured, (3) Sampling or Monitoring Conducted, Analyte Not Found/Below Detection Limit, (4) Never Estimated or Tested For.
Also indicate whether each HAP has been measured for in ambient monitoring at or around the facility.
Note that the EPA is aware of studies at oil and natural gas sites that have identified emissions of several HAP not routinely reported, which are included in the list below.</t>
  </si>
  <si>
    <t>Estimated or Measured from Specific Production/Processing Emission Source</t>
  </si>
  <si>
    <t>Detected During Ambient Monitoring at or Near Production/ Processing Facility</t>
  </si>
  <si>
    <t>Associated Gas Oil Wells</t>
  </si>
  <si>
    <t>Surface Water Impoundments*</t>
  </si>
  <si>
    <t>Acid Gas Recovery Units</t>
  </si>
  <si>
    <t>Pneumatic Controllers and Pumps</t>
  </si>
  <si>
    <t>*Excludes Impoundments Covered under 40 CFR Part 63, Subpart DD [Off-Site Waste and Recovery Operations]</t>
  </si>
  <si>
    <t>Storage Tanks/Vessels at Production/Processing Facilities</t>
  </si>
  <si>
    <t>2. Number of Production/Processing Units</t>
  </si>
  <si>
    <t>Number of Separators</t>
  </si>
  <si>
    <t>Number of Atmospheric Storage Tanks/Vessels</t>
  </si>
  <si>
    <t>3. Tank/Vessel Emissions</t>
  </si>
  <si>
    <t>YOU DO NOT NEED TO COMPLETE THE REST OF THIS TAB.</t>
  </si>
  <si>
    <t>Uncontrolled Emissions Information</t>
  </si>
  <si>
    <t>Emissions Estimation Method</t>
  </si>
  <si>
    <t>Control Information</t>
  </si>
  <si>
    <t>Controlled Emissions Information</t>
  </si>
  <si>
    <t>Regulatory Information</t>
  </si>
  <si>
    <t>Process Information</t>
  </si>
  <si>
    <t>Tank/Vessel ID in Production/Processing Service</t>
  </si>
  <si>
    <t>Tank/Vessel Contents</t>
  </si>
  <si>
    <t>If "Other", please identify contents</t>
  </si>
  <si>
    <t>From where does this tank/vessel receive feed?</t>
  </si>
  <si>
    <t>If "Other", please explain</t>
  </si>
  <si>
    <t>What type of emissions (Flash/Working/Breathing)? Note: Emission Estimates should be provided for all flash and working/breathing separately, if applicable</t>
  </si>
  <si>
    <t>Is the tank/vessel vapor space manifolded with other tanks/vessels at the facility?</t>
  </si>
  <si>
    <t>If yes, list the other tanks/vessels manifolded with this tank. Total emissions and control information for all manifolded tanks are only required to be reported for one tank in the manifolded group.</t>
  </si>
  <si>
    <t>VOC                (tons/yr)</t>
  </si>
  <si>
    <t>CH4                  (tons/yr)</t>
  </si>
  <si>
    <t>Acetaldehyde (tons/yr)</t>
  </si>
  <si>
    <t>Benzene        (tons/yr)</t>
  </si>
  <si>
    <t>Carbon Disulfide (tons/yr)</t>
  </si>
  <si>
    <t>Carbonyl Sulfide (tons/yr)</t>
  </si>
  <si>
    <t>Ethylbenzene (tons/yr)</t>
  </si>
  <si>
    <t>Ethylene Glycol (tons/yr)</t>
  </si>
  <si>
    <t>Formaldehyde (tons/yr)</t>
  </si>
  <si>
    <t>n-Hexane     (tons/yr)</t>
  </si>
  <si>
    <t>Naphthalene   (tons/yr)</t>
  </si>
  <si>
    <t>Toluene          (tons/yr)</t>
  </si>
  <si>
    <t>2,2,4- Trimethylpentane                                    (tons/yr)</t>
  </si>
  <si>
    <t>Xylenes (isomers and mixture)         (tons/yr)</t>
  </si>
  <si>
    <t>o-Xylenes       (tons/yr)</t>
  </si>
  <si>
    <t>m-Xylenes      (tons/yr)</t>
  </si>
  <si>
    <t>p-Xylenes       (tons/yr)</t>
  </si>
  <si>
    <t>1,3-Butadiene (tons/yr)</t>
  </si>
  <si>
    <t>Cumene 
(tons/yr)</t>
  </si>
  <si>
    <t>Ethylene Dichloride (tons/yr)</t>
  </si>
  <si>
    <t>Mercury Compounds        (tons/yr)</t>
  </si>
  <si>
    <t>Methanol      (tons/yr)</t>
  </si>
  <si>
    <t>Methyl Chloride    (tons/yr)</t>
  </si>
  <si>
    <t>Tetrachloroethylene (tons/yr)</t>
  </si>
  <si>
    <t>Vinyl Chloride (tons/yr)</t>
  </si>
  <si>
    <t>Other HAP     (tons/yr)</t>
  </si>
  <si>
    <t>Total HAP
(tons/yr)</t>
  </si>
  <si>
    <t>Were the emissions calculated, modeled, or measured?</t>
  </si>
  <si>
    <t>If calculated or modeled, what method? (provide documentation)</t>
  </si>
  <si>
    <t>If measured, what test method? (provide documentation)</t>
  </si>
  <si>
    <t>Are emissions from the tank/vessel routed to a control device?</t>
  </si>
  <si>
    <t>If yes, enter the Control Device ID for the primary control device associated with the tank/vessel</t>
  </si>
  <si>
    <t>2,2,4-Trimethylpentane (tons/yr)</t>
  </si>
  <si>
    <t>Cumene
 (tons/yr)</t>
  </si>
  <si>
    <t>Tetrachloro-ethylene (tons/yr)</t>
  </si>
  <si>
    <t>Is the tank/vessel subject to 40 CFR 60 subpart OOOO or OOOOa?</t>
  </si>
  <si>
    <t>If yes, in what way?</t>
  </si>
  <si>
    <t>If no, specify reason</t>
  </si>
  <si>
    <t>Is the tank/vessel subject 40 CFR 63 subpart HH?</t>
  </si>
  <si>
    <t>Is the tank/vessel subject to 43 CFR 3100 subpart 3179?</t>
  </si>
  <si>
    <t xml:space="preserve">Is the tank/vessel subject to State/local or other environmental regulations? </t>
  </si>
  <si>
    <t>If yes, specify rule(s)</t>
  </si>
  <si>
    <t>Tank/Vessel capacity
(gallons)</t>
  </si>
  <si>
    <t>Average tank/vessel hydrocarbon throughput
(bbl/day)</t>
  </si>
  <si>
    <t>Average tank/vessel water throughput
(bbl/day)</t>
  </si>
  <si>
    <t>Average gaseous flow rate to tank/vessel        (scfm)</t>
  </si>
  <si>
    <t>Average liquid feed flow rate to tank/vessel (bbl/day)</t>
  </si>
  <si>
    <t>Average Tank/Vessel operating pressure (psig)</t>
  </si>
  <si>
    <t>Average liquid level in tank/vessel            (m)</t>
  </si>
  <si>
    <t>Average liquid flow rate from tank/vessel     (bbl/day)</t>
  </si>
  <si>
    <t>Average gaseous flow from tank/vessel      (scfm)</t>
  </si>
  <si>
    <t>Glycol Dehydrators at Production/Processing Facilities</t>
  </si>
  <si>
    <t>Number of Dehydrators</t>
  </si>
  <si>
    <t>3. Dehydrator Emissions</t>
  </si>
  <si>
    <t>Dehydrator ID in Production/Processing Service</t>
  </si>
  <si>
    <t>Dehydrator Type</t>
  </si>
  <si>
    <t>If Other, Specify:</t>
  </si>
  <si>
    <t>Cumene   (tons/yr)</t>
  </si>
  <si>
    <t>Are emissions from the reboiler vent and the vent from the GCG separator (flash tank), if present, routed to a control device?</t>
  </si>
  <si>
    <t>If yes, enter the Control Device ID for the primary control device associated with the tank</t>
  </si>
  <si>
    <t>Are emissions from dehydrator reduced through work or operational practices (e.g., circulation optimization)?</t>
  </si>
  <si>
    <t>If yes, specify the work practices or operational practice and provide supporting documentation.</t>
  </si>
  <si>
    <t>Is the actual annual natural gas flow rate greater than 85 thousand m3/day?</t>
  </si>
  <si>
    <t>Are the average annual benzene emissions greater than 0.9 Mg/yr?</t>
  </si>
  <si>
    <t>What provisions in 40 CFR 63, subpart HH are the dehydrator subject to?</t>
  </si>
  <si>
    <t>Is the dehydrator exempt from 40 CFR 63, subpart HH?</t>
  </si>
  <si>
    <t>If so, please explain why.</t>
  </si>
  <si>
    <t xml:space="preserve">Is the dehydrator subject to State/local or other environmental regulations? </t>
  </si>
  <si>
    <t>Does the unit have a flash tank separator?</t>
  </si>
  <si>
    <t>If yes, provide natural gas recovery efficiency
(percent)</t>
  </si>
  <si>
    <t>If yes, provide disposition of recovered natural gas.</t>
  </si>
  <si>
    <t>Glycol reboiler/regenerator fuel gas type</t>
  </si>
  <si>
    <t>Glycol reboiler/regenerator fuel gas consumption rate (scfm)</t>
  </si>
  <si>
    <t>Disposition of reboiler/regenerator exhaust</t>
  </si>
  <si>
    <t>Control Device ID (if applicable)</t>
  </si>
  <si>
    <t>Emission reduction work practices used</t>
  </si>
  <si>
    <t>Stripper Gas Methane Composition
(% by vol, enter as a whole number)</t>
  </si>
  <si>
    <r>
      <t>H</t>
    </r>
    <r>
      <rPr>
        <b/>
        <vertAlign val="subscript"/>
        <sz val="11"/>
        <color rgb="FF000000"/>
        <rFont val="Calibri"/>
        <family val="2"/>
      </rPr>
      <t>2</t>
    </r>
    <r>
      <rPr>
        <b/>
        <sz val="11"/>
        <color rgb="FF000000"/>
        <rFont val="Calibri"/>
        <family val="2"/>
      </rPr>
      <t>O concentration in feed gas
(lb H</t>
    </r>
    <r>
      <rPr>
        <b/>
        <vertAlign val="subscript"/>
        <sz val="11"/>
        <color rgb="FF000000"/>
        <rFont val="Calibri"/>
        <family val="2"/>
      </rPr>
      <t>2</t>
    </r>
    <r>
      <rPr>
        <b/>
        <sz val="11"/>
        <color rgb="FF000000"/>
        <rFont val="Calibri"/>
        <family val="2"/>
      </rPr>
      <t>O/MMSCF)</t>
    </r>
  </si>
  <si>
    <r>
      <t>CO</t>
    </r>
    <r>
      <rPr>
        <b/>
        <vertAlign val="subscript"/>
        <sz val="11"/>
        <color rgb="FF000000"/>
        <rFont val="Calibri"/>
        <family val="2"/>
      </rPr>
      <t>2</t>
    </r>
    <r>
      <rPr>
        <b/>
        <sz val="11"/>
        <color rgb="FF000000"/>
        <rFont val="Calibri"/>
        <family val="2"/>
      </rPr>
      <t xml:space="preserve"> concentration in feed gas
(% by vol, enter as a whole number)</t>
    </r>
  </si>
  <si>
    <r>
      <t>CH</t>
    </r>
    <r>
      <rPr>
        <b/>
        <vertAlign val="subscript"/>
        <sz val="11"/>
        <color rgb="FF000000"/>
        <rFont val="Calibri"/>
        <family val="2"/>
      </rPr>
      <t>4</t>
    </r>
    <r>
      <rPr>
        <b/>
        <sz val="11"/>
        <color rgb="FF000000"/>
        <rFont val="Calibri"/>
        <family val="2"/>
      </rPr>
      <t xml:space="preserve"> concentration in feed gas
(% by vol, enter as a whole number)</t>
    </r>
  </si>
  <si>
    <t>Average volumetric flow rate of treated natural gas
(scfm)</t>
  </si>
  <si>
    <r>
      <t>H</t>
    </r>
    <r>
      <rPr>
        <b/>
        <vertAlign val="subscript"/>
        <sz val="11"/>
        <color rgb="FF000000"/>
        <rFont val="Calibri"/>
        <family val="2"/>
      </rPr>
      <t>2</t>
    </r>
    <r>
      <rPr>
        <b/>
        <sz val="11"/>
        <color rgb="FF000000"/>
        <rFont val="Calibri"/>
        <family val="2"/>
      </rPr>
      <t>O concentration in treated gas
(lb H2O/MMSCF)</t>
    </r>
  </si>
  <si>
    <r>
      <t>CO</t>
    </r>
    <r>
      <rPr>
        <b/>
        <vertAlign val="subscript"/>
        <sz val="11"/>
        <color rgb="FF000000"/>
        <rFont val="Calibri"/>
        <family val="2"/>
      </rPr>
      <t>2</t>
    </r>
    <r>
      <rPr>
        <b/>
        <sz val="11"/>
        <color rgb="FF000000"/>
        <rFont val="Calibri"/>
        <family val="2"/>
      </rPr>
      <t xml:space="preserve"> concentration in treated gas
(% by vol, enter as a whole number)</t>
    </r>
  </si>
  <si>
    <r>
      <t>CH</t>
    </r>
    <r>
      <rPr>
        <b/>
        <vertAlign val="subscript"/>
        <sz val="11"/>
        <color rgb="FF000000"/>
        <rFont val="Calibri"/>
        <family val="2"/>
      </rPr>
      <t>4</t>
    </r>
    <r>
      <rPr>
        <b/>
        <sz val="11"/>
        <color rgb="FF000000"/>
        <rFont val="Calibri"/>
        <family val="2"/>
      </rPr>
      <t xml:space="preserve"> concentration in treated gas
(% by vol, enter as a whole number)</t>
    </r>
  </si>
  <si>
    <t>What is the dehydrator's actual annual average natural gas flow rate range? (scfm)</t>
  </si>
  <si>
    <t>Average volumetric flow rate of feed natural gas
(scfm)</t>
  </si>
  <si>
    <t>2021 Annual Operating Hours (hrs)</t>
  </si>
  <si>
    <t>Contactor Tower Pressure (psig)</t>
  </si>
  <si>
    <t>Temperature of Feed Gas Stream
(°F)</t>
  </si>
  <si>
    <t>Pressure of Feed Gas Stream
(psig)</t>
  </si>
  <si>
    <t>Is feed gas saturated or unsaturated?</t>
  </si>
  <si>
    <t>Circulation Rate of Solution
(gal/min)</t>
  </si>
  <si>
    <t>Liquid Circulation Pump Type</t>
  </si>
  <si>
    <t>Stripper Gas Consumption Rate (scfm)</t>
  </si>
  <si>
    <t xml:space="preserve">Associated Gas From Oil Wells </t>
  </si>
  <si>
    <t>2. Information About Gas Routing</t>
  </si>
  <si>
    <t>Is all associated gas leaving all separators routed to a sales line?</t>
  </si>
  <si>
    <t>If no, why not?</t>
  </si>
  <si>
    <t>If other, explain</t>
  </si>
  <si>
    <t>If yes, are there periods when you cannot route to the sales line?</t>
  </si>
  <si>
    <t>If yes, what happens to the gas?</t>
  </si>
  <si>
    <t>What volume of gas is impacted? (Mscf/yr)</t>
  </si>
  <si>
    <t>3. Associated Gas Emissions</t>
  </si>
  <si>
    <t>US Well ID Number(s)</t>
  </si>
  <si>
    <t>2,2,4- Trimethylpentane (tons/yr)</t>
  </si>
  <si>
    <t>Is associated gas captured and used?</t>
  </si>
  <si>
    <t>If yes, identify  use/purpose</t>
  </si>
  <si>
    <t>Are associated gas emissions routed to a control device?</t>
  </si>
  <si>
    <t>If yes, enter the Control Device ID for the primary control device associated with the oil well.</t>
  </si>
  <si>
    <t>Tetrachloro- ethylene   (tons/yr)</t>
  </si>
  <si>
    <t>Is the well site subject to environmental regulations?</t>
  </si>
  <si>
    <t xml:space="preserve">Is the well site subject to State/Local Environmental Regulations? </t>
  </si>
  <si>
    <t>Is the well site subject to 40 CFR 60 subpart OOOO?</t>
  </si>
  <si>
    <t>Is the well site subject to 40 CFR 60 subpart OOOOa?</t>
  </si>
  <si>
    <t>Is the well site subject to 43 CFR 3100 subpart 3179?</t>
  </si>
  <si>
    <t xml:space="preserve">Is the well site subject to State/local or other environmental regulations? </t>
  </si>
  <si>
    <t>Gas to oil ratio in calendar year 2021 or last year of operation. For new wells, use best available data.</t>
  </si>
  <si>
    <t xml:space="preserve">API gravity of produced crude oil </t>
  </si>
  <si>
    <t>Cumulative natural gas production from well in 2021. 
(Mscf/day)</t>
  </si>
  <si>
    <t>Where is the volume of produced gas monitored?</t>
  </si>
  <si>
    <t>Cumulative oil and condensate production rate from well in 2021
(bbl/day)</t>
  </si>
  <si>
    <t>Compressors at Production/Processing Facilities</t>
  </si>
  <si>
    <t>2. Compressor Emissions</t>
  </si>
  <si>
    <t>Compressor Name/ID in Production/ Processing Service</t>
  </si>
  <si>
    <t>Compressor Type</t>
  </si>
  <si>
    <t>Operational Service</t>
  </si>
  <si>
    <t>Tetrachloro- ethylene (tons/yr)</t>
  </si>
  <si>
    <t>Are emissions from the compressor routed to a control device?</t>
  </si>
  <si>
    <t xml:space="preserve">If yes, specify the source of the emissions </t>
  </si>
  <si>
    <t>If other, specify source</t>
  </si>
  <si>
    <t>If yes, enter the Control Device ID for the primary control device associated with the compressor</t>
  </si>
  <si>
    <t>Are emissions from the compressor reduced via a work, operational, or maintenance practice?</t>
  </si>
  <si>
    <t>If yes, describe the work, operational, or maintenance practice?</t>
  </si>
  <si>
    <t>Cumene         (tons/yr)</t>
  </si>
  <si>
    <t>Tetrachloro- ethylene  (tons/yr)</t>
  </si>
  <si>
    <t>Is the compressor subject to 40 CFR 60 subpart OOOO or subpart OOOOa?</t>
  </si>
  <si>
    <t xml:space="preserve">Is the compressor subject to State/local or other environmental regulations? </t>
  </si>
  <si>
    <t>Power output of compressor driver (hp)
*Maximum Manufacturer hp</t>
  </si>
  <si>
    <t>Surface Water Impoundments</t>
  </si>
  <si>
    <t>(Excludes Impoundments Covered under 40 CFR Part 63, Subpart DD [Off-Site Waste and Recovery Operations])</t>
  </si>
  <si>
    <t>2. Emissions Information</t>
  </si>
  <si>
    <t>YOU DO NOT NEED TO COMPLETE THIS SECTION.</t>
  </si>
  <si>
    <t>Location</t>
  </si>
  <si>
    <t>Impoundment Influent HAP Concentrations</t>
  </si>
  <si>
    <t>Describe Calculation/Estimation Method (Provide documentation)</t>
  </si>
  <si>
    <t>Is the water pre-treated?</t>
  </si>
  <si>
    <t>If yes, please describe.</t>
  </si>
  <si>
    <t>Are work or operational practices utilized to reduce emissions?</t>
  </si>
  <si>
    <t xml:space="preserve">Is the site subject to State/Local or other environmental regulations? </t>
  </si>
  <si>
    <t>Volume of waste sent to impoundment (L/yr)</t>
  </si>
  <si>
    <t>Concentration of total HAP entering the impoundment (ppmv)</t>
  </si>
  <si>
    <t>VOC                (ppmv)</t>
  </si>
  <si>
    <t>CH4                  (ppmv)</t>
  </si>
  <si>
    <t>Acetaldehyde (ppmv)</t>
  </si>
  <si>
    <t>Benzene        (ppmv)</t>
  </si>
  <si>
    <t>Carbon Disulfide (ppmv)</t>
  </si>
  <si>
    <t>Carbonyl Sulfide (ppmv)</t>
  </si>
  <si>
    <t>Ethylbenzene (ppmv)</t>
  </si>
  <si>
    <t>Ethylene Glycol (ppmv)</t>
  </si>
  <si>
    <t>Formaldehyde (ppmv)</t>
  </si>
  <si>
    <t>n-Hexane     (ppmv)</t>
  </si>
  <si>
    <t>Naphthalene   (ppmv)</t>
  </si>
  <si>
    <t>Toluene          (ppmv)</t>
  </si>
  <si>
    <t>2,2,4- Trimethylpentane     (ppmv)</t>
  </si>
  <si>
    <t>Xylenes (isomers and mixture)         (ppmv)</t>
  </si>
  <si>
    <t>o-Xylenes       (ppmv)</t>
  </si>
  <si>
    <t>m-Xylenes      (ppmv)</t>
  </si>
  <si>
    <t>p-Xylenes       (ppmv)</t>
  </si>
  <si>
    <t>1,3-Butadiene (ppmv)</t>
  </si>
  <si>
    <t>Cumene         (ppmv)</t>
  </si>
  <si>
    <t>Ethylene Dichloride (ppmv)</t>
  </si>
  <si>
    <t>Mercury Compounds        (ppmv)</t>
  </si>
  <si>
    <t>Methanol      (ppmv)</t>
  </si>
  <si>
    <t>Methyl Chloride    (ppmv)</t>
  </si>
  <si>
    <t>Tetrachloroethylene (ppmv)</t>
  </si>
  <si>
    <t>Vinyl Chloride (ppmv)</t>
  </si>
  <si>
    <t>Other HAP     (ppmv)</t>
  </si>
  <si>
    <t>Product Truck Loading and Vapor Balancing at Production/Processing Facilities</t>
  </si>
  <si>
    <t>Number of Loading Racks</t>
  </si>
  <si>
    <t>3. Loading Rack Emissions</t>
  </si>
  <si>
    <t>Loading Rack ID in Production/ Processing Service</t>
  </si>
  <si>
    <t>Are emissions from the loading rack routed to a control device?</t>
  </si>
  <si>
    <t>If yes, enter the Control Device ID for the primary control device associated with the loading rack</t>
  </si>
  <si>
    <t>If yes, please identify</t>
  </si>
  <si>
    <t>If other, please describe</t>
  </si>
  <si>
    <t>Acid Gas Removal Units (AGRU) in Production/Processing</t>
  </si>
  <si>
    <t>YOU DO NOT NEED TO COMPLETE THIS TAB.</t>
  </si>
  <si>
    <t>2. Acid Gas Removal Unit (AGRU) Emissions</t>
  </si>
  <si>
    <t>Unit ID in Production/ Processing Service</t>
  </si>
  <si>
    <t>Are emissions from the operation routed to a control device?</t>
  </si>
  <si>
    <t>If yes, enter the Control Device ID for the primary control device associated with the operation</t>
  </si>
  <si>
    <t>Is the operation subject to 40 CFR 60 Subpart LLL?</t>
  </si>
  <si>
    <t>Is the operation subject to 40 CFR  60 Subpart OOOO or Subpart OOOOa?</t>
  </si>
  <si>
    <t xml:space="preserve">Is the operation subject to State/Local or other environmental regulations? </t>
  </si>
  <si>
    <t>Pneumatic Controllers and Pumps in Production/Processing</t>
  </si>
  <si>
    <t>2. Presence of Natural Gas-Driven Pneumatic Devices/Pumps for Production/Processing</t>
  </si>
  <si>
    <t>Does the facility have any natural gas-driven pneumatic devices or pumps?</t>
  </si>
  <si>
    <t>3. Inventory of Pneumatic Controllers/Devices/Pumps in Production/Processing Service</t>
  </si>
  <si>
    <t>Provide the count of each of the following:</t>
  </si>
  <si>
    <t>Type of Pneumatic Device</t>
  </si>
  <si>
    <t>Total Number of Natural Gas-Driven Devices</t>
  </si>
  <si>
    <t>Are there air-driven devices of this type at the facility?</t>
  </si>
  <si>
    <t>Intermittent vent controllers</t>
  </si>
  <si>
    <t>Continuous bleed controllers with bleed rate &gt; 6 scfh</t>
  </si>
  <si>
    <r>
      <t xml:space="preserve">Continuous bleed controllers with bleed rate </t>
    </r>
    <r>
      <rPr>
        <u/>
        <sz val="11"/>
        <color theme="1"/>
        <rFont val="Calibri"/>
        <family val="2"/>
        <scheme val="minor"/>
      </rPr>
      <t>&lt;</t>
    </r>
    <r>
      <rPr>
        <sz val="11"/>
        <color theme="1"/>
        <rFont val="Calibri"/>
        <family val="2"/>
        <scheme val="minor"/>
      </rPr>
      <t xml:space="preserve"> 6 scfh</t>
    </r>
  </si>
  <si>
    <t>Chemical injection piston pumps that are operated for 90 days per calendar year or more</t>
  </si>
  <si>
    <t>Chemical injection piston pumps that are operated for less than 90 days per calendar year</t>
  </si>
  <si>
    <t>Chemical injection diaphragm pumps that are operated for 90 days per calendar year or more</t>
  </si>
  <si>
    <t>Chemical injection diaphragm pumps that are operated for less than 90 days per calendar year</t>
  </si>
  <si>
    <t>Liquid circulation (Kimray) pumps that are operated for 90 days per calendar year or more</t>
  </si>
  <si>
    <t>Liquid circulation (Kimray) pumps that are operated for less than 90 days per calendar year</t>
  </si>
  <si>
    <t>If yes, source of electricity?</t>
  </si>
  <si>
    <t>Are there electrical controllers at the facility?</t>
  </si>
  <si>
    <t>Are there electrical pumps at the facility?</t>
  </si>
  <si>
    <t>4. General Pneumatic Controllers/Devices/Pumps Information</t>
  </si>
  <si>
    <t>If other, please explain:</t>
  </si>
  <si>
    <t>How does the facility determine if a device is intermittent or continuous bleed?</t>
  </si>
  <si>
    <t>How does the facility determine if a continuous bleed device is high or low bleed?</t>
  </si>
  <si>
    <t>What work practices does the facility employ to identify malfunctioning controllers (e.g., intermittent devices continuously venting)?</t>
  </si>
  <si>
    <t>How many controllers were found malfunctioning (leaking or excessively bleeding) in the past year?</t>
  </si>
  <si>
    <t>What is the typical natural gas supply pressure for the pneumatic devices (psig)?</t>
  </si>
  <si>
    <t>Does the facility use practices to minimize natural gas emissions from pneumatic devices or pumps?</t>
  </si>
  <si>
    <t>Were any direct measurements of emissions from pneumatic devices taken in past 5 years? If yes, complete Section 6 below.</t>
  </si>
  <si>
    <t xml:space="preserve">Are the pneumatic controllers subject to State/Local Environmental Regulations? </t>
  </si>
  <si>
    <t>Are the pneumatic controllers subject to state or other regulation?</t>
  </si>
  <si>
    <t>Are the pneumatic controllers subject to 40 CFR 60 subpart OOOO?</t>
  </si>
  <si>
    <t>Are the pneumatic controllers subject to 40 CFR 60 subpart OOOOa?</t>
  </si>
  <si>
    <t>If pneumatics are controlled, specify the control device(s) and the number of pnuematics that are controlled by that device:</t>
  </si>
  <si>
    <t>Are the pneumatic controllers subject to both state regulation and 40 CFR 60 subpart OOOO/OOOOa?</t>
  </si>
  <si>
    <t>Control Device ID1</t>
  </si>
  <si>
    <t>Number of devices of specified type controlled by control device ID1</t>
  </si>
  <si>
    <t>Control Device ID2</t>
  </si>
  <si>
    <t>Number of devices of specified type controlled by control device ID2</t>
  </si>
  <si>
    <t>Control Device ID3</t>
  </si>
  <si>
    <t>Number of devices of specified type controlled by control device ID3</t>
  </si>
  <si>
    <t>Are pneumatic controllers controlled?</t>
  </si>
  <si>
    <t xml:space="preserve"> </t>
  </si>
  <si>
    <t>Are pneumatic pumps controlled?</t>
  </si>
  <si>
    <t>5. Pneumatically Driven Isolation Valve Actuations in 2021</t>
  </si>
  <si>
    <t>Provide the following information based on controller design, manufacturer's information, and company records for each natural gas driven pneumatic isolation valve actuator.</t>
  </si>
  <si>
    <t>Isolation Valve/Actuator ID in Production/Processing Service</t>
  </si>
  <si>
    <t>Isolation Valve Actuator Type</t>
  </si>
  <si>
    <t>If Other, specify.</t>
  </si>
  <si>
    <t>Gas Usage per Cycle based on manufacturers information (scf/psi)</t>
  </si>
  <si>
    <t>Based on best available data, cumulative number of actuation cycles in 2021 (or most recent operating year).</t>
  </si>
  <si>
    <t>Gas supply pressure for pneumatic device (psig)</t>
  </si>
  <si>
    <t>6. Direct Measurements</t>
  </si>
  <si>
    <t>Complete for each Natural Gas-Driven Pneumatic Controllers/Devices/Pumps in production/processing, as applicable, for which measurement data are available.</t>
  </si>
  <si>
    <t>Source Description or ID in Production/Processing Service</t>
  </si>
  <si>
    <t>Pneumatic Device Type</t>
  </si>
  <si>
    <t>Measurement Method</t>
  </si>
  <si>
    <t>Number of Devices [included in measurement]</t>
  </si>
  <si>
    <t>Measured NG emission rate [for all devices included in measurement]
(scf/hr)</t>
  </si>
  <si>
    <t>Make and Model Number of Device(s)</t>
  </si>
  <si>
    <t>Equipment/Fugitive Component Leaks at Production/Processing Facilities</t>
  </si>
  <si>
    <t>2. Additional Production/Processing Facility Information</t>
  </si>
  <si>
    <t>Facility ID (pulled from Facility sheet)</t>
  </si>
  <si>
    <t>Are equipment leaks and/or fugitive emission components at the facility subject to environmental regulations?</t>
  </si>
  <si>
    <t xml:space="preserve">Are equipment leaks and/or fugitive emission components subject to State/Local Environmental Regulations? </t>
  </si>
  <si>
    <t>Are equipment leaks subject to 40 CFR 60 subpart KKK?</t>
  </si>
  <si>
    <t>Are equipment leaks and/or fugitive emission components subject to 40 CFR 60 subpart OOOO?</t>
  </si>
  <si>
    <t>Are equipment leaks and/or fugitive emission components  subject to 40 CFR 60 subpart OOOOa?</t>
  </si>
  <si>
    <t>Are equipment leaks subject to 40 CFR 63 subpart HH?</t>
  </si>
  <si>
    <t>Are equipment leaks subject to 43 CFR 3100 subpart 3179?</t>
  </si>
  <si>
    <t xml:space="preserve">Does the facility conduct regular audio-visual-olfactory (AVO) inspections for leaks? </t>
  </si>
  <si>
    <t xml:space="preserve">Frequency of AVO inspections. </t>
  </si>
  <si>
    <t>Does the facility conduct routine inspections (Method 21, OGI, or other instrumented method) to identify leaking equipment and/or fugitive emission components?</t>
  </si>
  <si>
    <t>If yes, provide the following information by component type:</t>
  </si>
  <si>
    <t>Gas or Light Liquid Valves</t>
  </si>
  <si>
    <t>Gas or Light Liquid Connectors</t>
  </si>
  <si>
    <t>Gas or Light Liquid Pressure-relief Valves</t>
  </si>
  <si>
    <t>Pumps</t>
  </si>
  <si>
    <t>Other components in gas or light liquid service</t>
  </si>
  <si>
    <t>Heavy liquid components</t>
  </si>
  <si>
    <t>Frequency of inspections.</t>
  </si>
  <si>
    <t>Monitoring method used.</t>
  </si>
  <si>
    <t>If Other method, specify.</t>
  </si>
  <si>
    <t>Has this facility performed emissions testing for equipment leaks in the last five years?
If yes, complete Section 4 below.</t>
  </si>
  <si>
    <t>3. Pressure Relief Devices in Production/Processing Service</t>
  </si>
  <si>
    <t>How many pressure relief devices are at the facility?</t>
  </si>
  <si>
    <t>Of these, how many are equipped with a rupture disk upstream of the pressure relief device?</t>
  </si>
  <si>
    <t>Of these, how many are routed to a process or fuel gas system or equipped with a closed vent system capable of capturing and transporting leakage from the pressure relief device to a control device?</t>
  </si>
  <si>
    <t>4. Production/Processing Equipment and Fugitive Component Leak Emissions</t>
  </si>
  <si>
    <t>Emissions Information (Considering Leak Detection and Repair Program Impacts)</t>
  </si>
  <si>
    <t>VOC                                      (tons/yr)</t>
  </si>
  <si>
    <t>CH4                         (tons/yr)</t>
  </si>
  <si>
    <t>Acetaldehyde       (tons/yr)</t>
  </si>
  <si>
    <t>Benzene                 (tons/yr)</t>
  </si>
  <si>
    <t>Ethylbenzene       (tons/yr)</t>
  </si>
  <si>
    <t>Total Equipment/Fugitive Component Leaks</t>
  </si>
  <si>
    <t>Control ID List</t>
  </si>
  <si>
    <t>Manufacturer’s data sheet</t>
  </si>
  <si>
    <t>Manufacturer’s maximum gas consumption rate</t>
  </si>
  <si>
    <t>Manufacturer’s minimum gas consumption rate (device not actuating)</t>
  </si>
  <si>
    <t>Model number and supply pressure</t>
  </si>
  <si>
    <t>Actual gas consumption rate of controllers over time</t>
  </si>
  <si>
    <t>Measured gas supply rate</t>
  </si>
  <si>
    <t>Measured venting rates</t>
  </si>
  <si>
    <t>Other design considerations</t>
  </si>
  <si>
    <t>Monitor NG consumption for all controllers and inspect controllers if consumption increases</t>
  </si>
  <si>
    <t>Routine visual inspections of controllers</t>
  </si>
  <si>
    <t>Routine visual inspections and monitoring NG consumption</t>
  </si>
  <si>
    <t>Periodic inspections using optical imaging camera of vented emissions</t>
  </si>
  <si>
    <t xml:space="preserve">Optical imaging camera, audio/visual </t>
  </si>
  <si>
    <t>Audio/visual</t>
  </si>
  <si>
    <t>Other (describe)</t>
  </si>
  <si>
    <t>None</t>
  </si>
  <si>
    <t>Pumps connected to closed vent system (CVS)</t>
  </si>
  <si>
    <t>Pumps routed to control device</t>
  </si>
  <si>
    <t>Air supplied to controllers</t>
  </si>
  <si>
    <t>Solar/electric valves</t>
  </si>
  <si>
    <t>Other</t>
  </si>
  <si>
    <t>Rotary vane isolation valve actuator</t>
  </si>
  <si>
    <t>Turbine operated isolation valve actuator</t>
  </si>
  <si>
    <t>Monthly or more frequently</t>
  </si>
  <si>
    <t>Quarterly</t>
  </si>
  <si>
    <t>Semiannually</t>
  </si>
  <si>
    <t>Annually</t>
  </si>
  <si>
    <t>Less than once per year</t>
  </si>
  <si>
    <t>Optical gas imaging</t>
  </si>
  <si>
    <t>Hi-flow sampler</t>
  </si>
  <si>
    <t>EPA Method 21</t>
  </si>
  <si>
    <t>Optical gas imaging and Hi-flow sampler</t>
  </si>
  <si>
    <t>Optical gas imaging and EPA Method 21</t>
  </si>
  <si>
    <t>Hi-flow sampler and EPA Method 21</t>
  </si>
  <si>
    <t>Optical gas imaging, Hi-flow sampler, and EPA Method 21</t>
  </si>
  <si>
    <t>Other (specify)</t>
  </si>
  <si>
    <t>500 ppmv</t>
  </si>
  <si>
    <t>1,000 ppmv</t>
  </si>
  <si>
    <t>2,000 ppmv</t>
  </si>
  <si>
    <t>5,000 ppmv</t>
  </si>
  <si>
    <t>10,000 ppmv</t>
  </si>
  <si>
    <t>Any visible emissions using OGI</t>
  </si>
  <si>
    <t>Wellhead</t>
  </si>
  <si>
    <t>Separator</t>
  </si>
  <si>
    <t>Meters/piping runs</t>
  </si>
  <si>
    <t>In-line heaters</t>
  </si>
  <si>
    <t>Tanks (other than heater-treaters)</t>
  </si>
  <si>
    <t>Heater-treater</t>
  </si>
  <si>
    <t>Header</t>
  </si>
  <si>
    <t>Valve</t>
  </si>
  <si>
    <t>Connector</t>
  </si>
  <si>
    <t>Open-ended line</t>
  </si>
  <si>
    <t>Pressure-relief valve</t>
  </si>
  <si>
    <t>Pump</t>
  </si>
  <si>
    <t>Flange</t>
  </si>
  <si>
    <t>Gas Service</t>
  </si>
  <si>
    <t>Light Crude Service</t>
  </si>
  <si>
    <t>Heavy Crude Service</t>
  </si>
  <si>
    <t>Calibrated bagging</t>
  </si>
  <si>
    <t>High volume sampler</t>
  </si>
  <si>
    <t>Temporary meter</t>
  </si>
  <si>
    <t>Acoustic leak detection</t>
  </si>
  <si>
    <t>Snap acting, intermittent bleed controller</t>
  </si>
  <si>
    <t>Throttling low continuous bleed controller</t>
  </si>
  <si>
    <t>Throttling high continuous bleed controller</t>
  </si>
  <si>
    <t>Throttling intermittent bleed controller</t>
  </si>
  <si>
    <t>Throttling no-bleed controller</t>
  </si>
  <si>
    <t>Chemical injection piston pump</t>
  </si>
  <si>
    <t>Chemical injection diaphragm pump</t>
  </si>
  <si>
    <t>Liquid Circulation (Kimray) pump</t>
  </si>
  <si>
    <t>Wet (inlet) natural gas</t>
  </si>
  <si>
    <t>Recovered flash tank separator gas</t>
  </si>
  <si>
    <t>Dry (sales) natural gas</t>
  </si>
  <si>
    <t>Vented to atmosphere</t>
  </si>
  <si>
    <t>Vented to flare or thermal oxidizer</t>
  </si>
  <si>
    <t>Vented to condenser</t>
  </si>
  <si>
    <t>Optimize glycol circulation rates</t>
  </si>
  <si>
    <t>Route reboiler condenser gas to fuel combustion units</t>
  </si>
  <si>
    <t>Ethylene glycol</t>
  </si>
  <si>
    <t>Triethylene glycol</t>
  </si>
  <si>
    <t>Other glycol</t>
  </si>
  <si>
    <t>Calcium chloride dessicant</t>
  </si>
  <si>
    <t>Lithium chloride dessicant</t>
  </si>
  <si>
    <t>Other dessicant</t>
  </si>
  <si>
    <t>Single speed fan</t>
  </si>
  <si>
    <t>Dual speed fan</t>
  </si>
  <si>
    <t>Three speed fan</t>
  </si>
  <si>
    <t>Variable speed fan</t>
  </si>
  <si>
    <t>Flow monitor at well (prior to separator)</t>
  </si>
  <si>
    <t>Flow monitor of separator outlet</t>
  </si>
  <si>
    <t>Flow monitor at facility outlet (sales line)</t>
  </si>
  <si>
    <t>Off site</t>
  </si>
  <si>
    <t>Estimated</t>
  </si>
  <si>
    <t>Measured</t>
  </si>
  <si>
    <t>Sampling or monitoring conducted, analyte not found/below detection limit</t>
  </si>
  <si>
    <t>Never estimated or tested for</t>
  </si>
  <si>
    <t xml:space="preserve">ETC Texas Pipeline, Ltd. </t>
  </si>
  <si>
    <t>No</t>
  </si>
  <si>
    <t>08-041-2155</t>
  </si>
  <si>
    <t>8111 Westchester Drive, Suite 600</t>
  </si>
  <si>
    <t>Dallas</t>
  </si>
  <si>
    <t>Texas</t>
  </si>
  <si>
    <t>Yes</t>
  </si>
  <si>
    <t>Toby Clark</t>
  </si>
  <si>
    <t>VP - Operations</t>
  </si>
  <si>
    <t>432-614-9387</t>
  </si>
  <si>
    <t>toby.clark@energytransfer.com</t>
  </si>
  <si>
    <t>Rebel Gas Processing Plant</t>
  </si>
  <si>
    <t>Natural Gas Processing Plant</t>
  </si>
  <si>
    <t>Garden City</t>
  </si>
  <si>
    <t>Glasscock</t>
  </si>
  <si>
    <t>Stephanie Silva</t>
  </si>
  <si>
    <t>Associate Specialist - Environmental</t>
  </si>
  <si>
    <t>432-236-2362</t>
  </si>
  <si>
    <t>stephanie.silva@energytransfer.com</t>
  </si>
  <si>
    <t>Grid</t>
  </si>
  <si>
    <t>Area</t>
  </si>
  <si>
    <t>N/A</t>
  </si>
  <si>
    <t>ND</t>
  </si>
  <si>
    <t>TO</t>
  </si>
  <si>
    <t>Amine and Dehy Regenerators</t>
  </si>
  <si>
    <t>Thermal oxidizer/incinerator</t>
  </si>
  <si>
    <t>Continuous pilot flame</t>
  </si>
  <si>
    <t>Produced Water</t>
  </si>
  <si>
    <t>Working and Breathing</t>
  </si>
  <si>
    <t>Calculated/Modeled</t>
  </si>
  <si>
    <t>AP-42 Chapter 7</t>
  </si>
  <si>
    <t xml:space="preserve">Storage tank potential to emit is &lt; 6.0 tons/year VOCs uncontrolled </t>
  </si>
  <si>
    <t>Facility is an Area Source, as defined in 40 CFR 63, subpart HH</t>
  </si>
  <si>
    <t>Facility not located on public lands.</t>
  </si>
  <si>
    <t>TL</t>
  </si>
  <si>
    <t> AP-42, Chap. 5-2</t>
  </si>
  <si>
    <t>VCU</t>
  </si>
  <si>
    <t>Reciprocating</t>
  </si>
  <si>
    <t>Transportation</t>
  </si>
  <si>
    <t>AMINE-1</t>
  </si>
  <si>
    <t>AMINE-2</t>
  </si>
  <si>
    <t>AMINE-3</t>
  </si>
  <si>
    <t>ProMax Simulation</t>
  </si>
  <si>
    <t>40 CFR 98.233(p)</t>
  </si>
  <si>
    <t>11975 - Venting</t>
  </si>
  <si>
    <t>11976 - Venting</t>
  </si>
  <si>
    <t>12728 - Venting</t>
  </si>
  <si>
    <t>19333 - Venting</t>
  </si>
  <si>
    <t>37557 - Venting</t>
  </si>
  <si>
    <t>37558 - Venting</t>
  </si>
  <si>
    <t>37559 - Venting</t>
  </si>
  <si>
    <t>11975 - Blowdown</t>
  </si>
  <si>
    <t>11976 - Blowdown</t>
  </si>
  <si>
    <t>12728 - Blowdown</t>
  </si>
  <si>
    <t>19333 - Blowdown</t>
  </si>
  <si>
    <t>37557 - Blowdown</t>
  </si>
  <si>
    <t>37558 - Blowdown</t>
  </si>
  <si>
    <t>37559 - Blowdown</t>
  </si>
  <si>
    <t>Calculated based on estimated volumes/pressures and known number of events</t>
  </si>
  <si>
    <t>Blowdowns</t>
  </si>
  <si>
    <t>Air-assisted candlestick flare</t>
  </si>
  <si>
    <t>FL-3</t>
  </si>
  <si>
    <t>Blowdown vent</t>
  </si>
  <si>
    <t>D-1</t>
  </si>
  <si>
    <t>D-3</t>
  </si>
  <si>
    <t>D-2</t>
  </si>
  <si>
    <t>40 CFR 63.764(e)</t>
  </si>
  <si>
    <t>Routed back to fuel system</t>
  </si>
  <si>
    <t>Condenser and Reboiler Burner</t>
  </si>
  <si>
    <t>Condenser and Combustion Thermal Oxidizer</t>
  </si>
  <si>
    <t xml:space="preserve">Route reboiler condenser gas to combustion control. </t>
  </si>
  <si>
    <t>Saturated</t>
  </si>
  <si>
    <t>Electric</t>
  </si>
  <si>
    <t>FL-1</t>
  </si>
  <si>
    <t>TANK-1 through TANK-8</t>
  </si>
  <si>
    <t>TANK-1</t>
  </si>
  <si>
    <t>TANK-2</t>
  </si>
  <si>
    <t>TANK-3</t>
  </si>
  <si>
    <t>TANK-4</t>
  </si>
  <si>
    <t>TANK-5</t>
  </si>
  <si>
    <t>TANK-6</t>
  </si>
  <si>
    <t>TANK-7</t>
  </si>
  <si>
    <t>TANK-8</t>
  </si>
  <si>
    <t>Condensate Stabilizer</t>
  </si>
  <si>
    <t>PWT-1</t>
  </si>
  <si>
    <t>PWT-2</t>
  </si>
  <si>
    <t>PWT-3</t>
  </si>
  <si>
    <t>PWT-4</t>
  </si>
  <si>
    <t>Condensate Storage Tanks, Backup for TO</t>
  </si>
  <si>
    <t>13788 Highway 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</si>
</sst>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4" formatCode="_(&quot;$&quot;* #,##0.00_);_(&quot;$&quot;* \(#,##0.00\);_(&quot;$&quot;* &quot;-&quot;??_);_(@_)"/>
    <numFmt numFmtId="43" formatCode="_(* #,##0.00_);_(* \(#,##0.00\);_(* &quot;-&quot;??_);_(@_)"/>
    <numFmt numFmtId="164" formatCode="m/d/yyyy;@"/>
    <numFmt numFmtId="165" formatCode="0.0%"/>
    <numFmt numFmtId="166" formatCode="0.000"/>
    <numFmt numFmtId="167" formatCode="0.0000"/>
    <numFmt numFmtId="168" formatCode="0.00000"/>
    <numFmt numFmtId="169" formatCode="_(* #,##0_);_(* \(#,##0\);_(* &quot;-&quot;??_);_(@_)"/>
  </numFmts>
  <fonts count="44" x14ac:knownFonts="1">
    <font>
      <sz val="11"/>
      <color theme="1"/>
      <name val="Calibri"/>
      <family val="2"/>
      <scheme val="minor"/>
    </font>
    <font>
      <b/>
      <sz val="11"/>
      <color theme="1"/>
      <name val="Calibri"/>
      <family val="2"/>
      <scheme val="minor"/>
    </font>
    <font>
      <sz val="11"/>
      <color rgb="FF000000"/>
      <name val="Calibri"/>
      <family val="2"/>
    </font>
    <font>
      <sz val="11"/>
      <color theme="1"/>
      <name val="Calibri"/>
      <family val="2"/>
      <scheme val="minor"/>
    </font>
    <font>
      <b/>
      <sz val="11"/>
      <color theme="0"/>
      <name val="Calibri"/>
      <family val="2"/>
      <scheme val="minor"/>
    </font>
    <font>
      <sz val="11"/>
      <color rgb="FFFF0000"/>
      <name val="Calibri"/>
      <family val="2"/>
      <scheme val="minor"/>
    </font>
    <font>
      <sz val="11"/>
      <color rgb="FF000000"/>
      <name val="Calibri"/>
      <family val="2"/>
      <scheme val="minor"/>
    </font>
    <font>
      <b/>
      <sz val="14"/>
      <name val="Calibri"/>
      <family val="2"/>
      <scheme val="minor"/>
    </font>
    <font>
      <b/>
      <sz val="12"/>
      <color theme="1"/>
      <name val="Calibri"/>
      <family val="2"/>
      <scheme val="minor"/>
    </font>
    <font>
      <sz val="11"/>
      <name val="Calibri"/>
      <family val="2"/>
    </font>
    <font>
      <b/>
      <sz val="14"/>
      <color theme="1"/>
      <name val="Calibri"/>
      <family val="2"/>
      <scheme val="minor"/>
    </font>
    <font>
      <b/>
      <sz val="11"/>
      <name val="Calibri"/>
      <family val="2"/>
      <scheme val="minor"/>
    </font>
    <font>
      <sz val="11"/>
      <name val="Calibri"/>
      <family val="2"/>
      <scheme val="minor"/>
    </font>
    <font>
      <b/>
      <sz val="11"/>
      <color rgb="FF000000"/>
      <name val="Calibri"/>
      <family val="2"/>
    </font>
    <font>
      <sz val="11"/>
      <color rgb="FFFF0000"/>
      <name val="Calibri"/>
      <family val="2"/>
    </font>
    <font>
      <b/>
      <sz val="11"/>
      <color rgb="FF000000"/>
      <name val="Calibri"/>
      <family val="2"/>
      <scheme val="minor"/>
    </font>
    <font>
      <b/>
      <sz val="11"/>
      <name val="Calibri"/>
      <family val="2"/>
    </font>
    <font>
      <b/>
      <sz val="11"/>
      <color theme="0"/>
      <name val="Calibri"/>
      <family val="2"/>
    </font>
    <font>
      <sz val="11"/>
      <color theme="1"/>
      <name val="Calibri"/>
      <family val="2"/>
    </font>
    <font>
      <b/>
      <sz val="14"/>
      <color rgb="FF000000"/>
      <name val="Calibri"/>
      <family val="2"/>
    </font>
    <font>
      <u/>
      <sz val="11"/>
      <color theme="1"/>
      <name val="Calibri"/>
      <family val="2"/>
      <scheme val="minor"/>
    </font>
    <font>
      <b/>
      <vertAlign val="subscript"/>
      <sz val="11"/>
      <color rgb="FF000000"/>
      <name val="Calibri"/>
      <family val="2"/>
    </font>
    <font>
      <sz val="11"/>
      <color theme="0"/>
      <name val="Calibri"/>
      <family val="2"/>
      <scheme val="minor"/>
    </font>
    <font>
      <b/>
      <sz val="11"/>
      <color rgb="FFFF0000"/>
      <name val="Calibri"/>
      <family val="2"/>
      <scheme val="minor"/>
    </font>
    <font>
      <b/>
      <sz val="12"/>
      <color rgb="FFFF0000"/>
      <name val="Calibri"/>
      <family val="2"/>
      <scheme val="minor"/>
    </font>
    <font>
      <b/>
      <sz val="11"/>
      <color theme="8"/>
      <name val="Calibri"/>
      <family val="2"/>
      <scheme val="minor"/>
    </font>
    <font>
      <b/>
      <sz val="12"/>
      <color theme="8"/>
      <name val="Calibri"/>
      <family val="2"/>
      <scheme val="minor"/>
    </font>
    <font>
      <b/>
      <sz val="11"/>
      <color rgb="FFED7D31"/>
      <name val="Calibri"/>
      <family val="2"/>
      <scheme val="minor"/>
    </font>
    <font>
      <b/>
      <sz val="11"/>
      <color rgb="FFED7D31"/>
      <name val="Calibri"/>
      <family val="2"/>
    </font>
    <font>
      <b/>
      <sz val="11"/>
      <color rgb="FF5B9BD5"/>
      <name val="Calibri"/>
      <family val="2"/>
      <scheme val="minor"/>
    </font>
    <font>
      <b/>
      <sz val="11"/>
      <color rgb="FFFFFFFF"/>
      <name val="Calibri"/>
      <family val="2"/>
      <scheme val="minor"/>
    </font>
    <font>
      <sz val="11"/>
      <color rgb="FFFFFFFF"/>
      <name val="Calibri"/>
      <family val="2"/>
      <scheme val="minor"/>
    </font>
    <font>
      <sz val="11"/>
      <color rgb="FF5B9BD5"/>
      <name val="Calibri"/>
      <family val="2"/>
      <scheme val="minor"/>
    </font>
    <font>
      <b/>
      <sz val="13"/>
      <color theme="1"/>
      <name val="Arial"/>
      <family val="2"/>
    </font>
    <font>
      <sz val="11"/>
      <color theme="1"/>
      <name val="Arial"/>
      <family val="2"/>
    </font>
    <font>
      <b/>
      <sz val="11"/>
      <color rgb="FF000000"/>
      <name val="Arial"/>
      <family val="2"/>
    </font>
    <font>
      <b/>
      <sz val="11"/>
      <color theme="1"/>
      <name val="Arial"/>
      <family val="2"/>
    </font>
    <font>
      <sz val="11"/>
      <color rgb="FF000000"/>
      <name val="Arial"/>
      <family val="2"/>
    </font>
    <font>
      <i/>
      <sz val="11"/>
      <color rgb="FF000000"/>
      <name val="Arial"/>
      <family val="2"/>
    </font>
    <font>
      <i/>
      <sz val="11"/>
      <color rgb="FFFF0000"/>
      <name val="Arial"/>
      <family val="2"/>
    </font>
    <font>
      <b/>
      <i/>
      <sz val="11"/>
      <color theme="1"/>
      <name val="Arial"/>
      <family val="2"/>
    </font>
    <font>
      <sz val="11"/>
      <color rgb="FFFF0000"/>
      <name val="Arial"/>
      <family val="2"/>
    </font>
    <font>
      <u/>
      <sz val="11"/>
      <color theme="10"/>
      <name val="Calibri"/>
      <family val="2"/>
      <scheme val="minor"/>
    </font>
    <font>
      <sz val="8"/>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rgb="FFBFBFBF"/>
        <bgColor rgb="FF000000"/>
      </patternFill>
    </fill>
    <fill>
      <patternFill patternType="solid">
        <fgColor theme="0" tint="-0.249977111117893"/>
        <bgColor indexed="64"/>
      </patternFill>
    </fill>
    <fill>
      <patternFill patternType="solid">
        <fgColor rgb="FF99CCFF"/>
        <bgColor indexed="64"/>
      </patternFill>
    </fill>
    <fill>
      <patternFill patternType="solid">
        <fgColor rgb="FFBFBFBF"/>
        <bgColor indexed="64"/>
      </patternFill>
    </fill>
    <fill>
      <patternFill patternType="solid">
        <fgColor theme="9" tint="0.59999389629810485"/>
        <bgColor indexed="64"/>
      </patternFill>
    </fill>
    <fill>
      <patternFill patternType="solid">
        <fgColor rgb="FF99CCFF"/>
        <bgColor rgb="FF000000"/>
      </patternFill>
    </fill>
    <fill>
      <patternFill patternType="solid">
        <fgColor theme="0"/>
        <bgColor indexed="64"/>
      </patternFill>
    </fill>
    <fill>
      <patternFill patternType="solid">
        <fgColor rgb="FFFFFFFF"/>
        <bgColor rgb="FF000000"/>
      </patternFill>
    </fill>
    <fill>
      <patternFill patternType="solid">
        <fgColor rgb="FFDC0AFC"/>
        <bgColor indexed="64"/>
      </patternFill>
    </fill>
    <fill>
      <patternFill patternType="solid">
        <fgColor rgb="FF002060"/>
        <bgColor indexed="64"/>
      </patternFill>
    </fill>
    <fill>
      <patternFill patternType="solid">
        <fgColor rgb="FF00B0F0"/>
        <bgColor indexed="64"/>
      </patternFill>
    </fill>
    <fill>
      <patternFill patternType="solid">
        <fgColor rgb="FF92D050"/>
        <bgColor indexed="64"/>
      </patternFill>
    </fill>
    <fill>
      <patternFill patternType="solid">
        <fgColor rgb="FFFFFF00"/>
        <bgColor rgb="FF000000"/>
      </patternFill>
    </fill>
    <fill>
      <patternFill patternType="solid">
        <fgColor rgb="FF002060"/>
        <bgColor rgb="FF000000"/>
      </patternFill>
    </fill>
    <fill>
      <patternFill patternType="solid">
        <fgColor rgb="FF92D050"/>
        <bgColor rgb="FF000000"/>
      </patternFill>
    </fill>
    <fill>
      <patternFill patternType="solid">
        <fgColor theme="0" tint="-0.249977111117893"/>
        <bgColor rgb="FF000000"/>
      </patternFill>
    </fill>
    <fill>
      <patternFill patternType="solid">
        <fgColor theme="9"/>
        <bgColor indexed="64"/>
      </patternFill>
    </fill>
    <fill>
      <patternFill patternType="solid">
        <fgColor theme="1"/>
        <bgColor indexed="64"/>
      </patternFill>
    </fill>
    <fill>
      <patternFill patternType="solid">
        <fgColor rgb="FFE7E6E6"/>
        <bgColor indexed="64"/>
      </patternFill>
    </fill>
    <fill>
      <patternFill patternType="solid">
        <fgColor rgb="FFBDD6EE"/>
        <bgColor indexed="64"/>
      </patternFill>
    </fill>
    <fill>
      <patternFill patternType="solid">
        <fgColor rgb="FFF7CAAC"/>
        <bgColor indexed="64"/>
      </patternFill>
    </fill>
    <fill>
      <patternFill patternType="solid">
        <fgColor rgb="FFFFE599"/>
        <bgColor indexed="64"/>
      </patternFill>
    </fill>
    <fill>
      <patternFill patternType="solid">
        <fgColor rgb="FFC5E0B3"/>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auto="1"/>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BFBFBF"/>
      </right>
      <top/>
      <bottom style="thin">
        <color indexed="64"/>
      </bottom>
      <diagonal/>
    </border>
    <border>
      <left/>
      <right style="medium">
        <color indexed="64"/>
      </right>
      <top/>
      <bottom style="thin">
        <color indexed="64"/>
      </bottom>
      <diagonal/>
    </border>
    <border>
      <left style="medium">
        <color indexed="64"/>
      </left>
      <right style="thin">
        <color rgb="FFBFBFBF"/>
      </right>
      <top/>
      <bottom style="medium">
        <color indexed="64"/>
      </bottom>
      <diagonal/>
    </border>
    <border>
      <left/>
      <right style="medium">
        <color indexed="64"/>
      </right>
      <top/>
      <bottom style="medium">
        <color indexed="64"/>
      </bottom>
      <diagonal/>
    </border>
    <border>
      <left style="thin">
        <color auto="1"/>
      </left>
      <right style="medium">
        <color indexed="64"/>
      </right>
      <top style="thin">
        <color auto="1"/>
      </top>
      <bottom style="thin">
        <color auto="1"/>
      </bottom>
      <diagonal/>
    </border>
    <border>
      <left style="thin">
        <color auto="1"/>
      </left>
      <right/>
      <top style="thin">
        <color rgb="FF000000"/>
      </top>
      <bottom/>
      <diagonal/>
    </border>
    <border>
      <left/>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4">
    <xf numFmtId="0" fontId="0" fillId="0" borderId="0"/>
    <xf numFmtId="44" fontId="3" fillId="0" borderId="0" applyFont="0" applyFill="0" applyBorder="0" applyAlignment="0" applyProtection="0"/>
    <xf numFmtId="43" fontId="3" fillId="0" borderId="0" applyFont="0" applyFill="0" applyBorder="0" applyAlignment="0" applyProtection="0"/>
    <xf numFmtId="0" fontId="42" fillId="0" borderId="0" applyNumberFormat="0" applyFill="0" applyBorder="0" applyAlignment="0" applyProtection="0"/>
  </cellStyleXfs>
  <cellXfs count="345">
    <xf numFmtId="0" fontId="0" fillId="0" borderId="0" xfId="0"/>
    <xf numFmtId="0" fontId="6" fillId="9" borderId="0" xfId="0" applyFont="1" applyFill="1" applyAlignment="1" applyProtection="1">
      <alignment vertical="top"/>
    </xf>
    <xf numFmtId="0" fontId="0" fillId="9" borderId="0" xfId="0" applyFill="1" applyAlignment="1" applyProtection="1">
      <alignment vertical="top"/>
    </xf>
    <xf numFmtId="0" fontId="33" fillId="9" borderId="0" xfId="0" applyFont="1" applyFill="1" applyAlignment="1" applyProtection="1">
      <alignment vertical="top" wrapText="1"/>
    </xf>
    <xf numFmtId="0" fontId="0" fillId="9" borderId="0" xfId="0" applyFill="1" applyAlignment="1" applyProtection="1">
      <alignment vertical="top" wrapText="1"/>
    </xf>
    <xf numFmtId="0" fontId="34" fillId="9" borderId="0" xfId="0" applyFont="1" applyFill="1" applyAlignment="1" applyProtection="1">
      <alignment vertical="top" wrapText="1"/>
    </xf>
    <xf numFmtId="0" fontId="34" fillId="9" borderId="0" xfId="0" applyFont="1" applyFill="1" applyAlignment="1" applyProtection="1">
      <alignment vertical="top" wrapText="1"/>
    </xf>
    <xf numFmtId="0" fontId="34" fillId="0" borderId="0" xfId="0" applyFont="1" applyAlignment="1" applyProtection="1">
      <alignment vertical="top" wrapText="1"/>
    </xf>
    <xf numFmtId="0" fontId="35" fillId="21" borderId="39" xfId="0" applyFont="1" applyFill="1" applyBorder="1" applyAlignment="1" applyProtection="1">
      <alignment horizontal="right" vertical="top" wrapText="1"/>
    </xf>
    <xf numFmtId="0" fontId="35" fillId="21" borderId="40" xfId="0" applyFont="1" applyFill="1" applyBorder="1" applyAlignment="1" applyProtection="1">
      <alignment vertical="top" wrapText="1"/>
    </xf>
    <xf numFmtId="0" fontId="0" fillId="0" borderId="0" xfId="0" applyAlignment="1" applyProtection="1">
      <alignment vertical="top"/>
    </xf>
    <xf numFmtId="0" fontId="35" fillId="22" borderId="41" xfId="0" applyFont="1" applyFill="1" applyBorder="1" applyAlignment="1" applyProtection="1">
      <alignment vertical="top" wrapText="1"/>
    </xf>
    <xf numFmtId="0" fontId="35" fillId="22" borderId="42" xfId="0" applyFont="1" applyFill="1" applyBorder="1" applyAlignment="1" applyProtection="1">
      <alignment vertical="top" wrapText="1"/>
    </xf>
    <xf numFmtId="0" fontId="35" fillId="22" borderId="41" xfId="0" applyFont="1" applyFill="1" applyBorder="1" applyAlignment="1" applyProtection="1">
      <alignment horizontal="right" vertical="top" wrapText="1"/>
    </xf>
    <xf numFmtId="0" fontId="37" fillId="22" borderId="42" xfId="0" applyFont="1" applyFill="1" applyBorder="1" applyAlignment="1" applyProtection="1">
      <alignment vertical="top" wrapText="1"/>
    </xf>
    <xf numFmtId="0" fontId="35" fillId="23" borderId="41" xfId="0" applyFont="1" applyFill="1" applyBorder="1" applyAlignment="1" applyProtection="1">
      <alignment vertical="top" wrapText="1"/>
    </xf>
    <xf numFmtId="0" fontId="35" fillId="23" borderId="42" xfId="0" applyFont="1" applyFill="1" applyBorder="1" applyAlignment="1" applyProtection="1">
      <alignment vertical="top" wrapText="1"/>
    </xf>
    <xf numFmtId="0" fontId="35" fillId="23" borderId="41" xfId="0" applyFont="1" applyFill="1" applyBorder="1" applyAlignment="1" applyProtection="1">
      <alignment horizontal="right" vertical="top" wrapText="1"/>
    </xf>
    <xf numFmtId="0" fontId="37" fillId="23" borderId="42" xfId="0" applyFont="1" applyFill="1" applyBorder="1" applyAlignment="1" applyProtection="1">
      <alignment vertical="top" wrapText="1"/>
    </xf>
    <xf numFmtId="0" fontId="35" fillId="24" borderId="41" xfId="0" applyFont="1" applyFill="1" applyBorder="1" applyAlignment="1" applyProtection="1">
      <alignment vertical="top" wrapText="1"/>
    </xf>
    <xf numFmtId="0" fontId="35" fillId="24" borderId="42" xfId="0" applyFont="1" applyFill="1" applyBorder="1" applyAlignment="1" applyProtection="1">
      <alignment vertical="top" wrapText="1"/>
    </xf>
    <xf numFmtId="0" fontId="36" fillId="24" borderId="41" xfId="0" applyFont="1" applyFill="1" applyBorder="1" applyAlignment="1" applyProtection="1">
      <alignment horizontal="right" vertical="top" wrapText="1"/>
    </xf>
    <xf numFmtId="0" fontId="37" fillId="24" borderId="42" xfId="0" applyFont="1" applyFill="1" applyBorder="1" applyAlignment="1" applyProtection="1">
      <alignment vertical="top" wrapText="1"/>
    </xf>
    <xf numFmtId="0" fontId="35" fillId="24" borderId="41" xfId="0" applyFont="1" applyFill="1" applyBorder="1" applyAlignment="1" applyProtection="1">
      <alignment horizontal="right" vertical="top" wrapText="1"/>
    </xf>
    <xf numFmtId="0" fontId="35" fillId="25" borderId="41" xfId="0" applyFont="1" applyFill="1" applyBorder="1" applyAlignment="1" applyProtection="1">
      <alignment vertical="top" wrapText="1"/>
    </xf>
    <xf numFmtId="0" fontId="35" fillId="25" borderId="42" xfId="0" applyFont="1" applyFill="1" applyBorder="1" applyAlignment="1" applyProtection="1">
      <alignment vertical="top" wrapText="1"/>
    </xf>
    <xf numFmtId="0" fontId="36" fillId="25" borderId="41" xfId="0" applyFont="1" applyFill="1" applyBorder="1" applyAlignment="1" applyProtection="1">
      <alignment horizontal="right" vertical="top" wrapText="1"/>
    </xf>
    <xf numFmtId="0" fontId="37" fillId="25" borderId="42" xfId="0" applyFont="1" applyFill="1" applyBorder="1" applyAlignment="1" applyProtection="1">
      <alignment vertical="top" wrapText="1"/>
    </xf>
    <xf numFmtId="0" fontId="38" fillId="25" borderId="42" xfId="0" applyFont="1" applyFill="1" applyBorder="1" applyAlignment="1" applyProtection="1">
      <alignment vertical="top" wrapText="1"/>
    </xf>
    <xf numFmtId="0" fontId="35" fillId="25" borderId="41" xfId="0" applyFont="1" applyFill="1" applyBorder="1" applyAlignment="1" applyProtection="1">
      <alignment horizontal="right" vertical="top" wrapText="1"/>
    </xf>
    <xf numFmtId="0" fontId="35" fillId="25" borderId="43" xfId="0" applyFont="1" applyFill="1" applyBorder="1" applyAlignment="1" applyProtection="1">
      <alignment horizontal="right" vertical="top" wrapText="1"/>
    </xf>
    <xf numFmtId="0" fontId="37" fillId="25" borderId="28" xfId="0" applyFont="1" applyFill="1" applyBorder="1" applyAlignment="1" applyProtection="1">
      <alignment vertical="top" wrapText="1"/>
    </xf>
    <xf numFmtId="0" fontId="33" fillId="0" borderId="0" xfId="0" applyFont="1" applyAlignment="1" applyProtection="1">
      <alignment vertical="top"/>
    </xf>
    <xf numFmtId="0" fontId="40" fillId="9" borderId="0" xfId="0" applyFont="1" applyFill="1" applyAlignment="1" applyProtection="1">
      <alignment vertical="top"/>
    </xf>
    <xf numFmtId="0" fontId="34" fillId="9" borderId="0" xfId="0" applyFont="1" applyFill="1" applyAlignment="1" applyProtection="1">
      <alignment horizontal="left" vertical="top" wrapText="1"/>
    </xf>
    <xf numFmtId="0" fontId="40" fillId="0" borderId="0" xfId="0" applyFont="1" applyAlignment="1" applyProtection="1">
      <alignment vertical="center"/>
    </xf>
    <xf numFmtId="0" fontId="0" fillId="0" borderId="0" xfId="0" applyProtection="1"/>
    <xf numFmtId="0" fontId="10" fillId="0" borderId="0" xfId="0" applyFont="1" applyProtection="1"/>
    <xf numFmtId="0" fontId="11" fillId="0" borderId="0" xfId="0" applyFont="1" applyAlignment="1" applyProtection="1">
      <alignment vertical="center"/>
    </xf>
    <xf numFmtId="0" fontId="5" fillId="0" borderId="0" xfId="0" applyFont="1" applyAlignment="1" applyProtection="1">
      <alignment vertical="top"/>
    </xf>
    <xf numFmtId="0" fontId="8" fillId="0" borderId="0" xfId="0" applyFont="1" applyProtection="1"/>
    <xf numFmtId="0" fontId="24" fillId="0" borderId="0" xfId="0" applyFont="1" applyAlignment="1" applyProtection="1">
      <alignment vertical="top"/>
    </xf>
    <xf numFmtId="0" fontId="26" fillId="0" borderId="0" xfId="0" applyFont="1" applyProtection="1"/>
    <xf numFmtId="0" fontId="2" fillId="10" borderId="0" xfId="0" applyFont="1" applyFill="1" applyProtection="1"/>
    <xf numFmtId="0" fontId="13" fillId="3" borderId="23" xfId="0" applyFont="1" applyFill="1" applyBorder="1" applyAlignment="1" applyProtection="1">
      <alignment vertical="top"/>
    </xf>
    <xf numFmtId="0" fontId="13" fillId="3" borderId="24" xfId="0" applyFont="1" applyFill="1" applyBorder="1" applyAlignment="1" applyProtection="1">
      <alignment vertical="top"/>
    </xf>
    <xf numFmtId="0" fontId="28" fillId="0" borderId="0" xfId="0" applyFont="1" applyProtection="1"/>
    <xf numFmtId="0" fontId="2" fillId="10" borderId="25" xfId="0" applyFont="1" applyFill="1" applyBorder="1" applyAlignment="1" applyProtection="1">
      <alignment vertical="top" wrapText="1"/>
    </xf>
    <xf numFmtId="0" fontId="2" fillId="0" borderId="26" xfId="0" applyFont="1" applyBorder="1" applyAlignment="1" applyProtection="1">
      <alignment vertical="top" wrapText="1"/>
    </xf>
    <xf numFmtId="0" fontId="5" fillId="0" borderId="0" xfId="0" applyFont="1" applyAlignment="1" applyProtection="1">
      <alignment vertical="top" wrapText="1"/>
    </xf>
    <xf numFmtId="0" fontId="25" fillId="0" borderId="0" xfId="0" applyFont="1" applyAlignment="1" applyProtection="1">
      <alignment vertical="top" wrapText="1"/>
    </xf>
    <xf numFmtId="0" fontId="27" fillId="0" borderId="0" xfId="0" applyFont="1" applyAlignment="1" applyProtection="1">
      <alignment vertical="top" wrapText="1"/>
    </xf>
    <xf numFmtId="0" fontId="25" fillId="0" borderId="0" xfId="0" applyFont="1" applyAlignment="1" applyProtection="1">
      <alignment wrapText="1"/>
    </xf>
    <xf numFmtId="0" fontId="27" fillId="0" borderId="0" xfId="0" applyFont="1" applyAlignment="1" applyProtection="1">
      <alignment wrapText="1"/>
    </xf>
    <xf numFmtId="0" fontId="2" fillId="10" borderId="26" xfId="0" applyFont="1" applyFill="1" applyBorder="1" applyAlignment="1" applyProtection="1">
      <alignment vertical="top" wrapText="1"/>
    </xf>
    <xf numFmtId="0" fontId="2" fillId="0" borderId="25" xfId="0" applyFont="1" applyBorder="1" applyAlignment="1" applyProtection="1">
      <alignment vertical="top" wrapText="1"/>
    </xf>
    <xf numFmtId="0" fontId="27" fillId="0" borderId="0" xfId="0" applyFont="1" applyAlignment="1" applyProtection="1">
      <alignment vertical="top"/>
    </xf>
    <xf numFmtId="0" fontId="0" fillId="0" borderId="1" xfId="0" applyBorder="1" applyAlignment="1" applyProtection="1">
      <alignment vertical="top" wrapText="1"/>
    </xf>
    <xf numFmtId="0" fontId="0" fillId="0" borderId="29" xfId="0" applyBorder="1" applyAlignment="1" applyProtection="1">
      <alignment vertical="top" wrapText="1"/>
    </xf>
    <xf numFmtId="0" fontId="2" fillId="10" borderId="1" xfId="0" applyFont="1" applyFill="1" applyBorder="1" applyAlignment="1" applyProtection="1">
      <alignment vertical="top" wrapText="1"/>
    </xf>
    <xf numFmtId="0" fontId="2" fillId="10" borderId="29" xfId="0" applyFont="1" applyFill="1" applyBorder="1" applyAlignment="1" applyProtection="1">
      <alignment vertical="top" wrapText="1"/>
    </xf>
    <xf numFmtId="0" fontId="2" fillId="10" borderId="27" xfId="0" applyFont="1" applyFill="1" applyBorder="1" applyAlignment="1" applyProtection="1">
      <alignment vertical="top" wrapText="1"/>
    </xf>
    <xf numFmtId="0" fontId="2" fillId="10" borderId="28" xfId="0" applyFont="1" applyFill="1" applyBorder="1" applyAlignment="1" applyProtection="1">
      <alignment vertical="top" wrapText="1"/>
    </xf>
    <xf numFmtId="0" fontId="7" fillId="0" borderId="0" xfId="0" applyFont="1" applyAlignment="1" applyProtection="1">
      <alignment vertical="center"/>
    </xf>
    <xf numFmtId="0" fontId="11" fillId="0" borderId="0" xfId="0" applyFont="1" applyAlignment="1" applyProtection="1">
      <alignment horizontal="center" vertical="center"/>
    </xf>
    <xf numFmtId="0" fontId="23" fillId="0" borderId="0" xfId="0" applyFont="1" applyAlignment="1" applyProtection="1">
      <alignment vertical="center"/>
    </xf>
    <xf numFmtId="0" fontId="0" fillId="0" borderId="0" xfId="0" applyAlignment="1" applyProtection="1">
      <alignment vertical="center"/>
    </xf>
    <xf numFmtId="0" fontId="0" fillId="0" borderId="0" xfId="0" applyAlignment="1" applyProtection="1">
      <alignment horizontal="center" vertical="top"/>
    </xf>
    <xf numFmtId="0" fontId="23" fillId="0" borderId="0" xfId="0" applyFont="1" applyProtection="1"/>
    <xf numFmtId="0" fontId="0" fillId="4" borderId="1" xfId="0" applyFill="1" applyBorder="1" applyProtection="1"/>
    <xf numFmtId="0" fontId="0" fillId="5" borderId="1" xfId="0" applyFill="1" applyBorder="1" applyAlignment="1" applyProtection="1">
      <alignment horizontal="center" vertical="top"/>
    </xf>
    <xf numFmtId="0" fontId="42" fillId="5" borderId="1" xfId="3" applyFill="1" applyBorder="1" applyAlignment="1" applyProtection="1">
      <alignment horizontal="center" vertical="top"/>
    </xf>
    <xf numFmtId="0" fontId="0" fillId="5" borderId="1" xfId="0" applyFill="1" applyBorder="1" applyAlignment="1" applyProtection="1">
      <alignment horizontal="center" vertical="top" wrapText="1"/>
    </xf>
    <xf numFmtId="0" fontId="0" fillId="0" borderId="31" xfId="0" applyBorder="1" applyProtection="1"/>
    <xf numFmtId="0" fontId="0" fillId="0" borderId="31" xfId="0" applyBorder="1" applyAlignment="1" applyProtection="1">
      <alignment horizontal="center" vertical="top" wrapText="1"/>
    </xf>
    <xf numFmtId="0" fontId="0" fillId="6" borderId="1" xfId="0" applyFill="1" applyBorder="1" applyProtection="1"/>
    <xf numFmtId="0" fontId="0" fillId="4" borderId="1" xfId="0" applyFill="1" applyBorder="1" applyAlignment="1" applyProtection="1">
      <alignment horizontal="left" indent="2"/>
    </xf>
    <xf numFmtId="0" fontId="2" fillId="3" borderId="1" xfId="0" applyFont="1" applyFill="1" applyBorder="1" applyAlignment="1" applyProtection="1">
      <alignment horizontal="left" vertical="center" wrapText="1" indent="2"/>
    </xf>
    <xf numFmtId="0" fontId="0" fillId="4" borderId="1" xfId="0" applyFill="1" applyBorder="1" applyAlignment="1" applyProtection="1">
      <alignment wrapText="1"/>
    </xf>
    <xf numFmtId="0" fontId="0" fillId="4" borderId="7" xfId="0" applyFill="1" applyBorder="1" applyAlignment="1" applyProtection="1">
      <alignment wrapText="1"/>
    </xf>
    <xf numFmtId="0" fontId="0" fillId="5" borderId="7" xfId="0" applyFill="1" applyBorder="1" applyAlignment="1" applyProtection="1">
      <alignment horizontal="center" vertical="top"/>
    </xf>
    <xf numFmtId="0" fontId="0" fillId="4" borderId="2" xfId="0" applyFill="1" applyBorder="1" applyAlignment="1" applyProtection="1">
      <alignment wrapText="1"/>
    </xf>
    <xf numFmtId="0" fontId="0" fillId="5" borderId="2" xfId="0" applyFill="1" applyBorder="1" applyAlignment="1" applyProtection="1">
      <alignment horizontal="center" vertical="top"/>
    </xf>
    <xf numFmtId="0" fontId="9" fillId="3" borderId="1" xfId="0" applyFont="1" applyFill="1" applyBorder="1" applyAlignment="1" applyProtection="1">
      <alignment horizontal="left" vertical="center" wrapText="1"/>
    </xf>
    <xf numFmtId="0" fontId="8" fillId="0" borderId="3" xfId="0" applyFont="1" applyBorder="1" applyProtection="1"/>
    <xf numFmtId="0" fontId="8" fillId="0" borderId="3" xfId="0" applyFont="1" applyBorder="1" applyAlignment="1" applyProtection="1">
      <alignment horizontal="center" vertical="top" wrapText="1"/>
    </xf>
    <xf numFmtId="0" fontId="2" fillId="3" borderId="2"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0" fillId="6" borderId="1" xfId="0" applyFill="1" applyBorder="1" applyAlignment="1" applyProtection="1">
      <alignment horizontal="left" vertical="center" wrapText="1"/>
    </xf>
    <xf numFmtId="0" fontId="2" fillId="0" borderId="0" xfId="0" applyFont="1" applyAlignment="1" applyProtection="1">
      <alignment horizontal="left" vertical="center" wrapText="1" indent="1"/>
    </xf>
    <xf numFmtId="0" fontId="0" fillId="0" borderId="0" xfId="0" applyAlignment="1" applyProtection="1">
      <alignment horizontal="center" vertical="top" wrapText="1"/>
    </xf>
    <xf numFmtId="0" fontId="2" fillId="3" borderId="8" xfId="0" applyFont="1" applyFill="1" applyBorder="1" applyAlignment="1" applyProtection="1">
      <alignment horizontal="left" vertical="center" wrapText="1"/>
    </xf>
    <xf numFmtId="0" fontId="0" fillId="5" borderId="17" xfId="0" applyFill="1" applyBorder="1" applyAlignment="1" applyProtection="1">
      <alignment horizontal="center" vertical="top" wrapText="1"/>
    </xf>
    <xf numFmtId="0" fontId="2" fillId="4" borderId="1" xfId="0" applyFont="1" applyFill="1" applyBorder="1" applyAlignment="1" applyProtection="1">
      <alignment horizontal="left" vertical="center" wrapText="1"/>
    </xf>
    <xf numFmtId="0" fontId="4" fillId="0" borderId="0" xfId="0" applyFont="1" applyProtection="1"/>
    <xf numFmtId="0" fontId="2" fillId="0" borderId="0" xfId="0" applyFont="1" applyAlignment="1" applyProtection="1">
      <alignment horizontal="left" vertical="center" wrapText="1"/>
    </xf>
    <xf numFmtId="0" fontId="0" fillId="4" borderId="1" xfId="0" applyFill="1" applyBorder="1" applyAlignment="1" applyProtection="1">
      <alignment vertical="center" wrapText="1"/>
    </xf>
    <xf numFmtId="0" fontId="0" fillId="5" borderId="1" xfId="0" applyFill="1" applyBorder="1" applyAlignment="1" applyProtection="1">
      <alignment horizontal="center" vertical="center" wrapText="1"/>
    </xf>
    <xf numFmtId="0" fontId="0" fillId="4" borderId="4" xfId="0" applyFill="1" applyBorder="1" applyAlignment="1" applyProtection="1">
      <alignment vertical="top" wrapText="1"/>
    </xf>
    <xf numFmtId="0" fontId="0" fillId="5" borderId="1" xfId="0" applyFill="1" applyBorder="1" applyAlignment="1" applyProtection="1">
      <alignment horizontal="center" vertical="center"/>
    </xf>
    <xf numFmtId="0" fontId="0" fillId="4" borderId="1" xfId="0" applyFill="1" applyBorder="1" applyAlignment="1" applyProtection="1">
      <alignment horizontal="left" vertical="center" wrapText="1" indent="1"/>
    </xf>
    <xf numFmtId="0" fontId="0" fillId="4" borderId="4" xfId="0" applyFill="1" applyBorder="1" applyAlignment="1" applyProtection="1">
      <alignment horizontal="left" vertical="center" wrapText="1"/>
    </xf>
    <xf numFmtId="0" fontId="0" fillId="4" borderId="1" xfId="0" applyFill="1" applyBorder="1" applyAlignment="1" applyProtection="1">
      <alignment horizontal="left" vertical="center" indent="1"/>
    </xf>
    <xf numFmtId="0" fontId="1" fillId="6" borderId="1" xfId="0" applyFont="1" applyFill="1" applyBorder="1" applyAlignment="1" applyProtection="1">
      <alignment vertical="top"/>
    </xf>
    <xf numFmtId="0" fontId="0" fillId="7" borderId="1" xfId="0" applyFill="1" applyBorder="1" applyAlignment="1" applyProtection="1">
      <alignment horizontal="center" vertical="top"/>
    </xf>
    <xf numFmtId="0" fontId="1" fillId="0" borderId="0" xfId="0" applyFont="1" applyProtection="1"/>
    <xf numFmtId="0" fontId="1" fillId="0" borderId="0" xfId="0" applyFont="1" applyAlignment="1" applyProtection="1">
      <alignment horizontal="center" vertical="top"/>
    </xf>
    <xf numFmtId="0" fontId="8" fillId="0" borderId="0" xfId="0" applyFont="1" applyAlignment="1" applyProtection="1">
      <alignment horizontal="center"/>
    </xf>
    <xf numFmtId="0" fontId="12" fillId="0" borderId="3" xfId="0" applyFont="1" applyBorder="1" applyAlignment="1" applyProtection="1">
      <alignment horizontal="left" vertical="center" wrapText="1"/>
    </xf>
    <xf numFmtId="0" fontId="11" fillId="4" borderId="1" xfId="0" applyFont="1" applyFill="1" applyBorder="1" applyAlignment="1" applyProtection="1">
      <alignment horizontal="right" vertical="center"/>
    </xf>
    <xf numFmtId="164" fontId="0" fillId="5" borderId="1" xfId="0" applyNumberFormat="1" applyFill="1" applyBorder="1" applyAlignment="1" applyProtection="1">
      <alignment horizontal="center" vertical="top" wrapText="1"/>
    </xf>
    <xf numFmtId="164" fontId="1" fillId="4" borderId="1" xfId="0" applyNumberFormat="1" applyFont="1" applyFill="1" applyBorder="1" applyAlignment="1" applyProtection="1">
      <alignment horizontal="center" vertical="top" wrapText="1"/>
    </xf>
    <xf numFmtId="0" fontId="11" fillId="6" borderId="1" xfId="0" applyFont="1" applyFill="1" applyBorder="1" applyProtection="1"/>
    <xf numFmtId="0" fontId="11" fillId="4" borderId="1" xfId="0" applyFont="1" applyFill="1" applyBorder="1" applyAlignment="1" applyProtection="1">
      <alignment horizontal="center" vertical="top"/>
    </xf>
    <xf numFmtId="0" fontId="12" fillId="6" borderId="1" xfId="0" applyFont="1" applyFill="1" applyBorder="1" applyProtection="1"/>
    <xf numFmtId="0" fontId="12" fillId="5" borderId="1" xfId="0" applyFont="1" applyFill="1" applyBorder="1" applyAlignment="1" applyProtection="1">
      <alignment horizontal="center" vertical="top"/>
    </xf>
    <xf numFmtId="0" fontId="12" fillId="4" borderId="1" xfId="0" applyFont="1" applyFill="1" applyBorder="1" applyProtection="1"/>
    <xf numFmtId="167" fontId="0" fillId="5" borderId="1" xfId="0" applyNumberFormat="1" applyFill="1" applyBorder="1" applyAlignment="1" applyProtection="1">
      <alignment horizontal="center" vertical="top" wrapText="1"/>
    </xf>
    <xf numFmtId="0" fontId="12" fillId="0" borderId="0" xfId="0" applyFont="1" applyAlignment="1" applyProtection="1">
      <alignment horizontal="left" vertical="center"/>
    </xf>
    <xf numFmtId="0" fontId="12" fillId="3" borderId="1" xfId="0" applyFont="1" applyFill="1" applyBorder="1" applyAlignment="1" applyProtection="1">
      <alignment horizontal="left" vertical="center"/>
    </xf>
    <xf numFmtId="168" fontId="0" fillId="5" borderId="1" xfId="0" applyNumberFormat="1" applyFill="1" applyBorder="1" applyAlignment="1" applyProtection="1">
      <alignment horizontal="center" vertical="top" wrapText="1"/>
    </xf>
    <xf numFmtId="0" fontId="0" fillId="7" borderId="1" xfId="0" applyFill="1" applyBorder="1" applyAlignment="1" applyProtection="1">
      <alignment vertical="top"/>
    </xf>
    <xf numFmtId="0" fontId="0" fillId="9" borderId="0" xfId="0" applyFill="1" applyProtection="1"/>
    <xf numFmtId="0" fontId="30" fillId="0" borderId="3" xfId="0" applyFont="1" applyBorder="1" applyAlignment="1" applyProtection="1">
      <alignment horizontal="center" vertical="center" wrapText="1"/>
    </xf>
    <xf numFmtId="0" fontId="30" fillId="0" borderId="1" xfId="0" applyFont="1" applyBorder="1" applyAlignment="1" applyProtection="1">
      <alignment horizontal="center" vertical="center" wrapText="1"/>
    </xf>
    <xf numFmtId="0" fontId="1" fillId="4" borderId="6"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wrapText="1"/>
    </xf>
    <xf numFmtId="0" fontId="11" fillId="4" borderId="7" xfId="0" applyFont="1" applyFill="1" applyBorder="1" applyAlignment="1" applyProtection="1">
      <alignment horizontal="center" vertical="center" wrapText="1"/>
    </xf>
    <xf numFmtId="0" fontId="1" fillId="4" borderId="7" xfId="0" applyFont="1" applyFill="1" applyBorder="1" applyAlignment="1" applyProtection="1">
      <alignment horizontal="center" vertical="center" wrapText="1"/>
    </xf>
    <xf numFmtId="0" fontId="0" fillId="5" borderId="1" xfId="0" applyFill="1" applyBorder="1" applyAlignment="1" applyProtection="1">
      <alignment vertical="top" wrapText="1"/>
    </xf>
    <xf numFmtId="167" fontId="0" fillId="5" borderId="1" xfId="0" applyNumberFormat="1" applyFill="1" applyBorder="1" applyAlignment="1" applyProtection="1">
      <alignment vertical="top" wrapText="1"/>
    </xf>
    <xf numFmtId="169" fontId="0" fillId="5" borderId="1" xfId="2" applyNumberFormat="1" applyFont="1" applyFill="1" applyBorder="1" applyAlignment="1" applyProtection="1">
      <alignment vertical="top" wrapText="1"/>
    </xf>
    <xf numFmtId="0" fontId="0" fillId="5" borderId="1" xfId="0" applyFill="1" applyBorder="1" applyAlignment="1" applyProtection="1">
      <alignment vertical="top"/>
    </xf>
    <xf numFmtId="0" fontId="15" fillId="0" borderId="0" xfId="0" applyFont="1" applyProtection="1"/>
    <xf numFmtId="0" fontId="6" fillId="0" borderId="0" xfId="0" applyFont="1" applyProtection="1"/>
    <xf numFmtId="0" fontId="0" fillId="7" borderId="1" xfId="0" applyFill="1" applyBorder="1" applyAlignment="1" applyProtection="1">
      <alignment vertical="top" wrapText="1"/>
    </xf>
    <xf numFmtId="5" fontId="0" fillId="5" borderId="1" xfId="1" applyNumberFormat="1" applyFont="1" applyFill="1" applyBorder="1" applyAlignment="1" applyProtection="1">
      <alignment vertical="top" wrapText="1"/>
    </xf>
    <xf numFmtId="38" fontId="0" fillId="5" borderId="1" xfId="0" applyNumberFormat="1" applyFill="1" applyBorder="1" applyAlignment="1" applyProtection="1">
      <alignment vertical="top" wrapText="1"/>
    </xf>
    <xf numFmtId="0" fontId="1" fillId="6" borderId="6" xfId="0" applyFont="1" applyFill="1" applyBorder="1" applyAlignment="1" applyProtection="1">
      <alignment horizontal="center" vertical="center" wrapText="1"/>
    </xf>
    <xf numFmtId="0" fontId="1" fillId="6"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wrapText="1"/>
    </xf>
    <xf numFmtId="165" fontId="0" fillId="5" borderId="1" xfId="0" applyNumberFormat="1" applyFill="1" applyBorder="1" applyAlignment="1" applyProtection="1">
      <alignment vertical="top" wrapText="1"/>
    </xf>
    <xf numFmtId="0" fontId="10" fillId="0" borderId="0" xfId="0" applyFont="1" applyAlignment="1" applyProtection="1">
      <alignment horizontal="center" wrapText="1"/>
    </xf>
    <xf numFmtId="0" fontId="2" fillId="0" borderId="0" xfId="0" applyFont="1" applyProtection="1"/>
    <xf numFmtId="0" fontId="17" fillId="0" borderId="0" xfId="0" applyFont="1" applyProtection="1"/>
    <xf numFmtId="0" fontId="30" fillId="0" borderId="0" xfId="0" applyFont="1" applyProtection="1"/>
    <xf numFmtId="0" fontId="31" fillId="0" borderId="0" xfId="0" applyFont="1" applyProtection="1"/>
    <xf numFmtId="0" fontId="25" fillId="0" borderId="0" xfId="0" applyFont="1" applyProtection="1"/>
    <xf numFmtId="0" fontId="2" fillId="0" borderId="0" xfId="0" applyFont="1" applyAlignment="1" applyProtection="1">
      <alignment vertical="center" wrapText="1"/>
    </xf>
    <xf numFmtId="0" fontId="13" fillId="3" borderId="1" xfId="0" applyFont="1" applyFill="1" applyBorder="1" applyAlignment="1" applyProtection="1">
      <alignment horizontal="center" vertical="center"/>
    </xf>
    <xf numFmtId="0" fontId="13" fillId="18" borderId="1" xfId="0" applyFont="1" applyFill="1" applyBorder="1" applyAlignment="1" applyProtection="1">
      <alignment horizontal="center" vertical="center"/>
    </xf>
    <xf numFmtId="0" fontId="13" fillId="3" borderId="1" xfId="0" applyFont="1" applyFill="1" applyBorder="1" applyAlignment="1" applyProtection="1">
      <alignment horizontal="center" vertical="center" wrapText="1"/>
    </xf>
    <xf numFmtId="0" fontId="13" fillId="18" borderId="1" xfId="0" applyFont="1" applyFill="1" applyBorder="1" applyAlignment="1" applyProtection="1">
      <alignment horizontal="center" vertical="center" wrapText="1"/>
    </xf>
    <xf numFmtId="0" fontId="4" fillId="0" borderId="0" xfId="0" applyFont="1" applyAlignment="1" applyProtection="1">
      <alignment wrapText="1"/>
    </xf>
    <xf numFmtId="0" fontId="12" fillId="3" borderId="1" xfId="0" applyFont="1" applyFill="1" applyBorder="1" applyAlignment="1" applyProtection="1">
      <alignment horizontal="left" vertical="top"/>
    </xf>
    <xf numFmtId="0" fontId="2" fillId="8" borderId="5" xfId="0" applyFont="1" applyFill="1" applyBorder="1" applyAlignment="1" applyProtection="1">
      <alignment vertical="top" wrapText="1"/>
    </xf>
    <xf numFmtId="0" fontId="2" fillId="8" borderId="1" xfId="0" applyFont="1" applyFill="1" applyBorder="1" applyAlignment="1" applyProtection="1">
      <alignment vertical="top" wrapText="1"/>
    </xf>
    <xf numFmtId="0" fontId="2" fillId="8" borderId="1" xfId="0" applyFont="1" applyFill="1" applyBorder="1" applyAlignment="1" applyProtection="1">
      <alignment vertical="top"/>
    </xf>
    <xf numFmtId="0" fontId="2" fillId="8" borderId="3" xfId="0" applyFont="1" applyFill="1" applyBorder="1" applyAlignment="1" applyProtection="1">
      <alignment vertical="top" wrapText="1"/>
    </xf>
    <xf numFmtId="0" fontId="14" fillId="0" borderId="38" xfId="0" applyFont="1" applyBorder="1" applyAlignment="1" applyProtection="1">
      <alignment vertical="top"/>
    </xf>
    <xf numFmtId="0" fontId="2" fillId="3" borderId="2" xfId="0" applyFont="1" applyFill="1" applyBorder="1" applyAlignment="1" applyProtection="1">
      <alignment vertical="top"/>
    </xf>
    <xf numFmtId="0" fontId="0" fillId="0" borderId="0" xfId="0" applyAlignment="1" applyProtection="1">
      <alignment horizontal="center" vertical="center" wrapText="1"/>
    </xf>
    <xf numFmtId="0" fontId="13" fillId="0" borderId="0" xfId="0" applyFont="1" applyProtection="1"/>
    <xf numFmtId="0" fontId="2" fillId="0" borderId="0" xfId="0" applyFont="1" applyAlignment="1" applyProtection="1">
      <alignment vertical="top"/>
    </xf>
    <xf numFmtId="0" fontId="13" fillId="3" borderId="8" xfId="0" applyFont="1" applyFill="1" applyBorder="1" applyAlignment="1" applyProtection="1">
      <alignment vertical="center" wrapText="1"/>
    </xf>
    <xf numFmtId="0" fontId="2" fillId="8" borderId="8" xfId="0" applyFont="1" applyFill="1" applyBorder="1" applyAlignment="1" applyProtection="1">
      <alignment horizontal="center" vertical="center"/>
    </xf>
    <xf numFmtId="0" fontId="2" fillId="0" borderId="0" xfId="0" applyFont="1" applyAlignment="1" applyProtection="1">
      <alignment horizontal="center"/>
    </xf>
    <xf numFmtId="0" fontId="4" fillId="0" borderId="0" xfId="0" applyFont="1" applyAlignment="1" applyProtection="1">
      <alignment vertical="center" wrapText="1"/>
    </xf>
    <xf numFmtId="0" fontId="13" fillId="3" borderId="1" xfId="0" applyFont="1" applyFill="1" applyBorder="1" applyAlignment="1" applyProtection="1">
      <alignment vertical="center" wrapText="1"/>
    </xf>
    <xf numFmtId="0" fontId="2" fillId="8" borderId="1" xfId="0" applyFont="1" applyFill="1" applyBorder="1" applyAlignment="1" applyProtection="1">
      <alignment horizontal="center" vertical="center"/>
    </xf>
    <xf numFmtId="0" fontId="30" fillId="0" borderId="0" xfId="0" applyFont="1" applyAlignment="1" applyProtection="1">
      <alignment horizontal="center" vertical="center" wrapText="1"/>
    </xf>
    <xf numFmtId="0" fontId="23" fillId="0" borderId="0" xfId="0" applyFont="1" applyAlignment="1" applyProtection="1">
      <alignment horizontal="left" vertical="top"/>
    </xf>
    <xf numFmtId="0" fontId="5" fillId="0" borderId="0" xfId="0" applyFont="1" applyProtection="1"/>
    <xf numFmtId="0" fontId="23" fillId="0" borderId="0" xfId="0" applyFont="1" applyAlignment="1" applyProtection="1">
      <alignment horizontal="left"/>
    </xf>
    <xf numFmtId="0" fontId="30" fillId="0" borderId="3" xfId="0" applyFont="1" applyBorder="1" applyAlignment="1" applyProtection="1">
      <alignment horizontal="center"/>
    </xf>
    <xf numFmtId="0" fontId="22" fillId="0" borderId="0" xfId="0" applyFont="1" applyProtection="1"/>
    <xf numFmtId="0" fontId="4" fillId="0" borderId="3" xfId="0" applyFont="1" applyBorder="1" applyAlignment="1" applyProtection="1">
      <alignment vertical="center" wrapText="1"/>
    </xf>
    <xf numFmtId="0" fontId="1" fillId="11" borderId="7" xfId="0" applyFont="1" applyFill="1" applyBorder="1" applyAlignment="1" applyProtection="1">
      <alignment horizontal="left"/>
    </xf>
    <xf numFmtId="0" fontId="1" fillId="2" borderId="13" xfId="0" applyFont="1" applyFill="1" applyBorder="1" applyAlignment="1" applyProtection="1">
      <alignment horizontal="center"/>
    </xf>
    <xf numFmtId="0" fontId="1" fillId="2" borderId="14" xfId="0" applyFont="1" applyFill="1" applyBorder="1" applyAlignment="1" applyProtection="1">
      <alignment horizontal="center"/>
    </xf>
    <xf numFmtId="0" fontId="4" fillId="12" borderId="12" xfId="0" applyFont="1" applyFill="1" applyBorder="1" applyAlignment="1" applyProtection="1">
      <alignment horizontal="center"/>
    </xf>
    <xf numFmtId="0" fontId="4" fillId="12" borderId="13" xfId="0" applyFont="1" applyFill="1" applyBorder="1" applyAlignment="1" applyProtection="1">
      <alignment horizontal="center"/>
    </xf>
    <xf numFmtId="0" fontId="4" fillId="13" borderId="7" xfId="0" applyFont="1" applyFill="1" applyBorder="1" applyAlignment="1" applyProtection="1">
      <alignment horizontal="left"/>
    </xf>
    <xf numFmtId="0" fontId="1" fillId="14" borderId="7" xfId="0" applyFont="1" applyFill="1" applyBorder="1" applyAlignment="1" applyProtection="1">
      <alignment horizontal="left"/>
    </xf>
    <xf numFmtId="0" fontId="15" fillId="2" borderId="13" xfId="0" applyFont="1" applyFill="1" applyBorder="1" applyAlignment="1" applyProtection="1">
      <alignment horizontal="left"/>
    </xf>
    <xf numFmtId="0" fontId="15" fillId="2" borderId="0" xfId="0" applyFont="1" applyFill="1" applyAlignment="1" applyProtection="1">
      <alignment horizontal="left"/>
    </xf>
    <xf numFmtId="0" fontId="15" fillId="2" borderId="32" xfId="0" applyFont="1" applyFill="1" applyBorder="1" applyAlignment="1" applyProtection="1">
      <alignment horizontal="left"/>
    </xf>
    <xf numFmtId="0" fontId="13" fillId="3" borderId="1" xfId="0" applyFont="1" applyFill="1" applyBorder="1" applyAlignment="1" applyProtection="1">
      <alignment horizontal="center" vertical="center" wrapText="1"/>
    </xf>
    <xf numFmtId="0" fontId="13" fillId="6"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6" fillId="6" borderId="1"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wrapText="1"/>
    </xf>
    <xf numFmtId="0" fontId="0" fillId="0" borderId="0" xfId="0" applyAlignment="1" applyProtection="1">
      <alignment horizontal="center" vertical="center"/>
    </xf>
    <xf numFmtId="0" fontId="2" fillId="5" borderId="2" xfId="0" applyFont="1" applyFill="1" applyBorder="1" applyAlignment="1" applyProtection="1">
      <alignment vertical="top" wrapText="1"/>
    </xf>
    <xf numFmtId="2" fontId="2" fillId="5" borderId="2" xfId="0" applyNumberFormat="1" applyFont="1" applyFill="1" applyBorder="1" applyAlignment="1" applyProtection="1">
      <alignment vertical="top" wrapText="1"/>
    </xf>
    <xf numFmtId="0" fontId="2" fillId="5" borderId="5" xfId="0" applyFont="1" applyFill="1" applyBorder="1" applyAlignment="1" applyProtection="1">
      <alignment vertical="top" wrapText="1"/>
    </xf>
    <xf numFmtId="167" fontId="2" fillId="5" borderId="5" xfId="0" applyNumberFormat="1" applyFont="1" applyFill="1" applyBorder="1" applyAlignment="1" applyProtection="1">
      <alignment vertical="top" wrapText="1"/>
    </xf>
    <xf numFmtId="1" fontId="2" fillId="5" borderId="5" xfId="0" applyNumberFormat="1" applyFont="1" applyFill="1" applyBorder="1" applyAlignment="1" applyProtection="1">
      <alignment vertical="top" wrapText="1"/>
    </xf>
    <xf numFmtId="0" fontId="0" fillId="5" borderId="18" xfId="0" applyFill="1" applyBorder="1" applyAlignment="1" applyProtection="1">
      <alignment vertical="top"/>
    </xf>
    <xf numFmtId="0" fontId="0" fillId="5" borderId="18" xfId="0" applyFill="1" applyBorder="1" applyAlignment="1" applyProtection="1">
      <alignment vertical="top" wrapText="1"/>
    </xf>
    <xf numFmtId="2" fontId="2" fillId="5" borderId="5" xfId="0" applyNumberFormat="1" applyFont="1" applyFill="1" applyBorder="1" applyAlignment="1" applyProtection="1">
      <alignment vertical="top" wrapText="1"/>
    </xf>
    <xf numFmtId="166" fontId="2" fillId="5" borderId="2" xfId="0" applyNumberFormat="1" applyFont="1" applyFill="1" applyBorder="1" applyAlignment="1" applyProtection="1">
      <alignment vertical="top" wrapText="1"/>
    </xf>
    <xf numFmtId="0" fontId="2" fillId="5" borderId="1" xfId="0" applyFont="1" applyFill="1" applyBorder="1" applyAlignment="1" applyProtection="1">
      <alignment vertical="top" wrapText="1"/>
    </xf>
    <xf numFmtId="2" fontId="2" fillId="5" borderId="1" xfId="0" applyNumberFormat="1" applyFont="1" applyFill="1" applyBorder="1" applyAlignment="1" applyProtection="1">
      <alignment vertical="top" wrapText="1"/>
    </xf>
    <xf numFmtId="0" fontId="0" fillId="5" borderId="15" xfId="0" applyFill="1" applyBorder="1" applyAlignment="1" applyProtection="1">
      <alignment vertical="top"/>
    </xf>
    <xf numFmtId="0" fontId="0" fillId="5" borderId="15" xfId="0" applyFill="1" applyBorder="1" applyAlignment="1" applyProtection="1">
      <alignment vertical="top" wrapText="1"/>
    </xf>
    <xf numFmtId="0" fontId="14" fillId="0" borderId="0" xfId="0" applyFont="1" applyAlignment="1" applyProtection="1">
      <alignment vertical="top" wrapText="1"/>
    </xf>
    <xf numFmtId="0" fontId="13" fillId="3" borderId="15" xfId="0" applyFont="1" applyFill="1" applyBorder="1" applyAlignment="1" applyProtection="1">
      <alignment vertical="center" wrapText="1"/>
    </xf>
    <xf numFmtId="0" fontId="2" fillId="8" borderId="10" xfId="0" applyFont="1" applyFill="1" applyBorder="1" applyAlignment="1" applyProtection="1">
      <alignment horizontal="center" vertical="center"/>
    </xf>
    <xf numFmtId="0" fontId="2" fillId="0" borderId="0" xfId="0" applyFont="1" applyAlignment="1" applyProtection="1">
      <alignment vertical="center"/>
    </xf>
    <xf numFmtId="0" fontId="2" fillId="0" borderId="0" xfId="0" applyFont="1" applyAlignment="1" applyProtection="1">
      <alignment horizontal="center" vertical="top"/>
    </xf>
    <xf numFmtId="0" fontId="4" fillId="0" borderId="3" xfId="0" applyFont="1" applyBorder="1" applyAlignment="1" applyProtection="1">
      <alignment horizontal="center"/>
    </xf>
    <xf numFmtId="0" fontId="4" fillId="12" borderId="16" xfId="0" applyFont="1" applyFill="1" applyBorder="1" applyAlignment="1" applyProtection="1">
      <alignment horizontal="center"/>
    </xf>
    <xf numFmtId="0" fontId="4" fillId="12" borderId="0" xfId="0" applyFont="1" applyFill="1" applyAlignment="1" applyProtection="1">
      <alignment horizontal="center"/>
    </xf>
    <xf numFmtId="0" fontId="4" fillId="13" borderId="1" xfId="0" applyFont="1" applyFill="1" applyBorder="1" applyAlignment="1" applyProtection="1">
      <alignment horizontal="left"/>
    </xf>
    <xf numFmtId="0" fontId="11" fillId="14" borderId="1" xfId="0" applyFont="1" applyFill="1" applyBorder="1" applyAlignment="1" applyProtection="1">
      <alignment horizontal="left"/>
    </xf>
    <xf numFmtId="0" fontId="13" fillId="15" borderId="1" xfId="0" applyFont="1" applyFill="1" applyBorder="1" applyAlignment="1" applyProtection="1">
      <alignment horizontal="left" wrapText="1"/>
    </xf>
    <xf numFmtId="0" fontId="13" fillId="3" borderId="5" xfId="0" applyFont="1" applyFill="1" applyBorder="1" applyAlignment="1" applyProtection="1">
      <alignment horizontal="center" vertical="center" wrapText="1"/>
    </xf>
    <xf numFmtId="0" fontId="13" fillId="3" borderId="1" xfId="0" applyFont="1" applyFill="1" applyBorder="1" applyAlignment="1" applyProtection="1">
      <alignment horizontal="center" wrapText="1"/>
    </xf>
    <xf numFmtId="0" fontId="13" fillId="3" borderId="2" xfId="0" applyFont="1" applyFill="1" applyBorder="1" applyAlignment="1" applyProtection="1">
      <alignment horizontal="center" vertical="center" wrapText="1"/>
    </xf>
    <xf numFmtId="0" fontId="13" fillId="3" borderId="3" xfId="0" applyFont="1" applyFill="1" applyBorder="1" applyAlignment="1" applyProtection="1">
      <alignment horizontal="center" vertical="center" wrapText="1"/>
    </xf>
    <xf numFmtId="0" fontId="16" fillId="3" borderId="1" xfId="0" applyFont="1" applyFill="1" applyBorder="1" applyAlignment="1" applyProtection="1">
      <alignment horizontal="center" vertical="center" wrapText="1"/>
    </xf>
    <xf numFmtId="0" fontId="2" fillId="8" borderId="2" xfId="0" applyFont="1" applyFill="1" applyBorder="1" applyAlignment="1" applyProtection="1">
      <alignment vertical="top" wrapText="1"/>
    </xf>
    <xf numFmtId="2" fontId="2" fillId="8" borderId="5" xfId="0" applyNumberFormat="1" applyFont="1" applyFill="1" applyBorder="1" applyAlignment="1" applyProtection="1">
      <alignment vertical="top" wrapText="1"/>
    </xf>
    <xf numFmtId="1" fontId="2" fillId="8" borderId="5" xfId="0" applyNumberFormat="1" applyFont="1" applyFill="1" applyBorder="1" applyAlignment="1" applyProtection="1">
      <alignment vertical="top" wrapText="1"/>
    </xf>
    <xf numFmtId="166" fontId="2" fillId="8" borderId="5" xfId="0" applyNumberFormat="1" applyFont="1" applyFill="1" applyBorder="1" applyAlignment="1" applyProtection="1">
      <alignment vertical="top" wrapText="1"/>
    </xf>
    <xf numFmtId="1" fontId="2" fillId="8" borderId="5" xfId="0" applyNumberFormat="1" applyFont="1" applyFill="1" applyBorder="1" applyAlignment="1" applyProtection="1">
      <alignment vertical="top"/>
    </xf>
    <xf numFmtId="0" fontId="2" fillId="8" borderId="5" xfId="0" applyFont="1" applyFill="1" applyBorder="1" applyAlignment="1" applyProtection="1">
      <alignment vertical="top"/>
    </xf>
    <xf numFmtId="2" fontId="2" fillId="8" borderId="5" xfId="0" applyNumberFormat="1" applyFont="1" applyFill="1" applyBorder="1" applyAlignment="1" applyProtection="1">
      <alignment vertical="top"/>
    </xf>
    <xf numFmtId="0" fontId="12" fillId="0" borderId="0" xfId="0" applyFont="1" applyProtection="1"/>
    <xf numFmtId="0" fontId="2" fillId="8" borderId="14" xfId="0" applyFont="1" applyFill="1" applyBorder="1" applyAlignment="1" applyProtection="1">
      <alignment horizontal="center" vertical="center"/>
    </xf>
    <xf numFmtId="0" fontId="13" fillId="3" borderId="1" xfId="0" applyFont="1" applyFill="1" applyBorder="1" applyAlignment="1" applyProtection="1">
      <alignment horizontal="left" vertical="top" wrapText="1"/>
    </xf>
    <xf numFmtId="0" fontId="2" fillId="8" borderId="1" xfId="0" applyFont="1" applyFill="1" applyBorder="1" applyAlignment="1" applyProtection="1">
      <alignment horizontal="left" vertical="top" wrapText="1"/>
    </xf>
    <xf numFmtId="0" fontId="13" fillId="6" borderId="1" xfId="0" applyFont="1" applyFill="1" applyBorder="1" applyAlignment="1" applyProtection="1">
      <alignment vertical="center" wrapText="1"/>
    </xf>
    <xf numFmtId="0" fontId="2" fillId="20" borderId="1" xfId="0" applyFont="1" applyFill="1" applyBorder="1" applyAlignment="1" applyProtection="1">
      <alignment horizontal="center" vertical="center"/>
    </xf>
    <xf numFmtId="0" fontId="2" fillId="20" borderId="1" xfId="0" applyFont="1" applyFill="1" applyBorder="1" applyAlignment="1" applyProtection="1">
      <alignment horizontal="center"/>
    </xf>
    <xf numFmtId="0" fontId="2" fillId="8" borderId="1" xfId="0" applyFont="1" applyFill="1" applyBorder="1" applyAlignment="1" applyProtection="1">
      <alignment horizontal="left" vertical="center"/>
    </xf>
    <xf numFmtId="0" fontId="13" fillId="0" borderId="0" xfId="0" applyFont="1" applyAlignment="1" applyProtection="1">
      <alignment vertical="center" wrapText="1"/>
    </xf>
    <xf numFmtId="0" fontId="4" fillId="12" borderId="19" xfId="0" applyFont="1" applyFill="1" applyBorder="1" applyAlignment="1" applyProtection="1">
      <alignment horizontal="left"/>
    </xf>
    <xf numFmtId="0" fontId="4" fillId="12" borderId="20" xfId="0" applyFont="1" applyFill="1" applyBorder="1" applyAlignment="1" applyProtection="1">
      <alignment horizontal="left"/>
    </xf>
    <xf numFmtId="0" fontId="4" fillId="12" borderId="21" xfId="0" applyFont="1" applyFill="1" applyBorder="1" applyAlignment="1" applyProtection="1">
      <alignment horizontal="left"/>
    </xf>
    <xf numFmtId="0" fontId="4" fillId="13" borderId="12" xfId="0" applyFont="1" applyFill="1" applyBorder="1" applyAlignment="1" applyProtection="1">
      <alignment horizontal="left"/>
    </xf>
    <xf numFmtId="0" fontId="4" fillId="13" borderId="13" xfId="0" applyFont="1" applyFill="1" applyBorder="1" applyAlignment="1" applyProtection="1">
      <alignment horizontal="left"/>
    </xf>
    <xf numFmtId="0" fontId="1" fillId="14" borderId="1" xfId="0" applyFont="1" applyFill="1" applyBorder="1" applyAlignment="1" applyProtection="1">
      <alignment horizontal="left"/>
    </xf>
    <xf numFmtId="0" fontId="1" fillId="14" borderId="4" xfId="0" applyFont="1" applyFill="1" applyBorder="1" applyAlignment="1" applyProtection="1">
      <alignment horizontal="left"/>
    </xf>
    <xf numFmtId="0" fontId="1" fillId="2" borderId="34" xfId="0" applyFont="1" applyFill="1" applyBorder="1" applyAlignment="1" applyProtection="1">
      <alignment horizontal="left"/>
    </xf>
    <xf numFmtId="0" fontId="1" fillId="2" borderId="35" xfId="0" applyFont="1" applyFill="1" applyBorder="1" applyAlignment="1" applyProtection="1">
      <alignment horizontal="left"/>
    </xf>
    <xf numFmtId="0" fontId="1" fillId="2" borderId="36" xfId="0" applyFont="1" applyFill="1" applyBorder="1" applyAlignment="1" applyProtection="1">
      <alignment horizontal="left"/>
    </xf>
    <xf numFmtId="0" fontId="1" fillId="4" borderId="37" xfId="0" applyFont="1" applyFill="1" applyBorder="1" applyAlignment="1" applyProtection="1">
      <alignment horizontal="center" vertical="center" wrapText="1"/>
    </xf>
    <xf numFmtId="0" fontId="0" fillId="5" borderId="7" xfId="0" applyFill="1" applyBorder="1" applyAlignment="1" applyProtection="1">
      <alignment vertical="top" wrapText="1"/>
    </xf>
    <xf numFmtId="0" fontId="13" fillId="0" borderId="0" xfId="0" applyFont="1" applyAlignment="1" applyProtection="1">
      <alignment wrapText="1"/>
    </xf>
    <xf numFmtId="0" fontId="1" fillId="11" borderId="1" xfId="0" applyFont="1" applyFill="1" applyBorder="1" applyAlignment="1" applyProtection="1">
      <alignment horizontal="left"/>
    </xf>
    <xf numFmtId="0" fontId="1" fillId="2" borderId="9" xfId="0" applyFont="1" applyFill="1" applyBorder="1" applyAlignment="1" applyProtection="1">
      <alignment horizontal="left"/>
    </xf>
    <xf numFmtId="0" fontId="1" fillId="2" borderId="10" xfId="0" applyFont="1" applyFill="1" applyBorder="1" applyAlignment="1" applyProtection="1">
      <alignment horizontal="left"/>
    </xf>
    <xf numFmtId="0" fontId="17" fillId="16" borderId="12" xfId="0" applyFont="1" applyFill="1" applyBorder="1" applyAlignment="1" applyProtection="1">
      <alignment horizontal="left" wrapText="1"/>
    </xf>
    <xf numFmtId="0" fontId="17" fillId="16" borderId="13" xfId="0" applyFont="1" applyFill="1" applyBorder="1" applyAlignment="1" applyProtection="1">
      <alignment horizontal="left" wrapText="1"/>
    </xf>
    <xf numFmtId="0" fontId="17" fillId="16" borderId="14" xfId="0" applyFont="1" applyFill="1" applyBorder="1" applyAlignment="1" applyProtection="1">
      <alignment horizontal="left" wrapText="1"/>
    </xf>
    <xf numFmtId="0" fontId="16" fillId="17" borderId="30" xfId="0" applyFont="1" applyFill="1" applyBorder="1" applyAlignment="1" applyProtection="1">
      <alignment horizontal="left" wrapText="1"/>
    </xf>
    <xf numFmtId="0" fontId="16" fillId="17" borderId="13" xfId="0" applyFont="1" applyFill="1" applyBorder="1" applyAlignment="1" applyProtection="1">
      <alignment horizontal="left" wrapText="1"/>
    </xf>
    <xf numFmtId="0" fontId="16" fillId="17" borderId="14" xfId="0" applyFont="1" applyFill="1" applyBorder="1" applyAlignment="1" applyProtection="1">
      <alignment horizontal="left" wrapText="1"/>
    </xf>
    <xf numFmtId="0" fontId="16" fillId="2" borderId="33" xfId="0" applyFont="1" applyFill="1" applyBorder="1" applyAlignment="1" applyProtection="1">
      <alignment horizontal="left" wrapText="1"/>
    </xf>
    <xf numFmtId="0" fontId="18" fillId="0" borderId="0" xfId="0" applyFont="1" applyProtection="1"/>
    <xf numFmtId="0" fontId="1" fillId="3" borderId="1" xfId="0" applyFont="1" applyFill="1" applyBorder="1" applyAlignment="1" applyProtection="1">
      <alignment horizontal="center" vertical="center" wrapText="1"/>
    </xf>
    <xf numFmtId="0" fontId="11" fillId="6" borderId="1" xfId="0" applyFont="1" applyFill="1" applyBorder="1" applyAlignment="1" applyProtection="1">
      <alignment horizontal="center" vertical="center" wrapText="1"/>
    </xf>
    <xf numFmtId="0" fontId="15" fillId="4" borderId="10" xfId="0" applyFont="1" applyFill="1" applyBorder="1" applyAlignment="1" applyProtection="1">
      <alignment horizontal="center" vertical="center" wrapText="1"/>
    </xf>
    <xf numFmtId="0" fontId="15" fillId="4" borderId="11"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wrapText="1"/>
    </xf>
    <xf numFmtId="0" fontId="11" fillId="6" borderId="4" xfId="0" applyFont="1" applyFill="1" applyBorder="1" applyAlignment="1" applyProtection="1">
      <alignment horizontal="center" vertical="center" wrapText="1"/>
    </xf>
    <xf numFmtId="0" fontId="6" fillId="8" borderId="2" xfId="0" applyFont="1" applyFill="1" applyBorder="1" applyAlignment="1" applyProtection="1">
      <alignment vertical="top" wrapText="1"/>
    </xf>
    <xf numFmtId="0" fontId="0" fillId="5" borderId="2" xfId="0" applyFill="1" applyBorder="1" applyAlignment="1" applyProtection="1">
      <alignment vertical="top" wrapText="1"/>
    </xf>
    <xf numFmtId="0" fontId="0" fillId="5" borderId="2" xfId="0" applyFill="1" applyBorder="1" applyAlignment="1" applyProtection="1">
      <alignment vertical="top"/>
    </xf>
    <xf numFmtId="1" fontId="0" fillId="8" borderId="2" xfId="0" applyNumberFormat="1" applyFill="1" applyBorder="1" applyAlignment="1" applyProtection="1">
      <alignment vertical="top" wrapText="1"/>
    </xf>
    <xf numFmtId="2" fontId="6" fillId="8" borderId="2" xfId="0" applyNumberFormat="1" applyFont="1" applyFill="1" applyBorder="1" applyAlignment="1" applyProtection="1">
      <alignment vertical="top" wrapText="1"/>
    </xf>
    <xf numFmtId="0" fontId="6" fillId="5" borderId="17" xfId="0" applyFont="1" applyFill="1" applyBorder="1" applyAlignment="1" applyProtection="1">
      <alignment vertical="top" wrapText="1"/>
    </xf>
    <xf numFmtId="0" fontId="6" fillId="8" borderId="22" xfId="0" applyFont="1" applyFill="1" applyBorder="1" applyAlignment="1" applyProtection="1">
      <alignment vertical="top" wrapText="1"/>
    </xf>
    <xf numFmtId="0" fontId="6" fillId="5" borderId="1" xfId="0" applyFont="1" applyFill="1" applyBorder="1" applyAlignment="1" applyProtection="1">
      <alignment vertical="top" wrapText="1"/>
    </xf>
    <xf numFmtId="0" fontId="6" fillId="8" borderId="1" xfId="0" applyFont="1" applyFill="1" applyBorder="1" applyAlignment="1" applyProtection="1">
      <alignment vertical="top" wrapText="1"/>
    </xf>
    <xf numFmtId="0" fontId="6" fillId="8" borderId="5" xfId="0" applyFont="1" applyFill="1" applyBorder="1" applyAlignment="1" applyProtection="1">
      <alignment vertical="top" wrapText="1"/>
    </xf>
    <xf numFmtId="2" fontId="6" fillId="8" borderId="5" xfId="0" applyNumberFormat="1" applyFont="1" applyFill="1" applyBorder="1" applyAlignment="1" applyProtection="1">
      <alignment vertical="top" wrapText="1"/>
    </xf>
    <xf numFmtId="0" fontId="6" fillId="5" borderId="5" xfId="0" applyFont="1" applyFill="1" applyBorder="1" applyAlignment="1" applyProtection="1">
      <alignment vertical="top" wrapText="1"/>
    </xf>
    <xf numFmtId="0" fontId="19" fillId="0" borderId="0" xfId="0" applyFont="1" applyAlignment="1" applyProtection="1">
      <alignment vertical="center"/>
    </xf>
    <xf numFmtId="0" fontId="13" fillId="0" borderId="0" xfId="0" applyFont="1" applyAlignment="1" applyProtection="1">
      <alignment horizontal="center" vertical="center" wrapText="1"/>
    </xf>
    <xf numFmtId="0" fontId="29" fillId="0" borderId="0" xfId="0" applyFont="1" applyProtection="1"/>
    <xf numFmtId="0" fontId="1" fillId="2" borderId="13" xfId="0" applyFont="1" applyFill="1" applyBorder="1" applyAlignment="1" applyProtection="1">
      <alignment horizontal="center"/>
    </xf>
    <xf numFmtId="0" fontId="4" fillId="12" borderId="12" xfId="0" applyFont="1" applyFill="1" applyBorder="1" applyAlignment="1" applyProtection="1">
      <alignment horizontal="left"/>
    </xf>
    <xf numFmtId="0" fontId="4" fillId="12" borderId="13" xfId="0" applyFont="1" applyFill="1" applyBorder="1" applyAlignment="1" applyProtection="1">
      <alignment horizontal="left"/>
    </xf>
    <xf numFmtId="0" fontId="4" fillId="12" borderId="20" xfId="0" applyFont="1" applyFill="1" applyBorder="1" applyAlignment="1" applyProtection="1">
      <alignment horizontal="left"/>
    </xf>
    <xf numFmtId="0" fontId="1" fillId="14" borderId="4" xfId="0" applyFont="1" applyFill="1" applyBorder="1" applyAlignment="1" applyProtection="1">
      <alignment horizontal="left"/>
    </xf>
    <xf numFmtId="0" fontId="1" fillId="14" borderId="31" xfId="0" applyFont="1" applyFill="1" applyBorder="1" applyAlignment="1" applyProtection="1">
      <alignment horizontal="left"/>
    </xf>
    <xf numFmtId="0" fontId="1" fillId="2" borderId="18" xfId="0" applyFont="1" applyFill="1" applyBorder="1" applyAlignment="1" applyProtection="1">
      <alignment horizontal="left"/>
    </xf>
    <xf numFmtId="0" fontId="1" fillId="2" borderId="11" xfId="0" applyFont="1" applyFill="1" applyBorder="1" applyAlignment="1" applyProtection="1">
      <alignment horizontal="left"/>
    </xf>
    <xf numFmtId="0" fontId="1" fillId="2" borderId="15" xfId="0" applyFont="1" applyFill="1" applyBorder="1" applyAlignment="1" applyProtection="1">
      <alignment horizontal="left"/>
    </xf>
    <xf numFmtId="0" fontId="13" fillId="4" borderId="4" xfId="0" applyFont="1" applyFill="1" applyBorder="1" applyAlignment="1" applyProtection="1">
      <alignment horizontal="center" vertical="center" wrapText="1"/>
    </xf>
    <xf numFmtId="0" fontId="13" fillId="4" borderId="17" xfId="0" applyFont="1" applyFill="1" applyBorder="1" applyAlignment="1" applyProtection="1">
      <alignment horizontal="center" vertical="center" wrapText="1"/>
    </xf>
    <xf numFmtId="0" fontId="16" fillId="6" borderId="2"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2" fillId="8" borderId="1" xfId="0" applyFont="1" applyFill="1" applyBorder="1" applyAlignment="1" applyProtection="1">
      <alignment horizontal="center" vertical="top" wrapText="1"/>
    </xf>
    <xf numFmtId="0" fontId="32" fillId="0" borderId="0" xfId="0" applyFont="1" applyProtection="1"/>
    <xf numFmtId="0" fontId="12" fillId="0" borderId="3" xfId="0" applyFont="1" applyBorder="1" applyAlignment="1" applyProtection="1">
      <alignment horizontal="center" wrapText="1"/>
    </xf>
    <xf numFmtId="0" fontId="1" fillId="11" borderId="2" xfId="0" applyFont="1" applyFill="1" applyBorder="1" applyAlignment="1" applyProtection="1">
      <alignment horizontal="left"/>
    </xf>
    <xf numFmtId="0" fontId="1" fillId="2" borderId="1" xfId="0" applyFont="1" applyFill="1" applyBorder="1" applyAlignment="1" applyProtection="1">
      <alignment horizontal="left"/>
    </xf>
    <xf numFmtId="0" fontId="1" fillId="2" borderId="1" xfId="0" applyFont="1" applyFill="1" applyBorder="1" applyAlignment="1" applyProtection="1">
      <alignment horizontal="center"/>
    </xf>
    <xf numFmtId="0" fontId="4" fillId="12" borderId="1" xfId="0" applyFont="1" applyFill="1" applyBorder="1" applyAlignment="1" applyProtection="1">
      <alignment horizontal="left"/>
    </xf>
    <xf numFmtId="0" fontId="4" fillId="12" borderId="1" xfId="0" applyFont="1" applyFill="1" applyBorder="1" applyAlignment="1" applyProtection="1">
      <alignment horizontal="left"/>
    </xf>
    <xf numFmtId="167" fontId="2" fillId="8" borderId="5" xfId="0" applyNumberFormat="1" applyFont="1" applyFill="1" applyBorder="1" applyAlignment="1" applyProtection="1">
      <alignment vertical="top" wrapText="1"/>
    </xf>
    <xf numFmtId="0" fontId="10" fillId="0" borderId="0" xfId="0" applyFont="1" applyAlignment="1" applyProtection="1">
      <alignment wrapText="1"/>
    </xf>
    <xf numFmtId="0" fontId="0" fillId="4" borderId="1" xfId="0" applyFill="1" applyBorder="1" applyAlignment="1" applyProtection="1">
      <alignment vertical="top" wrapText="1"/>
    </xf>
    <xf numFmtId="0" fontId="4" fillId="0" borderId="0" xfId="0" applyFont="1" applyAlignment="1" applyProtection="1">
      <alignment horizontal="left" vertical="center"/>
    </xf>
    <xf numFmtId="0" fontId="1" fillId="0" borderId="0" xfId="0" applyFont="1" applyAlignment="1" applyProtection="1">
      <alignment horizontal="center" vertical="center" wrapText="1"/>
    </xf>
    <xf numFmtId="0" fontId="0" fillId="4" borderId="1" xfId="0" applyFill="1" applyBorder="1" applyAlignment="1" applyProtection="1">
      <alignment horizontal="left" vertical="center" wrapText="1"/>
    </xf>
    <xf numFmtId="0" fontId="1" fillId="4" borderId="1" xfId="0" applyFont="1" applyFill="1" applyBorder="1" applyAlignment="1" applyProtection="1">
      <alignment horizontal="center" vertical="top"/>
    </xf>
    <xf numFmtId="0" fontId="0" fillId="6" borderId="1" xfId="0" applyFill="1" applyBorder="1" applyAlignment="1" applyProtection="1">
      <alignment horizontal="left" vertical="top" wrapText="1"/>
    </xf>
    <xf numFmtId="0" fontId="1" fillId="4" borderId="1" xfId="0" applyFont="1" applyFill="1" applyBorder="1" applyAlignment="1" applyProtection="1">
      <alignment horizontal="center" vertical="center"/>
    </xf>
    <xf numFmtId="0" fontId="12" fillId="4" borderId="1" xfId="0" applyFont="1" applyFill="1" applyBorder="1" applyAlignment="1" applyProtection="1">
      <alignment vertical="center" wrapText="1"/>
    </xf>
    <xf numFmtId="0" fontId="12" fillId="5" borderId="1" xfId="0" applyFont="1" applyFill="1" applyBorder="1" applyAlignment="1" applyProtection="1">
      <alignment horizontal="center" vertical="center" wrapText="1"/>
    </xf>
    <xf numFmtId="0" fontId="12" fillId="4" borderId="1" xfId="0" applyFont="1" applyFill="1" applyBorder="1" applyAlignment="1" applyProtection="1">
      <alignment horizontal="left" vertical="center" wrapText="1" indent="1"/>
    </xf>
    <xf numFmtId="0" fontId="1" fillId="4" borderId="1" xfId="0" applyFont="1" applyFill="1" applyBorder="1" applyAlignment="1" applyProtection="1">
      <alignment horizontal="center" vertical="center"/>
    </xf>
    <xf numFmtId="0" fontId="12" fillId="4" borderId="1" xfId="0" applyFont="1" applyFill="1" applyBorder="1" applyAlignment="1" applyProtection="1">
      <alignment horizontal="center" vertical="center" wrapText="1"/>
    </xf>
    <xf numFmtId="0" fontId="8" fillId="0" borderId="0" xfId="0" applyFont="1" applyAlignment="1" applyProtection="1">
      <alignment vertical="top" wrapText="1"/>
    </xf>
    <xf numFmtId="0" fontId="0" fillId="0" borderId="0" xfId="0" applyAlignment="1" applyProtection="1">
      <alignment horizontal="left" vertical="top"/>
    </xf>
    <xf numFmtId="0" fontId="1" fillId="0" borderId="0" xfId="0" applyFont="1" applyAlignment="1" applyProtection="1">
      <alignment horizontal="left" wrapText="1"/>
    </xf>
    <xf numFmtId="0" fontId="11" fillId="0" borderId="0" xfId="0" applyFont="1" applyProtection="1"/>
    <xf numFmtId="49" fontId="0" fillId="5" borderId="1" xfId="0" applyNumberFormat="1" applyFill="1" applyBorder="1" applyAlignment="1" applyProtection="1">
      <alignment vertical="top" wrapText="1"/>
    </xf>
    <xf numFmtId="0" fontId="10" fillId="0" borderId="0" xfId="0" applyFont="1" applyAlignment="1" applyProtection="1">
      <alignment horizontal="center" wrapText="1"/>
    </xf>
    <xf numFmtId="0" fontId="0" fillId="7" borderId="1" xfId="0" applyFill="1" applyBorder="1" applyAlignment="1" applyProtection="1">
      <alignment vertical="center"/>
    </xf>
    <xf numFmtId="0" fontId="0" fillId="4" borderId="1" xfId="0" applyFill="1" applyBorder="1" applyAlignment="1" applyProtection="1">
      <alignment horizontal="center" vertical="center" wrapText="1"/>
    </xf>
    <xf numFmtId="0" fontId="0" fillId="5" borderId="1" xfId="0" applyFill="1" applyBorder="1" applyAlignment="1" applyProtection="1">
      <alignment vertical="center"/>
    </xf>
    <xf numFmtId="0" fontId="0" fillId="0" borderId="0" xfId="0" applyAlignment="1" applyProtection="1">
      <alignment vertical="center" wrapText="1"/>
    </xf>
    <xf numFmtId="0" fontId="0" fillId="6" borderId="11" xfId="0" applyFill="1" applyBorder="1" applyAlignment="1" applyProtection="1">
      <alignment vertical="center" wrapText="1"/>
    </xf>
    <xf numFmtId="0" fontId="1" fillId="11" borderId="4" xfId="0" applyFont="1" applyFill="1" applyBorder="1" applyAlignment="1" applyProtection="1">
      <alignment horizontal="left"/>
    </xf>
    <xf numFmtId="0" fontId="1" fillId="11" borderId="31" xfId="0" applyFont="1" applyFill="1" applyBorder="1" applyAlignment="1" applyProtection="1">
      <alignment horizontal="left"/>
    </xf>
    <xf numFmtId="0" fontId="1" fillId="11" borderId="17" xfId="0" applyFont="1" applyFill="1" applyBorder="1" applyAlignment="1" applyProtection="1">
      <alignment horizontal="left"/>
    </xf>
    <xf numFmtId="0" fontId="1" fillId="2" borderId="4" xfId="0" applyFont="1" applyFill="1" applyBorder="1" applyAlignment="1" applyProtection="1">
      <alignment horizontal="left"/>
    </xf>
    <xf numFmtId="0" fontId="1" fillId="2" borderId="31" xfId="0" applyFont="1" applyFill="1" applyBorder="1" applyAlignment="1" applyProtection="1">
      <alignment horizontal="left"/>
    </xf>
    <xf numFmtId="0" fontId="1" fillId="2" borderId="17" xfId="0" applyFont="1" applyFill="1" applyBorder="1" applyAlignment="1" applyProtection="1">
      <alignment horizontal="left"/>
    </xf>
    <xf numFmtId="0" fontId="1" fillId="6" borderId="1" xfId="0" applyFont="1" applyFill="1" applyBorder="1" applyAlignment="1" applyProtection="1">
      <alignment horizontal="center"/>
    </xf>
    <xf numFmtId="0" fontId="0" fillId="5" borderId="9" xfId="0" applyFill="1" applyBorder="1" applyAlignment="1" applyProtection="1">
      <alignment vertical="center" wrapText="1"/>
    </xf>
    <xf numFmtId="0" fontId="0" fillId="5" borderId="11" xfId="0" applyFill="1" applyBorder="1" applyAlignment="1" applyProtection="1">
      <alignment vertical="center" wrapText="1"/>
    </xf>
    <xf numFmtId="0" fontId="0" fillId="5" borderId="1" xfId="0" applyFill="1" applyBorder="1" applyAlignment="1" applyProtection="1">
      <alignment vertical="center" wrapText="1"/>
    </xf>
    <xf numFmtId="0" fontId="0" fillId="19" borderId="0" xfId="0" applyFill="1" applyProtection="1"/>
    <xf numFmtId="0" fontId="0" fillId="2" borderId="0" xfId="0" applyFill="1" applyProtection="1"/>
  </cellXfs>
  <cellStyles count="4">
    <cellStyle name="Comma" xfId="2" builtinId="3"/>
    <cellStyle name="Currency" xfId="1" builtinId="4"/>
    <cellStyle name="Hyperlink" xfId="3" builtinId="8"/>
    <cellStyle name="Normal" xfId="0" builtinId="0"/>
  </cellStyles>
  <dxfs count="154">
    <dxf>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theme="9" tint="0.59996337778862885"/>
      </font>
    </dxf>
    <dxf>
      <fill>
        <patternFill>
          <bgColor theme="1"/>
        </patternFill>
      </fill>
    </dxf>
    <dxf>
      <fill>
        <patternFill>
          <bgColor theme="1"/>
        </patternFill>
      </fill>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1"/>
        </patternFill>
      </fill>
    </dxf>
    <dxf>
      <font>
        <color theme="9" tint="0.59996337778862885"/>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8" tint="0.79998168889431442"/>
        </patternFill>
      </fill>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ill>
        <patternFill>
          <bgColor rgb="FF99CCFF"/>
        </patternFill>
      </fill>
    </dxf>
    <dxf>
      <fill>
        <patternFill>
          <bgColor rgb="FF99CCFF"/>
        </patternFill>
      </fill>
    </dxf>
    <dxf>
      <fill>
        <patternFill>
          <bgColor rgb="FF99CCFF"/>
        </patternFill>
      </fill>
    </dxf>
    <dxf>
      <fill>
        <patternFill>
          <bgColor theme="1"/>
        </patternFill>
      </fill>
    </dxf>
    <dxf>
      <fill>
        <patternFill>
          <bgColor theme="1"/>
        </patternFill>
      </fill>
    </dxf>
    <dxf>
      <fill>
        <patternFill>
          <bgColor theme="1"/>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8" tint="0.79998168889431442"/>
        </patternFill>
      </fill>
    </dxf>
    <dxf>
      <fill>
        <patternFill>
          <bgColor theme="1"/>
        </patternFill>
      </fill>
    </dxf>
    <dxf>
      <font>
        <color rgb="FFFF0000"/>
      </font>
      <fill>
        <patternFill>
          <bgColor theme="1"/>
        </patternFill>
      </fill>
    </dxf>
    <dxf>
      <font>
        <color rgb="FFFF0000"/>
      </font>
      <fill>
        <patternFill>
          <bgColor theme="1"/>
        </patternFill>
      </fill>
    </dxf>
    <dxf>
      <fill>
        <patternFill>
          <bgColor theme="8" tint="0.79998168889431442"/>
        </patternFill>
      </fill>
    </dxf>
    <dxf>
      <font>
        <color theme="9" tint="0.59996337778862885"/>
      </font>
    </dxf>
    <dxf>
      <font>
        <color rgb="FFFF0000"/>
      </font>
      <fill>
        <patternFill>
          <bgColor theme="1"/>
        </patternFill>
      </fill>
    </dxf>
    <dxf>
      <fill>
        <patternFill>
          <bgColor theme="8" tint="0.79998168889431442"/>
        </patternFill>
      </fill>
    </dxf>
    <dxf>
      <fill>
        <patternFill>
          <bgColor theme="8" tint="0.79998168889431442"/>
        </patternFill>
      </fill>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1"/>
        </patternFill>
      </fill>
    </dxf>
    <dxf>
      <fill>
        <patternFill>
          <bgColor theme="1"/>
        </patternFill>
      </fill>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8" tint="0.79998168889431442"/>
        </patternFill>
      </fill>
    </dxf>
    <dxf>
      <font>
        <color theme="9" tint="0.59996337778862885"/>
      </font>
    </dxf>
    <dxf>
      <font>
        <color rgb="FFFF0000"/>
      </font>
      <fill>
        <patternFill>
          <bgColor theme="1"/>
        </patternFill>
      </fill>
    </dxf>
    <dxf>
      <fill>
        <patternFill>
          <bgColor theme="8" tint="0.79998168889431442"/>
        </patternFill>
      </fill>
    </dxf>
    <dxf>
      <font>
        <color theme="9" tint="0.59996337778862885"/>
      </font>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9" tint="0.59996337778862885"/>
      </font>
    </dxf>
    <dxf>
      <fill>
        <patternFill>
          <bgColor theme="8" tint="0.79998168889431442"/>
        </patternFill>
      </fill>
    </dxf>
    <dxf>
      <fill>
        <patternFill>
          <bgColor theme="9" tint="0.79998168889431442"/>
        </patternFill>
      </fill>
    </dxf>
    <dxf>
      <fill>
        <patternFill>
          <bgColor theme="8" tint="0.79998168889431442"/>
        </patternFill>
      </fill>
    </dxf>
    <dxf>
      <font>
        <color theme="9" tint="0.59996337778862885"/>
      </font>
    </dxf>
    <dxf>
      <font>
        <color rgb="FFFF0000"/>
      </font>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Medium9"/>
  <colors>
    <mruColors>
      <color rgb="FF00FF00"/>
      <color rgb="FFFF0095"/>
      <color rgb="FFBFBFBF"/>
      <color rgb="FF66CCFF"/>
      <color rgb="FF99CCFF"/>
      <color rgb="FFA7A7A7"/>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7909561</xdr:colOff>
      <xdr:row>10</xdr:row>
      <xdr:rowOff>44287</xdr:rowOff>
    </xdr:to>
    <xdr:pic>
      <xdr:nvPicPr>
        <xdr:cNvPr id="2" name="Picture 1">
          <a:extLst>
            <a:ext uri="{FF2B5EF4-FFF2-40B4-BE49-F238E27FC236}">
              <a16:creationId xmlns:a16="http://schemas.microsoft.com/office/drawing/2014/main" id="{56B543EA-62D7-EEB0-0973-166C7AD626AD}"/>
            </a:ext>
          </a:extLst>
        </xdr:cNvPr>
        <xdr:cNvPicPr>
          <a:picLocks noChangeAspect="1"/>
        </xdr:cNvPicPr>
      </xdr:nvPicPr>
      <xdr:blipFill>
        <a:blip xmlns:r="http://schemas.openxmlformats.org/officeDocument/2006/relationships" r:embed="rId1"/>
        <a:stretch>
          <a:fillRect/>
        </a:stretch>
      </xdr:blipFill>
      <xdr:spPr>
        <a:xfrm>
          <a:off x="1" y="1"/>
          <a:ext cx="9951720" cy="18730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cainccloud.sharepoint.com/ContractsandProjectFolders/Shared%20Documents/CONTRACT/1123_RTI%20MSA%20EPA%20MME/1123-0001%20-%20TO%20004/4.%20Working%20Files/2022%20NESHAP/2016%20ICR/part-2-survey-v81-locked_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cainccloud-my.sharepoint.com/personal/ehinerfeld_scainc_com/Documents/Desktop/part-2-survey-v81-locked_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Acronyms"/>
      <sheetName val="Definitions"/>
      <sheetName val="Facility"/>
      <sheetName val="ControlDevice"/>
      <sheetName val="ProdnWells"/>
      <sheetName val="Injection-StorageWells"/>
      <sheetName val="Tanks Separators"/>
      <sheetName val="Pneumatics"/>
      <sheetName val="AGRU"/>
      <sheetName val="Dehy"/>
      <sheetName val="EqLeaks"/>
      <sheetName val="Comp"/>
      <sheetName val="Blowdown"/>
      <sheetName val="SubBasin_PList"/>
      <sheetName val="Pick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Acronyms"/>
      <sheetName val="Definitions"/>
      <sheetName val="Facility"/>
      <sheetName val="ControlDevice"/>
      <sheetName val="ProdnWells"/>
      <sheetName val="Injection-StorageWells"/>
      <sheetName val="Tanks Separators"/>
      <sheetName val="Pneumatics"/>
      <sheetName val="AGRU"/>
      <sheetName val="Dehy"/>
      <sheetName val="EqLeaks"/>
      <sheetName val="Comp"/>
      <sheetName val="Blowdown"/>
      <sheetName val="SubBasin_PList"/>
      <sheetName val="Pick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stephanie.silva@energytransfer.com" TargetMode="External"/><Relationship Id="rId1" Type="http://schemas.openxmlformats.org/officeDocument/2006/relationships/hyperlink" Target="mailto:toby.clark@energytransfer.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EF16B-E69F-43EF-9BB6-87F9ABC7B20F}">
  <sheetPr codeName="Sheet1">
    <tabColor theme="8" tint="0.59999389629810485"/>
  </sheetPr>
  <dimension ref="A1:AG154"/>
  <sheetViews>
    <sheetView topLeftCell="A14" workbookViewId="0">
      <selection activeCell="B17" sqref="B17:C17"/>
    </sheetView>
  </sheetViews>
  <sheetFormatPr defaultColWidth="8.88671875" defaultRowHeight="14.4" x14ac:dyDescent="0.3"/>
  <cols>
    <col min="1" max="1" width="7.109375" style="2" customWidth="1"/>
    <col min="2" max="2" width="22.6640625" style="10" customWidth="1"/>
    <col min="3" max="3" width="120" style="10" customWidth="1"/>
    <col min="4" max="33" width="8.88671875" style="2"/>
    <col min="34" max="16384" width="8.88671875" style="10"/>
  </cols>
  <sheetData>
    <row r="1" spans="2:21" s="2" customFormat="1" x14ac:dyDescent="0.3">
      <c r="B1" s="1"/>
    </row>
    <row r="2" spans="2:21" s="2" customFormat="1" x14ac:dyDescent="0.3">
      <c r="B2" s="1"/>
    </row>
    <row r="3" spans="2:21" s="2" customFormat="1" x14ac:dyDescent="0.3"/>
    <row r="4" spans="2:21" s="2" customFormat="1" x14ac:dyDescent="0.3"/>
    <row r="5" spans="2:21" s="2" customFormat="1" x14ac:dyDescent="0.3"/>
    <row r="6" spans="2:21" s="2" customFormat="1" x14ac:dyDescent="0.3"/>
    <row r="7" spans="2:21" s="2" customFormat="1" x14ac:dyDescent="0.3"/>
    <row r="8" spans="2:21" s="2" customFormat="1" x14ac:dyDescent="0.3"/>
    <row r="9" spans="2:21" s="2" customFormat="1" x14ac:dyDescent="0.3"/>
    <row r="10" spans="2:21" s="2" customFormat="1" x14ac:dyDescent="0.3"/>
    <row r="11" spans="2:21" s="2" customFormat="1" x14ac:dyDescent="0.3"/>
    <row r="12" spans="2:21" s="2" customFormat="1" ht="16.8" x14ac:dyDescent="0.3">
      <c r="B12" s="3" t="s">
        <v>0</v>
      </c>
      <c r="C12" s="3"/>
      <c r="D12" s="3"/>
      <c r="E12" s="3"/>
      <c r="F12" s="3"/>
      <c r="G12" s="3"/>
      <c r="H12" s="3"/>
      <c r="I12" s="3"/>
      <c r="J12" s="3"/>
      <c r="K12" s="3"/>
      <c r="L12" s="3"/>
      <c r="M12" s="3"/>
      <c r="N12" s="3"/>
      <c r="O12" s="3"/>
      <c r="P12" s="3"/>
      <c r="Q12" s="3"/>
      <c r="R12" s="3"/>
      <c r="S12" s="3"/>
      <c r="T12" s="3"/>
      <c r="U12" s="3"/>
    </row>
    <row r="13" spans="2:21" s="2" customFormat="1" x14ac:dyDescent="0.3">
      <c r="B13" s="4"/>
      <c r="C13" s="4"/>
      <c r="D13" s="4"/>
      <c r="E13" s="4"/>
      <c r="F13" s="4"/>
      <c r="G13" s="4"/>
      <c r="H13" s="4"/>
      <c r="I13" s="4"/>
      <c r="J13" s="4"/>
      <c r="K13" s="4"/>
      <c r="L13" s="4"/>
      <c r="M13" s="4"/>
      <c r="N13" s="4"/>
      <c r="O13" s="4"/>
      <c r="P13" s="4"/>
      <c r="Q13" s="4"/>
      <c r="R13" s="4"/>
      <c r="S13" s="4"/>
      <c r="T13" s="4"/>
      <c r="U13" s="4"/>
    </row>
    <row r="14" spans="2:21" s="2" customFormat="1" ht="64.95" customHeight="1" x14ac:dyDescent="0.3">
      <c r="B14" s="5" t="s">
        <v>1</v>
      </c>
      <c r="C14" s="5"/>
      <c r="D14" s="6"/>
      <c r="E14" s="6"/>
      <c r="F14" s="6"/>
      <c r="G14" s="6"/>
      <c r="H14" s="6"/>
      <c r="I14" s="6"/>
      <c r="J14" s="6"/>
      <c r="K14" s="6"/>
      <c r="L14" s="6"/>
      <c r="M14" s="6"/>
      <c r="N14" s="6"/>
      <c r="O14" s="6"/>
      <c r="P14" s="6"/>
      <c r="Q14" s="6"/>
      <c r="R14" s="6"/>
      <c r="S14" s="6"/>
      <c r="T14" s="6"/>
      <c r="U14" s="6"/>
    </row>
    <row r="15" spans="2:21" s="2" customFormat="1" ht="64.95" customHeight="1" x14ac:dyDescent="0.3">
      <c r="B15" s="5" t="s">
        <v>2</v>
      </c>
      <c r="C15" s="5"/>
      <c r="D15" s="6"/>
      <c r="E15" s="6"/>
      <c r="F15" s="6"/>
      <c r="G15" s="6"/>
      <c r="H15" s="6"/>
      <c r="I15" s="6"/>
      <c r="J15" s="6"/>
      <c r="K15" s="6"/>
      <c r="L15" s="6"/>
      <c r="M15" s="6"/>
      <c r="N15" s="6"/>
      <c r="O15" s="6"/>
      <c r="P15" s="6"/>
      <c r="Q15" s="6"/>
      <c r="R15" s="6"/>
      <c r="S15" s="6"/>
      <c r="T15" s="6"/>
      <c r="U15" s="6"/>
    </row>
    <row r="16" spans="2:21" s="2" customFormat="1" ht="137.25" customHeight="1" x14ac:dyDescent="0.3">
      <c r="B16" s="7" t="s">
        <v>3</v>
      </c>
      <c r="C16" s="7"/>
      <c r="D16" s="6"/>
      <c r="E16" s="6"/>
      <c r="F16" s="6"/>
      <c r="G16" s="6"/>
      <c r="H16" s="6"/>
      <c r="I16" s="6"/>
      <c r="J16" s="6"/>
      <c r="K16" s="6"/>
      <c r="L16" s="6"/>
      <c r="M16" s="6"/>
      <c r="N16" s="6"/>
      <c r="O16" s="6"/>
      <c r="P16" s="6"/>
      <c r="Q16" s="6"/>
      <c r="R16" s="6"/>
      <c r="S16" s="6"/>
      <c r="T16" s="6"/>
      <c r="U16" s="6"/>
    </row>
    <row r="17" spans="2:21" s="2" customFormat="1" ht="64.95" customHeight="1" x14ac:dyDescent="0.3">
      <c r="B17" s="5" t="s">
        <v>4</v>
      </c>
      <c r="C17" s="5"/>
      <c r="D17" s="6"/>
      <c r="E17" s="6"/>
      <c r="F17" s="6"/>
      <c r="G17" s="6"/>
      <c r="H17" s="6"/>
      <c r="I17" s="6"/>
      <c r="J17" s="6"/>
      <c r="K17" s="6"/>
      <c r="L17" s="6"/>
      <c r="M17" s="6"/>
      <c r="N17" s="6"/>
      <c r="O17" s="6"/>
      <c r="P17" s="6"/>
      <c r="Q17" s="6"/>
      <c r="R17" s="6"/>
      <c r="S17" s="6"/>
      <c r="T17" s="6"/>
      <c r="U17" s="6"/>
    </row>
    <row r="18" spans="2:21" s="2" customFormat="1" ht="34.950000000000003" customHeight="1" x14ac:dyDescent="0.3">
      <c r="B18" s="5" t="s">
        <v>5</v>
      </c>
      <c r="C18" s="5"/>
      <c r="D18" s="6"/>
      <c r="E18" s="6"/>
      <c r="F18" s="6"/>
      <c r="G18" s="6"/>
      <c r="H18" s="6"/>
      <c r="I18" s="6"/>
      <c r="J18" s="6"/>
      <c r="K18" s="6"/>
      <c r="L18" s="6"/>
      <c r="M18" s="6"/>
      <c r="N18" s="6"/>
      <c r="O18" s="6"/>
      <c r="P18" s="6"/>
      <c r="Q18" s="6"/>
      <c r="R18" s="6"/>
      <c r="S18" s="6"/>
      <c r="T18" s="6"/>
      <c r="U18" s="6"/>
    </row>
    <row r="19" spans="2:21" s="2" customFormat="1" ht="15" thickBot="1" x14ac:dyDescent="0.35"/>
    <row r="20" spans="2:21" ht="22.95" customHeight="1" x14ac:dyDescent="0.3">
      <c r="B20" s="8" t="s">
        <v>6</v>
      </c>
      <c r="C20" s="9" t="s">
        <v>7</v>
      </c>
    </row>
    <row r="21" spans="2:21" ht="19.2" customHeight="1" x14ac:dyDescent="0.3">
      <c r="B21" s="11" t="s">
        <v>8</v>
      </c>
      <c r="C21" s="12"/>
    </row>
    <row r="22" spans="2:21" ht="19.2" customHeight="1" x14ac:dyDescent="0.3">
      <c r="B22" s="13" t="s">
        <v>9</v>
      </c>
      <c r="C22" s="14" t="s">
        <v>10</v>
      </c>
    </row>
    <row r="23" spans="2:21" ht="24" customHeight="1" x14ac:dyDescent="0.3">
      <c r="B23" s="13" t="s">
        <v>11</v>
      </c>
      <c r="C23" s="14" t="s">
        <v>12</v>
      </c>
    </row>
    <row r="24" spans="2:21" ht="21.6" customHeight="1" x14ac:dyDescent="0.3">
      <c r="B24" s="15" t="s">
        <v>13</v>
      </c>
      <c r="C24" s="16"/>
    </row>
    <row r="25" spans="2:21" ht="22.95" customHeight="1" x14ac:dyDescent="0.3">
      <c r="B25" s="17" t="s">
        <v>14</v>
      </c>
      <c r="C25" s="18" t="s">
        <v>15</v>
      </c>
    </row>
    <row r="26" spans="2:21" x14ac:dyDescent="0.3">
      <c r="B26" s="17"/>
      <c r="C26" s="18" t="s">
        <v>16</v>
      </c>
    </row>
    <row r="27" spans="2:21" x14ac:dyDescent="0.3">
      <c r="B27" s="17"/>
      <c r="C27" s="18" t="s">
        <v>17</v>
      </c>
    </row>
    <row r="28" spans="2:21" x14ac:dyDescent="0.3">
      <c r="B28" s="17"/>
      <c r="C28" s="18" t="s">
        <v>18</v>
      </c>
    </row>
    <row r="29" spans="2:21" x14ac:dyDescent="0.3">
      <c r="B29" s="17"/>
      <c r="C29" s="18" t="s">
        <v>19</v>
      </c>
    </row>
    <row r="30" spans="2:21" ht="21.6" customHeight="1" x14ac:dyDescent="0.3">
      <c r="B30" s="17"/>
      <c r="C30" s="18" t="s">
        <v>20</v>
      </c>
    </row>
    <row r="31" spans="2:21" ht="36.6" customHeight="1" x14ac:dyDescent="0.3">
      <c r="B31" s="17" t="s">
        <v>21</v>
      </c>
      <c r="C31" s="18" t="s">
        <v>22</v>
      </c>
    </row>
    <row r="32" spans="2:21" ht="27.6" x14ac:dyDescent="0.3">
      <c r="B32" s="17"/>
      <c r="C32" s="18" t="s">
        <v>23</v>
      </c>
    </row>
    <row r="33" spans="2:3" ht="42" x14ac:dyDescent="0.3">
      <c r="B33" s="17"/>
      <c r="C33" s="18" t="s">
        <v>24</v>
      </c>
    </row>
    <row r="34" spans="2:3" ht="21.6" customHeight="1" x14ac:dyDescent="0.3">
      <c r="B34" s="19" t="s">
        <v>25</v>
      </c>
      <c r="C34" s="20"/>
    </row>
    <row r="35" spans="2:3" ht="39.6" customHeight="1" x14ac:dyDescent="0.3">
      <c r="B35" s="21"/>
      <c r="C35" s="22" t="s">
        <v>26</v>
      </c>
    </row>
    <row r="36" spans="2:3" x14ac:dyDescent="0.3">
      <c r="B36" s="23" t="s">
        <v>27</v>
      </c>
      <c r="C36" s="22" t="s">
        <v>28</v>
      </c>
    </row>
    <row r="37" spans="2:3" ht="27.6" x14ac:dyDescent="0.3">
      <c r="B37" s="23"/>
      <c r="C37" s="22" t="s">
        <v>23</v>
      </c>
    </row>
    <row r="38" spans="2:3" ht="27.6" x14ac:dyDescent="0.3">
      <c r="B38" s="23"/>
      <c r="C38" s="22" t="s">
        <v>29</v>
      </c>
    </row>
    <row r="39" spans="2:3" ht="96.6" x14ac:dyDescent="0.3">
      <c r="B39" s="23"/>
      <c r="C39" s="22" t="s">
        <v>30</v>
      </c>
    </row>
    <row r="40" spans="2:3" ht="36.6" customHeight="1" x14ac:dyDescent="0.3">
      <c r="B40" s="23"/>
      <c r="C40" s="22" t="s">
        <v>31</v>
      </c>
    </row>
    <row r="41" spans="2:3" ht="20.399999999999999" customHeight="1" x14ac:dyDescent="0.3">
      <c r="B41" s="24" t="s">
        <v>32</v>
      </c>
      <c r="C41" s="25"/>
    </row>
    <row r="42" spans="2:3" x14ac:dyDescent="0.3">
      <c r="B42" s="26"/>
      <c r="C42" s="27" t="s">
        <v>33</v>
      </c>
    </row>
    <row r="43" spans="2:3" ht="51" customHeight="1" x14ac:dyDescent="0.3">
      <c r="B43" s="26"/>
      <c r="C43" s="28" t="s">
        <v>34</v>
      </c>
    </row>
    <row r="44" spans="2:3" ht="20.399999999999999" customHeight="1" x14ac:dyDescent="0.3">
      <c r="B44" s="29" t="s">
        <v>35</v>
      </c>
      <c r="C44" s="27" t="s">
        <v>36</v>
      </c>
    </row>
    <row r="45" spans="2:3" ht="27.6" x14ac:dyDescent="0.3">
      <c r="B45" s="29"/>
      <c r="C45" s="27" t="s">
        <v>23</v>
      </c>
    </row>
    <row r="46" spans="2:3" ht="109.2" customHeight="1" x14ac:dyDescent="0.3">
      <c r="B46" s="29"/>
      <c r="C46" s="27" t="s">
        <v>37</v>
      </c>
    </row>
    <row r="47" spans="2:3" ht="64.95" customHeight="1" x14ac:dyDescent="0.3">
      <c r="B47" s="29" t="s">
        <v>38</v>
      </c>
      <c r="C47" s="27" t="s">
        <v>39</v>
      </c>
    </row>
    <row r="48" spans="2:3" ht="27.6" x14ac:dyDescent="0.3">
      <c r="B48" s="29"/>
      <c r="C48" s="27" t="s">
        <v>23</v>
      </c>
    </row>
    <row r="49" spans="2:3" x14ac:dyDescent="0.3">
      <c r="B49" s="29"/>
      <c r="C49" s="27" t="s">
        <v>40</v>
      </c>
    </row>
    <row r="50" spans="2:3" ht="66.599999999999994" customHeight="1" x14ac:dyDescent="0.3">
      <c r="B50" s="29"/>
      <c r="C50" s="27" t="s">
        <v>41</v>
      </c>
    </row>
    <row r="51" spans="2:3" ht="20.399999999999999" customHeight="1" x14ac:dyDescent="0.3">
      <c r="B51" s="29" t="s">
        <v>42</v>
      </c>
      <c r="C51" s="27" t="s">
        <v>43</v>
      </c>
    </row>
    <row r="52" spans="2:3" ht="27.6" x14ac:dyDescent="0.3">
      <c r="B52" s="29"/>
      <c r="C52" s="27" t="s">
        <v>23</v>
      </c>
    </row>
    <row r="53" spans="2:3" x14ac:dyDescent="0.3">
      <c r="B53" s="29"/>
      <c r="C53" s="27" t="s">
        <v>44</v>
      </c>
    </row>
    <row r="54" spans="2:3" ht="54.6" customHeight="1" x14ac:dyDescent="0.3">
      <c r="B54" s="29"/>
      <c r="C54" s="27" t="s">
        <v>45</v>
      </c>
    </row>
    <row r="55" spans="2:3" ht="22.95" customHeight="1" x14ac:dyDescent="0.3">
      <c r="B55" s="29" t="s">
        <v>46</v>
      </c>
      <c r="C55" s="27" t="s">
        <v>47</v>
      </c>
    </row>
    <row r="56" spans="2:3" ht="27.6" x14ac:dyDescent="0.3">
      <c r="B56" s="29"/>
      <c r="C56" s="27" t="s">
        <v>23</v>
      </c>
    </row>
    <row r="57" spans="2:3" ht="41.4" x14ac:dyDescent="0.3">
      <c r="B57" s="29"/>
      <c r="C57" s="27" t="s">
        <v>48</v>
      </c>
    </row>
    <row r="58" spans="2:3" ht="55.2" x14ac:dyDescent="0.3">
      <c r="B58" s="29"/>
      <c r="C58" s="27" t="s">
        <v>49</v>
      </c>
    </row>
    <row r="59" spans="2:3" ht="24.6" customHeight="1" x14ac:dyDescent="0.3">
      <c r="B59" s="29" t="s">
        <v>50</v>
      </c>
      <c r="C59" s="27" t="s">
        <v>51</v>
      </c>
    </row>
    <row r="60" spans="2:3" ht="27.6" x14ac:dyDescent="0.3">
      <c r="B60" s="29"/>
      <c r="C60" s="27" t="s">
        <v>23</v>
      </c>
    </row>
    <row r="61" spans="2:3" ht="52.95" customHeight="1" x14ac:dyDescent="0.3">
      <c r="B61" s="29"/>
      <c r="C61" s="27" t="s">
        <v>52</v>
      </c>
    </row>
    <row r="62" spans="2:3" ht="51" customHeight="1" x14ac:dyDescent="0.3">
      <c r="B62" s="29" t="s">
        <v>53</v>
      </c>
      <c r="C62" s="27" t="s">
        <v>54</v>
      </c>
    </row>
    <row r="63" spans="2:3" ht="27.6" x14ac:dyDescent="0.3">
      <c r="B63" s="29"/>
      <c r="C63" s="27" t="s">
        <v>23</v>
      </c>
    </row>
    <row r="64" spans="2:3" ht="51" customHeight="1" x14ac:dyDescent="0.3">
      <c r="B64" s="29"/>
      <c r="C64" s="27" t="s">
        <v>55</v>
      </c>
    </row>
    <row r="65" spans="2:3" ht="22.2" customHeight="1" x14ac:dyDescent="0.3">
      <c r="B65" s="29" t="s">
        <v>56</v>
      </c>
      <c r="C65" s="27" t="s">
        <v>57</v>
      </c>
    </row>
    <row r="66" spans="2:3" ht="27.6" x14ac:dyDescent="0.3">
      <c r="B66" s="29"/>
      <c r="C66" s="27" t="s">
        <v>23</v>
      </c>
    </row>
    <row r="67" spans="2:3" ht="18" customHeight="1" x14ac:dyDescent="0.3">
      <c r="B67" s="29"/>
      <c r="C67" s="27" t="s">
        <v>58</v>
      </c>
    </row>
    <row r="68" spans="2:3" ht="52.95" customHeight="1" x14ac:dyDescent="0.3">
      <c r="B68" s="29"/>
      <c r="C68" s="27" t="s">
        <v>59</v>
      </c>
    </row>
    <row r="69" spans="2:3" ht="36" customHeight="1" x14ac:dyDescent="0.3">
      <c r="B69" s="29" t="s">
        <v>60</v>
      </c>
      <c r="C69" s="27" t="s">
        <v>61</v>
      </c>
    </row>
    <row r="70" spans="2:3" ht="27.6" x14ac:dyDescent="0.3">
      <c r="B70" s="29"/>
      <c r="C70" s="27" t="s">
        <v>23</v>
      </c>
    </row>
    <row r="71" spans="2:3" ht="36" customHeight="1" x14ac:dyDescent="0.3">
      <c r="B71" s="29"/>
      <c r="C71" s="27" t="s">
        <v>62</v>
      </c>
    </row>
    <row r="72" spans="2:3" ht="35.4" customHeight="1" x14ac:dyDescent="0.3">
      <c r="B72" s="29" t="s">
        <v>63</v>
      </c>
      <c r="C72" s="27" t="s">
        <v>64</v>
      </c>
    </row>
    <row r="73" spans="2:3" ht="27.6" x14ac:dyDescent="0.3">
      <c r="B73" s="29"/>
      <c r="C73" s="27" t="s">
        <v>23</v>
      </c>
    </row>
    <row r="74" spans="2:3" ht="27.6" x14ac:dyDescent="0.3">
      <c r="B74" s="29"/>
      <c r="C74" s="27" t="s">
        <v>65</v>
      </c>
    </row>
    <row r="75" spans="2:3" x14ac:dyDescent="0.3">
      <c r="B75" s="29"/>
      <c r="C75" s="27" t="s">
        <v>66</v>
      </c>
    </row>
    <row r="76" spans="2:3" ht="27.6" x14ac:dyDescent="0.3">
      <c r="B76" s="29"/>
      <c r="C76" s="27" t="s">
        <v>67</v>
      </c>
    </row>
    <row r="77" spans="2:3" x14ac:dyDescent="0.3">
      <c r="B77" s="29"/>
      <c r="C77" s="27" t="s">
        <v>68</v>
      </c>
    </row>
    <row r="78" spans="2:3" ht="39.6" customHeight="1" x14ac:dyDescent="0.3">
      <c r="B78" s="29"/>
      <c r="C78" s="27" t="s">
        <v>69</v>
      </c>
    </row>
    <row r="79" spans="2:3" ht="25.2" customHeight="1" x14ac:dyDescent="0.3">
      <c r="B79" s="29" t="s">
        <v>70</v>
      </c>
      <c r="C79" s="27" t="s">
        <v>71</v>
      </c>
    </row>
    <row r="80" spans="2:3" ht="27.6" x14ac:dyDescent="0.3">
      <c r="B80" s="29"/>
      <c r="C80" s="27" t="s">
        <v>23</v>
      </c>
    </row>
    <row r="81" spans="2:3" ht="27.6" x14ac:dyDescent="0.3">
      <c r="B81" s="29"/>
      <c r="C81" s="27" t="s">
        <v>72</v>
      </c>
    </row>
    <row r="82" spans="2:3" x14ac:dyDescent="0.3">
      <c r="B82" s="29"/>
      <c r="C82" s="27" t="s">
        <v>73</v>
      </c>
    </row>
    <row r="83" spans="2:3" ht="42" thickBot="1" x14ac:dyDescent="0.35">
      <c r="B83" s="30"/>
      <c r="C83" s="31" t="s">
        <v>74</v>
      </c>
    </row>
    <row r="84" spans="2:3" s="2" customFormat="1" x14ac:dyDescent="0.3"/>
    <row r="85" spans="2:3" s="2" customFormat="1" ht="22.95" customHeight="1" x14ac:dyDescent="0.3">
      <c r="B85" s="32" t="s">
        <v>75</v>
      </c>
    </row>
    <row r="86" spans="2:3" s="2" customFormat="1" ht="19.95" customHeight="1" x14ac:dyDescent="0.3">
      <c r="B86" s="33" t="s">
        <v>76</v>
      </c>
    </row>
    <row r="87" spans="2:3" s="2" customFormat="1" ht="48.6" customHeight="1" x14ac:dyDescent="0.3">
      <c r="B87" s="34" t="s">
        <v>77</v>
      </c>
      <c r="C87" s="34"/>
    </row>
    <row r="88" spans="2:3" s="2" customFormat="1" ht="21" customHeight="1" x14ac:dyDescent="0.3">
      <c r="B88" s="35" t="s">
        <v>78</v>
      </c>
    </row>
    <row r="89" spans="2:3" s="2" customFormat="1" ht="46.2" customHeight="1" x14ac:dyDescent="0.3">
      <c r="B89" s="34" t="s">
        <v>79</v>
      </c>
      <c r="C89" s="34"/>
    </row>
    <row r="90" spans="2:3" s="2" customFormat="1" x14ac:dyDescent="0.3"/>
    <row r="91" spans="2:3" s="2" customFormat="1" x14ac:dyDescent="0.3"/>
    <row r="92" spans="2:3" s="2" customFormat="1" x14ac:dyDescent="0.3"/>
    <row r="93" spans="2:3" s="2" customFormat="1" x14ac:dyDescent="0.3"/>
    <row r="94" spans="2:3" s="2" customFormat="1" x14ac:dyDescent="0.3"/>
    <row r="95" spans="2:3" s="2" customFormat="1" x14ac:dyDescent="0.3"/>
    <row r="96" spans="2:3"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sheetData>
  <sheetProtection algorithmName="SHA-512" hashValue="QkRcMfRaH2EZgq7wV/dDpLjvzifE4PlCUkOpisF5o/ZC8y/5/iTIHOFZhM33uYTXiUvgrk/g8tcVIQm5tFyJUg==" saltValue="m9AofjyhopAug2aD5ImDLQ==" spinCount="100000" sheet="1" objects="1" scenarios="1" formatCells="0" formatColumns="0" formatRows="0" insertColumns="0" insertRows="0" insertHyperlinks="0" deleteColumns="0" deleteRows="0" sort="0" autoFilter="0" pivotTables="0"/>
  <mergeCells count="25">
    <mergeCell ref="B47:B50"/>
    <mergeCell ref="B51:B54"/>
    <mergeCell ref="B55:B58"/>
    <mergeCell ref="B59:B61"/>
    <mergeCell ref="B24:C24"/>
    <mergeCell ref="B25:B30"/>
    <mergeCell ref="B31:B33"/>
    <mergeCell ref="B34:C34"/>
    <mergeCell ref="B36:B40"/>
    <mergeCell ref="B41:C41"/>
    <mergeCell ref="B14:C14"/>
    <mergeCell ref="B15:C15"/>
    <mergeCell ref="B16:C16"/>
    <mergeCell ref="B42:B43"/>
    <mergeCell ref="B44:B46"/>
    <mergeCell ref="B21:C21"/>
    <mergeCell ref="B17:C17"/>
    <mergeCell ref="B18:C18"/>
    <mergeCell ref="B87:C87"/>
    <mergeCell ref="B89:C89"/>
    <mergeCell ref="B62:B64"/>
    <mergeCell ref="B65:B68"/>
    <mergeCell ref="B69:B71"/>
    <mergeCell ref="B72:B78"/>
    <mergeCell ref="B79:B83"/>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4A615-35BB-42C3-8150-13C03BF248A0}">
  <sheetPr codeName="Sheet2">
    <tabColor theme="8" tint="0.59999389629810485"/>
  </sheetPr>
  <dimension ref="A1:F108"/>
  <sheetViews>
    <sheetView workbookViewId="0"/>
  </sheetViews>
  <sheetFormatPr defaultRowHeight="14.4" x14ac:dyDescent="0.3"/>
  <cols>
    <col min="1" max="1" width="3" style="36" customWidth="1"/>
    <col min="2" max="2" width="27.5546875" style="10" customWidth="1"/>
    <col min="3" max="3" width="82.44140625" style="10" customWidth="1"/>
    <col min="4" max="4" width="62" style="39" customWidth="1"/>
    <col min="5" max="5" width="13.44140625" style="36" customWidth="1"/>
    <col min="6" max="6" width="46" style="36" customWidth="1"/>
    <col min="7" max="16384" width="8.88671875" style="36"/>
  </cols>
  <sheetData>
    <row r="1" spans="1:6" ht="18" x14ac:dyDescent="0.35">
      <c r="A1" s="36" t="s">
        <v>80</v>
      </c>
      <c r="B1" s="37" t="s">
        <v>81</v>
      </c>
      <c r="C1" s="36"/>
      <c r="D1" s="38"/>
    </row>
    <row r="2" spans="1:6" x14ac:dyDescent="0.3">
      <c r="A2" s="36" t="s">
        <v>80</v>
      </c>
      <c r="B2" s="36"/>
      <c r="C2" s="36"/>
    </row>
    <row r="3" spans="1:6" ht="16.2" thickBot="1" x14ac:dyDescent="0.35">
      <c r="A3" s="36" t="s">
        <v>80</v>
      </c>
      <c r="B3" s="40" t="s">
        <v>82</v>
      </c>
      <c r="C3" s="36"/>
      <c r="D3" s="41"/>
      <c r="E3" s="42"/>
    </row>
    <row r="4" spans="1:6" x14ac:dyDescent="0.3">
      <c r="A4" s="43" t="s">
        <v>80</v>
      </c>
      <c r="B4" s="44" t="s">
        <v>83</v>
      </c>
      <c r="C4" s="45" t="s">
        <v>84</v>
      </c>
      <c r="F4" s="46"/>
    </row>
    <row r="5" spans="1:6" ht="43.2" x14ac:dyDescent="0.3">
      <c r="A5" s="43" t="s">
        <v>80</v>
      </c>
      <c r="B5" s="47" t="s">
        <v>85</v>
      </c>
      <c r="C5" s="48" t="s">
        <v>86</v>
      </c>
      <c r="D5" s="49"/>
      <c r="E5" s="50"/>
      <c r="F5" s="51"/>
    </row>
    <row r="6" spans="1:6" ht="43.2" x14ac:dyDescent="0.3">
      <c r="A6" s="43" t="s">
        <v>80</v>
      </c>
      <c r="B6" s="47" t="s">
        <v>87</v>
      </c>
      <c r="C6" s="48" t="s">
        <v>88</v>
      </c>
    </row>
    <row r="7" spans="1:6" ht="57.6" x14ac:dyDescent="0.3">
      <c r="A7" s="43" t="s">
        <v>80</v>
      </c>
      <c r="B7" s="47" t="s">
        <v>89</v>
      </c>
      <c r="C7" s="48" t="s">
        <v>90</v>
      </c>
    </row>
    <row r="8" spans="1:6" ht="28.8" x14ac:dyDescent="0.3">
      <c r="A8" s="43" t="s">
        <v>80</v>
      </c>
      <c r="B8" s="47" t="s">
        <v>91</v>
      </c>
      <c r="C8" s="48" t="s">
        <v>92</v>
      </c>
      <c r="D8" s="49"/>
      <c r="E8" s="52"/>
      <c r="F8" s="53"/>
    </row>
    <row r="9" spans="1:6" ht="43.2" x14ac:dyDescent="0.3">
      <c r="A9" s="43" t="s">
        <v>80</v>
      </c>
      <c r="B9" s="47" t="s">
        <v>93</v>
      </c>
      <c r="C9" s="48" t="s">
        <v>94</v>
      </c>
      <c r="D9" s="49"/>
    </row>
    <row r="10" spans="1:6" ht="28.8" x14ac:dyDescent="0.3">
      <c r="A10" s="43" t="s">
        <v>80</v>
      </c>
      <c r="B10" s="47" t="s">
        <v>95</v>
      </c>
      <c r="C10" s="54" t="s">
        <v>96</v>
      </c>
    </row>
    <row r="11" spans="1:6" ht="57.6" x14ac:dyDescent="0.3">
      <c r="A11" s="43" t="s">
        <v>80</v>
      </c>
      <c r="B11" s="47" t="s">
        <v>97</v>
      </c>
      <c r="C11" s="54" t="s">
        <v>98</v>
      </c>
    </row>
    <row r="12" spans="1:6" ht="86.4" x14ac:dyDescent="0.3">
      <c r="A12" s="43" t="s">
        <v>80</v>
      </c>
      <c r="B12" s="47" t="s">
        <v>99</v>
      </c>
      <c r="C12" s="54" t="s">
        <v>100</v>
      </c>
    </row>
    <row r="13" spans="1:6" ht="28.8" x14ac:dyDescent="0.3">
      <c r="A13" s="43" t="s">
        <v>80</v>
      </c>
      <c r="B13" s="47" t="s">
        <v>101</v>
      </c>
      <c r="C13" s="54" t="s">
        <v>102</v>
      </c>
    </row>
    <row r="14" spans="1:6" ht="115.2" x14ac:dyDescent="0.3">
      <c r="A14" s="43" t="s">
        <v>80</v>
      </c>
      <c r="B14" s="47" t="s">
        <v>103</v>
      </c>
      <c r="C14" s="48" t="s">
        <v>104</v>
      </c>
      <c r="D14" s="49"/>
      <c r="F14" s="51"/>
    </row>
    <row r="15" spans="1:6" ht="65.25" customHeight="1" x14ac:dyDescent="0.3">
      <c r="A15" s="43" t="s">
        <v>80</v>
      </c>
      <c r="B15" s="47" t="s">
        <v>105</v>
      </c>
      <c r="C15" s="54" t="s">
        <v>106</v>
      </c>
    </row>
    <row r="16" spans="1:6" ht="57.6" x14ac:dyDescent="0.3">
      <c r="A16" s="43" t="s">
        <v>80</v>
      </c>
      <c r="B16" s="47" t="s">
        <v>107</v>
      </c>
      <c r="C16" s="54" t="s">
        <v>108</v>
      </c>
    </row>
    <row r="17" spans="1:3" ht="28.8" x14ac:dyDescent="0.3">
      <c r="A17" s="43" t="s">
        <v>80</v>
      </c>
      <c r="B17" s="47" t="s">
        <v>109</v>
      </c>
      <c r="C17" s="54" t="s">
        <v>110</v>
      </c>
    </row>
    <row r="18" spans="1:3" ht="28.8" x14ac:dyDescent="0.3">
      <c r="A18" s="43" t="s">
        <v>80</v>
      </c>
      <c r="B18" s="47" t="s">
        <v>111</v>
      </c>
      <c r="C18" s="54" t="s">
        <v>112</v>
      </c>
    </row>
    <row r="19" spans="1:3" ht="28.8" x14ac:dyDescent="0.3">
      <c r="A19" s="43" t="s">
        <v>80</v>
      </c>
      <c r="B19" s="47" t="s">
        <v>113</v>
      </c>
      <c r="C19" s="54" t="s">
        <v>114</v>
      </c>
    </row>
    <row r="20" spans="1:3" ht="104.7" customHeight="1" x14ac:dyDescent="0.3">
      <c r="A20" s="43" t="s">
        <v>80</v>
      </c>
      <c r="B20" s="47" t="s">
        <v>115</v>
      </c>
      <c r="C20" s="54" t="s">
        <v>116</v>
      </c>
    </row>
    <row r="21" spans="1:3" ht="43.2" x14ac:dyDescent="0.3">
      <c r="A21" s="43" t="s">
        <v>80</v>
      </c>
      <c r="B21" s="47" t="s">
        <v>117</v>
      </c>
      <c r="C21" s="54" t="s">
        <v>118</v>
      </c>
    </row>
    <row r="22" spans="1:3" ht="43.2" x14ac:dyDescent="0.3">
      <c r="A22" s="43" t="s">
        <v>80</v>
      </c>
      <c r="B22" s="47" t="s">
        <v>119</v>
      </c>
      <c r="C22" s="54" t="s">
        <v>120</v>
      </c>
    </row>
    <row r="23" spans="1:3" ht="72" x14ac:dyDescent="0.3">
      <c r="A23" s="43" t="s">
        <v>80</v>
      </c>
      <c r="B23" s="47" t="s">
        <v>121</v>
      </c>
      <c r="C23" s="54" t="s">
        <v>122</v>
      </c>
    </row>
    <row r="24" spans="1:3" ht="43.2" x14ac:dyDescent="0.3">
      <c r="A24" s="43" t="s">
        <v>80</v>
      </c>
      <c r="B24" s="47" t="s">
        <v>123</v>
      </c>
      <c r="C24" s="54" t="s">
        <v>124</v>
      </c>
    </row>
    <row r="25" spans="1:3" ht="28.8" x14ac:dyDescent="0.3">
      <c r="A25" s="43" t="s">
        <v>80</v>
      </c>
      <c r="B25" s="47" t="s">
        <v>125</v>
      </c>
      <c r="C25" s="54" t="s">
        <v>126</v>
      </c>
    </row>
    <row r="26" spans="1:3" ht="28.8" x14ac:dyDescent="0.3">
      <c r="A26" s="43" t="s">
        <v>80</v>
      </c>
      <c r="B26" s="47" t="s">
        <v>127</v>
      </c>
      <c r="C26" s="54" t="s">
        <v>128</v>
      </c>
    </row>
    <row r="27" spans="1:3" ht="72" x14ac:dyDescent="0.3">
      <c r="A27" s="43" t="s">
        <v>80</v>
      </c>
      <c r="B27" s="47" t="s">
        <v>129</v>
      </c>
      <c r="C27" s="54" t="s">
        <v>130</v>
      </c>
    </row>
    <row r="28" spans="1:3" ht="43.2" x14ac:dyDescent="0.3">
      <c r="A28" s="43" t="s">
        <v>80</v>
      </c>
      <c r="B28" s="47" t="s">
        <v>131</v>
      </c>
      <c r="C28" s="54" t="s">
        <v>132</v>
      </c>
    </row>
    <row r="29" spans="1:3" ht="230.4" x14ac:dyDescent="0.3">
      <c r="A29" s="43" t="s">
        <v>80</v>
      </c>
      <c r="B29" s="47" t="s">
        <v>14</v>
      </c>
      <c r="C29" s="54" t="s">
        <v>133</v>
      </c>
    </row>
    <row r="30" spans="1:3" ht="28.8" x14ac:dyDescent="0.3">
      <c r="A30" s="43"/>
      <c r="B30" s="55" t="s">
        <v>134</v>
      </c>
      <c r="C30" s="54" t="s">
        <v>135</v>
      </c>
    </row>
    <row r="31" spans="1:3" ht="28.8" x14ac:dyDescent="0.3">
      <c r="A31" s="43" t="s">
        <v>80</v>
      </c>
      <c r="B31" s="47" t="s">
        <v>136</v>
      </c>
      <c r="C31" s="54" t="s">
        <v>137</v>
      </c>
    </row>
    <row r="32" spans="1:3" ht="28.8" x14ac:dyDescent="0.3">
      <c r="A32" s="43" t="s">
        <v>80</v>
      </c>
      <c r="B32" s="47" t="s">
        <v>138</v>
      </c>
      <c r="C32" s="54" t="s">
        <v>139</v>
      </c>
    </row>
    <row r="33" spans="1:3" ht="28.8" x14ac:dyDescent="0.3">
      <c r="A33" s="43" t="s">
        <v>80</v>
      </c>
      <c r="B33" s="47" t="s">
        <v>140</v>
      </c>
      <c r="C33" s="54" t="s">
        <v>141</v>
      </c>
    </row>
    <row r="34" spans="1:3" ht="69" customHeight="1" x14ac:dyDescent="0.3">
      <c r="A34" s="43"/>
      <c r="B34" s="47" t="s">
        <v>142</v>
      </c>
      <c r="C34" s="54" t="s">
        <v>143</v>
      </c>
    </row>
    <row r="35" spans="1:3" ht="28.8" x14ac:dyDescent="0.3">
      <c r="A35" s="43" t="s">
        <v>80</v>
      </c>
      <c r="B35" s="47" t="s">
        <v>144</v>
      </c>
      <c r="C35" s="54" t="s">
        <v>145</v>
      </c>
    </row>
    <row r="36" spans="1:3" ht="72" x14ac:dyDescent="0.3">
      <c r="A36" s="43" t="s">
        <v>80</v>
      </c>
      <c r="B36" s="47" t="s">
        <v>146</v>
      </c>
      <c r="C36" s="54" t="s">
        <v>147</v>
      </c>
    </row>
    <row r="37" spans="1:3" ht="43.2" x14ac:dyDescent="0.3">
      <c r="A37" s="43" t="s">
        <v>80</v>
      </c>
      <c r="B37" s="47" t="s">
        <v>148</v>
      </c>
      <c r="C37" s="54" t="s">
        <v>149</v>
      </c>
    </row>
    <row r="38" spans="1:3" ht="28.8" x14ac:dyDescent="0.3">
      <c r="A38" s="43" t="s">
        <v>80</v>
      </c>
      <c r="B38" s="47" t="s">
        <v>150</v>
      </c>
      <c r="C38" s="54" t="s">
        <v>151</v>
      </c>
    </row>
    <row r="39" spans="1:3" ht="28.8" x14ac:dyDescent="0.3">
      <c r="A39" s="43" t="s">
        <v>80</v>
      </c>
      <c r="B39" s="47" t="s">
        <v>152</v>
      </c>
      <c r="C39" s="54" t="s">
        <v>153</v>
      </c>
    </row>
    <row r="40" spans="1:3" ht="144" x14ac:dyDescent="0.3">
      <c r="A40" s="43" t="s">
        <v>80</v>
      </c>
      <c r="B40" s="47" t="s">
        <v>154</v>
      </c>
      <c r="C40" s="54" t="s">
        <v>155</v>
      </c>
    </row>
    <row r="41" spans="1:3" x14ac:dyDescent="0.3">
      <c r="A41" s="43" t="s">
        <v>80</v>
      </c>
      <c r="B41" s="47" t="s">
        <v>156</v>
      </c>
      <c r="C41" s="54" t="s">
        <v>157</v>
      </c>
    </row>
    <row r="42" spans="1:3" x14ac:dyDescent="0.3">
      <c r="A42" s="43" t="s">
        <v>80</v>
      </c>
      <c r="B42" s="47" t="s">
        <v>158</v>
      </c>
      <c r="C42" s="54" t="s">
        <v>159</v>
      </c>
    </row>
    <row r="43" spans="1:3" ht="28.8" x14ac:dyDescent="0.3">
      <c r="A43" s="43" t="s">
        <v>80</v>
      </c>
      <c r="B43" s="47" t="s">
        <v>160</v>
      </c>
      <c r="C43" s="54" t="s">
        <v>161</v>
      </c>
    </row>
    <row r="44" spans="1:3" ht="43.2" x14ac:dyDescent="0.3">
      <c r="A44" s="43" t="s">
        <v>80</v>
      </c>
      <c r="B44" s="47" t="s">
        <v>162</v>
      </c>
      <c r="C44" s="54" t="s">
        <v>163</v>
      </c>
    </row>
    <row r="45" spans="1:3" ht="28.8" x14ac:dyDescent="0.3">
      <c r="A45" s="43" t="s">
        <v>80</v>
      </c>
      <c r="B45" s="47" t="s">
        <v>164</v>
      </c>
      <c r="C45" s="54" t="s">
        <v>165</v>
      </c>
    </row>
    <row r="46" spans="1:3" ht="28.8" x14ac:dyDescent="0.3">
      <c r="A46" s="43" t="s">
        <v>80</v>
      </c>
      <c r="B46" s="47" t="s">
        <v>166</v>
      </c>
      <c r="C46" s="54" t="s">
        <v>167</v>
      </c>
    </row>
    <row r="47" spans="1:3" ht="86.4" x14ac:dyDescent="0.3">
      <c r="A47" s="43" t="s">
        <v>80</v>
      </c>
      <c r="B47" s="47" t="s">
        <v>168</v>
      </c>
      <c r="C47" s="54" t="s">
        <v>169</v>
      </c>
    </row>
    <row r="48" spans="1:3" ht="28.8" x14ac:dyDescent="0.3">
      <c r="A48" s="43" t="s">
        <v>80</v>
      </c>
      <c r="B48" s="47" t="s">
        <v>170</v>
      </c>
      <c r="C48" s="54" t="s">
        <v>171</v>
      </c>
    </row>
    <row r="49" spans="1:6" ht="57.6" x14ac:dyDescent="0.3">
      <c r="A49" s="43" t="s">
        <v>80</v>
      </c>
      <c r="B49" s="47" t="s">
        <v>172</v>
      </c>
      <c r="C49" s="54" t="s">
        <v>173</v>
      </c>
    </row>
    <row r="50" spans="1:6" ht="28.8" x14ac:dyDescent="0.3">
      <c r="A50" s="43" t="s">
        <v>80</v>
      </c>
      <c r="B50" s="47" t="s">
        <v>174</v>
      </c>
      <c r="C50" s="54" t="s">
        <v>175</v>
      </c>
    </row>
    <row r="51" spans="1:6" ht="28.8" x14ac:dyDescent="0.3">
      <c r="A51" s="43" t="s">
        <v>80</v>
      </c>
      <c r="B51" s="47" t="s">
        <v>176</v>
      </c>
      <c r="C51" s="54" t="s">
        <v>177</v>
      </c>
    </row>
    <row r="52" spans="1:6" x14ac:dyDescent="0.3">
      <c r="A52" s="43" t="s">
        <v>80</v>
      </c>
      <c r="B52" s="47" t="s">
        <v>178</v>
      </c>
      <c r="C52" s="54" t="s">
        <v>179</v>
      </c>
    </row>
    <row r="53" spans="1:6" ht="57.6" x14ac:dyDescent="0.3">
      <c r="A53" s="43" t="s">
        <v>80</v>
      </c>
      <c r="B53" s="47" t="s">
        <v>180</v>
      </c>
      <c r="C53" s="54" t="s">
        <v>181</v>
      </c>
    </row>
    <row r="54" spans="1:6" ht="72" x14ac:dyDescent="0.3">
      <c r="A54" s="43" t="s">
        <v>80</v>
      </c>
      <c r="B54" s="47" t="s">
        <v>182</v>
      </c>
      <c r="C54" s="54" t="s">
        <v>183</v>
      </c>
    </row>
    <row r="55" spans="1:6" ht="28.8" x14ac:dyDescent="0.3">
      <c r="A55" s="43" t="s">
        <v>80</v>
      </c>
      <c r="B55" s="47" t="s">
        <v>184</v>
      </c>
      <c r="C55" s="54" t="s">
        <v>185</v>
      </c>
    </row>
    <row r="56" spans="1:6" x14ac:dyDescent="0.3">
      <c r="A56" s="43"/>
      <c r="B56" s="55" t="s">
        <v>186</v>
      </c>
      <c r="C56" s="54" t="s">
        <v>187</v>
      </c>
    </row>
    <row r="57" spans="1:6" ht="72" x14ac:dyDescent="0.3">
      <c r="A57" s="43" t="s">
        <v>80</v>
      </c>
      <c r="B57" s="47" t="s">
        <v>188</v>
      </c>
      <c r="C57" s="48" t="s">
        <v>189</v>
      </c>
      <c r="D57" s="49"/>
      <c r="F57" s="56"/>
    </row>
    <row r="58" spans="1:6" ht="28.8" x14ac:dyDescent="0.3">
      <c r="A58" s="43" t="s">
        <v>80</v>
      </c>
      <c r="B58" s="47" t="s">
        <v>190</v>
      </c>
      <c r="C58" s="54" t="s">
        <v>191</v>
      </c>
    </row>
    <row r="59" spans="1:6" ht="28.8" x14ac:dyDescent="0.3">
      <c r="A59" s="43" t="s">
        <v>80</v>
      </c>
      <c r="B59" s="47" t="s">
        <v>192</v>
      </c>
      <c r="C59" s="54" t="s">
        <v>193</v>
      </c>
    </row>
    <row r="60" spans="1:6" ht="28.8" x14ac:dyDescent="0.3">
      <c r="A60" s="43" t="s">
        <v>80</v>
      </c>
      <c r="B60" s="47" t="s">
        <v>194</v>
      </c>
      <c r="C60" s="54" t="s">
        <v>195</v>
      </c>
    </row>
    <row r="61" spans="1:6" ht="28.8" x14ac:dyDescent="0.3">
      <c r="A61" s="43" t="s">
        <v>80</v>
      </c>
      <c r="B61" s="47" t="s">
        <v>196</v>
      </c>
      <c r="C61" s="54" t="s">
        <v>197</v>
      </c>
    </row>
    <row r="62" spans="1:6" ht="43.2" x14ac:dyDescent="0.3">
      <c r="A62" s="43" t="s">
        <v>80</v>
      </c>
      <c r="B62" s="47" t="s">
        <v>198</v>
      </c>
      <c r="C62" s="54" t="s">
        <v>199</v>
      </c>
    </row>
    <row r="63" spans="1:6" ht="28.8" x14ac:dyDescent="0.3">
      <c r="A63" s="43" t="s">
        <v>80</v>
      </c>
      <c r="B63" s="47" t="s">
        <v>200</v>
      </c>
      <c r="C63" s="54" t="s">
        <v>201</v>
      </c>
    </row>
    <row r="64" spans="1:6" ht="28.8" x14ac:dyDescent="0.3">
      <c r="A64" s="43" t="s">
        <v>80</v>
      </c>
      <c r="B64" s="47" t="s">
        <v>202</v>
      </c>
      <c r="C64" s="54" t="s">
        <v>203</v>
      </c>
    </row>
    <row r="65" spans="1:3" ht="28.8" x14ac:dyDescent="0.3">
      <c r="A65" s="43" t="s">
        <v>80</v>
      </c>
      <c r="B65" s="47" t="s">
        <v>204</v>
      </c>
      <c r="C65" s="54" t="s">
        <v>205</v>
      </c>
    </row>
    <row r="66" spans="1:3" ht="43.2" x14ac:dyDescent="0.3">
      <c r="A66" s="43" t="s">
        <v>80</v>
      </c>
      <c r="B66" s="47" t="s">
        <v>206</v>
      </c>
      <c r="C66" s="54" t="s">
        <v>207</v>
      </c>
    </row>
    <row r="67" spans="1:3" ht="28.8" x14ac:dyDescent="0.3">
      <c r="A67" s="43" t="s">
        <v>80</v>
      </c>
      <c r="B67" s="47" t="s">
        <v>208</v>
      </c>
      <c r="C67" s="54" t="s">
        <v>209</v>
      </c>
    </row>
    <row r="68" spans="1:3" ht="28.8" x14ac:dyDescent="0.3">
      <c r="A68" s="43" t="s">
        <v>80</v>
      </c>
      <c r="B68" s="47" t="s">
        <v>210</v>
      </c>
      <c r="C68" s="54" t="s">
        <v>211</v>
      </c>
    </row>
    <row r="69" spans="1:3" ht="72" x14ac:dyDescent="0.3">
      <c r="A69" s="43" t="s">
        <v>80</v>
      </c>
      <c r="B69" s="47" t="s">
        <v>212</v>
      </c>
      <c r="C69" s="54" t="s">
        <v>213</v>
      </c>
    </row>
    <row r="70" spans="1:3" ht="43.2" x14ac:dyDescent="0.3">
      <c r="A70" s="43" t="s">
        <v>80</v>
      </c>
      <c r="B70" s="47" t="s">
        <v>214</v>
      </c>
      <c r="C70" s="54" t="s">
        <v>215</v>
      </c>
    </row>
    <row r="71" spans="1:3" x14ac:dyDescent="0.3">
      <c r="A71" s="43"/>
      <c r="B71" s="55" t="s">
        <v>216</v>
      </c>
      <c r="C71" s="48" t="s">
        <v>217</v>
      </c>
    </row>
    <row r="72" spans="1:3" x14ac:dyDescent="0.3">
      <c r="A72" s="43" t="s">
        <v>80</v>
      </c>
      <c r="B72" s="47" t="s">
        <v>218</v>
      </c>
      <c r="C72" s="54" t="s">
        <v>219</v>
      </c>
    </row>
    <row r="73" spans="1:3" ht="57.6" x14ac:dyDescent="0.3">
      <c r="A73" s="43" t="s">
        <v>80</v>
      </c>
      <c r="B73" s="47" t="s">
        <v>220</v>
      </c>
      <c r="C73" s="54" t="s">
        <v>221</v>
      </c>
    </row>
    <row r="74" spans="1:3" x14ac:dyDescent="0.3">
      <c r="A74" s="43" t="s">
        <v>80</v>
      </c>
      <c r="B74" s="47" t="s">
        <v>222</v>
      </c>
      <c r="C74" s="54" t="s">
        <v>223</v>
      </c>
    </row>
    <row r="75" spans="1:3" ht="43.2" x14ac:dyDescent="0.3">
      <c r="A75" s="43" t="s">
        <v>80</v>
      </c>
      <c r="B75" s="47" t="s">
        <v>224</v>
      </c>
      <c r="C75" s="54" t="s">
        <v>225</v>
      </c>
    </row>
    <row r="76" spans="1:3" ht="28.8" x14ac:dyDescent="0.3">
      <c r="A76" s="43" t="s">
        <v>80</v>
      </c>
      <c r="B76" s="47" t="s">
        <v>226</v>
      </c>
      <c r="C76" s="54" t="s">
        <v>227</v>
      </c>
    </row>
    <row r="77" spans="1:3" ht="72" x14ac:dyDescent="0.3">
      <c r="A77" s="43" t="s">
        <v>80</v>
      </c>
      <c r="B77" s="47" t="s">
        <v>228</v>
      </c>
      <c r="C77" s="54" t="s">
        <v>229</v>
      </c>
    </row>
    <row r="78" spans="1:3" ht="28.8" x14ac:dyDescent="0.3">
      <c r="A78" s="43" t="s">
        <v>80</v>
      </c>
      <c r="B78" s="47" t="s">
        <v>230</v>
      </c>
      <c r="C78" s="54" t="s">
        <v>231</v>
      </c>
    </row>
    <row r="79" spans="1:3" ht="28.8" x14ac:dyDescent="0.3">
      <c r="A79" s="43" t="s">
        <v>80</v>
      </c>
      <c r="B79" s="47" t="s">
        <v>232</v>
      </c>
      <c r="C79" s="54" t="s">
        <v>233</v>
      </c>
    </row>
    <row r="80" spans="1:3" ht="28.8" x14ac:dyDescent="0.3">
      <c r="A80" s="43" t="s">
        <v>80</v>
      </c>
      <c r="B80" s="47" t="s">
        <v>234</v>
      </c>
      <c r="C80" s="54" t="s">
        <v>235</v>
      </c>
    </row>
    <row r="81" spans="1:3" ht="28.8" x14ac:dyDescent="0.3">
      <c r="A81" s="43"/>
      <c r="B81" s="55" t="s">
        <v>236</v>
      </c>
      <c r="C81" s="48" t="s">
        <v>237</v>
      </c>
    </row>
    <row r="82" spans="1:3" ht="57.6" x14ac:dyDescent="0.3">
      <c r="A82" s="43" t="s">
        <v>80</v>
      </c>
      <c r="B82" s="47" t="s">
        <v>238</v>
      </c>
      <c r="C82" s="54" t="s">
        <v>239</v>
      </c>
    </row>
    <row r="83" spans="1:3" ht="28.8" x14ac:dyDescent="0.3">
      <c r="A83" s="43" t="s">
        <v>80</v>
      </c>
      <c r="B83" s="47" t="s">
        <v>240</v>
      </c>
      <c r="C83" s="54" t="s">
        <v>241</v>
      </c>
    </row>
    <row r="84" spans="1:3" ht="57.6" x14ac:dyDescent="0.3">
      <c r="A84" s="43" t="s">
        <v>80</v>
      </c>
      <c r="B84" s="47" t="s">
        <v>242</v>
      </c>
      <c r="C84" s="54" t="s">
        <v>243</v>
      </c>
    </row>
    <row r="85" spans="1:3" x14ac:dyDescent="0.3">
      <c r="A85" s="43" t="s">
        <v>80</v>
      </c>
      <c r="B85" s="47" t="s">
        <v>244</v>
      </c>
      <c r="C85" s="54" t="s">
        <v>245</v>
      </c>
    </row>
    <row r="86" spans="1:3" ht="43.2" x14ac:dyDescent="0.3">
      <c r="A86" s="43" t="s">
        <v>80</v>
      </c>
      <c r="B86" s="47" t="s">
        <v>246</v>
      </c>
      <c r="C86" s="54" t="s">
        <v>247</v>
      </c>
    </row>
    <row r="87" spans="1:3" ht="28.8" x14ac:dyDescent="0.3">
      <c r="A87" s="43"/>
      <c r="B87" s="57" t="s">
        <v>248</v>
      </c>
      <c r="C87" s="58" t="s">
        <v>249</v>
      </c>
    </row>
    <row r="88" spans="1:3" ht="57.6" x14ac:dyDescent="0.3">
      <c r="A88" s="43" t="s">
        <v>80</v>
      </c>
      <c r="B88" s="59" t="s">
        <v>250</v>
      </c>
      <c r="C88" s="60" t="s">
        <v>251</v>
      </c>
    </row>
    <row r="89" spans="1:3" ht="28.8" x14ac:dyDescent="0.3">
      <c r="A89" s="43" t="s">
        <v>80</v>
      </c>
      <c r="B89" s="47" t="s">
        <v>252</v>
      </c>
      <c r="C89" s="54" t="s">
        <v>253</v>
      </c>
    </row>
    <row r="90" spans="1:3" x14ac:dyDescent="0.3">
      <c r="A90" s="43" t="s">
        <v>80</v>
      </c>
      <c r="B90" s="47" t="s">
        <v>254</v>
      </c>
      <c r="C90" s="54" t="s">
        <v>255</v>
      </c>
    </row>
    <row r="91" spans="1:3" ht="57.6" x14ac:dyDescent="0.3">
      <c r="A91" s="43"/>
      <c r="B91" s="47" t="s">
        <v>256</v>
      </c>
      <c r="C91" s="54" t="s">
        <v>257</v>
      </c>
    </row>
    <row r="92" spans="1:3" x14ac:dyDescent="0.3">
      <c r="A92" s="43" t="s">
        <v>80</v>
      </c>
      <c r="B92" s="47" t="s">
        <v>258</v>
      </c>
      <c r="C92" s="54" t="s">
        <v>259</v>
      </c>
    </row>
    <row r="93" spans="1:3" ht="28.8" x14ac:dyDescent="0.3">
      <c r="A93" s="43" t="s">
        <v>80</v>
      </c>
      <c r="B93" s="47" t="s">
        <v>260</v>
      </c>
      <c r="C93" s="54" t="s">
        <v>261</v>
      </c>
    </row>
    <row r="94" spans="1:3" ht="28.8" x14ac:dyDescent="0.3">
      <c r="A94" s="43" t="s">
        <v>80</v>
      </c>
      <c r="B94" s="47" t="s">
        <v>262</v>
      </c>
      <c r="C94" s="54" t="s">
        <v>263</v>
      </c>
    </row>
    <row r="95" spans="1:3" ht="57.6" x14ac:dyDescent="0.3">
      <c r="A95" s="43" t="s">
        <v>80</v>
      </c>
      <c r="B95" s="47" t="s">
        <v>264</v>
      </c>
      <c r="C95" s="54" t="s">
        <v>265</v>
      </c>
    </row>
    <row r="96" spans="1:3" x14ac:dyDescent="0.3">
      <c r="A96" s="43" t="s">
        <v>80</v>
      </c>
      <c r="B96" s="47" t="s">
        <v>266</v>
      </c>
      <c r="C96" s="54" t="s">
        <v>267</v>
      </c>
    </row>
    <row r="97" spans="1:3" ht="28.8" x14ac:dyDescent="0.3">
      <c r="A97" s="43" t="s">
        <v>80</v>
      </c>
      <c r="B97" s="47" t="s">
        <v>268</v>
      </c>
      <c r="C97" s="54" t="s">
        <v>269</v>
      </c>
    </row>
    <row r="98" spans="1:3" ht="43.2" x14ac:dyDescent="0.3">
      <c r="A98" s="43" t="s">
        <v>80</v>
      </c>
      <c r="B98" s="47" t="s">
        <v>270</v>
      </c>
      <c r="C98" s="54" t="s">
        <v>271</v>
      </c>
    </row>
    <row r="99" spans="1:3" ht="43.2" x14ac:dyDescent="0.3">
      <c r="A99" s="43" t="s">
        <v>80</v>
      </c>
      <c r="B99" s="47" t="s">
        <v>272</v>
      </c>
      <c r="C99" s="54" t="s">
        <v>273</v>
      </c>
    </row>
    <row r="100" spans="1:3" x14ac:dyDescent="0.3">
      <c r="A100" s="43" t="s">
        <v>80</v>
      </c>
      <c r="B100" s="47" t="s">
        <v>274</v>
      </c>
      <c r="C100" s="54" t="s">
        <v>275</v>
      </c>
    </row>
    <row r="101" spans="1:3" ht="57.6" x14ac:dyDescent="0.3">
      <c r="A101" s="43" t="s">
        <v>80</v>
      </c>
      <c r="B101" s="47" t="s">
        <v>276</v>
      </c>
      <c r="C101" s="54" t="s">
        <v>277</v>
      </c>
    </row>
    <row r="102" spans="1:3" ht="28.8" x14ac:dyDescent="0.3">
      <c r="A102" s="43" t="s">
        <v>80</v>
      </c>
      <c r="B102" s="47" t="s">
        <v>278</v>
      </c>
      <c r="C102" s="54" t="s">
        <v>279</v>
      </c>
    </row>
    <row r="103" spans="1:3" ht="43.2" x14ac:dyDescent="0.3">
      <c r="A103" s="43" t="s">
        <v>80</v>
      </c>
      <c r="B103" s="47" t="s">
        <v>280</v>
      </c>
      <c r="C103" s="54" t="s">
        <v>281</v>
      </c>
    </row>
    <row r="104" spans="1:3" ht="72" x14ac:dyDescent="0.3">
      <c r="A104" s="43" t="s">
        <v>80</v>
      </c>
      <c r="B104" s="47" t="s">
        <v>282</v>
      </c>
      <c r="C104" s="54" t="s">
        <v>283</v>
      </c>
    </row>
    <row r="105" spans="1:3" ht="43.2" x14ac:dyDescent="0.3">
      <c r="A105" s="43" t="s">
        <v>80</v>
      </c>
      <c r="B105" s="47" t="s">
        <v>284</v>
      </c>
      <c r="C105" s="54" t="s">
        <v>285</v>
      </c>
    </row>
    <row r="106" spans="1:3" ht="28.8" x14ac:dyDescent="0.3">
      <c r="A106" s="43" t="s">
        <v>80</v>
      </c>
      <c r="B106" s="47" t="s">
        <v>286</v>
      </c>
      <c r="C106" s="54" t="s">
        <v>287</v>
      </c>
    </row>
    <row r="107" spans="1:3" ht="43.2" x14ac:dyDescent="0.3">
      <c r="A107" s="43" t="s">
        <v>80</v>
      </c>
      <c r="B107" s="47" t="s">
        <v>288</v>
      </c>
      <c r="C107" s="54" t="s">
        <v>289</v>
      </c>
    </row>
    <row r="108" spans="1:3" ht="43.8" thickBot="1" x14ac:dyDescent="0.35">
      <c r="A108" s="43" t="s">
        <v>80</v>
      </c>
      <c r="B108" s="61" t="s">
        <v>290</v>
      </c>
      <c r="C108" s="62" t="s">
        <v>291</v>
      </c>
    </row>
  </sheetData>
  <sheetProtection algorithmName="SHA-512" hashValue="+Ak+rsSIiAoKrERjBwvEjT5R2WzWZigmOQMmhv3qBvEdWgIxco5XY4chcTWheScPaZKXEVAstOqT6G2nTlAF6g==" saltValue="UAjARWCJE6QK3D7eTAZnQQ==" spinCount="100000" sheet="1" objects="1" scenarios="1" formatCells="0" formatColumns="0" formatRows="0" insertColumns="0" insertRows="0" insertHyperlinks="0" deleteColumns="0" deleteRows="0" sort="0" autoFilter="0" pivotTables="0"/>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CAFA-1B6A-4A47-B966-A8D09D1A04C3}">
  <sheetPr codeName="Sheet3">
    <tabColor theme="5" tint="0.59999389629810485"/>
  </sheetPr>
  <dimension ref="B1:D102"/>
  <sheetViews>
    <sheetView tabSelected="1" workbookViewId="0">
      <selection activeCell="C26" sqref="C26"/>
    </sheetView>
  </sheetViews>
  <sheetFormatPr defaultRowHeight="14.4" x14ac:dyDescent="0.3"/>
  <cols>
    <col min="1" max="1" width="3" style="36" customWidth="1"/>
    <col min="2" max="2" width="66.5546875" style="36" customWidth="1"/>
    <col min="3" max="3" width="46.6640625" style="67" customWidth="1"/>
    <col min="4" max="4" width="49.5546875" style="68" customWidth="1"/>
    <col min="5" max="34" width="10.6640625" style="36" customWidth="1"/>
    <col min="35" max="16384" width="8.88671875" style="36"/>
  </cols>
  <sheetData>
    <row r="1" spans="2:4" s="66" customFormat="1" ht="18" x14ac:dyDescent="0.3">
      <c r="B1" s="63" t="s">
        <v>292</v>
      </c>
      <c r="C1" s="64"/>
      <c r="D1" s="65"/>
    </row>
    <row r="3" spans="2:4" ht="15.6" x14ac:dyDescent="0.3">
      <c r="B3" s="40" t="s">
        <v>293</v>
      </c>
    </row>
    <row r="4" spans="2:4" x14ac:dyDescent="0.3">
      <c r="B4" s="69" t="s">
        <v>294</v>
      </c>
      <c r="C4" s="70" t="s">
        <v>874</v>
      </c>
    </row>
    <row r="5" spans="2:4" x14ac:dyDescent="0.3">
      <c r="B5" s="69" t="s">
        <v>295</v>
      </c>
      <c r="C5" s="70" t="s">
        <v>875</v>
      </c>
    </row>
    <row r="6" spans="2:4" x14ac:dyDescent="0.3">
      <c r="B6" s="69" t="s">
        <v>296</v>
      </c>
      <c r="C6" s="70" t="s">
        <v>876</v>
      </c>
    </row>
    <row r="8" spans="2:4" x14ac:dyDescent="0.3">
      <c r="B8" s="69" t="s">
        <v>297</v>
      </c>
      <c r="C8" s="70" t="s">
        <v>877</v>
      </c>
    </row>
    <row r="9" spans="2:4" x14ac:dyDescent="0.3">
      <c r="B9" s="69" t="s">
        <v>298</v>
      </c>
      <c r="C9" s="70" t="s">
        <v>878</v>
      </c>
    </row>
    <row r="10" spans="2:4" x14ac:dyDescent="0.3">
      <c r="B10" s="69" t="s">
        <v>299</v>
      </c>
      <c r="C10" s="70" t="s">
        <v>879</v>
      </c>
    </row>
    <row r="11" spans="2:4" x14ac:dyDescent="0.3">
      <c r="B11" s="69" t="s">
        <v>300</v>
      </c>
      <c r="C11" s="70">
        <v>75225</v>
      </c>
    </row>
    <row r="13" spans="2:4" x14ac:dyDescent="0.3">
      <c r="B13" s="69" t="s">
        <v>301</v>
      </c>
      <c r="C13" s="70" t="s">
        <v>881</v>
      </c>
    </row>
    <row r="14" spans="2:4" x14ac:dyDescent="0.3">
      <c r="B14" s="69" t="s">
        <v>302</v>
      </c>
      <c r="C14" s="70" t="s">
        <v>882</v>
      </c>
    </row>
    <row r="15" spans="2:4" x14ac:dyDescent="0.3">
      <c r="B15" s="69" t="s">
        <v>303</v>
      </c>
      <c r="C15" s="70" t="s">
        <v>883</v>
      </c>
    </row>
    <row r="16" spans="2:4" x14ac:dyDescent="0.3">
      <c r="B16" s="69" t="s">
        <v>304</v>
      </c>
      <c r="C16" s="70"/>
    </row>
    <row r="17" spans="2:3" x14ac:dyDescent="0.3">
      <c r="B17" s="69" t="s">
        <v>305</v>
      </c>
      <c r="C17" s="71" t="s">
        <v>884</v>
      </c>
    </row>
    <row r="18" spans="2:3" x14ac:dyDescent="0.3">
      <c r="B18" s="69" t="s">
        <v>306</v>
      </c>
      <c r="C18" s="70"/>
    </row>
    <row r="20" spans="2:3" ht="15.6" x14ac:dyDescent="0.3">
      <c r="B20" s="40" t="s">
        <v>307</v>
      </c>
    </row>
    <row r="21" spans="2:3" x14ac:dyDescent="0.3">
      <c r="B21" s="69" t="s">
        <v>308</v>
      </c>
      <c r="C21" s="70" t="s">
        <v>885</v>
      </c>
    </row>
    <row r="22" spans="2:3" x14ac:dyDescent="0.3">
      <c r="B22" s="69" t="s">
        <v>309</v>
      </c>
      <c r="C22" s="70">
        <v>24</v>
      </c>
    </row>
    <row r="23" spans="2:3" x14ac:dyDescent="0.3">
      <c r="B23" s="69" t="s">
        <v>310</v>
      </c>
      <c r="C23" s="72" t="s">
        <v>798</v>
      </c>
    </row>
    <row r="24" spans="2:3" x14ac:dyDescent="0.3">
      <c r="B24" s="69" t="s">
        <v>311</v>
      </c>
      <c r="C24" s="72" t="s">
        <v>886</v>
      </c>
    </row>
    <row r="25" spans="2:3" x14ac:dyDescent="0.3">
      <c r="B25" s="69" t="s">
        <v>312</v>
      </c>
      <c r="C25" s="70" t="s">
        <v>963</v>
      </c>
    </row>
    <row r="26" spans="2:3" x14ac:dyDescent="0.3">
      <c r="B26" s="69" t="s">
        <v>313</v>
      </c>
      <c r="C26" s="70" t="s">
        <v>887</v>
      </c>
    </row>
    <row r="27" spans="2:3" x14ac:dyDescent="0.3">
      <c r="B27" s="69" t="s">
        <v>314</v>
      </c>
      <c r="C27" s="70" t="s">
        <v>879</v>
      </c>
    </row>
    <row r="28" spans="2:3" x14ac:dyDescent="0.3">
      <c r="B28" s="69" t="s">
        <v>315</v>
      </c>
      <c r="C28" s="70">
        <v>79739</v>
      </c>
    </row>
    <row r="29" spans="2:3" x14ac:dyDescent="0.3">
      <c r="B29" s="69" t="s">
        <v>316</v>
      </c>
      <c r="C29" s="70" t="s">
        <v>888</v>
      </c>
    </row>
    <row r="30" spans="2:3" x14ac:dyDescent="0.3">
      <c r="B30" s="69" t="s">
        <v>317</v>
      </c>
      <c r="C30" s="70">
        <v>31.887547000000001</v>
      </c>
    </row>
    <row r="31" spans="2:3" x14ac:dyDescent="0.3">
      <c r="B31" s="69" t="s">
        <v>318</v>
      </c>
      <c r="C31" s="70">
        <v>-101.7019975</v>
      </c>
    </row>
    <row r="32" spans="2:3" x14ac:dyDescent="0.3">
      <c r="B32" s="69" t="s">
        <v>297</v>
      </c>
      <c r="C32" s="70" t="s">
        <v>877</v>
      </c>
    </row>
    <row r="33" spans="2:3" x14ac:dyDescent="0.3">
      <c r="B33" s="69" t="s">
        <v>298</v>
      </c>
      <c r="C33" s="70" t="s">
        <v>878</v>
      </c>
    </row>
    <row r="34" spans="2:3" x14ac:dyDescent="0.3">
      <c r="B34" s="69" t="s">
        <v>299</v>
      </c>
      <c r="C34" s="70" t="s">
        <v>879</v>
      </c>
    </row>
    <row r="35" spans="2:3" x14ac:dyDescent="0.3">
      <c r="B35" s="69" t="s">
        <v>300</v>
      </c>
      <c r="C35" s="70">
        <v>75225</v>
      </c>
    </row>
    <row r="37" spans="2:3" x14ac:dyDescent="0.3">
      <c r="B37" s="69" t="s">
        <v>301</v>
      </c>
      <c r="C37" s="70" t="s">
        <v>889</v>
      </c>
    </row>
    <row r="38" spans="2:3" x14ac:dyDescent="0.3">
      <c r="B38" s="69" t="s">
        <v>302</v>
      </c>
      <c r="C38" s="70" t="s">
        <v>890</v>
      </c>
    </row>
    <row r="39" spans="2:3" x14ac:dyDescent="0.3">
      <c r="B39" s="69" t="s">
        <v>303</v>
      </c>
      <c r="C39" s="70" t="s">
        <v>891</v>
      </c>
    </row>
    <row r="40" spans="2:3" x14ac:dyDescent="0.3">
      <c r="B40" s="69" t="s">
        <v>304</v>
      </c>
      <c r="C40" s="70"/>
    </row>
    <row r="41" spans="2:3" x14ac:dyDescent="0.3">
      <c r="B41" s="69" t="s">
        <v>305</v>
      </c>
      <c r="C41" s="71" t="s">
        <v>892</v>
      </c>
    </row>
    <row r="42" spans="2:3" x14ac:dyDescent="0.3">
      <c r="B42" s="69" t="s">
        <v>306</v>
      </c>
      <c r="C42" s="70"/>
    </row>
    <row r="43" spans="2:3" x14ac:dyDescent="0.3">
      <c r="B43" s="73"/>
      <c r="C43" s="74"/>
    </row>
    <row r="44" spans="2:3" x14ac:dyDescent="0.3">
      <c r="B44" s="75" t="s">
        <v>319</v>
      </c>
      <c r="C44" s="70" t="s">
        <v>875</v>
      </c>
    </row>
    <row r="45" spans="2:3" x14ac:dyDescent="0.3">
      <c r="B45" s="75" t="s">
        <v>320</v>
      </c>
      <c r="C45" s="70" t="s">
        <v>875</v>
      </c>
    </row>
    <row r="46" spans="2:3" x14ac:dyDescent="0.3">
      <c r="B46" s="73"/>
      <c r="C46" s="74"/>
    </row>
    <row r="47" spans="2:3" x14ac:dyDescent="0.3">
      <c r="B47" s="75" t="s">
        <v>321</v>
      </c>
      <c r="C47" s="70" t="s">
        <v>880</v>
      </c>
    </row>
    <row r="48" spans="2:3" x14ac:dyDescent="0.3">
      <c r="B48" s="76" t="s">
        <v>322</v>
      </c>
      <c r="C48" s="70"/>
    </row>
    <row r="49" spans="2:3" ht="28.8" x14ac:dyDescent="0.3">
      <c r="B49" s="77" t="s">
        <v>323</v>
      </c>
      <c r="C49" s="70"/>
    </row>
    <row r="50" spans="2:3" ht="28.8" x14ac:dyDescent="0.3">
      <c r="B50" s="77" t="s">
        <v>324</v>
      </c>
      <c r="C50" s="70"/>
    </row>
    <row r="51" spans="2:3" x14ac:dyDescent="0.3">
      <c r="B51" s="78" t="s">
        <v>325</v>
      </c>
      <c r="C51" s="70">
        <v>12</v>
      </c>
    </row>
    <row r="52" spans="2:3" x14ac:dyDescent="0.3">
      <c r="B52" s="79" t="s">
        <v>326</v>
      </c>
      <c r="C52" s="80" t="s">
        <v>893</v>
      </c>
    </row>
    <row r="53" spans="2:3" x14ac:dyDescent="0.3">
      <c r="B53" s="73"/>
      <c r="C53" s="74"/>
    </row>
    <row r="54" spans="2:3" ht="72" x14ac:dyDescent="0.3">
      <c r="B54" s="81" t="s">
        <v>327</v>
      </c>
      <c r="C54" s="82">
        <v>81745000</v>
      </c>
    </row>
    <row r="55" spans="2:3" x14ac:dyDescent="0.3">
      <c r="B55" s="83" t="s">
        <v>328</v>
      </c>
      <c r="C55" s="70" t="s">
        <v>880</v>
      </c>
    </row>
    <row r="56" spans="2:3" ht="72" x14ac:dyDescent="0.3">
      <c r="B56" s="78" t="s">
        <v>329</v>
      </c>
      <c r="C56" s="70">
        <v>37565751</v>
      </c>
    </row>
    <row r="57" spans="2:3" ht="28.8" x14ac:dyDescent="0.3">
      <c r="B57" s="78" t="s">
        <v>330</v>
      </c>
      <c r="C57" s="70"/>
    </row>
    <row r="58" spans="2:3" ht="28.8" x14ac:dyDescent="0.3">
      <c r="B58" s="78" t="s">
        <v>331</v>
      </c>
      <c r="C58" s="70"/>
    </row>
    <row r="60" spans="2:3" ht="15.6" x14ac:dyDescent="0.3">
      <c r="B60" s="84" t="s">
        <v>332</v>
      </c>
      <c r="C60" s="85" t="s">
        <v>333</v>
      </c>
    </row>
    <row r="61" spans="2:3" x14ac:dyDescent="0.3">
      <c r="B61" s="86" t="s">
        <v>38</v>
      </c>
      <c r="C61" s="82" t="s">
        <v>880</v>
      </c>
    </row>
    <row r="62" spans="2:3" x14ac:dyDescent="0.3">
      <c r="B62" s="87" t="s">
        <v>42</v>
      </c>
      <c r="C62" s="70" t="s">
        <v>880</v>
      </c>
    </row>
    <row r="63" spans="2:3" x14ac:dyDescent="0.3">
      <c r="B63" s="88" t="s">
        <v>334</v>
      </c>
      <c r="C63" s="70" t="s">
        <v>875</v>
      </c>
    </row>
    <row r="64" spans="2:3" x14ac:dyDescent="0.3">
      <c r="B64" s="88" t="s">
        <v>50</v>
      </c>
      <c r="C64" s="70" t="s">
        <v>880</v>
      </c>
    </row>
    <row r="65" spans="2:3" x14ac:dyDescent="0.3">
      <c r="B65" s="87" t="s">
        <v>335</v>
      </c>
      <c r="C65" s="70" t="s">
        <v>875</v>
      </c>
    </row>
    <row r="66" spans="2:3" x14ac:dyDescent="0.3">
      <c r="B66" s="87" t="s">
        <v>336</v>
      </c>
      <c r="C66" s="70" t="s">
        <v>875</v>
      </c>
    </row>
    <row r="67" spans="2:3" x14ac:dyDescent="0.3">
      <c r="B67" s="87" t="s">
        <v>337</v>
      </c>
      <c r="C67" s="70" t="s">
        <v>880</v>
      </c>
    </row>
    <row r="68" spans="2:3" x14ac:dyDescent="0.3">
      <c r="B68" s="87" t="s">
        <v>338</v>
      </c>
      <c r="C68" s="70" t="s">
        <v>875</v>
      </c>
    </row>
    <row r="69" spans="2:3" x14ac:dyDescent="0.3">
      <c r="B69" s="87" t="s">
        <v>339</v>
      </c>
      <c r="C69" s="70" t="s">
        <v>880</v>
      </c>
    </row>
    <row r="70" spans="2:3" x14ac:dyDescent="0.3">
      <c r="B70" s="87" t="s">
        <v>340</v>
      </c>
      <c r="C70" s="70" t="s">
        <v>875</v>
      </c>
    </row>
    <row r="71" spans="2:3" x14ac:dyDescent="0.3">
      <c r="B71" s="87" t="s">
        <v>341</v>
      </c>
      <c r="C71" s="70" t="s">
        <v>875</v>
      </c>
    </row>
    <row r="72" spans="2:3" x14ac:dyDescent="0.3">
      <c r="B72" s="87" t="s">
        <v>342</v>
      </c>
      <c r="C72" s="70" t="s">
        <v>875</v>
      </c>
    </row>
    <row r="73" spans="2:3" x14ac:dyDescent="0.3">
      <c r="B73" s="87" t="s">
        <v>70</v>
      </c>
      <c r="C73" s="70" t="s">
        <v>880</v>
      </c>
    </row>
    <row r="74" spans="2:3" x14ac:dyDescent="0.3">
      <c r="B74" s="87" t="s">
        <v>343</v>
      </c>
      <c r="C74" s="70" t="s">
        <v>875</v>
      </c>
    </row>
    <row r="75" spans="2:3" x14ac:dyDescent="0.3">
      <c r="B75" s="87"/>
      <c r="C75" s="70"/>
    </row>
    <row r="76" spans="2:3" x14ac:dyDescent="0.3">
      <c r="B76" s="87"/>
      <c r="C76" s="70"/>
    </row>
    <row r="77" spans="2:3" x14ac:dyDescent="0.3">
      <c r="B77" s="87"/>
      <c r="C77" s="72"/>
    </row>
    <row r="78" spans="2:3" x14ac:dyDescent="0.3">
      <c r="B78" s="89"/>
      <c r="C78" s="90"/>
    </row>
    <row r="79" spans="2:3" ht="15.6" x14ac:dyDescent="0.3">
      <c r="B79" s="40" t="s">
        <v>344</v>
      </c>
      <c r="C79" s="85"/>
    </row>
    <row r="80" spans="2:3" ht="28.8" x14ac:dyDescent="0.3">
      <c r="B80" s="91" t="s">
        <v>345</v>
      </c>
      <c r="C80" s="92" t="s">
        <v>875</v>
      </c>
    </row>
    <row r="81" spans="2:4" x14ac:dyDescent="0.3">
      <c r="B81" s="93" t="s">
        <v>346</v>
      </c>
      <c r="C81" s="92" t="s">
        <v>880</v>
      </c>
      <c r="D81" s="94" t="s">
        <v>347</v>
      </c>
    </row>
    <row r="82" spans="2:4" x14ac:dyDescent="0.3">
      <c r="B82" s="95"/>
      <c r="C82" s="90"/>
    </row>
    <row r="83" spans="2:4" x14ac:dyDescent="0.3">
      <c r="B83" s="89"/>
      <c r="C83" s="90"/>
    </row>
    <row r="84" spans="2:4" ht="15.6" x14ac:dyDescent="0.3">
      <c r="B84" s="40" t="s">
        <v>348</v>
      </c>
      <c r="C84" s="90"/>
    </row>
    <row r="85" spans="2:4" x14ac:dyDescent="0.3">
      <c r="B85" s="96" t="s">
        <v>349</v>
      </c>
      <c r="C85" s="97" t="s">
        <v>894</v>
      </c>
    </row>
    <row r="86" spans="2:4" ht="28.8" x14ac:dyDescent="0.3">
      <c r="B86" s="98" t="s">
        <v>350</v>
      </c>
      <c r="C86" s="99" t="s">
        <v>875</v>
      </c>
    </row>
    <row r="87" spans="2:4" x14ac:dyDescent="0.3">
      <c r="B87" s="100" t="s">
        <v>351</v>
      </c>
      <c r="C87" s="99"/>
    </row>
    <row r="88" spans="2:4" ht="60" customHeight="1" x14ac:dyDescent="0.3">
      <c r="B88" s="100" t="s">
        <v>352</v>
      </c>
      <c r="C88" s="99"/>
    </row>
    <row r="89" spans="2:4" x14ac:dyDescent="0.3">
      <c r="B89" s="100" t="s">
        <v>353</v>
      </c>
      <c r="C89" s="99"/>
    </row>
    <row r="90" spans="2:4" ht="28.8" x14ac:dyDescent="0.3">
      <c r="B90" s="101" t="s">
        <v>354</v>
      </c>
      <c r="C90" s="99" t="s">
        <v>880</v>
      </c>
    </row>
    <row r="91" spans="2:4" ht="61.95" customHeight="1" x14ac:dyDescent="0.3">
      <c r="B91" s="100" t="s">
        <v>355</v>
      </c>
      <c r="C91" s="99" t="s">
        <v>875</v>
      </c>
    </row>
    <row r="92" spans="2:4" x14ac:dyDescent="0.3">
      <c r="B92" s="100" t="s">
        <v>356</v>
      </c>
      <c r="C92" s="99" t="s">
        <v>875</v>
      </c>
    </row>
    <row r="93" spans="2:4" ht="28.8" x14ac:dyDescent="0.3">
      <c r="B93" s="101" t="s">
        <v>357</v>
      </c>
      <c r="C93" s="99" t="s">
        <v>880</v>
      </c>
      <c r="D93" s="36"/>
    </row>
    <row r="94" spans="2:4" x14ac:dyDescent="0.3">
      <c r="B94" s="100" t="s">
        <v>358</v>
      </c>
      <c r="C94" s="99" t="s">
        <v>880</v>
      </c>
    </row>
    <row r="95" spans="2:4" x14ac:dyDescent="0.3">
      <c r="B95" s="100" t="s">
        <v>359</v>
      </c>
      <c r="C95" s="99" t="s">
        <v>880</v>
      </c>
    </row>
    <row r="96" spans="2:4" x14ac:dyDescent="0.3">
      <c r="B96" s="100" t="s">
        <v>360</v>
      </c>
      <c r="C96" s="99" t="s">
        <v>880</v>
      </c>
    </row>
    <row r="97" spans="2:3" x14ac:dyDescent="0.3">
      <c r="B97" s="100" t="s">
        <v>361</v>
      </c>
      <c r="C97" s="99" t="s">
        <v>880</v>
      </c>
    </row>
    <row r="98" spans="2:3" x14ac:dyDescent="0.3">
      <c r="B98" s="100" t="s">
        <v>362</v>
      </c>
      <c r="C98" s="99" t="s">
        <v>880</v>
      </c>
    </row>
    <row r="99" spans="2:3" x14ac:dyDescent="0.3">
      <c r="B99" s="100" t="s">
        <v>363</v>
      </c>
      <c r="C99" s="99" t="s">
        <v>880</v>
      </c>
    </row>
    <row r="100" spans="2:3" x14ac:dyDescent="0.3">
      <c r="B100" s="100" t="s">
        <v>364</v>
      </c>
      <c r="C100" s="99" t="s">
        <v>880</v>
      </c>
    </row>
    <row r="101" spans="2:3" ht="28.8" x14ac:dyDescent="0.3">
      <c r="B101" s="96" t="s">
        <v>365</v>
      </c>
      <c r="C101" s="99" t="s">
        <v>880</v>
      </c>
    </row>
    <row r="102" spans="2:3" x14ac:dyDescent="0.3">
      <c r="B102" s="102" t="s">
        <v>366</v>
      </c>
      <c r="C102" s="99">
        <v>557122</v>
      </c>
    </row>
  </sheetData>
  <sheetProtection algorithmName="SHA-512" hashValue="kW9iZ5ZcB2Hmtg87kWLCAsTXZlhVULIzBKrdTXCydF2zvhXMEEy0hJ2evOGToNZSIAyY+zxGIhlqQfvosFQmlA==" saltValue="Ie0UNBDxF1hDrkbQ5AERIA==" spinCount="100000" sheet="1" objects="1" scenarios="1" formatCells="0" formatColumns="0" formatRows="0" insertColumns="0" insertRows="0" insertHyperlinks="0" deleteColumns="0" deleteRows="0" sort="0" autoFilter="0" pivotTables="0"/>
  <conditionalFormatting sqref="C48:C50">
    <cfRule type="expression" dxfId="153" priority="12">
      <formula>NOT($C$47="No")</formula>
    </cfRule>
  </conditionalFormatting>
  <conditionalFormatting sqref="C57">
    <cfRule type="expression" dxfId="152" priority="10">
      <formula>NOT($C$23="Centralized Production Facility")</formula>
    </cfRule>
  </conditionalFormatting>
  <conditionalFormatting sqref="C58">
    <cfRule type="expression" dxfId="151" priority="8">
      <formula>NOT($C$23="Gathering and Boosting Station")</formula>
    </cfRule>
  </conditionalFormatting>
  <conditionalFormatting sqref="C86:C89">
    <cfRule type="expression" dxfId="150" priority="2">
      <formula>$C$85="Area"</formula>
    </cfRule>
  </conditionalFormatting>
  <conditionalFormatting sqref="C87:C89">
    <cfRule type="expression" dxfId="149" priority="4">
      <formula>$C$86="No"</formula>
    </cfRule>
  </conditionalFormatting>
  <conditionalFormatting sqref="C90:C92">
    <cfRule type="expression" dxfId="148" priority="1">
      <formula>$C$85="Major"</formula>
    </cfRule>
  </conditionalFormatting>
  <conditionalFormatting sqref="C91:C92">
    <cfRule type="expression" dxfId="147" priority="3">
      <formula>$C$90="No"</formula>
    </cfRule>
  </conditionalFormatting>
  <conditionalFormatting sqref="C94:C100">
    <cfRule type="expression" dxfId="146" priority="5">
      <formula>$C$93="No"</formula>
    </cfRule>
  </conditionalFormatting>
  <conditionalFormatting sqref="C102">
    <cfRule type="expression" dxfId="145" priority="11">
      <formula>NOT($C$101="Yes")</formula>
    </cfRule>
  </conditionalFormatting>
  <conditionalFormatting sqref="D81">
    <cfRule type="expression" dxfId="144" priority="6">
      <formula>$C$81="Yes"</formula>
    </cfRule>
    <cfRule type="expression" dxfId="143" priority="7">
      <formula>$C$81="Yes"</formula>
    </cfRule>
  </conditionalFormatting>
  <dataValidations count="6">
    <dataValidation type="list" allowBlank="1" showInputMessage="1" showErrorMessage="1" sqref="C52" xr:uid="{41A176FE-83E7-4AA1-860E-ED8F806D2E14}">
      <formula1>"Grid, On-Site Generation, None"</formula1>
    </dataValidation>
    <dataValidation type="list" allowBlank="1" showInputMessage="1" showErrorMessage="1" sqref="C23" xr:uid="{3AF1B58F-5888-4713-A816-66AC4F1B5DE6}">
      <formula1>"Well Pad, Tank Battery, Centralized Production Facility, Gathering and Boosting Station, Other"</formula1>
    </dataValidation>
    <dataValidation type="list" allowBlank="1" showInputMessage="1" showErrorMessage="1" sqref="C47:C48 C44:C45 C59 C86:C101 C61:C76" xr:uid="{43F64A25-8D7F-4505-A3A8-2B0BBD1381D4}">
      <formula1>"Yes, No"</formula1>
    </dataValidation>
    <dataValidation type="decimal" operator="greaterThanOrEqual" allowBlank="1" showInputMessage="1" showErrorMessage="1" errorTitle="Non-Negative Value" error="This input must be equal to or greater than 0." sqref="C54:C58" xr:uid="{3D962448-47CF-434E-9817-815D7C8F2F0F}">
      <formula1>0</formula1>
    </dataValidation>
    <dataValidation type="list" allowBlank="1" showInputMessage="1" showErrorMessage="1" sqref="C85" xr:uid="{109469A3-8DCE-41B6-B4AA-61EF07678D1A}">
      <formula1>"Major, Area"</formula1>
    </dataValidation>
    <dataValidation type="list" allowBlank="1" showInputMessage="1" showErrorMessage="1" sqref="C80:C81" xr:uid="{028FE556-25BF-4D75-A32E-1F59AB6CFC46}">
      <formula1>"Yes,No"</formula1>
    </dataValidation>
  </dataValidations>
  <hyperlinks>
    <hyperlink ref="C17" r:id="rId1" xr:uid="{2E96741A-2D49-4063-8A84-6D25F04E5AF0}"/>
    <hyperlink ref="C41" r:id="rId2" xr:uid="{D27863A1-192A-4EFC-9087-C1DD73EC1B60}"/>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E003-053E-4F5E-AFF2-F36D27263E6D}">
  <sheetPr codeName="Sheet4">
    <tabColor theme="5" tint="0.59999389629810485"/>
  </sheetPr>
  <dimension ref="B1:E53"/>
  <sheetViews>
    <sheetView topLeftCell="A3" workbookViewId="0">
      <selection activeCell="B45" sqref="B45"/>
    </sheetView>
  </sheetViews>
  <sheetFormatPr defaultRowHeight="14.4" x14ac:dyDescent="0.3"/>
  <cols>
    <col min="1" max="1" width="3" style="36" customWidth="1"/>
    <col min="2" max="2" width="31.33203125" style="36" customWidth="1"/>
    <col min="3" max="3" width="26.5546875" style="67" customWidth="1"/>
    <col min="4" max="4" width="30" style="67" customWidth="1"/>
    <col min="5" max="16384" width="8.88671875" style="36"/>
  </cols>
  <sheetData>
    <row r="1" spans="2:5" ht="18" x14ac:dyDescent="0.35">
      <c r="B1" s="37" t="s">
        <v>367</v>
      </c>
      <c r="D1" s="64"/>
    </row>
    <row r="3" spans="2:5" ht="15.6" x14ac:dyDescent="0.3">
      <c r="B3" s="40" t="s">
        <v>368</v>
      </c>
    </row>
    <row r="4" spans="2:5" x14ac:dyDescent="0.3">
      <c r="B4" s="103" t="s">
        <v>369</v>
      </c>
      <c r="C4" s="104" t="str">
        <f>Facility!C4</f>
        <v xml:space="preserve">ETC Texas Pipeline, Ltd. </v>
      </c>
    </row>
    <row r="5" spans="2:5" x14ac:dyDescent="0.3">
      <c r="B5" s="103" t="s">
        <v>14</v>
      </c>
      <c r="C5" s="104" t="str">
        <f>Facility!C21</f>
        <v>Rebel Gas Processing Plant</v>
      </c>
    </row>
    <row r="6" spans="2:5" x14ac:dyDescent="0.3">
      <c r="B6" s="105"/>
      <c r="C6" s="106"/>
      <c r="D6" s="90"/>
    </row>
    <row r="8" spans="2:5" ht="15.6" x14ac:dyDescent="0.3">
      <c r="B8" s="40" t="s">
        <v>370</v>
      </c>
      <c r="C8" s="107"/>
      <c r="D8" s="107"/>
    </row>
    <row r="9" spans="2:5" ht="48.6" customHeight="1" x14ac:dyDescent="0.3">
      <c r="B9" s="108" t="s">
        <v>371</v>
      </c>
      <c r="C9" s="108"/>
      <c r="D9" s="108"/>
    </row>
    <row r="10" spans="2:5" x14ac:dyDescent="0.3">
      <c r="B10" s="109" t="s">
        <v>372</v>
      </c>
      <c r="C10" s="110">
        <v>43451</v>
      </c>
      <c r="D10" s="110">
        <v>43438</v>
      </c>
    </row>
    <row r="11" spans="2:5" x14ac:dyDescent="0.3">
      <c r="B11" s="109"/>
      <c r="C11" s="111" t="s">
        <v>373</v>
      </c>
      <c r="D11" s="111" t="s">
        <v>374</v>
      </c>
    </row>
    <row r="12" spans="2:5" x14ac:dyDescent="0.3">
      <c r="B12" s="112" t="s">
        <v>375</v>
      </c>
      <c r="C12" s="113" t="s">
        <v>376</v>
      </c>
      <c r="D12" s="113" t="s">
        <v>376</v>
      </c>
    </row>
    <row r="13" spans="2:5" x14ac:dyDescent="0.3">
      <c r="B13" s="114" t="s">
        <v>377</v>
      </c>
      <c r="C13" s="115">
        <v>0.7349</v>
      </c>
      <c r="D13" s="110" t="s">
        <v>896</v>
      </c>
    </row>
    <row r="14" spans="2:5" x14ac:dyDescent="0.3">
      <c r="B14" s="116" t="s">
        <v>378</v>
      </c>
      <c r="C14" s="115">
        <v>2.2467000000000001</v>
      </c>
      <c r="D14" s="117">
        <v>2.1945000000000001</v>
      </c>
    </row>
    <row r="15" spans="2:5" x14ac:dyDescent="0.3">
      <c r="B15" s="116" t="s">
        <v>379</v>
      </c>
      <c r="C15" s="115">
        <v>12.4024</v>
      </c>
      <c r="D15" s="117">
        <v>12.503</v>
      </c>
      <c r="E15" s="118"/>
    </row>
    <row r="16" spans="2:5" x14ac:dyDescent="0.3">
      <c r="B16" s="116" t="s">
        <v>380</v>
      </c>
      <c r="C16" s="115">
        <v>7.1981000000000002</v>
      </c>
      <c r="D16" s="117">
        <v>7.5301999999999998</v>
      </c>
      <c r="E16" s="118"/>
    </row>
    <row r="17" spans="2:5" x14ac:dyDescent="0.3">
      <c r="B17" s="116" t="s">
        <v>381</v>
      </c>
      <c r="C17" s="115">
        <v>0.59389999999999998</v>
      </c>
      <c r="D17" s="117">
        <v>0.6079</v>
      </c>
      <c r="E17" s="118"/>
    </row>
    <row r="18" spans="2:5" x14ac:dyDescent="0.3">
      <c r="B18" s="116" t="s">
        <v>382</v>
      </c>
      <c r="C18" s="115">
        <v>1.7867999999999999</v>
      </c>
      <c r="D18" s="117">
        <v>1.8176000000000001</v>
      </c>
      <c r="E18" s="118"/>
    </row>
    <row r="19" spans="2:5" x14ac:dyDescent="0.3">
      <c r="B19" s="116" t="s">
        <v>383</v>
      </c>
      <c r="C19" s="115">
        <v>0.25700000000000001</v>
      </c>
      <c r="D19" s="117">
        <v>0.2419</v>
      </c>
      <c r="E19" s="118"/>
    </row>
    <row r="20" spans="2:5" x14ac:dyDescent="0.3">
      <c r="B20" s="116" t="s">
        <v>384</v>
      </c>
      <c r="C20" s="115">
        <v>0.24399999999999999</v>
      </c>
      <c r="D20" s="117">
        <v>0.24790000000000001</v>
      </c>
      <c r="E20" s="118"/>
    </row>
    <row r="21" spans="2:5" x14ac:dyDescent="0.3">
      <c r="B21" s="116" t="s">
        <v>385</v>
      </c>
      <c r="C21" s="115">
        <v>1.95E-2</v>
      </c>
      <c r="D21" s="117">
        <v>1.95E-2</v>
      </c>
      <c r="E21" s="118"/>
    </row>
    <row r="22" spans="2:5" x14ac:dyDescent="0.3">
      <c r="B22" s="116" t="s">
        <v>386</v>
      </c>
      <c r="C22" s="115">
        <v>2.3E-2</v>
      </c>
      <c r="D22" s="117">
        <v>2.41E-2</v>
      </c>
      <c r="E22" s="118"/>
    </row>
    <row r="23" spans="2:5" x14ac:dyDescent="0.3">
      <c r="B23" s="116" t="s">
        <v>387</v>
      </c>
      <c r="C23" s="115">
        <v>6.8999999999999999E-3</v>
      </c>
      <c r="D23" s="117">
        <v>7.0000000000000001E-3</v>
      </c>
      <c r="E23" s="118"/>
    </row>
    <row r="24" spans="2:5" x14ac:dyDescent="0.3">
      <c r="B24" s="116" t="s">
        <v>388</v>
      </c>
      <c r="C24" s="115">
        <v>1.9E-3</v>
      </c>
      <c r="D24" s="117">
        <v>1.9E-3</v>
      </c>
      <c r="E24" s="118"/>
    </row>
    <row r="25" spans="2:5" ht="14.7" customHeight="1" x14ac:dyDescent="0.3">
      <c r="B25" s="119" t="s">
        <v>389</v>
      </c>
      <c r="C25" s="110" t="s">
        <v>895</v>
      </c>
      <c r="D25" s="117" t="s">
        <v>895</v>
      </c>
      <c r="E25" s="118"/>
    </row>
    <row r="26" spans="2:5" ht="14.7" customHeight="1" x14ac:dyDescent="0.3">
      <c r="B26" s="119" t="s">
        <v>390</v>
      </c>
      <c r="C26" s="115">
        <v>3.5000000000000001E-3</v>
      </c>
      <c r="D26" s="117">
        <v>3.8E-3</v>
      </c>
      <c r="E26" s="118"/>
    </row>
    <row r="27" spans="2:5" ht="14.7" customHeight="1" x14ac:dyDescent="0.3">
      <c r="B27" s="119" t="s">
        <v>391</v>
      </c>
      <c r="C27" s="110" t="s">
        <v>895</v>
      </c>
      <c r="D27" s="117" t="s">
        <v>895</v>
      </c>
      <c r="E27" s="118"/>
    </row>
    <row r="28" spans="2:5" x14ac:dyDescent="0.3">
      <c r="B28" s="119" t="s">
        <v>392</v>
      </c>
      <c r="C28" s="110" t="s">
        <v>895</v>
      </c>
      <c r="D28" s="117" t="s">
        <v>895</v>
      </c>
      <c r="E28" s="118"/>
    </row>
    <row r="29" spans="2:5" x14ac:dyDescent="0.3">
      <c r="B29" s="119" t="s">
        <v>393</v>
      </c>
      <c r="C29" s="115" t="s">
        <v>896</v>
      </c>
      <c r="D29" s="117">
        <v>1E-4</v>
      </c>
      <c r="E29" s="118"/>
    </row>
    <row r="30" spans="2:5" x14ac:dyDescent="0.3">
      <c r="B30" s="119" t="s">
        <v>394</v>
      </c>
      <c r="C30" s="110" t="s">
        <v>895</v>
      </c>
      <c r="D30" s="117" t="s">
        <v>895</v>
      </c>
      <c r="E30" s="118"/>
    </row>
    <row r="31" spans="2:5" x14ac:dyDescent="0.3">
      <c r="B31" s="119" t="s">
        <v>395</v>
      </c>
      <c r="C31" s="110" t="s">
        <v>895</v>
      </c>
      <c r="D31" s="117" t="s">
        <v>895</v>
      </c>
      <c r="E31" s="118"/>
    </row>
    <row r="32" spans="2:5" x14ac:dyDescent="0.3">
      <c r="B32" s="119" t="s">
        <v>396</v>
      </c>
      <c r="C32" s="115">
        <v>2.3E-2</v>
      </c>
      <c r="D32" s="117">
        <v>2.41E-2</v>
      </c>
      <c r="E32" s="118"/>
    </row>
    <row r="33" spans="2:5" x14ac:dyDescent="0.3">
      <c r="B33" s="119" t="s">
        <v>397</v>
      </c>
      <c r="C33" s="110" t="s">
        <v>895</v>
      </c>
      <c r="D33" s="117" t="s">
        <v>895</v>
      </c>
      <c r="E33" s="118"/>
    </row>
    <row r="34" spans="2:5" x14ac:dyDescent="0.3">
      <c r="B34" s="119" t="s">
        <v>398</v>
      </c>
      <c r="C34" s="115">
        <v>8.9999999999999998E-4</v>
      </c>
      <c r="D34" s="117">
        <v>8.0000000000000004E-4</v>
      </c>
      <c r="E34" s="118"/>
    </row>
    <row r="35" spans="2:5" x14ac:dyDescent="0.3">
      <c r="B35" s="119" t="s">
        <v>399</v>
      </c>
      <c r="C35" s="115" t="s">
        <v>895</v>
      </c>
      <c r="D35" s="117" t="s">
        <v>895</v>
      </c>
      <c r="E35" s="118"/>
    </row>
    <row r="36" spans="2:5" x14ac:dyDescent="0.3">
      <c r="B36" s="119" t="s">
        <v>400</v>
      </c>
      <c r="C36" s="115">
        <v>1E-4</v>
      </c>
      <c r="D36" s="117">
        <v>2.0000000000000001E-4</v>
      </c>
      <c r="E36" s="118"/>
    </row>
    <row r="37" spans="2:5" x14ac:dyDescent="0.3">
      <c r="B37" s="119" t="s">
        <v>401</v>
      </c>
      <c r="C37" s="115" t="s">
        <v>896</v>
      </c>
      <c r="D37" s="117">
        <v>1E-4</v>
      </c>
      <c r="E37" s="118"/>
    </row>
    <row r="38" spans="2:5" x14ac:dyDescent="0.3">
      <c r="B38" s="119" t="s">
        <v>402</v>
      </c>
      <c r="C38" s="115">
        <v>5.0000000000000002E-5</v>
      </c>
      <c r="D38" s="120">
        <v>5.0000000000000002E-5</v>
      </c>
    </row>
    <row r="39" spans="2:5" x14ac:dyDescent="0.3">
      <c r="B39" s="119" t="s">
        <v>403</v>
      </c>
      <c r="C39" s="115">
        <v>5.0000000000000002E-5</v>
      </c>
      <c r="D39" s="120">
        <v>5.0000000000000002E-5</v>
      </c>
    </row>
    <row r="40" spans="2:5" x14ac:dyDescent="0.3">
      <c r="B40" s="119" t="s">
        <v>404</v>
      </c>
      <c r="C40" s="110" t="s">
        <v>895</v>
      </c>
      <c r="D40" s="117" t="s">
        <v>895</v>
      </c>
    </row>
    <row r="41" spans="2:5" x14ac:dyDescent="0.3">
      <c r="B41" s="119" t="s">
        <v>405</v>
      </c>
      <c r="C41" s="110" t="s">
        <v>895</v>
      </c>
      <c r="D41" s="117" t="s">
        <v>895</v>
      </c>
    </row>
    <row r="42" spans="2:5" x14ac:dyDescent="0.3">
      <c r="B42" s="119" t="s">
        <v>406</v>
      </c>
      <c r="C42" s="110" t="s">
        <v>895</v>
      </c>
      <c r="D42" s="117" t="s">
        <v>895</v>
      </c>
    </row>
    <row r="43" spans="2:5" x14ac:dyDescent="0.3">
      <c r="B43" s="119" t="s">
        <v>407</v>
      </c>
      <c r="C43" s="110" t="s">
        <v>895</v>
      </c>
      <c r="D43" s="117" t="s">
        <v>895</v>
      </c>
    </row>
    <row r="44" spans="2:5" x14ac:dyDescent="0.3">
      <c r="B44" s="119" t="s">
        <v>408</v>
      </c>
      <c r="C44" s="110" t="s">
        <v>895</v>
      </c>
      <c r="D44" s="117" t="s">
        <v>895</v>
      </c>
    </row>
    <row r="45" spans="2:5" x14ac:dyDescent="0.3">
      <c r="B45" s="119" t="s">
        <v>409</v>
      </c>
      <c r="C45" s="110" t="s">
        <v>895</v>
      </c>
      <c r="D45" s="117" t="s">
        <v>895</v>
      </c>
    </row>
    <row r="46" spans="2:5" x14ac:dyDescent="0.3">
      <c r="B46" s="119" t="s">
        <v>410</v>
      </c>
      <c r="C46" s="110" t="s">
        <v>895</v>
      </c>
      <c r="D46" s="117" t="s">
        <v>895</v>
      </c>
    </row>
    <row r="47" spans="2:5" x14ac:dyDescent="0.3">
      <c r="B47" s="119" t="s">
        <v>411</v>
      </c>
      <c r="C47" s="110" t="s">
        <v>895</v>
      </c>
      <c r="D47" s="117" t="s">
        <v>895</v>
      </c>
    </row>
    <row r="48" spans="2:5" x14ac:dyDescent="0.3">
      <c r="B48" s="114" t="s">
        <v>412</v>
      </c>
      <c r="C48" s="110" t="s">
        <v>895</v>
      </c>
      <c r="D48" s="117" t="s">
        <v>895</v>
      </c>
    </row>
    <row r="49" spans="2:4" x14ac:dyDescent="0.3">
      <c r="B49" s="75"/>
      <c r="C49" s="70"/>
      <c r="D49" s="70"/>
    </row>
    <row r="50" spans="2:4" x14ac:dyDescent="0.3">
      <c r="B50" s="75"/>
      <c r="C50" s="70"/>
      <c r="D50" s="70"/>
    </row>
    <row r="51" spans="2:4" x14ac:dyDescent="0.3">
      <c r="B51" s="75"/>
      <c r="C51" s="70"/>
      <c r="D51" s="70"/>
    </row>
    <row r="52" spans="2:4" x14ac:dyDescent="0.3">
      <c r="B52" s="75"/>
      <c r="C52" s="70"/>
      <c r="D52" s="70"/>
    </row>
    <row r="53" spans="2:4" x14ac:dyDescent="0.3">
      <c r="B53" s="75"/>
      <c r="C53" s="70"/>
      <c r="D53" s="70"/>
    </row>
  </sheetData>
  <sheetProtection algorithmName="SHA-512" hashValue="UtG+IcT6SziOnK/HQnK5HRDlikQvEbq+cbvC7OAsfIEbo8hg7lKgrmCMefUqhn2PiM7bKD5C+6tNClZQwP65Hg==" saltValue="msyb31MjXte2vKxIrDDrRQ==" spinCount="100000" sheet="1" objects="1" scenarios="1" formatCells="0" formatColumns="0" formatRows="0" insertColumns="0" insertRows="0" insertHyperlinks="0" deleteColumns="0" deleteRows="0" sort="0" autoFilter="0" pivotTables="0"/>
  <mergeCells count="1">
    <mergeCell ref="B9:D9"/>
  </mergeCells>
  <conditionalFormatting sqref="C4:C5">
    <cfRule type="cellIs" dxfId="142" priority="1" operator="equal">
      <formula>0</formula>
    </cfRule>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3D87-A620-4995-83E0-663DCB501ECF}">
  <sheetPr codeName="Sheet5">
    <tabColor theme="7" tint="0.59999389629810485"/>
  </sheetPr>
  <dimension ref="A1:BR321"/>
  <sheetViews>
    <sheetView workbookViewId="0">
      <selection activeCell="H24" sqref="H24"/>
    </sheetView>
  </sheetViews>
  <sheetFormatPr defaultColWidth="9.33203125" defaultRowHeight="14.4" x14ac:dyDescent="0.3"/>
  <cols>
    <col min="1" max="1" width="3" style="36" customWidth="1"/>
    <col min="2" max="2" width="38.5546875" style="122" customWidth="1"/>
    <col min="3" max="3" width="27.33203125" style="122" customWidth="1"/>
    <col min="4" max="4" width="22.6640625" style="122" customWidth="1"/>
    <col min="5" max="11" width="18.6640625" style="122" customWidth="1"/>
    <col min="12" max="12" width="22.6640625" style="122" customWidth="1"/>
    <col min="13" max="13" width="21.44140625" style="122" customWidth="1"/>
    <col min="14" max="14" width="21.33203125" style="122" customWidth="1"/>
    <col min="15" max="15" width="22.6640625" style="122" customWidth="1"/>
    <col min="16" max="16" width="18.33203125" style="122" bestFit="1" customWidth="1"/>
    <col min="17" max="17" width="19.33203125" style="122" bestFit="1" customWidth="1"/>
    <col min="18" max="18" width="21.6640625" style="122" bestFit="1" customWidth="1"/>
    <col min="19" max="19" width="22.5546875" style="122" bestFit="1" customWidth="1"/>
    <col min="20" max="20" width="23.5546875" style="122" bestFit="1" customWidth="1"/>
    <col min="21" max="21" width="23.44140625" style="122" bestFit="1" customWidth="1"/>
    <col min="22" max="22" width="23.5546875" style="122" bestFit="1" customWidth="1"/>
    <col min="23" max="23" width="30.44140625" style="122" customWidth="1"/>
    <col min="24" max="24" width="25.33203125" style="122" customWidth="1"/>
    <col min="25" max="26" width="23.44140625" style="122" customWidth="1"/>
    <col min="27" max="27" width="22.6640625" style="122" customWidth="1"/>
    <col min="28" max="28" width="17.5546875" style="122" customWidth="1"/>
    <col min="29" max="70" width="9.33203125" style="36"/>
    <col min="71" max="16384" width="9.33203125" style="122"/>
  </cols>
  <sheetData>
    <row r="1" spans="1:70" s="36" customFormat="1" ht="18" x14ac:dyDescent="0.35">
      <c r="B1" s="37" t="s">
        <v>413</v>
      </c>
      <c r="D1" s="38"/>
    </row>
    <row r="2" spans="1:70" s="36" customFormat="1" x14ac:dyDescent="0.3"/>
    <row r="3" spans="1:70" s="36" customFormat="1" ht="15.6" x14ac:dyDescent="0.3">
      <c r="B3" s="40" t="s">
        <v>368</v>
      </c>
    </row>
    <row r="4" spans="1:70" x14ac:dyDescent="0.3">
      <c r="B4" s="103" t="s">
        <v>369</v>
      </c>
      <c r="C4" s="121" t="str">
        <f>Facility!C4</f>
        <v xml:space="preserve">ETC Texas Pipeline, Ltd. </v>
      </c>
      <c r="D4" s="36"/>
      <c r="E4" s="36"/>
      <c r="F4" s="36"/>
      <c r="G4" s="36"/>
      <c r="H4" s="36"/>
      <c r="I4" s="36"/>
      <c r="J4" s="36"/>
      <c r="K4" s="36"/>
      <c r="L4" s="36"/>
      <c r="M4" s="36"/>
      <c r="N4" s="36"/>
      <c r="O4" s="36"/>
      <c r="P4" s="36"/>
      <c r="Q4" s="36"/>
      <c r="R4" s="36"/>
      <c r="S4" s="36"/>
      <c r="T4" s="36"/>
      <c r="U4" s="36"/>
      <c r="V4" s="36"/>
      <c r="W4" s="36"/>
      <c r="X4" s="36"/>
      <c r="Y4" s="36"/>
      <c r="Z4" s="36"/>
      <c r="AA4" s="36"/>
      <c r="AB4" s="36"/>
    </row>
    <row r="5" spans="1:70" x14ac:dyDescent="0.3">
      <c r="B5" s="103" t="s">
        <v>14</v>
      </c>
      <c r="C5" s="121" t="str">
        <f>Facility!C21</f>
        <v>Rebel Gas Processing Plant</v>
      </c>
      <c r="D5" s="36"/>
      <c r="E5" s="36"/>
      <c r="F5" s="36"/>
      <c r="G5" s="36"/>
      <c r="H5" s="36"/>
      <c r="I5" s="36"/>
      <c r="J5" s="36"/>
      <c r="K5" s="36"/>
      <c r="L5" s="36"/>
      <c r="M5" s="36"/>
      <c r="N5" s="36"/>
      <c r="O5" s="36"/>
      <c r="P5" s="36"/>
      <c r="Q5" s="36"/>
      <c r="R5" s="36"/>
      <c r="S5" s="36"/>
      <c r="T5" s="36"/>
      <c r="U5" s="36"/>
      <c r="V5" s="36"/>
      <c r="W5" s="36"/>
      <c r="X5" s="36"/>
      <c r="Y5" s="36"/>
      <c r="Z5" s="36"/>
      <c r="AA5" s="36"/>
      <c r="AB5" s="36"/>
    </row>
    <row r="6" spans="1:70" s="36" customFormat="1" x14ac:dyDescent="0.3">
      <c r="B6" s="105"/>
      <c r="C6" s="105"/>
    </row>
    <row r="7" spans="1:70" s="36" customFormat="1" x14ac:dyDescent="0.3"/>
    <row r="8" spans="1:70" s="36" customFormat="1" ht="15.6" x14ac:dyDescent="0.3">
      <c r="B8" s="40" t="s">
        <v>414</v>
      </c>
      <c r="H8" s="52"/>
      <c r="I8" s="52"/>
      <c r="O8" s="52"/>
    </row>
    <row r="9" spans="1:70" s="36" customFormat="1" x14ac:dyDescent="0.3">
      <c r="B9" s="36" t="s">
        <v>415</v>
      </c>
      <c r="H9" s="123"/>
      <c r="I9" s="123"/>
      <c r="O9" s="124"/>
    </row>
    <row r="10" spans="1:70" ht="86.4" x14ac:dyDescent="0.3">
      <c r="B10" s="125" t="s">
        <v>416</v>
      </c>
      <c r="C10" s="125" t="s">
        <v>417</v>
      </c>
      <c r="D10" s="125" t="s">
        <v>418</v>
      </c>
      <c r="E10" s="125" t="s">
        <v>419</v>
      </c>
      <c r="F10" s="125" t="s">
        <v>420</v>
      </c>
      <c r="G10" s="125" t="s">
        <v>421</v>
      </c>
      <c r="H10" s="126" t="s">
        <v>422</v>
      </c>
      <c r="I10" s="127" t="s">
        <v>423</v>
      </c>
      <c r="J10" s="128" t="s">
        <v>424</v>
      </c>
      <c r="K10" s="129" t="s">
        <v>425</v>
      </c>
      <c r="L10" s="128" t="s">
        <v>426</v>
      </c>
      <c r="M10" s="129" t="s">
        <v>427</v>
      </c>
      <c r="N10" s="129" t="s">
        <v>428</v>
      </c>
      <c r="O10" s="125" t="s">
        <v>429</v>
      </c>
      <c r="P10" s="128" t="s">
        <v>430</v>
      </c>
      <c r="Q10" s="129" t="s">
        <v>431</v>
      </c>
      <c r="R10" s="129" t="s">
        <v>432</v>
      </c>
      <c r="S10" s="129" t="s">
        <v>433</v>
      </c>
      <c r="T10" s="130" t="s">
        <v>434</v>
      </c>
      <c r="U10" s="130" t="s">
        <v>435</v>
      </c>
      <c r="V10" s="130" t="s">
        <v>436</v>
      </c>
      <c r="W10" s="128" t="s">
        <v>437</v>
      </c>
      <c r="X10" s="128" t="s">
        <v>438</v>
      </c>
      <c r="Y10" s="131" t="s">
        <v>439</v>
      </c>
      <c r="Z10" s="128" t="s">
        <v>440</v>
      </c>
      <c r="AA10" s="132" t="s">
        <v>441</v>
      </c>
      <c r="AB10" s="128" t="s">
        <v>442</v>
      </c>
    </row>
    <row r="11" spans="1:70" s="2" customFormat="1" ht="28.8" x14ac:dyDescent="0.3">
      <c r="A11" s="10"/>
      <c r="B11" s="133" t="s">
        <v>897</v>
      </c>
      <c r="C11" s="133" t="s">
        <v>898</v>
      </c>
      <c r="D11" s="133" t="s">
        <v>899</v>
      </c>
      <c r="E11" s="133"/>
      <c r="F11" s="133">
        <v>30</v>
      </c>
      <c r="G11" s="133">
        <v>2</v>
      </c>
      <c r="H11" s="133">
        <v>5000</v>
      </c>
      <c r="I11" s="133">
        <v>8760</v>
      </c>
      <c r="J11" s="134">
        <v>63.028581537168989</v>
      </c>
      <c r="K11" s="135">
        <v>463294504.60312718</v>
      </c>
      <c r="L11" s="133">
        <v>1020</v>
      </c>
      <c r="M11" s="133">
        <v>34826</v>
      </c>
      <c r="N11" s="133">
        <v>0</v>
      </c>
      <c r="O11" s="133">
        <v>1</v>
      </c>
      <c r="P11" s="133">
        <v>0.99</v>
      </c>
      <c r="Q11" s="133">
        <v>2</v>
      </c>
      <c r="R11" s="133"/>
      <c r="S11" s="133"/>
      <c r="T11" s="133" t="s">
        <v>900</v>
      </c>
      <c r="U11" s="133" t="s">
        <v>880</v>
      </c>
      <c r="V11" s="133" t="s">
        <v>880</v>
      </c>
      <c r="W11" s="133" t="s">
        <v>880</v>
      </c>
      <c r="X11" s="133"/>
      <c r="Y11" s="133" t="s">
        <v>875</v>
      </c>
      <c r="Z11" s="136"/>
      <c r="AA11" s="133" t="s">
        <v>875</v>
      </c>
      <c r="AB11" s="136"/>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row>
    <row r="12" spans="1:70" s="2" customFormat="1" x14ac:dyDescent="0.3">
      <c r="A12" s="10"/>
      <c r="B12" s="133" t="s">
        <v>910</v>
      </c>
      <c r="C12" s="133" t="s">
        <v>337</v>
      </c>
      <c r="D12" s="133" t="s">
        <v>129</v>
      </c>
      <c r="E12" s="133"/>
      <c r="F12" s="133">
        <v>30</v>
      </c>
      <c r="G12" s="133">
        <v>4</v>
      </c>
      <c r="H12" s="133">
        <v>1500</v>
      </c>
      <c r="I12" s="133">
        <v>8760</v>
      </c>
      <c r="J12" s="133">
        <v>1099.95</v>
      </c>
      <c r="K12" s="135">
        <v>18000</v>
      </c>
      <c r="L12" s="133">
        <v>1020</v>
      </c>
      <c r="M12" s="133">
        <v>0</v>
      </c>
      <c r="N12" s="133">
        <v>21</v>
      </c>
      <c r="O12" s="133">
        <v>1</v>
      </c>
      <c r="P12" s="133">
        <v>0.98</v>
      </c>
      <c r="Q12" s="133">
        <v>6.6</v>
      </c>
      <c r="R12" s="133"/>
      <c r="S12" s="133"/>
      <c r="T12" s="133"/>
      <c r="U12" s="133"/>
      <c r="V12" s="133"/>
      <c r="W12" s="133"/>
      <c r="X12" s="133"/>
      <c r="Y12" s="133" t="s">
        <v>875</v>
      </c>
      <c r="Z12" s="136"/>
      <c r="AA12" s="133" t="s">
        <v>875</v>
      </c>
      <c r="AB12" s="136"/>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row>
    <row r="13" spans="1:70" s="2" customFormat="1" ht="28.8" x14ac:dyDescent="0.3">
      <c r="A13" s="10"/>
      <c r="B13" s="133" t="s">
        <v>935</v>
      </c>
      <c r="C13" s="133" t="s">
        <v>933</v>
      </c>
      <c r="D13" s="133" t="s">
        <v>934</v>
      </c>
      <c r="E13" s="133"/>
      <c r="F13" s="133">
        <v>85</v>
      </c>
      <c r="G13" s="133">
        <v>1</v>
      </c>
      <c r="H13" s="133">
        <v>5000</v>
      </c>
      <c r="I13" s="133">
        <v>8760</v>
      </c>
      <c r="J13" s="133">
        <v>902.43</v>
      </c>
      <c r="K13" s="135">
        <v>1707360</v>
      </c>
      <c r="L13" s="133">
        <v>1020</v>
      </c>
      <c r="M13" s="133">
        <v>0</v>
      </c>
      <c r="N13" s="133">
        <v>420</v>
      </c>
      <c r="O13" s="133">
        <v>1</v>
      </c>
      <c r="P13" s="133">
        <v>0.98</v>
      </c>
      <c r="Q13" s="133">
        <v>2</v>
      </c>
      <c r="R13" s="133"/>
      <c r="S13" s="133"/>
      <c r="T13" s="133"/>
      <c r="U13" s="133"/>
      <c r="V13" s="133"/>
      <c r="W13" s="133"/>
      <c r="X13" s="133" t="s">
        <v>865</v>
      </c>
      <c r="Y13" s="133" t="s">
        <v>875</v>
      </c>
      <c r="Z13" s="136"/>
      <c r="AA13" s="133" t="s">
        <v>875</v>
      </c>
      <c r="AB13" s="136"/>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row>
    <row r="14" spans="1:70" s="2" customFormat="1" ht="28.8" x14ac:dyDescent="0.3">
      <c r="A14" s="10"/>
      <c r="B14" s="133" t="s">
        <v>947</v>
      </c>
      <c r="C14" s="133" t="s">
        <v>962</v>
      </c>
      <c r="D14" s="133" t="s">
        <v>934</v>
      </c>
      <c r="E14" s="133"/>
      <c r="F14" s="133">
        <v>50</v>
      </c>
      <c r="G14" s="133">
        <v>1.5</v>
      </c>
      <c r="H14" s="133">
        <v>10000</v>
      </c>
      <c r="I14" s="133">
        <v>8760</v>
      </c>
      <c r="J14" s="133">
        <v>2300</v>
      </c>
      <c r="K14" s="135">
        <v>32110950.473428957</v>
      </c>
      <c r="L14" s="133">
        <v>1020</v>
      </c>
      <c r="M14" s="133">
        <v>0</v>
      </c>
      <c r="N14" s="133">
        <v>2830</v>
      </c>
      <c r="O14" s="133">
        <v>1</v>
      </c>
      <c r="P14" s="133">
        <v>0.98</v>
      </c>
      <c r="Q14" s="133">
        <v>20</v>
      </c>
      <c r="R14" s="133"/>
      <c r="S14" s="133"/>
      <c r="T14" s="133"/>
      <c r="U14" s="133"/>
      <c r="V14" s="133"/>
      <c r="W14" s="133"/>
      <c r="X14" s="133" t="s">
        <v>865</v>
      </c>
      <c r="Y14" s="133" t="s">
        <v>875</v>
      </c>
      <c r="Z14" s="136"/>
      <c r="AA14" s="133" t="s">
        <v>875</v>
      </c>
      <c r="AB14" s="136"/>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row>
    <row r="15" spans="1:70" s="2" customFormat="1" x14ac:dyDescent="0.3">
      <c r="A15" s="10"/>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6"/>
      <c r="AA15" s="133"/>
      <c r="AB15" s="136"/>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row>
    <row r="16" spans="1:70" s="2" customFormat="1" x14ac:dyDescent="0.3">
      <c r="A16" s="10"/>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6"/>
      <c r="AA16" s="133"/>
      <c r="AB16" s="136"/>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row>
    <row r="17" spans="1:70" s="2" customFormat="1" x14ac:dyDescent="0.3">
      <c r="A17" s="10"/>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6"/>
      <c r="AA17" s="133"/>
      <c r="AB17" s="136"/>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row>
    <row r="18" spans="1:70" s="2" customFormat="1" x14ac:dyDescent="0.3">
      <c r="A18" s="10"/>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6"/>
      <c r="AA18" s="133"/>
      <c r="AB18" s="136"/>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row>
    <row r="19" spans="1:70" s="2" customFormat="1" x14ac:dyDescent="0.3">
      <c r="A19" s="10"/>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6"/>
      <c r="AA19" s="133"/>
      <c r="AB19" s="136"/>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row>
    <row r="20" spans="1:70" s="2" customFormat="1" x14ac:dyDescent="0.3">
      <c r="A20" s="10"/>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6"/>
      <c r="AA20" s="133"/>
      <c r="AB20" s="136"/>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row>
    <row r="21" spans="1:70" s="2" customFormat="1" x14ac:dyDescent="0.3">
      <c r="A21" s="10"/>
      <c r="B21" s="133"/>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6"/>
      <c r="AA21" s="133"/>
      <c r="AB21" s="136"/>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row>
    <row r="22" spans="1:70" s="2" customFormat="1" x14ac:dyDescent="0.3">
      <c r="A22" s="10"/>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6"/>
      <c r="AA22" s="133"/>
      <c r="AB22" s="136"/>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row>
    <row r="23" spans="1:70" s="2" customFormat="1" x14ac:dyDescent="0.3">
      <c r="A23" s="10"/>
      <c r="B23" s="133"/>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6"/>
      <c r="AA23" s="133"/>
      <c r="AB23" s="136"/>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row>
    <row r="24" spans="1:70" s="2" customFormat="1" x14ac:dyDescent="0.3">
      <c r="A24" s="10"/>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6"/>
      <c r="AA24" s="133"/>
      <c r="AB24" s="136"/>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row>
    <row r="25" spans="1:70" s="2" customFormat="1" x14ac:dyDescent="0.3">
      <c r="A25" s="10"/>
      <c r="B25" s="133"/>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6"/>
      <c r="AA25" s="133"/>
      <c r="AB25" s="136"/>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row>
    <row r="26" spans="1:70" s="2" customFormat="1" x14ac:dyDescent="0.3">
      <c r="A26" s="10"/>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6"/>
      <c r="AA26" s="133"/>
      <c r="AB26" s="136"/>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row>
    <row r="27" spans="1:70" s="2" customFormat="1" x14ac:dyDescent="0.3">
      <c r="A27" s="10"/>
      <c r="B27" s="133"/>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6"/>
      <c r="AA27" s="133"/>
      <c r="AB27" s="136"/>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row>
    <row r="28" spans="1:70" s="36" customFormat="1" x14ac:dyDescent="0.3"/>
    <row r="29" spans="1:70" s="36" customFormat="1" ht="15.6" x14ac:dyDescent="0.3">
      <c r="B29" s="40" t="s">
        <v>443</v>
      </c>
      <c r="C29" s="137"/>
      <c r="D29" s="138"/>
      <c r="E29" s="138"/>
      <c r="F29" s="138"/>
      <c r="G29" s="138"/>
      <c r="H29" s="138"/>
      <c r="I29" s="137"/>
      <c r="J29" s="138"/>
      <c r="K29" s="138"/>
    </row>
    <row r="30" spans="1:70" s="36" customFormat="1" x14ac:dyDescent="0.3">
      <c r="B30" s="36" t="s">
        <v>444</v>
      </c>
    </row>
    <row r="31" spans="1:70" ht="43.2" x14ac:dyDescent="0.3">
      <c r="B31" s="125" t="s">
        <v>416</v>
      </c>
      <c r="C31" s="128" t="s">
        <v>445</v>
      </c>
      <c r="D31" s="130" t="s">
        <v>446</v>
      </c>
      <c r="E31" s="128" t="s">
        <v>447</v>
      </c>
      <c r="F31" s="128" t="s">
        <v>448</v>
      </c>
      <c r="G31" s="128" t="s">
        <v>449</v>
      </c>
      <c r="H31" s="128" t="s">
        <v>450</v>
      </c>
      <c r="I31" s="128" t="s">
        <v>451</v>
      </c>
      <c r="J31" s="36"/>
      <c r="K31" s="36"/>
      <c r="L31" s="36"/>
      <c r="M31" s="36"/>
      <c r="N31" s="36"/>
      <c r="O31" s="36"/>
      <c r="P31" s="36"/>
      <c r="Q31" s="36"/>
      <c r="R31" s="36"/>
      <c r="S31" s="36"/>
      <c r="T31" s="36"/>
      <c r="U31" s="36"/>
      <c r="V31" s="36"/>
      <c r="W31" s="36"/>
      <c r="X31" s="36"/>
      <c r="Y31" s="36"/>
      <c r="Z31" s="36"/>
      <c r="AA31" s="36"/>
      <c r="AB31" s="36"/>
    </row>
    <row r="32" spans="1:70" s="2" customFormat="1" x14ac:dyDescent="0.3">
      <c r="A32" s="10"/>
      <c r="B32" s="139" t="str">
        <f>IF(B11="","",B11)</f>
        <v>TO</v>
      </c>
      <c r="C32" s="133"/>
      <c r="D32" s="133"/>
      <c r="E32" s="140"/>
      <c r="F32" s="140"/>
      <c r="G32" s="140"/>
      <c r="H32" s="141"/>
      <c r="I32" s="141"/>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row>
    <row r="33" spans="1:70" s="2" customFormat="1" x14ac:dyDescent="0.3">
      <c r="A33" s="10"/>
      <c r="B33" s="139" t="str">
        <f t="shared" ref="B33:B49" si="0">IF(B12="","",B12)</f>
        <v>VCU</v>
      </c>
      <c r="C33" s="133"/>
      <c r="D33" s="133"/>
      <c r="E33" s="140"/>
      <c r="F33" s="140"/>
      <c r="G33" s="140"/>
      <c r="H33" s="141"/>
      <c r="I33" s="141"/>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row>
    <row r="34" spans="1:70" s="2" customFormat="1" x14ac:dyDescent="0.3">
      <c r="A34" s="10"/>
      <c r="B34" s="139" t="str">
        <f t="shared" si="0"/>
        <v>FL-3</v>
      </c>
      <c r="C34" s="133"/>
      <c r="D34" s="133"/>
      <c r="E34" s="140"/>
      <c r="F34" s="140"/>
      <c r="G34" s="140"/>
      <c r="H34" s="141"/>
      <c r="I34" s="141"/>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row>
    <row r="35" spans="1:70" s="2" customFormat="1" x14ac:dyDescent="0.3">
      <c r="A35" s="10"/>
      <c r="B35" s="139" t="str">
        <f t="shared" si="0"/>
        <v>FL-1</v>
      </c>
      <c r="C35" s="133"/>
      <c r="D35" s="133"/>
      <c r="E35" s="140"/>
      <c r="F35" s="140"/>
      <c r="G35" s="140"/>
      <c r="H35" s="141"/>
      <c r="I35" s="141"/>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row>
    <row r="36" spans="1:70" s="2" customFormat="1" x14ac:dyDescent="0.3">
      <c r="A36" s="10"/>
      <c r="B36" s="139" t="str">
        <f t="shared" si="0"/>
        <v/>
      </c>
      <c r="C36" s="133"/>
      <c r="D36" s="133"/>
      <c r="E36" s="140"/>
      <c r="F36" s="140"/>
      <c r="G36" s="140"/>
      <c r="H36" s="141"/>
      <c r="I36" s="141"/>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row>
    <row r="37" spans="1:70" s="2" customFormat="1" x14ac:dyDescent="0.3">
      <c r="A37" s="10"/>
      <c r="B37" s="139" t="str">
        <f t="shared" si="0"/>
        <v/>
      </c>
      <c r="C37" s="133"/>
      <c r="D37" s="133"/>
      <c r="E37" s="140"/>
      <c r="F37" s="140"/>
      <c r="G37" s="140"/>
      <c r="H37" s="141"/>
      <c r="I37" s="141"/>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row>
    <row r="38" spans="1:70" s="2" customFormat="1" x14ac:dyDescent="0.3">
      <c r="A38" s="10"/>
      <c r="B38" s="139" t="str">
        <f t="shared" si="0"/>
        <v/>
      </c>
      <c r="C38" s="133"/>
      <c r="D38" s="133"/>
      <c r="E38" s="140"/>
      <c r="F38" s="140"/>
      <c r="G38" s="140"/>
      <c r="H38" s="141"/>
      <c r="I38" s="141"/>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row>
    <row r="39" spans="1:70" s="2" customFormat="1" x14ac:dyDescent="0.3">
      <c r="A39" s="10"/>
      <c r="B39" s="139" t="str">
        <f t="shared" si="0"/>
        <v/>
      </c>
      <c r="C39" s="133"/>
      <c r="D39" s="133"/>
      <c r="E39" s="140"/>
      <c r="F39" s="140"/>
      <c r="G39" s="140"/>
      <c r="H39" s="141"/>
      <c r="I39" s="141"/>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row>
    <row r="40" spans="1:70" s="2" customFormat="1" x14ac:dyDescent="0.3">
      <c r="A40" s="10"/>
      <c r="B40" s="139" t="str">
        <f t="shared" si="0"/>
        <v/>
      </c>
      <c r="C40" s="133"/>
      <c r="D40" s="133"/>
      <c r="E40" s="140"/>
      <c r="F40" s="140"/>
      <c r="G40" s="140"/>
      <c r="H40" s="141"/>
      <c r="I40" s="141"/>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row>
    <row r="41" spans="1:70" s="2" customFormat="1" x14ac:dyDescent="0.3">
      <c r="A41" s="10"/>
      <c r="B41" s="139" t="str">
        <f t="shared" si="0"/>
        <v/>
      </c>
      <c r="C41" s="133"/>
      <c r="D41" s="133"/>
      <c r="E41" s="140"/>
      <c r="F41" s="140"/>
      <c r="G41" s="140"/>
      <c r="H41" s="141"/>
      <c r="I41" s="141"/>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row>
    <row r="42" spans="1:70" s="2" customFormat="1" x14ac:dyDescent="0.3">
      <c r="A42" s="10"/>
      <c r="B42" s="139" t="str">
        <f t="shared" si="0"/>
        <v/>
      </c>
      <c r="C42" s="133"/>
      <c r="D42" s="133"/>
      <c r="E42" s="140"/>
      <c r="F42" s="140"/>
      <c r="G42" s="140"/>
      <c r="H42" s="141"/>
      <c r="I42" s="141"/>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row>
    <row r="43" spans="1:70" s="2" customFormat="1" x14ac:dyDescent="0.3">
      <c r="A43" s="10"/>
      <c r="B43" s="139" t="str">
        <f t="shared" si="0"/>
        <v/>
      </c>
      <c r="C43" s="133"/>
      <c r="D43" s="133"/>
      <c r="E43" s="140"/>
      <c r="F43" s="140"/>
      <c r="G43" s="140"/>
      <c r="H43" s="141"/>
      <c r="I43" s="141"/>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row>
    <row r="44" spans="1:70" s="2" customFormat="1" x14ac:dyDescent="0.3">
      <c r="A44" s="10"/>
      <c r="B44" s="139" t="str">
        <f t="shared" si="0"/>
        <v/>
      </c>
      <c r="C44" s="133"/>
      <c r="D44" s="133"/>
      <c r="E44" s="140"/>
      <c r="F44" s="140"/>
      <c r="G44" s="140"/>
      <c r="H44" s="141"/>
      <c r="I44" s="141"/>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row>
    <row r="45" spans="1:70" s="2" customFormat="1" x14ac:dyDescent="0.3">
      <c r="A45" s="10"/>
      <c r="B45" s="139" t="str">
        <f t="shared" si="0"/>
        <v/>
      </c>
      <c r="C45" s="133"/>
      <c r="D45" s="133"/>
      <c r="E45" s="140"/>
      <c r="F45" s="140"/>
      <c r="G45" s="140"/>
      <c r="H45" s="141"/>
      <c r="I45" s="141"/>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row>
    <row r="46" spans="1:70" s="2" customFormat="1" x14ac:dyDescent="0.3">
      <c r="A46" s="10"/>
      <c r="B46" s="139" t="str">
        <f t="shared" si="0"/>
        <v/>
      </c>
      <c r="C46" s="133"/>
      <c r="D46" s="133"/>
      <c r="E46" s="140"/>
      <c r="F46" s="140"/>
      <c r="G46" s="140"/>
      <c r="H46" s="141"/>
      <c r="I46" s="141"/>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row>
    <row r="47" spans="1:70" s="2" customFormat="1" x14ac:dyDescent="0.3">
      <c r="A47" s="10"/>
      <c r="B47" s="139" t="str">
        <f t="shared" si="0"/>
        <v/>
      </c>
      <c r="C47" s="133"/>
      <c r="D47" s="133"/>
      <c r="E47" s="140"/>
      <c r="F47" s="140"/>
      <c r="G47" s="140"/>
      <c r="H47" s="141"/>
      <c r="I47" s="141"/>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row>
    <row r="48" spans="1:70" s="2" customFormat="1" x14ac:dyDescent="0.3">
      <c r="A48" s="10"/>
      <c r="B48" s="139" t="str">
        <f t="shared" si="0"/>
        <v/>
      </c>
      <c r="C48" s="133"/>
      <c r="D48" s="133"/>
      <c r="E48" s="140"/>
      <c r="F48" s="140"/>
      <c r="G48" s="140"/>
      <c r="H48" s="141"/>
      <c r="I48" s="141"/>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row>
    <row r="49" spans="1:70" s="2" customFormat="1" x14ac:dyDescent="0.3">
      <c r="A49" s="10"/>
      <c r="B49" s="139" t="str">
        <f t="shared" si="0"/>
        <v/>
      </c>
      <c r="C49" s="133"/>
      <c r="D49" s="133"/>
      <c r="E49" s="140"/>
      <c r="F49" s="140"/>
      <c r="G49" s="140"/>
      <c r="H49" s="141"/>
      <c r="I49" s="141"/>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row>
    <row r="50" spans="1:70" s="36" customFormat="1" x14ac:dyDescent="0.3"/>
    <row r="51" spans="1:70" s="36" customFormat="1" ht="15.6" x14ac:dyDescent="0.3">
      <c r="B51" s="40" t="s">
        <v>452</v>
      </c>
    </row>
    <row r="52" spans="1:70" s="36" customFormat="1" x14ac:dyDescent="0.3">
      <c r="B52" s="36" t="s">
        <v>453</v>
      </c>
    </row>
    <row r="53" spans="1:70" ht="57.6" x14ac:dyDescent="0.3">
      <c r="B53" s="125" t="s">
        <v>416</v>
      </c>
      <c r="C53" s="142" t="s">
        <v>454</v>
      </c>
      <c r="D53" s="143" t="s">
        <v>455</v>
      </c>
      <c r="E53" s="144" t="s">
        <v>456</v>
      </c>
      <c r="F53" s="36"/>
      <c r="G53" s="36"/>
      <c r="H53" s="36"/>
      <c r="I53" s="36"/>
      <c r="J53" s="36"/>
      <c r="K53" s="36"/>
      <c r="L53" s="36"/>
      <c r="M53" s="36"/>
      <c r="N53" s="36"/>
      <c r="O53" s="36"/>
      <c r="P53" s="36"/>
      <c r="Q53" s="36"/>
      <c r="R53" s="36"/>
      <c r="S53" s="36"/>
      <c r="T53" s="36"/>
      <c r="U53" s="36"/>
      <c r="V53" s="36"/>
      <c r="W53" s="36"/>
      <c r="X53" s="36"/>
      <c r="Y53" s="36"/>
      <c r="Z53" s="36"/>
      <c r="AA53" s="36"/>
      <c r="AB53" s="36"/>
    </row>
    <row r="54" spans="1:70" s="2" customFormat="1" x14ac:dyDescent="0.3">
      <c r="A54" s="10"/>
      <c r="B54" s="133"/>
      <c r="C54" s="133"/>
      <c r="D54" s="145"/>
      <c r="E54" s="145"/>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row>
    <row r="55" spans="1:70" s="2" customFormat="1" x14ac:dyDescent="0.3">
      <c r="A55" s="10"/>
      <c r="B55" s="133"/>
      <c r="C55" s="133"/>
      <c r="D55" s="145"/>
      <c r="E55" s="145"/>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row>
    <row r="56" spans="1:70" s="2" customFormat="1" x14ac:dyDescent="0.3">
      <c r="A56" s="10"/>
      <c r="B56" s="133"/>
      <c r="C56" s="133"/>
      <c r="D56" s="145"/>
      <c r="E56" s="145"/>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row>
    <row r="57" spans="1:70" s="2" customFormat="1" x14ac:dyDescent="0.3">
      <c r="A57" s="10"/>
      <c r="B57" s="133"/>
      <c r="C57" s="133"/>
      <c r="D57" s="145"/>
      <c r="E57" s="145"/>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row>
    <row r="58" spans="1:70" s="2" customFormat="1" x14ac:dyDescent="0.3">
      <c r="A58" s="10"/>
      <c r="B58" s="133"/>
      <c r="C58" s="133"/>
      <c r="D58" s="145"/>
      <c r="E58" s="145"/>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row>
    <row r="59" spans="1:70" s="2" customFormat="1" x14ac:dyDescent="0.3">
      <c r="A59" s="10"/>
      <c r="B59" s="133"/>
      <c r="C59" s="133"/>
      <c r="D59" s="145"/>
      <c r="E59" s="145"/>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row>
    <row r="60" spans="1:70" s="2" customFormat="1" x14ac:dyDescent="0.3">
      <c r="A60" s="10"/>
      <c r="B60" s="133"/>
      <c r="C60" s="133"/>
      <c r="D60" s="145"/>
      <c r="E60" s="145"/>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row>
    <row r="61" spans="1:70" s="2" customFormat="1" x14ac:dyDescent="0.3">
      <c r="A61" s="10"/>
      <c r="B61" s="133"/>
      <c r="C61" s="133"/>
      <c r="D61" s="145"/>
      <c r="E61" s="145"/>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row>
    <row r="62" spans="1:70" s="2" customFormat="1" x14ac:dyDescent="0.3">
      <c r="A62" s="10"/>
      <c r="B62" s="133"/>
      <c r="C62" s="133"/>
      <c r="D62" s="145"/>
      <c r="E62" s="145"/>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row>
    <row r="63" spans="1:70" s="2" customFormat="1" x14ac:dyDescent="0.3">
      <c r="A63" s="10"/>
      <c r="B63" s="133"/>
      <c r="C63" s="133"/>
      <c r="D63" s="145"/>
      <c r="E63" s="145"/>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row>
    <row r="64" spans="1:70" s="2" customFormat="1" x14ac:dyDescent="0.3">
      <c r="A64" s="10"/>
      <c r="B64" s="133"/>
      <c r="C64" s="133"/>
      <c r="D64" s="145"/>
      <c r="E64" s="145"/>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row>
    <row r="65" spans="1:70" s="2" customFormat="1" x14ac:dyDescent="0.3">
      <c r="A65" s="10"/>
      <c r="B65" s="133"/>
      <c r="C65" s="133"/>
      <c r="D65" s="145"/>
      <c r="E65" s="145"/>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row>
    <row r="66" spans="1:70" s="2" customFormat="1" x14ac:dyDescent="0.3">
      <c r="A66" s="10"/>
      <c r="B66" s="133"/>
      <c r="C66" s="133"/>
      <c r="D66" s="145"/>
      <c r="E66" s="145"/>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row>
    <row r="67" spans="1:70" s="2" customFormat="1" x14ac:dyDescent="0.3">
      <c r="A67" s="10"/>
      <c r="B67" s="133"/>
      <c r="C67" s="133"/>
      <c r="D67" s="145"/>
      <c r="E67" s="145"/>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row>
    <row r="68" spans="1:70" s="2" customFormat="1" x14ac:dyDescent="0.3">
      <c r="A68" s="10"/>
      <c r="B68" s="133"/>
      <c r="C68" s="133"/>
      <c r="D68" s="145"/>
      <c r="E68" s="145"/>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row>
    <row r="69" spans="1:70" x14ac:dyDescent="0.3">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row>
    <row r="70" spans="1:70" x14ac:dyDescent="0.3">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row>
    <row r="71" spans="1:70" x14ac:dyDescent="0.3">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row>
    <row r="72" spans="1:70" x14ac:dyDescent="0.3">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row>
    <row r="73" spans="1:70" x14ac:dyDescent="0.3">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row>
    <row r="74" spans="1:70" x14ac:dyDescent="0.3">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row>
    <row r="75" spans="1:70" x14ac:dyDescent="0.3">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row>
    <row r="76" spans="1:70" x14ac:dyDescent="0.3">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row>
    <row r="77" spans="1:70" x14ac:dyDescent="0.3">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row>
    <row r="78" spans="1:70" x14ac:dyDescent="0.3">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row>
    <row r="79" spans="1:70" x14ac:dyDescent="0.3">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row>
    <row r="80" spans="1:70" x14ac:dyDescent="0.3">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row>
    <row r="81" spans="2:28" x14ac:dyDescent="0.3">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row>
    <row r="82" spans="2:28" x14ac:dyDescent="0.3">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row>
    <row r="83" spans="2:28" x14ac:dyDescent="0.3">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row>
    <row r="84" spans="2:28" x14ac:dyDescent="0.3">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row>
    <row r="85" spans="2:28" x14ac:dyDescent="0.3">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row>
    <row r="86" spans="2:28" x14ac:dyDescent="0.3">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row>
    <row r="87" spans="2:28" x14ac:dyDescent="0.3">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row>
    <row r="88" spans="2:28" x14ac:dyDescent="0.3">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row>
    <row r="89" spans="2:28" x14ac:dyDescent="0.3">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row>
    <row r="90" spans="2:28" x14ac:dyDescent="0.3">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row>
    <row r="91" spans="2:28" x14ac:dyDescent="0.3">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row>
    <row r="92" spans="2:28" x14ac:dyDescent="0.3">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row>
    <row r="93" spans="2:28" x14ac:dyDescent="0.3">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row>
    <row r="94" spans="2:28" x14ac:dyDescent="0.3">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row>
    <row r="95" spans="2:28" x14ac:dyDescent="0.3">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row>
    <row r="96" spans="2:28" x14ac:dyDescent="0.3">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row>
    <row r="97" spans="2:28" x14ac:dyDescent="0.3">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row>
    <row r="98" spans="2:28" x14ac:dyDescent="0.3">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row>
    <row r="99" spans="2:28" x14ac:dyDescent="0.3">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row>
    <row r="100" spans="2:28" x14ac:dyDescent="0.3">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row>
    <row r="101" spans="2:28" x14ac:dyDescent="0.3">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row>
    <row r="102" spans="2:28" x14ac:dyDescent="0.3">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row>
    <row r="103" spans="2:28" x14ac:dyDescent="0.3">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row>
    <row r="104" spans="2:28" x14ac:dyDescent="0.3">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row>
    <row r="105" spans="2:28" x14ac:dyDescent="0.3">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row>
    <row r="106" spans="2:28" x14ac:dyDescent="0.3">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row>
    <row r="107" spans="2:28" x14ac:dyDescent="0.3">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row>
    <row r="108" spans="2:28" x14ac:dyDescent="0.3">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row>
    <row r="109" spans="2:28" x14ac:dyDescent="0.3">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row>
    <row r="110" spans="2:28" x14ac:dyDescent="0.3">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row>
    <row r="111" spans="2:28" x14ac:dyDescent="0.3">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row>
    <row r="112" spans="2:28" x14ac:dyDescent="0.3">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row>
    <row r="113" spans="2:28" x14ac:dyDescent="0.3">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row>
    <row r="114" spans="2:28" x14ac:dyDescent="0.3">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row>
    <row r="115" spans="2:28" x14ac:dyDescent="0.3">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row>
    <row r="116" spans="2:28" x14ac:dyDescent="0.3">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row>
    <row r="117" spans="2:28" x14ac:dyDescent="0.3">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row>
    <row r="118" spans="2:28" x14ac:dyDescent="0.3">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row>
    <row r="119" spans="2:28" x14ac:dyDescent="0.3">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row>
    <row r="120" spans="2:28" x14ac:dyDescent="0.3">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row>
    <row r="121" spans="2:28" x14ac:dyDescent="0.3">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row>
    <row r="122" spans="2:28" x14ac:dyDescent="0.3">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row>
    <row r="123" spans="2:28" x14ac:dyDescent="0.3">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row>
    <row r="124" spans="2:28" x14ac:dyDescent="0.3">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row>
    <row r="125" spans="2:28" x14ac:dyDescent="0.3">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row>
    <row r="126" spans="2:28" x14ac:dyDescent="0.3">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row>
    <row r="127" spans="2:28" x14ac:dyDescent="0.3">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row>
    <row r="128" spans="2:28" x14ac:dyDescent="0.3">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row>
    <row r="129" spans="2:28" x14ac:dyDescent="0.3">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row>
    <row r="130" spans="2:28" x14ac:dyDescent="0.3">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row>
    <row r="131" spans="2:28" x14ac:dyDescent="0.3">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row>
    <row r="132" spans="2:28" x14ac:dyDescent="0.3">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row>
    <row r="133" spans="2:28" x14ac:dyDescent="0.3">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row>
    <row r="134" spans="2:28" x14ac:dyDescent="0.3">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row>
    <row r="135" spans="2:28" x14ac:dyDescent="0.3">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row>
    <row r="136" spans="2:28" x14ac:dyDescent="0.3">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row>
    <row r="137" spans="2:28" x14ac:dyDescent="0.3">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row>
    <row r="138" spans="2:28" x14ac:dyDescent="0.3">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row>
    <row r="139" spans="2:28" x14ac:dyDescent="0.3">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row>
    <row r="140" spans="2:28" x14ac:dyDescent="0.3">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row>
    <row r="141" spans="2:28" x14ac:dyDescent="0.3">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row>
    <row r="142" spans="2:28" x14ac:dyDescent="0.3">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row>
    <row r="143" spans="2:28" x14ac:dyDescent="0.3">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row>
    <row r="144" spans="2:28" x14ac:dyDescent="0.3">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row>
    <row r="145" spans="2:28" x14ac:dyDescent="0.3">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row>
    <row r="146" spans="2:28" x14ac:dyDescent="0.3">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row>
    <row r="147" spans="2:28" x14ac:dyDescent="0.3">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row>
    <row r="148" spans="2:28" x14ac:dyDescent="0.3">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row>
    <row r="149" spans="2:28" x14ac:dyDescent="0.3">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row>
    <row r="150" spans="2:28" x14ac:dyDescent="0.3">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row>
    <row r="151" spans="2:28" x14ac:dyDescent="0.3">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row>
    <row r="152" spans="2:28" x14ac:dyDescent="0.3">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row>
    <row r="153" spans="2:28" x14ac:dyDescent="0.3">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row>
    <row r="154" spans="2:28" x14ac:dyDescent="0.3">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row>
    <row r="155" spans="2:28" x14ac:dyDescent="0.3">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row>
    <row r="156" spans="2:28" x14ac:dyDescent="0.3">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row>
    <row r="157" spans="2:28" x14ac:dyDescent="0.3">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row>
    <row r="158" spans="2:28" x14ac:dyDescent="0.3">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row>
    <row r="159" spans="2:28" x14ac:dyDescent="0.3">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row>
    <row r="160" spans="2:28" x14ac:dyDescent="0.3">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row>
    <row r="161" spans="2:28" x14ac:dyDescent="0.3">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row>
    <row r="162" spans="2:28" x14ac:dyDescent="0.3">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row>
    <row r="163" spans="2:28" x14ac:dyDescent="0.3">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row>
    <row r="164" spans="2:28" x14ac:dyDescent="0.3">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row>
    <row r="165" spans="2:28" x14ac:dyDescent="0.3">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row>
    <row r="166" spans="2:28" x14ac:dyDescent="0.3">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row>
    <row r="167" spans="2:28" x14ac:dyDescent="0.3">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row>
    <row r="168" spans="2:28" x14ac:dyDescent="0.3">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row>
    <row r="169" spans="2:28" x14ac:dyDescent="0.3">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row>
    <row r="170" spans="2:28" x14ac:dyDescent="0.3">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row>
    <row r="171" spans="2:28" x14ac:dyDescent="0.3">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row>
    <row r="172" spans="2:28" x14ac:dyDescent="0.3">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row>
    <row r="173" spans="2:28" x14ac:dyDescent="0.3">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row>
    <row r="174" spans="2:28" x14ac:dyDescent="0.3">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row>
    <row r="175" spans="2:28" x14ac:dyDescent="0.3">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row>
    <row r="176" spans="2:28" x14ac:dyDescent="0.3">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row>
    <row r="177" spans="2:28" x14ac:dyDescent="0.3">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row>
    <row r="178" spans="2:28" x14ac:dyDescent="0.3">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row>
    <row r="179" spans="2:28" x14ac:dyDescent="0.3">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row>
    <row r="180" spans="2:28" x14ac:dyDescent="0.3">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row>
    <row r="181" spans="2:28" x14ac:dyDescent="0.3">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row>
    <row r="182" spans="2:28" x14ac:dyDescent="0.3">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row>
    <row r="183" spans="2:28" x14ac:dyDescent="0.3">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row>
    <row r="184" spans="2:28" x14ac:dyDescent="0.3">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row>
    <row r="185" spans="2:28" x14ac:dyDescent="0.3">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row>
    <row r="186" spans="2:28" x14ac:dyDescent="0.3">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row>
    <row r="187" spans="2:28" x14ac:dyDescent="0.3">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row>
    <row r="188" spans="2:28" x14ac:dyDescent="0.3">
      <c r="B188" s="36"/>
      <c r="C188" s="36"/>
      <c r="D188" s="36"/>
      <c r="E188" s="36"/>
    </row>
    <row r="189" spans="2:28" x14ac:dyDescent="0.3">
      <c r="B189" s="36"/>
      <c r="C189" s="36"/>
      <c r="D189" s="36"/>
      <c r="E189" s="36"/>
    </row>
    <row r="190" spans="2:28" x14ac:dyDescent="0.3">
      <c r="B190" s="36"/>
      <c r="C190" s="36"/>
      <c r="D190" s="36"/>
      <c r="E190" s="36"/>
    </row>
    <row r="191" spans="2:28" x14ac:dyDescent="0.3">
      <c r="B191" s="36"/>
      <c r="C191" s="36"/>
      <c r="D191" s="36"/>
      <c r="E191" s="36"/>
    </row>
    <row r="192" spans="2:28" x14ac:dyDescent="0.3">
      <c r="B192" s="36"/>
      <c r="C192" s="36"/>
      <c r="D192" s="36"/>
      <c r="E192" s="36"/>
    </row>
    <row r="193" spans="2:5" x14ac:dyDescent="0.3">
      <c r="B193" s="36"/>
      <c r="C193" s="36"/>
      <c r="D193" s="36"/>
      <c r="E193" s="36"/>
    </row>
    <row r="194" spans="2:5" x14ac:dyDescent="0.3">
      <c r="B194" s="36"/>
      <c r="C194" s="36"/>
      <c r="D194" s="36"/>
      <c r="E194" s="36"/>
    </row>
    <row r="195" spans="2:5" x14ac:dyDescent="0.3">
      <c r="B195" s="36"/>
      <c r="C195" s="36"/>
      <c r="D195" s="36"/>
      <c r="E195" s="36"/>
    </row>
    <row r="196" spans="2:5" x14ac:dyDescent="0.3">
      <c r="B196" s="36"/>
      <c r="C196" s="36"/>
      <c r="D196" s="36"/>
      <c r="E196" s="36"/>
    </row>
    <row r="197" spans="2:5" x14ac:dyDescent="0.3">
      <c r="B197" s="36"/>
      <c r="C197" s="36"/>
      <c r="D197" s="36"/>
      <c r="E197" s="36"/>
    </row>
    <row r="198" spans="2:5" x14ac:dyDescent="0.3">
      <c r="B198" s="36"/>
      <c r="C198" s="36"/>
      <c r="D198" s="36"/>
      <c r="E198" s="36"/>
    </row>
    <row r="199" spans="2:5" x14ac:dyDescent="0.3">
      <c r="B199" s="36"/>
      <c r="C199" s="36"/>
      <c r="D199" s="36"/>
      <c r="E199" s="36"/>
    </row>
    <row r="200" spans="2:5" x14ac:dyDescent="0.3">
      <c r="B200" s="36"/>
      <c r="C200" s="36"/>
      <c r="D200" s="36"/>
      <c r="E200" s="36"/>
    </row>
    <row r="201" spans="2:5" x14ac:dyDescent="0.3">
      <c r="B201" s="36"/>
      <c r="C201" s="36"/>
      <c r="D201" s="36"/>
      <c r="E201" s="36"/>
    </row>
    <row r="202" spans="2:5" x14ac:dyDescent="0.3">
      <c r="B202" s="36"/>
      <c r="C202" s="36"/>
      <c r="D202" s="36"/>
      <c r="E202" s="36"/>
    </row>
    <row r="203" spans="2:5" x14ac:dyDescent="0.3">
      <c r="B203" s="36"/>
      <c r="C203" s="36"/>
      <c r="D203" s="36"/>
      <c r="E203" s="36"/>
    </row>
    <row r="204" spans="2:5" x14ac:dyDescent="0.3">
      <c r="B204" s="36"/>
      <c r="C204" s="36"/>
      <c r="D204" s="36"/>
      <c r="E204" s="36"/>
    </row>
    <row r="205" spans="2:5" x14ac:dyDescent="0.3">
      <c r="B205" s="36"/>
      <c r="C205" s="36"/>
      <c r="D205" s="36"/>
      <c r="E205" s="36"/>
    </row>
    <row r="206" spans="2:5" x14ac:dyDescent="0.3">
      <c r="B206" s="36"/>
      <c r="C206" s="36"/>
      <c r="D206" s="36"/>
      <c r="E206" s="36"/>
    </row>
    <row r="207" spans="2:5" x14ac:dyDescent="0.3">
      <c r="B207" s="36"/>
      <c r="C207" s="36"/>
      <c r="D207" s="36"/>
      <c r="E207" s="36"/>
    </row>
    <row r="208" spans="2:5" x14ac:dyDescent="0.3">
      <c r="B208" s="36"/>
      <c r="C208" s="36"/>
      <c r="D208" s="36"/>
      <c r="E208" s="36"/>
    </row>
    <row r="209" spans="2:5" x14ac:dyDescent="0.3">
      <c r="B209" s="36"/>
      <c r="C209" s="36"/>
      <c r="D209" s="36"/>
      <c r="E209" s="36"/>
    </row>
    <row r="210" spans="2:5" x14ac:dyDescent="0.3">
      <c r="B210" s="36"/>
      <c r="C210" s="36"/>
      <c r="D210" s="36"/>
      <c r="E210" s="36"/>
    </row>
    <row r="211" spans="2:5" x14ac:dyDescent="0.3">
      <c r="B211" s="36"/>
      <c r="C211" s="36"/>
      <c r="D211" s="36"/>
      <c r="E211" s="36"/>
    </row>
    <row r="212" spans="2:5" x14ac:dyDescent="0.3">
      <c r="B212" s="36"/>
      <c r="C212" s="36"/>
      <c r="D212" s="36"/>
      <c r="E212" s="36"/>
    </row>
    <row r="213" spans="2:5" x14ac:dyDescent="0.3">
      <c r="B213" s="36"/>
      <c r="C213" s="36"/>
      <c r="D213" s="36"/>
      <c r="E213" s="36"/>
    </row>
    <row r="214" spans="2:5" x14ac:dyDescent="0.3">
      <c r="B214" s="36"/>
      <c r="C214" s="36"/>
      <c r="D214" s="36"/>
      <c r="E214" s="36"/>
    </row>
    <row r="215" spans="2:5" x14ac:dyDescent="0.3">
      <c r="B215" s="36"/>
      <c r="C215" s="36"/>
      <c r="D215" s="36"/>
      <c r="E215" s="36"/>
    </row>
    <row r="216" spans="2:5" x14ac:dyDescent="0.3">
      <c r="B216" s="36"/>
      <c r="C216" s="36"/>
      <c r="D216" s="36"/>
      <c r="E216" s="36"/>
    </row>
    <row r="217" spans="2:5" x14ac:dyDescent="0.3">
      <c r="B217" s="36"/>
      <c r="C217" s="36"/>
      <c r="D217" s="36"/>
      <c r="E217" s="36"/>
    </row>
    <row r="218" spans="2:5" x14ac:dyDescent="0.3">
      <c r="B218" s="36"/>
      <c r="C218" s="36"/>
      <c r="D218" s="36"/>
      <c r="E218" s="36"/>
    </row>
    <row r="219" spans="2:5" x14ac:dyDescent="0.3">
      <c r="B219" s="36"/>
      <c r="C219" s="36"/>
      <c r="D219" s="36"/>
      <c r="E219" s="36"/>
    </row>
    <row r="220" spans="2:5" x14ac:dyDescent="0.3">
      <c r="B220" s="36"/>
      <c r="C220" s="36"/>
      <c r="D220" s="36"/>
      <c r="E220" s="36"/>
    </row>
    <row r="221" spans="2:5" x14ac:dyDescent="0.3">
      <c r="B221" s="36"/>
      <c r="C221" s="36"/>
      <c r="D221" s="36"/>
      <c r="E221" s="36"/>
    </row>
    <row r="222" spans="2:5" x14ac:dyDescent="0.3">
      <c r="B222" s="36"/>
      <c r="C222" s="36"/>
      <c r="D222" s="36"/>
      <c r="E222" s="36"/>
    </row>
    <row r="223" spans="2:5" x14ac:dyDescent="0.3">
      <c r="B223" s="36"/>
      <c r="C223" s="36"/>
      <c r="D223" s="36"/>
      <c r="E223" s="36"/>
    </row>
    <row r="224" spans="2:5" x14ac:dyDescent="0.3">
      <c r="B224" s="36"/>
      <c r="C224" s="36"/>
      <c r="D224" s="36"/>
      <c r="E224" s="36"/>
    </row>
    <row r="225" spans="2:5" x14ac:dyDescent="0.3">
      <c r="B225" s="36"/>
      <c r="C225" s="36"/>
      <c r="D225" s="36"/>
      <c r="E225" s="36"/>
    </row>
    <row r="226" spans="2:5" x14ac:dyDescent="0.3">
      <c r="B226" s="36"/>
      <c r="C226" s="36"/>
      <c r="D226" s="36"/>
      <c r="E226" s="36"/>
    </row>
    <row r="227" spans="2:5" x14ac:dyDescent="0.3">
      <c r="B227" s="36"/>
      <c r="C227" s="36"/>
      <c r="D227" s="36"/>
      <c r="E227" s="36"/>
    </row>
    <row r="228" spans="2:5" x14ac:dyDescent="0.3">
      <c r="B228" s="36"/>
      <c r="C228" s="36"/>
      <c r="D228" s="36"/>
      <c r="E228" s="36"/>
    </row>
    <row r="229" spans="2:5" x14ac:dyDescent="0.3">
      <c r="B229" s="36"/>
      <c r="C229" s="36"/>
      <c r="D229" s="36"/>
      <c r="E229" s="36"/>
    </row>
    <row r="230" spans="2:5" x14ac:dyDescent="0.3">
      <c r="B230" s="36"/>
      <c r="C230" s="36"/>
      <c r="D230" s="36"/>
      <c r="E230" s="36"/>
    </row>
    <row r="231" spans="2:5" x14ac:dyDescent="0.3">
      <c r="B231" s="36"/>
      <c r="C231" s="36"/>
      <c r="D231" s="36"/>
      <c r="E231" s="36"/>
    </row>
    <row r="232" spans="2:5" x14ac:dyDescent="0.3">
      <c r="B232" s="36"/>
      <c r="C232" s="36"/>
      <c r="D232" s="36"/>
      <c r="E232" s="36"/>
    </row>
    <row r="233" spans="2:5" x14ac:dyDescent="0.3">
      <c r="B233" s="36"/>
      <c r="C233" s="36"/>
      <c r="D233" s="36"/>
      <c r="E233" s="36"/>
    </row>
    <row r="234" spans="2:5" x14ac:dyDescent="0.3">
      <c r="B234" s="36"/>
      <c r="C234" s="36"/>
      <c r="D234" s="36"/>
      <c r="E234" s="36"/>
    </row>
    <row r="235" spans="2:5" x14ac:dyDescent="0.3">
      <c r="B235" s="36"/>
      <c r="C235" s="36"/>
      <c r="D235" s="36"/>
      <c r="E235" s="36"/>
    </row>
    <row r="236" spans="2:5" x14ac:dyDescent="0.3">
      <c r="B236" s="36"/>
      <c r="C236" s="36"/>
      <c r="D236" s="36"/>
      <c r="E236" s="36"/>
    </row>
    <row r="237" spans="2:5" x14ac:dyDescent="0.3">
      <c r="B237" s="36"/>
      <c r="C237" s="36"/>
      <c r="D237" s="36"/>
      <c r="E237" s="36"/>
    </row>
    <row r="238" spans="2:5" x14ac:dyDescent="0.3">
      <c r="B238" s="36"/>
      <c r="C238" s="36"/>
      <c r="D238" s="36"/>
      <c r="E238" s="36"/>
    </row>
    <row r="239" spans="2:5" x14ac:dyDescent="0.3">
      <c r="B239" s="36"/>
      <c r="C239" s="36"/>
      <c r="D239" s="36"/>
      <c r="E239" s="36"/>
    </row>
    <row r="240" spans="2:5" x14ac:dyDescent="0.3">
      <c r="B240" s="36"/>
      <c r="C240" s="36"/>
      <c r="D240" s="36"/>
      <c r="E240" s="36"/>
    </row>
    <row r="241" spans="2:5" x14ac:dyDescent="0.3">
      <c r="B241" s="36"/>
      <c r="C241" s="36"/>
      <c r="D241" s="36"/>
      <c r="E241" s="36"/>
    </row>
    <row r="242" spans="2:5" x14ac:dyDescent="0.3">
      <c r="B242" s="36"/>
      <c r="C242" s="36"/>
      <c r="D242" s="36"/>
      <c r="E242" s="36"/>
    </row>
    <row r="243" spans="2:5" x14ac:dyDescent="0.3">
      <c r="B243" s="36"/>
      <c r="C243" s="36"/>
      <c r="D243" s="36"/>
      <c r="E243" s="36"/>
    </row>
    <row r="244" spans="2:5" x14ac:dyDescent="0.3">
      <c r="B244" s="36"/>
      <c r="C244" s="36"/>
      <c r="D244" s="36"/>
      <c r="E244" s="36"/>
    </row>
    <row r="245" spans="2:5" x14ac:dyDescent="0.3">
      <c r="B245" s="36"/>
      <c r="C245" s="36"/>
      <c r="D245" s="36"/>
      <c r="E245" s="36"/>
    </row>
    <row r="246" spans="2:5" x14ac:dyDescent="0.3">
      <c r="B246" s="36"/>
      <c r="C246" s="36"/>
      <c r="D246" s="36"/>
      <c r="E246" s="36"/>
    </row>
    <row r="247" spans="2:5" x14ac:dyDescent="0.3">
      <c r="B247" s="36"/>
      <c r="C247" s="36"/>
      <c r="D247" s="36"/>
      <c r="E247" s="36"/>
    </row>
    <row r="248" spans="2:5" x14ac:dyDescent="0.3">
      <c r="B248" s="36"/>
      <c r="C248" s="36"/>
      <c r="D248" s="36"/>
      <c r="E248" s="36"/>
    </row>
    <row r="249" spans="2:5" x14ac:dyDescent="0.3">
      <c r="B249" s="36"/>
      <c r="C249" s="36"/>
      <c r="D249" s="36"/>
      <c r="E249" s="36"/>
    </row>
    <row r="250" spans="2:5" x14ac:dyDescent="0.3">
      <c r="B250" s="36"/>
      <c r="C250" s="36"/>
      <c r="D250" s="36"/>
      <c r="E250" s="36"/>
    </row>
    <row r="251" spans="2:5" x14ac:dyDescent="0.3">
      <c r="B251" s="36"/>
      <c r="C251" s="36"/>
      <c r="D251" s="36"/>
      <c r="E251" s="36"/>
    </row>
    <row r="252" spans="2:5" x14ac:dyDescent="0.3">
      <c r="B252" s="36"/>
      <c r="C252" s="36"/>
      <c r="D252" s="36"/>
      <c r="E252" s="36"/>
    </row>
    <row r="253" spans="2:5" x14ac:dyDescent="0.3">
      <c r="B253" s="36"/>
      <c r="C253" s="36"/>
      <c r="D253" s="36"/>
      <c r="E253" s="36"/>
    </row>
    <row r="254" spans="2:5" x14ac:dyDescent="0.3">
      <c r="B254" s="36"/>
      <c r="C254" s="36"/>
      <c r="D254" s="36"/>
      <c r="E254" s="36"/>
    </row>
    <row r="255" spans="2:5" x14ac:dyDescent="0.3">
      <c r="B255" s="36"/>
      <c r="C255" s="36"/>
      <c r="D255" s="36"/>
      <c r="E255" s="36"/>
    </row>
    <row r="256" spans="2:5" x14ac:dyDescent="0.3">
      <c r="B256" s="36"/>
      <c r="C256" s="36"/>
      <c r="D256" s="36"/>
      <c r="E256" s="36"/>
    </row>
    <row r="257" spans="2:5" x14ac:dyDescent="0.3">
      <c r="B257" s="36"/>
      <c r="C257" s="36"/>
      <c r="D257" s="36"/>
      <c r="E257" s="36"/>
    </row>
    <row r="258" spans="2:5" x14ac:dyDescent="0.3">
      <c r="B258" s="36"/>
      <c r="C258" s="36"/>
      <c r="D258" s="36"/>
      <c r="E258" s="36"/>
    </row>
    <row r="259" spans="2:5" x14ac:dyDescent="0.3">
      <c r="B259" s="36"/>
      <c r="C259" s="36"/>
      <c r="D259" s="36"/>
      <c r="E259" s="36"/>
    </row>
    <row r="260" spans="2:5" x14ac:dyDescent="0.3">
      <c r="B260" s="36"/>
      <c r="C260" s="36"/>
      <c r="D260" s="36"/>
      <c r="E260" s="36"/>
    </row>
    <row r="261" spans="2:5" x14ac:dyDescent="0.3">
      <c r="B261" s="36"/>
      <c r="C261" s="36"/>
      <c r="D261" s="36"/>
      <c r="E261" s="36"/>
    </row>
    <row r="262" spans="2:5" x14ac:dyDescent="0.3">
      <c r="B262" s="36"/>
      <c r="C262" s="36"/>
      <c r="D262" s="36"/>
      <c r="E262" s="36"/>
    </row>
    <row r="263" spans="2:5" x14ac:dyDescent="0.3">
      <c r="B263" s="36"/>
      <c r="C263" s="36"/>
      <c r="D263" s="36"/>
      <c r="E263" s="36"/>
    </row>
    <row r="264" spans="2:5" x14ac:dyDescent="0.3">
      <c r="B264" s="36"/>
      <c r="C264" s="36"/>
      <c r="D264" s="36"/>
      <c r="E264" s="36"/>
    </row>
    <row r="265" spans="2:5" x14ac:dyDescent="0.3">
      <c r="B265" s="36"/>
      <c r="C265" s="36"/>
      <c r="D265" s="36"/>
      <c r="E265" s="36"/>
    </row>
    <row r="266" spans="2:5" x14ac:dyDescent="0.3">
      <c r="B266" s="36"/>
      <c r="C266" s="36"/>
      <c r="D266" s="36"/>
      <c r="E266" s="36"/>
    </row>
    <row r="267" spans="2:5" x14ac:dyDescent="0.3">
      <c r="B267" s="36"/>
      <c r="C267" s="36"/>
      <c r="D267" s="36"/>
      <c r="E267" s="36"/>
    </row>
    <row r="268" spans="2:5" x14ac:dyDescent="0.3">
      <c r="B268" s="36"/>
      <c r="C268" s="36"/>
      <c r="D268" s="36"/>
      <c r="E268" s="36"/>
    </row>
    <row r="269" spans="2:5" x14ac:dyDescent="0.3">
      <c r="B269" s="36"/>
      <c r="C269" s="36"/>
      <c r="D269" s="36"/>
      <c r="E269" s="36"/>
    </row>
    <row r="270" spans="2:5" x14ac:dyDescent="0.3">
      <c r="B270" s="36"/>
      <c r="C270" s="36"/>
      <c r="D270" s="36"/>
      <c r="E270" s="36"/>
    </row>
    <row r="271" spans="2:5" x14ac:dyDescent="0.3">
      <c r="B271" s="36"/>
      <c r="C271" s="36"/>
      <c r="D271" s="36"/>
      <c r="E271" s="36"/>
    </row>
    <row r="272" spans="2:5" x14ac:dyDescent="0.3">
      <c r="B272" s="36"/>
      <c r="C272" s="36"/>
      <c r="D272" s="36"/>
      <c r="E272" s="36"/>
    </row>
    <row r="273" spans="2:5" x14ac:dyDescent="0.3">
      <c r="B273" s="36"/>
      <c r="C273" s="36"/>
      <c r="D273" s="36"/>
      <c r="E273" s="36"/>
    </row>
    <row r="274" spans="2:5" x14ac:dyDescent="0.3">
      <c r="B274" s="36"/>
      <c r="C274" s="36"/>
      <c r="D274" s="36"/>
      <c r="E274" s="36"/>
    </row>
    <row r="275" spans="2:5" x14ac:dyDescent="0.3">
      <c r="B275" s="36"/>
      <c r="C275" s="36"/>
      <c r="D275" s="36"/>
      <c r="E275" s="36"/>
    </row>
    <row r="276" spans="2:5" x14ac:dyDescent="0.3">
      <c r="B276" s="36"/>
      <c r="C276" s="36"/>
      <c r="D276" s="36"/>
      <c r="E276" s="36"/>
    </row>
    <row r="277" spans="2:5" x14ac:dyDescent="0.3">
      <c r="B277" s="36"/>
      <c r="C277" s="36"/>
      <c r="D277" s="36"/>
      <c r="E277" s="36"/>
    </row>
    <row r="278" spans="2:5" x14ac:dyDescent="0.3">
      <c r="B278" s="36"/>
      <c r="C278" s="36"/>
      <c r="D278" s="36"/>
      <c r="E278" s="36"/>
    </row>
    <row r="279" spans="2:5" x14ac:dyDescent="0.3">
      <c r="B279" s="36"/>
      <c r="C279" s="36"/>
      <c r="D279" s="36"/>
      <c r="E279" s="36"/>
    </row>
    <row r="280" spans="2:5" x14ac:dyDescent="0.3">
      <c r="B280" s="36"/>
      <c r="C280" s="36"/>
      <c r="D280" s="36"/>
      <c r="E280" s="36"/>
    </row>
    <row r="281" spans="2:5" x14ac:dyDescent="0.3">
      <c r="B281" s="36"/>
      <c r="C281" s="36"/>
      <c r="D281" s="36"/>
      <c r="E281" s="36"/>
    </row>
    <row r="282" spans="2:5" x14ac:dyDescent="0.3">
      <c r="B282" s="36"/>
      <c r="C282" s="36"/>
      <c r="D282" s="36"/>
      <c r="E282" s="36"/>
    </row>
    <row r="283" spans="2:5" x14ac:dyDescent="0.3">
      <c r="B283" s="36"/>
      <c r="C283" s="36"/>
      <c r="D283" s="36"/>
      <c r="E283" s="36"/>
    </row>
    <row r="284" spans="2:5" x14ac:dyDescent="0.3">
      <c r="B284" s="36"/>
      <c r="C284" s="36"/>
      <c r="D284" s="36"/>
      <c r="E284" s="36"/>
    </row>
    <row r="285" spans="2:5" x14ac:dyDescent="0.3">
      <c r="B285" s="36"/>
      <c r="C285" s="36"/>
      <c r="D285" s="36"/>
      <c r="E285" s="36"/>
    </row>
    <row r="286" spans="2:5" x14ac:dyDescent="0.3">
      <c r="B286" s="36"/>
      <c r="C286" s="36"/>
      <c r="D286" s="36"/>
      <c r="E286" s="36"/>
    </row>
    <row r="287" spans="2:5" x14ac:dyDescent="0.3">
      <c r="B287" s="36"/>
      <c r="C287" s="36"/>
      <c r="D287" s="36"/>
      <c r="E287" s="36"/>
    </row>
    <row r="288" spans="2:5" x14ac:dyDescent="0.3">
      <c r="B288" s="36"/>
      <c r="C288" s="36"/>
      <c r="D288" s="36"/>
      <c r="E288" s="36"/>
    </row>
    <row r="289" spans="2:5" x14ac:dyDescent="0.3">
      <c r="B289" s="36"/>
      <c r="C289" s="36"/>
      <c r="D289" s="36"/>
      <c r="E289" s="36"/>
    </row>
    <row r="290" spans="2:5" x14ac:dyDescent="0.3">
      <c r="B290" s="36"/>
      <c r="C290" s="36"/>
      <c r="D290" s="36"/>
      <c r="E290" s="36"/>
    </row>
    <row r="291" spans="2:5" x14ac:dyDescent="0.3">
      <c r="B291" s="36"/>
      <c r="C291" s="36"/>
      <c r="D291" s="36"/>
      <c r="E291" s="36"/>
    </row>
    <row r="292" spans="2:5" x14ac:dyDescent="0.3">
      <c r="B292" s="36"/>
      <c r="C292" s="36"/>
      <c r="D292" s="36"/>
      <c r="E292" s="36"/>
    </row>
    <row r="293" spans="2:5" x14ac:dyDescent="0.3">
      <c r="B293" s="36"/>
      <c r="C293" s="36"/>
      <c r="D293" s="36"/>
      <c r="E293" s="36"/>
    </row>
    <row r="294" spans="2:5" x14ac:dyDescent="0.3">
      <c r="B294" s="36"/>
      <c r="C294" s="36"/>
      <c r="D294" s="36"/>
      <c r="E294" s="36"/>
    </row>
    <row r="295" spans="2:5" x14ac:dyDescent="0.3">
      <c r="B295" s="36"/>
      <c r="C295" s="36"/>
      <c r="D295" s="36"/>
      <c r="E295" s="36"/>
    </row>
    <row r="296" spans="2:5" x14ac:dyDescent="0.3">
      <c r="B296" s="36"/>
      <c r="C296" s="36"/>
      <c r="D296" s="36"/>
      <c r="E296" s="36"/>
    </row>
    <row r="297" spans="2:5" x14ac:dyDescent="0.3">
      <c r="B297" s="36"/>
      <c r="C297" s="36"/>
      <c r="D297" s="36"/>
      <c r="E297" s="36"/>
    </row>
    <row r="298" spans="2:5" x14ac:dyDescent="0.3">
      <c r="B298" s="36"/>
      <c r="C298" s="36"/>
      <c r="D298" s="36"/>
      <c r="E298" s="36"/>
    </row>
    <row r="299" spans="2:5" x14ac:dyDescent="0.3">
      <c r="B299" s="36"/>
      <c r="C299" s="36"/>
      <c r="D299" s="36"/>
      <c r="E299" s="36"/>
    </row>
    <row r="300" spans="2:5" x14ac:dyDescent="0.3">
      <c r="B300" s="36"/>
      <c r="C300" s="36"/>
      <c r="D300" s="36"/>
      <c r="E300" s="36"/>
    </row>
    <row r="301" spans="2:5" x14ac:dyDescent="0.3">
      <c r="B301" s="36"/>
      <c r="C301" s="36"/>
      <c r="D301" s="36"/>
      <c r="E301" s="36"/>
    </row>
    <row r="302" spans="2:5" x14ac:dyDescent="0.3">
      <c r="B302" s="36"/>
      <c r="C302" s="36"/>
      <c r="D302" s="36"/>
      <c r="E302" s="36"/>
    </row>
    <row r="303" spans="2:5" x14ac:dyDescent="0.3">
      <c r="B303" s="36"/>
      <c r="C303" s="36"/>
      <c r="D303" s="36"/>
      <c r="E303" s="36"/>
    </row>
    <row r="304" spans="2:5" x14ac:dyDescent="0.3">
      <c r="B304" s="36"/>
      <c r="C304" s="36"/>
      <c r="D304" s="36"/>
      <c r="E304" s="36"/>
    </row>
    <row r="305" spans="2:5" x14ac:dyDescent="0.3">
      <c r="B305" s="36"/>
      <c r="C305" s="36"/>
      <c r="D305" s="36"/>
      <c r="E305" s="36"/>
    </row>
    <row r="306" spans="2:5" x14ac:dyDescent="0.3">
      <c r="B306" s="36"/>
      <c r="C306" s="36"/>
      <c r="D306" s="36"/>
      <c r="E306" s="36"/>
    </row>
    <row r="307" spans="2:5" x14ac:dyDescent="0.3">
      <c r="B307" s="36"/>
      <c r="C307" s="36"/>
      <c r="D307" s="36"/>
      <c r="E307" s="36"/>
    </row>
    <row r="308" spans="2:5" x14ac:dyDescent="0.3">
      <c r="B308" s="36"/>
      <c r="C308" s="36"/>
      <c r="D308" s="36"/>
      <c r="E308" s="36"/>
    </row>
    <row r="309" spans="2:5" x14ac:dyDescent="0.3">
      <c r="B309" s="36"/>
      <c r="C309" s="36"/>
      <c r="D309" s="36"/>
      <c r="E309" s="36"/>
    </row>
    <row r="310" spans="2:5" x14ac:dyDescent="0.3">
      <c r="B310" s="36"/>
      <c r="C310" s="36"/>
      <c r="D310" s="36"/>
      <c r="E310" s="36"/>
    </row>
    <row r="311" spans="2:5" x14ac:dyDescent="0.3">
      <c r="B311" s="36"/>
      <c r="C311" s="36"/>
      <c r="D311" s="36"/>
      <c r="E311" s="36"/>
    </row>
    <row r="312" spans="2:5" x14ac:dyDescent="0.3">
      <c r="B312" s="36"/>
      <c r="C312" s="36"/>
      <c r="D312" s="36"/>
      <c r="E312" s="36"/>
    </row>
    <row r="313" spans="2:5" x14ac:dyDescent="0.3">
      <c r="B313" s="36"/>
      <c r="C313" s="36"/>
      <c r="D313" s="36"/>
      <c r="E313" s="36"/>
    </row>
    <row r="314" spans="2:5" x14ac:dyDescent="0.3">
      <c r="B314" s="36"/>
      <c r="C314" s="36"/>
      <c r="D314" s="36"/>
      <c r="E314" s="36"/>
    </row>
    <row r="315" spans="2:5" x14ac:dyDescent="0.3">
      <c r="B315" s="36"/>
      <c r="C315" s="36"/>
      <c r="D315" s="36"/>
      <c r="E315" s="36"/>
    </row>
    <row r="316" spans="2:5" x14ac:dyDescent="0.3">
      <c r="B316" s="36"/>
      <c r="C316" s="36"/>
      <c r="D316" s="36"/>
      <c r="E316" s="36"/>
    </row>
    <row r="317" spans="2:5" x14ac:dyDescent="0.3">
      <c r="B317" s="36"/>
      <c r="C317" s="36"/>
      <c r="D317" s="36"/>
      <c r="E317" s="36"/>
    </row>
    <row r="318" spans="2:5" x14ac:dyDescent="0.3">
      <c r="B318" s="36"/>
      <c r="C318" s="36"/>
      <c r="D318" s="36"/>
      <c r="E318" s="36"/>
    </row>
    <row r="319" spans="2:5" x14ac:dyDescent="0.3">
      <c r="B319" s="36"/>
      <c r="C319" s="36"/>
      <c r="D319" s="36"/>
      <c r="E319" s="36"/>
    </row>
    <row r="320" spans="2:5" x14ac:dyDescent="0.3">
      <c r="B320" s="36"/>
      <c r="C320" s="36"/>
      <c r="D320" s="36"/>
      <c r="E320" s="36"/>
    </row>
    <row r="321" spans="2:5" x14ac:dyDescent="0.3">
      <c r="B321" s="36"/>
      <c r="C321" s="36"/>
      <c r="D321" s="36"/>
      <c r="E321" s="36"/>
    </row>
  </sheetData>
  <sheetProtection algorithmName="SHA-512" hashValue="4CMvQwjAJaILY9nr5BIomslq76kPyKCyjundQxpHSGQgEv1Jf0TrG2z/vg0nKJkXV8+c8gp56iw7JRxK4nfntw==" saltValue="glavPkCxziT+vSjM8MGBUA==" spinCount="100000" sheet="1" objects="1" scenarios="1" formatCells="0" formatColumns="0" formatRows="0" insertColumns="0" insertRows="0" insertHyperlinks="0" deleteColumns="0" deleteRows="0" sort="0" autoFilter="0" pivotTables="0"/>
  <conditionalFormatting sqref="B11:B27">
    <cfRule type="notContainsBlanks" dxfId="141" priority="21">
      <formula>LEN(TRIM(B11))&gt;0</formula>
    </cfRule>
  </conditionalFormatting>
  <conditionalFormatting sqref="B32:B49">
    <cfRule type="notContainsBlanks" dxfId="140" priority="23">
      <formula>LEN(TRIM(B32))&gt;0</formula>
    </cfRule>
  </conditionalFormatting>
  <conditionalFormatting sqref="B54:B68">
    <cfRule type="notContainsBlanks" dxfId="139" priority="27">
      <formula>LEN(TRIM(B54))&gt;0</formula>
    </cfRule>
  </conditionalFormatting>
  <conditionalFormatting sqref="C4:C5">
    <cfRule type="cellIs" dxfId="138" priority="2" operator="equal">
      <formula>0</formula>
    </cfRule>
  </conditionalFormatting>
  <conditionalFormatting sqref="C54:E68">
    <cfRule type="expression" dxfId="137" priority="28">
      <formula>NOT($B54="")</formula>
    </cfRule>
  </conditionalFormatting>
  <conditionalFormatting sqref="C32:I49">
    <cfRule type="expression" dxfId="136" priority="24">
      <formula>NOT($B32="")</formula>
    </cfRule>
  </conditionalFormatting>
  <conditionalFormatting sqref="C11:AB27">
    <cfRule type="expression" dxfId="135" priority="22">
      <formula>NOT($B11="")</formula>
    </cfRule>
  </conditionalFormatting>
  <conditionalFormatting sqref="E11:E27">
    <cfRule type="expression" dxfId="134" priority="4">
      <formula>NOT($D11="Other (specify)")</formula>
    </cfRule>
  </conditionalFormatting>
  <conditionalFormatting sqref="F11:G27">
    <cfRule type="expression" dxfId="133" priority="5">
      <formula>$D11="Vapor recovery unit"</formula>
    </cfRule>
  </conditionalFormatting>
  <conditionalFormatting sqref="R11:S27">
    <cfRule type="expression" dxfId="132" priority="8">
      <formula>NOT($D11="Vapor recovery device")</formula>
    </cfRule>
  </conditionalFormatting>
  <conditionalFormatting sqref="T11:W27 Y11:Y27 AA11:AA27">
    <cfRule type="expression" dxfId="131" priority="6">
      <formula>OR($D11="Other (specify)",$D11="vapor recovery unit")</formula>
    </cfRule>
  </conditionalFormatting>
  <conditionalFormatting sqref="T11:W27">
    <cfRule type="expression" dxfId="130" priority="1">
      <formula>NOT($D11="Thermal oxidizer/incinerator")</formula>
    </cfRule>
  </conditionalFormatting>
  <conditionalFormatting sqref="X11:X27">
    <cfRule type="expression" dxfId="129" priority="7">
      <formula>NOT($D11="Air-assisted candlestick flare")</formula>
    </cfRule>
  </conditionalFormatting>
  <conditionalFormatting sqref="Z11:Z27">
    <cfRule type="expression" dxfId="128" priority="10">
      <formula>$Y11&lt;&gt;"Yes"</formula>
    </cfRule>
  </conditionalFormatting>
  <conditionalFormatting sqref="AB11:AB27">
    <cfRule type="expression" dxfId="127" priority="3">
      <formula>AA11&lt;&gt;"Yes"</formula>
    </cfRule>
  </conditionalFormatting>
  <dataValidations count="19">
    <dataValidation type="list" allowBlank="1" showInputMessage="1" showErrorMessage="1" errorTitle="Year Installed" error="Expect Year Installed to be an integer between 1900 and 2017." sqref="D32:D49" xr:uid="{DD3CAE09-EE36-44B8-A894-2344E32901D0}">
      <formula1>"Yes, No"</formula1>
    </dataValidation>
    <dataValidation type="whole" allowBlank="1" showInputMessage="1" showErrorMessage="1" errorTitle="Year Installed" error="Expect Year Installed to be an integer between 1900 and 2017." sqref="C32:C49" xr:uid="{B20579BF-1172-4E41-9739-E464A801FF84}">
      <formula1>1900</formula1>
      <formula2>2017</formula2>
    </dataValidation>
    <dataValidation type="decimal" allowBlank="1" showErrorMessage="1" errorTitle="Operating costs" error="Restricted to values between + or - $100,000,000." promptTitle="Operating Costs" prompt="Enter operating costs for 2015 or last operating year. If operation of control device yielded a net savings, enter a negative number equivalent to the annual net savings." sqref="G32:G49" xr:uid="{EDB68B0E-B91A-4AD4-A93B-18624EC6D262}">
      <formula1>-100000000</formula1>
      <formula2>100000000</formula2>
    </dataValidation>
    <dataValidation type="decimal" allowBlank="1" showErrorMessage="1" errorTitle="NG Consumption" error="Values restricted to + or - 100,000,000 MMscf/yr." promptTitle="Natural Gas Consumption Rate" prompt="Provide the natural gas consumption rate (e.g., supplemental fuel use rates) for the control device.  For recovery compressors that yield a net natural gas savings, enter a negative value reflective of the net annual quantity of natural gas recovered." sqref="H32:I49" xr:uid="{AE163B04-C3CB-424A-977B-5A701BEF9250}">
      <formula1>-100000000</formula1>
      <formula2>100000000</formula2>
    </dataValidation>
    <dataValidation type="decimal" operator="greaterThanOrEqual" allowBlank="1" showErrorMessage="1" errorTitle="Equipment Cost ($)" error="This input value must be a numeric value greater than or equal to 0." promptTitle="Equipment Costs" prompt="Equipment costs should be provided in &quot;Year Installed&quot; dollars. If equipment is rented, enter $0 and include rental costs in annual operating costs. " sqref="E32:E49" xr:uid="{8B2479C6-EDE0-4CDD-900E-F427DD55F00C}">
      <formula1>0</formula1>
    </dataValidation>
    <dataValidation operator="greaterThanOrEqual" allowBlank="1" showInputMessage="1" showErrorMessage="1" errorTitle="Fraction" error="This input value should be a numeric value greater than or equal to 0." sqref="Q11:Q27" xr:uid="{7F60869E-1546-4B4E-A743-AE5F24F07AF2}"/>
    <dataValidation type="decimal" operator="greaterThanOrEqual" allowBlank="1" showErrorMessage="1" errorTitle="Capital Install Cost ($)" error="This input value must be a numeric value greater than or equal to 0." promptTitle="Capital Costs" prompt="Capital costs should be provided in &quot;Year Installed&quot; dollars. " sqref="F32:F49" xr:uid="{DF8C2EC3-4EA5-4F34-B9D3-BAE48CF7A919}">
      <formula1>0</formula1>
    </dataValidation>
    <dataValidation allowBlank="1" showInputMessage="1" showErrorMessage="1" errorTitle="Fraction" error="This input value should be a fraction between 0 and 1." sqref="O11:P27" xr:uid="{53B4D34A-D91C-43BE-9613-248D047CDAF0}"/>
    <dataValidation type="list" allowBlank="1" showInputMessage="1" showErrorMessage="1" sqref="AA11:AA27 Y11:Y27 U11:W27" xr:uid="{FE72284C-CDBD-45E0-BE9A-4E87E0ACDCB4}">
      <formula1>"Yes, No"</formula1>
    </dataValidation>
    <dataValidation type="list" allowBlank="1" showInputMessage="1" showErrorMessage="1" sqref="X11:X27" xr:uid="{44CEAB3C-9B75-4471-BFFC-2C7C171C1A65}">
      <formula1>Cntrl1</formula1>
    </dataValidation>
    <dataValidation operator="greaterThanOrEqual" allowBlank="1" showInputMessage="1" showErrorMessage="1" errorTitle="Release hieght (ft)" error="This input value must be a numeric value greater than or equal to 0." sqref="F11:F27" xr:uid="{BCAB1428-209F-43C2-98A7-6622E0BECA05}"/>
    <dataValidation operator="greaterThanOrEqual" allowBlank="1" showInputMessage="1" showErrorMessage="1" errorTitle="Diameter (ft)" error="This input value must be a numeric value greater than or equal to 0." sqref="G11:G27" xr:uid="{8F60C7E7-FFBA-430B-A6ED-3BAE82A64493}"/>
    <dataValidation operator="greaterThanOrEqual" allowBlank="1" showInputMessage="1" showErrorMessage="1" errorTitle="Gas stream heat value (btu/scf)" error="This input value must be a numeric value greater than or equal to 0." sqref="L11:L27 J11:J27" xr:uid="{535B5C38-435E-4228-B7E7-A6DAEA6CF16E}"/>
    <dataValidation operator="greaterThanOrEqual" allowBlank="1" showInputMessage="1" showErrorMessage="1" errorTitle="Flow capacity (scfm)" error="This input value must be a numeric value greater than or equal to 0." sqref="H11:H27" xr:uid="{49DFA1DC-ACA8-4810-9EA4-21838806CFE0}"/>
    <dataValidation type="list" allowBlank="1" showInputMessage="1" showErrorMessage="1" sqref="T11:T27" xr:uid="{0F2C98BA-8777-4030-8BBA-55300795E0AC}">
      <formula1>"Continuous pilot flame, Spark ignitor"</formula1>
    </dataValidation>
    <dataValidation operator="greaterThanOrEqual" allowBlank="1" showInputMessage="1" showErrorMessage="1" errorTitle="Flow (scf/hr)" error="This input value must be a numeric value greater than or equal to 0." sqref="I11:I27 K11:K27 M11:N27" xr:uid="{5E55B624-723E-4A46-A381-31ABEF9E780C}"/>
    <dataValidation operator="greaterThanOrEqual" allowBlank="1" showInputMessage="1" showErrorMessage="1" errorTitle="Pressure" error="This input value should be a numeric value greater than or equal to 0." sqref="R11:S27" xr:uid="{468C50C5-0478-4AE1-9255-0C80FD2E78D3}"/>
    <dataValidation type="list" allowBlank="1" showInputMessage="1" showErrorMessage="1" sqref="D11:D27" xr:uid="{8BDEF5FE-6B43-4CCA-AA43-B04213A57D0C}">
      <formula1>"Unassisted candlestick flare, Air-assisted candlestick flare, Steam-assisted candlestick flare, Enclosed flare/combustor, Thermal oxidizer/incinerator, Vapor recovery device, Dehydrator regeneration boiler/process heater, Other (specify)"</formula1>
    </dataValidation>
    <dataValidation type="list" allowBlank="1" showInputMessage="1" showErrorMessage="1" sqref="E54:E68" xr:uid="{8C3859A2-2A36-4DE4-9A73-4A6A96ED6D47}">
      <formula1>"Manufacturer's Rating, Stack Testing"</formula1>
    </dataValidation>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F8E04-5459-460F-A020-42B702BA1B33}">
  <sheetPr codeName="Sheet6">
    <tabColor theme="9" tint="0.59999389629810485"/>
  </sheetPr>
  <dimension ref="B1:N41"/>
  <sheetViews>
    <sheetView topLeftCell="A3" workbookViewId="0">
      <selection activeCell="D24" sqref="D24"/>
    </sheetView>
  </sheetViews>
  <sheetFormatPr defaultRowHeight="14.4" x14ac:dyDescent="0.3"/>
  <cols>
    <col min="1" max="1" width="3" style="36" customWidth="1"/>
    <col min="2" max="2" width="30.6640625" style="36" customWidth="1"/>
    <col min="3" max="13" width="20.6640625" style="36" customWidth="1"/>
    <col min="14" max="16384" width="8.88671875" style="36"/>
  </cols>
  <sheetData>
    <row r="1" spans="2:14" ht="18" customHeight="1" x14ac:dyDescent="0.3">
      <c r="B1" s="146" t="s">
        <v>457</v>
      </c>
      <c r="C1" s="146"/>
      <c r="E1" s="38"/>
    </row>
    <row r="2" spans="2:14" ht="18" customHeight="1" x14ac:dyDescent="0.3">
      <c r="B2" s="146"/>
      <c r="C2" s="146"/>
      <c r="E2" s="38"/>
    </row>
    <row r="4" spans="2:14" ht="15.6" x14ac:dyDescent="0.3">
      <c r="B4" s="40" t="s">
        <v>368</v>
      </c>
    </row>
    <row r="5" spans="2:14" x14ac:dyDescent="0.3">
      <c r="B5" s="103" t="s">
        <v>369</v>
      </c>
      <c r="C5" s="121" t="str">
        <f>Facility!C4</f>
        <v xml:space="preserve">ETC Texas Pipeline, Ltd. </v>
      </c>
    </row>
    <row r="6" spans="2:14" x14ac:dyDescent="0.3">
      <c r="B6" s="103" t="s">
        <v>14</v>
      </c>
      <c r="C6" s="121" t="str">
        <f>Facility!C21</f>
        <v>Rebel Gas Processing Plant</v>
      </c>
    </row>
    <row r="7" spans="2:14" x14ac:dyDescent="0.3">
      <c r="B7" s="147"/>
      <c r="C7" s="147"/>
      <c r="D7" s="147"/>
      <c r="E7" s="147"/>
      <c r="F7" s="148"/>
      <c r="G7" s="147"/>
      <c r="H7" s="147"/>
      <c r="I7" s="147"/>
      <c r="J7" s="147"/>
      <c r="K7" s="147"/>
      <c r="L7" s="147"/>
      <c r="M7" s="147"/>
    </row>
    <row r="8" spans="2:14" ht="15.6" x14ac:dyDescent="0.3">
      <c r="B8" s="40" t="s">
        <v>458</v>
      </c>
      <c r="C8" s="149"/>
      <c r="D8" s="149"/>
      <c r="E8" s="150"/>
      <c r="F8" s="150"/>
      <c r="G8" s="151"/>
    </row>
    <row r="9" spans="2:14" ht="46.2" customHeight="1" x14ac:dyDescent="0.3">
      <c r="B9" s="152" t="s">
        <v>459</v>
      </c>
      <c r="C9" s="152"/>
      <c r="D9" s="152"/>
      <c r="E9" s="152"/>
      <c r="F9" s="152"/>
      <c r="G9" s="152"/>
      <c r="H9" s="152"/>
      <c r="I9" s="152"/>
      <c r="J9" s="152"/>
      <c r="K9" s="152"/>
      <c r="L9" s="152"/>
      <c r="M9" s="152"/>
    </row>
    <row r="10" spans="2:14" x14ac:dyDescent="0.3">
      <c r="B10" s="153" t="s">
        <v>35</v>
      </c>
      <c r="C10" s="154" t="s">
        <v>460</v>
      </c>
      <c r="D10" s="154"/>
      <c r="E10" s="154"/>
      <c r="F10" s="154"/>
      <c r="G10" s="154"/>
      <c r="H10" s="154"/>
      <c r="I10" s="154"/>
      <c r="J10" s="154"/>
      <c r="K10" s="154"/>
      <c r="L10" s="154"/>
      <c r="M10" s="155" t="s">
        <v>461</v>
      </c>
    </row>
    <row r="11" spans="2:14" ht="66" customHeight="1" x14ac:dyDescent="0.3">
      <c r="B11" s="153"/>
      <c r="C11" s="156" t="s">
        <v>38</v>
      </c>
      <c r="D11" s="156" t="s">
        <v>42</v>
      </c>
      <c r="E11" s="128" t="s">
        <v>462</v>
      </c>
      <c r="F11" s="128" t="s">
        <v>50</v>
      </c>
      <c r="G11" s="156" t="s">
        <v>463</v>
      </c>
      <c r="H11" s="156" t="s">
        <v>337</v>
      </c>
      <c r="I11" s="156" t="s">
        <v>464</v>
      </c>
      <c r="J11" s="156" t="s">
        <v>465</v>
      </c>
      <c r="K11" s="156" t="s">
        <v>70</v>
      </c>
      <c r="L11" s="156" t="s">
        <v>343</v>
      </c>
      <c r="M11" s="155"/>
      <c r="N11" s="157"/>
    </row>
    <row r="12" spans="2:14" s="10" customFormat="1" ht="28.8" x14ac:dyDescent="0.3">
      <c r="B12" s="158" t="s">
        <v>389</v>
      </c>
      <c r="C12" s="159" t="s">
        <v>873</v>
      </c>
      <c r="D12" s="159" t="s">
        <v>873</v>
      </c>
      <c r="E12" s="159" t="s">
        <v>873</v>
      </c>
      <c r="F12" s="159" t="s">
        <v>873</v>
      </c>
      <c r="G12" s="159" t="s">
        <v>873</v>
      </c>
      <c r="H12" s="159" t="s">
        <v>873</v>
      </c>
      <c r="I12" s="159" t="s">
        <v>873</v>
      </c>
      <c r="J12" s="160" t="s">
        <v>873</v>
      </c>
      <c r="K12" s="160" t="s">
        <v>873</v>
      </c>
      <c r="L12" s="161"/>
      <c r="M12" s="162"/>
      <c r="N12" s="163"/>
    </row>
    <row r="13" spans="2:14" s="10" customFormat="1" ht="28.8" x14ac:dyDescent="0.3">
      <c r="B13" s="158" t="s">
        <v>390</v>
      </c>
      <c r="C13" s="159" t="s">
        <v>873</v>
      </c>
      <c r="D13" s="159" t="s">
        <v>870</v>
      </c>
      <c r="E13" s="159" t="s">
        <v>873</v>
      </c>
      <c r="F13" s="159" t="s">
        <v>873</v>
      </c>
      <c r="G13" s="159" t="s">
        <v>873</v>
      </c>
      <c r="H13" s="159" t="s">
        <v>873</v>
      </c>
      <c r="I13" s="159" t="s">
        <v>870</v>
      </c>
      <c r="J13" s="160" t="s">
        <v>873</v>
      </c>
      <c r="K13" s="160" t="s">
        <v>873</v>
      </c>
      <c r="L13" s="161"/>
      <c r="M13" s="159"/>
    </row>
    <row r="14" spans="2:14" s="10" customFormat="1" ht="28.8" x14ac:dyDescent="0.3">
      <c r="B14" s="158" t="s">
        <v>391</v>
      </c>
      <c r="C14" s="159" t="s">
        <v>873</v>
      </c>
      <c r="D14" s="159" t="s">
        <v>873</v>
      </c>
      <c r="E14" s="159" t="s">
        <v>873</v>
      </c>
      <c r="F14" s="159" t="s">
        <v>873</v>
      </c>
      <c r="G14" s="159" t="s">
        <v>873</v>
      </c>
      <c r="H14" s="159" t="s">
        <v>873</v>
      </c>
      <c r="I14" s="159" t="s">
        <v>873</v>
      </c>
      <c r="J14" s="160" t="s">
        <v>873</v>
      </c>
      <c r="K14" s="160" t="s">
        <v>873</v>
      </c>
      <c r="L14" s="161"/>
      <c r="M14" s="159"/>
    </row>
    <row r="15" spans="2:14" s="10" customFormat="1" ht="28.8" x14ac:dyDescent="0.3">
      <c r="B15" s="158" t="s">
        <v>392</v>
      </c>
      <c r="C15" s="159" t="s">
        <v>873</v>
      </c>
      <c r="D15" s="159" t="s">
        <v>873</v>
      </c>
      <c r="E15" s="159" t="s">
        <v>873</v>
      </c>
      <c r="F15" s="159" t="s">
        <v>873</v>
      </c>
      <c r="G15" s="159" t="s">
        <v>873</v>
      </c>
      <c r="H15" s="159" t="s">
        <v>873</v>
      </c>
      <c r="I15" s="159" t="s">
        <v>873</v>
      </c>
      <c r="J15" s="160" t="s">
        <v>873</v>
      </c>
      <c r="K15" s="160" t="s">
        <v>873</v>
      </c>
      <c r="L15" s="161"/>
      <c r="M15" s="159"/>
    </row>
    <row r="16" spans="2:14" s="10" customFormat="1" ht="28.8" x14ac:dyDescent="0.3">
      <c r="B16" s="158" t="s">
        <v>393</v>
      </c>
      <c r="C16" s="159" t="s">
        <v>873</v>
      </c>
      <c r="D16" s="159" t="s">
        <v>870</v>
      </c>
      <c r="E16" s="159" t="s">
        <v>873</v>
      </c>
      <c r="F16" s="159" t="s">
        <v>873</v>
      </c>
      <c r="G16" s="159" t="s">
        <v>873</v>
      </c>
      <c r="H16" s="159" t="s">
        <v>873</v>
      </c>
      <c r="I16" s="159" t="s">
        <v>870</v>
      </c>
      <c r="J16" s="160" t="s">
        <v>873</v>
      </c>
      <c r="K16" s="160" t="s">
        <v>873</v>
      </c>
      <c r="L16" s="161"/>
      <c r="M16" s="159"/>
    </row>
    <row r="17" spans="2:13" s="10" customFormat="1" ht="28.8" x14ac:dyDescent="0.3">
      <c r="B17" s="158" t="s">
        <v>394</v>
      </c>
      <c r="C17" s="159" t="s">
        <v>873</v>
      </c>
      <c r="D17" s="159" t="s">
        <v>873</v>
      </c>
      <c r="E17" s="159" t="s">
        <v>873</v>
      </c>
      <c r="F17" s="159" t="s">
        <v>873</v>
      </c>
      <c r="G17" s="159" t="s">
        <v>873</v>
      </c>
      <c r="H17" s="159" t="s">
        <v>873</v>
      </c>
      <c r="I17" s="159" t="s">
        <v>873</v>
      </c>
      <c r="J17" s="160" t="s">
        <v>873</v>
      </c>
      <c r="K17" s="160" t="s">
        <v>873</v>
      </c>
      <c r="L17" s="161"/>
      <c r="M17" s="159"/>
    </row>
    <row r="18" spans="2:13" s="10" customFormat="1" ht="28.8" x14ac:dyDescent="0.3">
      <c r="B18" s="158" t="s">
        <v>395</v>
      </c>
      <c r="C18" s="159" t="s">
        <v>873</v>
      </c>
      <c r="D18" s="159" t="s">
        <v>873</v>
      </c>
      <c r="E18" s="159" t="s">
        <v>873</v>
      </c>
      <c r="F18" s="159" t="s">
        <v>873</v>
      </c>
      <c r="G18" s="159" t="s">
        <v>873</v>
      </c>
      <c r="H18" s="159" t="s">
        <v>873</v>
      </c>
      <c r="I18" s="159" t="s">
        <v>873</v>
      </c>
      <c r="J18" s="160" t="s">
        <v>873</v>
      </c>
      <c r="K18" s="160" t="s">
        <v>873</v>
      </c>
      <c r="L18" s="161"/>
      <c r="M18" s="159"/>
    </row>
    <row r="19" spans="2:13" s="10" customFormat="1" ht="28.8" x14ac:dyDescent="0.3">
      <c r="B19" s="158" t="s">
        <v>396</v>
      </c>
      <c r="C19" s="159" t="s">
        <v>873</v>
      </c>
      <c r="D19" s="159" t="s">
        <v>870</v>
      </c>
      <c r="E19" s="159" t="s">
        <v>873</v>
      </c>
      <c r="F19" s="159" t="s">
        <v>873</v>
      </c>
      <c r="G19" s="159" t="s">
        <v>873</v>
      </c>
      <c r="H19" s="159" t="s">
        <v>873</v>
      </c>
      <c r="I19" s="159" t="s">
        <v>870</v>
      </c>
      <c r="J19" s="160" t="s">
        <v>873</v>
      </c>
      <c r="K19" s="160" t="s">
        <v>873</v>
      </c>
      <c r="L19" s="161"/>
      <c r="M19" s="159"/>
    </row>
    <row r="20" spans="2:13" s="10" customFormat="1" ht="28.8" x14ac:dyDescent="0.3">
      <c r="B20" s="158" t="s">
        <v>397</v>
      </c>
      <c r="C20" s="159" t="s">
        <v>873</v>
      </c>
      <c r="D20" s="159" t="s">
        <v>873</v>
      </c>
      <c r="E20" s="159" t="s">
        <v>873</v>
      </c>
      <c r="F20" s="159" t="s">
        <v>873</v>
      </c>
      <c r="G20" s="159" t="s">
        <v>873</v>
      </c>
      <c r="H20" s="159" t="s">
        <v>873</v>
      </c>
      <c r="I20" s="159" t="s">
        <v>873</v>
      </c>
      <c r="J20" s="160" t="s">
        <v>873</v>
      </c>
      <c r="K20" s="160" t="s">
        <v>873</v>
      </c>
      <c r="L20" s="161"/>
      <c r="M20" s="159"/>
    </row>
    <row r="21" spans="2:13" s="10" customFormat="1" ht="28.8" x14ac:dyDescent="0.3">
      <c r="B21" s="158" t="s">
        <v>398</v>
      </c>
      <c r="C21" s="159" t="s">
        <v>873</v>
      </c>
      <c r="D21" s="159" t="s">
        <v>870</v>
      </c>
      <c r="E21" s="159" t="s">
        <v>873</v>
      </c>
      <c r="F21" s="159" t="s">
        <v>873</v>
      </c>
      <c r="G21" s="159" t="s">
        <v>873</v>
      </c>
      <c r="H21" s="159" t="s">
        <v>873</v>
      </c>
      <c r="I21" s="159" t="s">
        <v>870</v>
      </c>
      <c r="J21" s="160" t="s">
        <v>873</v>
      </c>
      <c r="K21" s="160" t="s">
        <v>873</v>
      </c>
      <c r="L21" s="161"/>
      <c r="M21" s="159"/>
    </row>
    <row r="22" spans="2:13" s="10" customFormat="1" ht="28.8" x14ac:dyDescent="0.3">
      <c r="B22" s="158" t="s">
        <v>399</v>
      </c>
      <c r="C22" s="159" t="s">
        <v>873</v>
      </c>
      <c r="D22" s="159" t="s">
        <v>873</v>
      </c>
      <c r="E22" s="159" t="s">
        <v>873</v>
      </c>
      <c r="F22" s="159" t="s">
        <v>873</v>
      </c>
      <c r="G22" s="159" t="s">
        <v>873</v>
      </c>
      <c r="H22" s="159" t="s">
        <v>873</v>
      </c>
      <c r="I22" s="159" t="s">
        <v>873</v>
      </c>
      <c r="J22" s="160" t="s">
        <v>873</v>
      </c>
      <c r="K22" s="160" t="s">
        <v>873</v>
      </c>
      <c r="L22" s="161"/>
      <c r="M22" s="159"/>
    </row>
    <row r="23" spans="2:13" s="10" customFormat="1" ht="28.8" x14ac:dyDescent="0.3">
      <c r="B23" s="158" t="s">
        <v>400</v>
      </c>
      <c r="C23" s="160" t="s">
        <v>873</v>
      </c>
      <c r="D23" s="159" t="s">
        <v>870</v>
      </c>
      <c r="E23" s="159" t="s">
        <v>873</v>
      </c>
      <c r="F23" s="159" t="s">
        <v>873</v>
      </c>
      <c r="G23" s="159" t="s">
        <v>873</v>
      </c>
      <c r="H23" s="159" t="s">
        <v>873</v>
      </c>
      <c r="I23" s="159" t="s">
        <v>870</v>
      </c>
      <c r="J23" s="160" t="s">
        <v>873</v>
      </c>
      <c r="K23" s="160" t="s">
        <v>873</v>
      </c>
      <c r="L23" s="161"/>
      <c r="M23" s="159"/>
    </row>
    <row r="24" spans="2:13" s="10" customFormat="1" ht="28.8" x14ac:dyDescent="0.3">
      <c r="B24" s="158" t="s">
        <v>401</v>
      </c>
      <c r="C24" s="159" t="s">
        <v>873</v>
      </c>
      <c r="D24" s="159" t="s">
        <v>870</v>
      </c>
      <c r="E24" s="159" t="s">
        <v>873</v>
      </c>
      <c r="F24" s="159" t="s">
        <v>873</v>
      </c>
      <c r="G24" s="159" t="s">
        <v>873</v>
      </c>
      <c r="H24" s="159" t="s">
        <v>873</v>
      </c>
      <c r="I24" s="159" t="s">
        <v>873</v>
      </c>
      <c r="J24" s="160" t="s">
        <v>873</v>
      </c>
      <c r="K24" s="160" t="s">
        <v>873</v>
      </c>
      <c r="L24" s="161"/>
      <c r="M24" s="159"/>
    </row>
    <row r="25" spans="2:13" s="10" customFormat="1" ht="28.8" x14ac:dyDescent="0.3">
      <c r="B25" s="158" t="s">
        <v>402</v>
      </c>
      <c r="C25" s="159" t="s">
        <v>873</v>
      </c>
      <c r="D25" s="159" t="s">
        <v>870</v>
      </c>
      <c r="E25" s="159" t="s">
        <v>873</v>
      </c>
      <c r="F25" s="159" t="s">
        <v>873</v>
      </c>
      <c r="G25" s="159" t="s">
        <v>873</v>
      </c>
      <c r="H25" s="159" t="s">
        <v>873</v>
      </c>
      <c r="I25" s="159" t="s">
        <v>873</v>
      </c>
      <c r="J25" s="160" t="s">
        <v>873</v>
      </c>
      <c r="K25" s="160" t="s">
        <v>873</v>
      </c>
      <c r="L25" s="161"/>
      <c r="M25" s="159"/>
    </row>
    <row r="26" spans="2:13" s="10" customFormat="1" ht="28.8" x14ac:dyDescent="0.3">
      <c r="B26" s="158" t="s">
        <v>403</v>
      </c>
      <c r="C26" s="159" t="s">
        <v>873</v>
      </c>
      <c r="D26" s="159" t="s">
        <v>870</v>
      </c>
      <c r="E26" s="159" t="s">
        <v>873</v>
      </c>
      <c r="F26" s="159" t="s">
        <v>873</v>
      </c>
      <c r="G26" s="159" t="s">
        <v>873</v>
      </c>
      <c r="H26" s="159" t="s">
        <v>873</v>
      </c>
      <c r="I26" s="159" t="s">
        <v>873</v>
      </c>
      <c r="J26" s="160" t="s">
        <v>873</v>
      </c>
      <c r="K26" s="160" t="s">
        <v>873</v>
      </c>
      <c r="L26" s="161"/>
      <c r="M26" s="159"/>
    </row>
    <row r="27" spans="2:13" s="10" customFormat="1" ht="28.8" x14ac:dyDescent="0.3">
      <c r="B27" s="158" t="s">
        <v>404</v>
      </c>
      <c r="C27" s="159" t="s">
        <v>873</v>
      </c>
      <c r="D27" s="159" t="s">
        <v>873</v>
      </c>
      <c r="E27" s="159" t="s">
        <v>873</v>
      </c>
      <c r="F27" s="159" t="s">
        <v>873</v>
      </c>
      <c r="G27" s="159" t="s">
        <v>873</v>
      </c>
      <c r="H27" s="159" t="s">
        <v>873</v>
      </c>
      <c r="I27" s="159" t="s">
        <v>873</v>
      </c>
      <c r="J27" s="160" t="s">
        <v>873</v>
      </c>
      <c r="K27" s="160" t="s">
        <v>873</v>
      </c>
      <c r="L27" s="161"/>
      <c r="M27" s="159"/>
    </row>
    <row r="28" spans="2:13" s="10" customFormat="1" ht="28.8" x14ac:dyDescent="0.3">
      <c r="B28" s="158" t="s">
        <v>405</v>
      </c>
      <c r="C28" s="159" t="s">
        <v>873</v>
      </c>
      <c r="D28" s="159" t="s">
        <v>873</v>
      </c>
      <c r="E28" s="159" t="s">
        <v>873</v>
      </c>
      <c r="F28" s="159" t="s">
        <v>873</v>
      </c>
      <c r="G28" s="159" t="s">
        <v>873</v>
      </c>
      <c r="H28" s="159" t="s">
        <v>873</v>
      </c>
      <c r="I28" s="159" t="s">
        <v>873</v>
      </c>
      <c r="J28" s="160" t="s">
        <v>873</v>
      </c>
      <c r="K28" s="160" t="s">
        <v>873</v>
      </c>
      <c r="L28" s="161"/>
      <c r="M28" s="159"/>
    </row>
    <row r="29" spans="2:13" s="10" customFormat="1" ht="28.8" x14ac:dyDescent="0.3">
      <c r="B29" s="158" t="s">
        <v>406</v>
      </c>
      <c r="C29" s="159" t="s">
        <v>873</v>
      </c>
      <c r="D29" s="159" t="s">
        <v>873</v>
      </c>
      <c r="E29" s="159" t="s">
        <v>873</v>
      </c>
      <c r="F29" s="159" t="s">
        <v>873</v>
      </c>
      <c r="G29" s="159" t="s">
        <v>873</v>
      </c>
      <c r="H29" s="159" t="s">
        <v>873</v>
      </c>
      <c r="I29" s="159" t="s">
        <v>873</v>
      </c>
      <c r="J29" s="160" t="s">
        <v>873</v>
      </c>
      <c r="K29" s="160" t="s">
        <v>873</v>
      </c>
      <c r="L29" s="161"/>
      <c r="M29" s="159"/>
    </row>
    <row r="30" spans="2:13" s="10" customFormat="1" ht="28.8" x14ac:dyDescent="0.3">
      <c r="B30" s="158" t="s">
        <v>407</v>
      </c>
      <c r="C30" s="159" t="s">
        <v>873</v>
      </c>
      <c r="D30" s="159" t="s">
        <v>873</v>
      </c>
      <c r="E30" s="159" t="s">
        <v>873</v>
      </c>
      <c r="F30" s="159" t="s">
        <v>873</v>
      </c>
      <c r="G30" s="159" t="s">
        <v>873</v>
      </c>
      <c r="H30" s="159" t="s">
        <v>873</v>
      </c>
      <c r="I30" s="159" t="s">
        <v>873</v>
      </c>
      <c r="J30" s="160" t="s">
        <v>873</v>
      </c>
      <c r="K30" s="160" t="s">
        <v>873</v>
      </c>
      <c r="L30" s="161"/>
      <c r="M30" s="159"/>
    </row>
    <row r="31" spans="2:13" s="10" customFormat="1" ht="28.8" x14ac:dyDescent="0.3">
      <c r="B31" s="158" t="s">
        <v>408</v>
      </c>
      <c r="C31" s="159" t="s">
        <v>873</v>
      </c>
      <c r="D31" s="159" t="s">
        <v>873</v>
      </c>
      <c r="E31" s="159" t="s">
        <v>873</v>
      </c>
      <c r="F31" s="159" t="s">
        <v>873</v>
      </c>
      <c r="G31" s="159" t="s">
        <v>873</v>
      </c>
      <c r="H31" s="159" t="s">
        <v>873</v>
      </c>
      <c r="I31" s="159" t="s">
        <v>873</v>
      </c>
      <c r="J31" s="160" t="s">
        <v>873</v>
      </c>
      <c r="K31" s="160" t="s">
        <v>873</v>
      </c>
      <c r="L31" s="161"/>
      <c r="M31" s="159"/>
    </row>
    <row r="32" spans="2:13" s="10" customFormat="1" ht="28.8" x14ac:dyDescent="0.3">
      <c r="B32" s="158" t="s">
        <v>409</v>
      </c>
      <c r="C32" s="159" t="s">
        <v>873</v>
      </c>
      <c r="D32" s="159" t="s">
        <v>873</v>
      </c>
      <c r="E32" s="159" t="s">
        <v>873</v>
      </c>
      <c r="F32" s="159" t="s">
        <v>873</v>
      </c>
      <c r="G32" s="159" t="s">
        <v>873</v>
      </c>
      <c r="H32" s="159" t="s">
        <v>873</v>
      </c>
      <c r="I32" s="159" t="s">
        <v>873</v>
      </c>
      <c r="J32" s="160" t="s">
        <v>873</v>
      </c>
      <c r="K32" s="160" t="s">
        <v>873</v>
      </c>
      <c r="L32" s="161"/>
      <c r="M32" s="159"/>
    </row>
    <row r="33" spans="2:13" s="10" customFormat="1" ht="28.8" x14ac:dyDescent="0.3">
      <c r="B33" s="158" t="s">
        <v>410</v>
      </c>
      <c r="C33" s="159" t="s">
        <v>873</v>
      </c>
      <c r="D33" s="159" t="s">
        <v>873</v>
      </c>
      <c r="E33" s="159" t="s">
        <v>873</v>
      </c>
      <c r="F33" s="159" t="s">
        <v>873</v>
      </c>
      <c r="G33" s="159" t="s">
        <v>873</v>
      </c>
      <c r="H33" s="159" t="s">
        <v>873</v>
      </c>
      <c r="I33" s="159" t="s">
        <v>873</v>
      </c>
      <c r="J33" s="160" t="s">
        <v>873</v>
      </c>
      <c r="K33" s="160" t="s">
        <v>873</v>
      </c>
      <c r="L33" s="161"/>
      <c r="M33" s="159"/>
    </row>
    <row r="34" spans="2:13" s="10" customFormat="1" ht="28.8" x14ac:dyDescent="0.3">
      <c r="B34" s="158" t="s">
        <v>411</v>
      </c>
      <c r="C34" s="159" t="s">
        <v>873</v>
      </c>
      <c r="D34" s="159" t="s">
        <v>873</v>
      </c>
      <c r="E34" s="159" t="s">
        <v>873</v>
      </c>
      <c r="F34" s="159" t="s">
        <v>873</v>
      </c>
      <c r="G34" s="159" t="s">
        <v>873</v>
      </c>
      <c r="H34" s="159" t="s">
        <v>873</v>
      </c>
      <c r="I34" s="159" t="s">
        <v>873</v>
      </c>
      <c r="J34" s="160" t="s">
        <v>873</v>
      </c>
      <c r="K34" s="160" t="s">
        <v>873</v>
      </c>
      <c r="L34" s="161"/>
      <c r="M34" s="159"/>
    </row>
    <row r="35" spans="2:13" s="10" customFormat="1" ht="28.8" x14ac:dyDescent="0.3">
      <c r="B35" s="164" t="s">
        <v>412</v>
      </c>
      <c r="C35" s="159" t="s">
        <v>873</v>
      </c>
      <c r="D35" s="159" t="s">
        <v>873</v>
      </c>
      <c r="E35" s="159" t="s">
        <v>873</v>
      </c>
      <c r="F35" s="159" t="s">
        <v>873</v>
      </c>
      <c r="G35" s="159" t="s">
        <v>873</v>
      </c>
      <c r="H35" s="159" t="s">
        <v>873</v>
      </c>
      <c r="I35" s="159" t="s">
        <v>873</v>
      </c>
      <c r="J35" s="160" t="s">
        <v>873</v>
      </c>
      <c r="K35" s="160" t="s">
        <v>873</v>
      </c>
      <c r="L35" s="161"/>
      <c r="M35" s="159"/>
    </row>
    <row r="36" spans="2:13" s="10" customFormat="1" x14ac:dyDescent="0.3">
      <c r="B36" s="164" t="s">
        <v>80</v>
      </c>
      <c r="C36" s="159"/>
      <c r="D36" s="159"/>
      <c r="E36" s="159"/>
      <c r="F36" s="159"/>
      <c r="G36" s="159"/>
      <c r="H36" s="159"/>
      <c r="I36" s="159"/>
      <c r="J36" s="160"/>
      <c r="K36" s="160"/>
      <c r="L36" s="161"/>
      <c r="M36" s="159"/>
    </row>
    <row r="37" spans="2:13" s="10" customFormat="1" x14ac:dyDescent="0.3">
      <c r="B37" s="164" t="s">
        <v>80</v>
      </c>
      <c r="C37" s="159"/>
      <c r="D37" s="159"/>
      <c r="E37" s="159"/>
      <c r="F37" s="159"/>
      <c r="G37" s="159"/>
      <c r="H37" s="159"/>
      <c r="I37" s="159"/>
      <c r="J37" s="160"/>
      <c r="K37" s="160"/>
      <c r="L37" s="161"/>
      <c r="M37" s="159"/>
    </row>
    <row r="38" spans="2:13" s="10" customFormat="1" x14ac:dyDescent="0.3">
      <c r="B38" s="164" t="s">
        <v>80</v>
      </c>
      <c r="C38" s="159"/>
      <c r="D38" s="159"/>
      <c r="E38" s="159"/>
      <c r="F38" s="159"/>
      <c r="G38" s="159"/>
      <c r="H38" s="159"/>
      <c r="I38" s="159"/>
      <c r="J38" s="160"/>
      <c r="K38" s="160"/>
      <c r="L38" s="161"/>
      <c r="M38" s="159"/>
    </row>
    <row r="39" spans="2:13" s="10" customFormat="1" x14ac:dyDescent="0.3">
      <c r="B39" s="164" t="s">
        <v>80</v>
      </c>
      <c r="C39" s="159"/>
      <c r="D39" s="159"/>
      <c r="E39" s="159"/>
      <c r="F39" s="159"/>
      <c r="G39" s="159"/>
      <c r="H39" s="159"/>
      <c r="I39" s="159"/>
      <c r="J39" s="160"/>
      <c r="K39" s="160"/>
      <c r="L39" s="161"/>
      <c r="M39" s="159"/>
    </row>
    <row r="40" spans="2:13" s="10" customFormat="1" x14ac:dyDescent="0.3">
      <c r="B40" s="164" t="s">
        <v>80</v>
      </c>
      <c r="C40" s="159"/>
      <c r="D40" s="159"/>
      <c r="E40" s="159"/>
      <c r="F40" s="159"/>
      <c r="G40" s="159"/>
      <c r="H40" s="159"/>
      <c r="I40" s="159"/>
      <c r="J40" s="160"/>
      <c r="K40" s="160"/>
      <c r="L40" s="161"/>
      <c r="M40" s="159"/>
    </row>
    <row r="41" spans="2:13" ht="86.4" x14ac:dyDescent="0.3">
      <c r="G41" s="165" t="s">
        <v>466</v>
      </c>
    </row>
  </sheetData>
  <sheetProtection algorithmName="SHA-512" hashValue="EKmGA2ww76pYFm4vEBZgKMac+JYhYgeA2yJkI6GCHCC0leGJdeZL6L+x/L+g8J2Fw24Xk0QZVEJoqppGzG04vw==" saltValue="ngAAAmRihuVqOhdqeJRF+Q==" spinCount="100000" sheet="1" objects="1" scenarios="1" formatCells="0" formatColumns="0" formatRows="0" insertColumns="0" insertRows="0" insertHyperlinks="0" deleteColumns="0" deleteRows="0" sort="0" autoFilter="0" pivotTables="0"/>
  <mergeCells count="5">
    <mergeCell ref="B9:M9"/>
    <mergeCell ref="B10:B11"/>
    <mergeCell ref="C10:L10"/>
    <mergeCell ref="M10:M11"/>
    <mergeCell ref="B1:C2"/>
  </mergeCells>
  <conditionalFormatting sqref="C5:C6">
    <cfRule type="cellIs" dxfId="126" priority="1" operator="equal">
      <formula>0</formula>
    </cfRule>
  </conditionalFormatting>
  <dataValidations count="2">
    <dataValidation type="list" allowBlank="1" showInputMessage="1" showErrorMessage="1" sqref="M12:M40" xr:uid="{3A2E07E5-302D-4E70-9642-6276BA6C4B1F}">
      <formula1>"Detected, Confirmed Through Measurement Not to Exist, None"</formula1>
    </dataValidation>
    <dataValidation type="list" allowBlank="1" showInputMessage="1" showErrorMessage="1" sqref="C12:K40" xr:uid="{10767473-B1B3-47A6-B16E-ED663DC40458}">
      <formula1>HAPFinal</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94B57-45D5-4A94-ACED-99F7CC67B14D}">
  <sheetPr codeName="Sheet7">
    <tabColor theme="9" tint="0.59999389629810485"/>
  </sheetPr>
  <dimension ref="B1:CH57"/>
  <sheetViews>
    <sheetView topLeftCell="A13" workbookViewId="0">
      <selection activeCell="G23" sqref="G23"/>
    </sheetView>
  </sheetViews>
  <sheetFormatPr defaultRowHeight="14.4" x14ac:dyDescent="0.3"/>
  <cols>
    <col min="1" max="1" width="3" style="36" customWidth="1"/>
    <col min="2" max="2" width="34.33203125" style="36" customWidth="1"/>
    <col min="3" max="4" width="16.33203125" style="36" customWidth="1"/>
    <col min="5" max="5" width="17.6640625" style="36" customWidth="1"/>
    <col min="6" max="6" width="21.33203125" style="36" customWidth="1"/>
    <col min="7" max="7" width="27.44140625" style="36" customWidth="1"/>
    <col min="8" max="8" width="19.6640625" style="36" customWidth="1"/>
    <col min="9" max="9" width="32.5546875" style="36" customWidth="1"/>
    <col min="10" max="10" width="18.33203125" style="36" customWidth="1"/>
    <col min="11" max="12" width="18.44140625" style="36" customWidth="1"/>
    <col min="13" max="13" width="18.33203125" style="36" customWidth="1"/>
    <col min="14" max="21" width="18.44140625" style="36" customWidth="1"/>
    <col min="22" max="22" width="18.5546875" style="36" customWidth="1"/>
    <col min="23" max="40" width="18.44140625" style="36" customWidth="1"/>
    <col min="41" max="41" width="20.6640625" style="36" customWidth="1"/>
    <col min="42" max="68" width="18.44140625" style="36" customWidth="1"/>
    <col min="69" max="69" width="18.6640625" style="36" customWidth="1"/>
    <col min="70" max="70" width="23.33203125" style="36" customWidth="1"/>
    <col min="71" max="71" width="18.33203125" style="36" customWidth="1"/>
    <col min="72" max="73" width="18.5546875" style="36" customWidth="1"/>
    <col min="74" max="75" width="20.33203125" style="36" customWidth="1"/>
    <col min="76" max="76" width="23.44140625" style="36" customWidth="1"/>
    <col min="77" max="77" width="27.33203125" style="36" customWidth="1"/>
    <col min="78" max="78" width="26.6640625" style="36" customWidth="1"/>
    <col min="79" max="80" width="18.33203125" style="36" customWidth="1"/>
    <col min="81" max="81" width="18.44140625" style="36" customWidth="1"/>
    <col min="82" max="82" width="18.33203125" style="36" customWidth="1"/>
    <col min="83" max="83" width="18.44140625" style="36" customWidth="1"/>
    <col min="84" max="84" width="18.33203125" style="36" customWidth="1"/>
    <col min="85" max="85" width="18.5546875" style="36" customWidth="1"/>
    <col min="86" max="86" width="18.33203125" style="36" customWidth="1"/>
    <col min="87" max="16384" width="8.88671875" style="36"/>
  </cols>
  <sheetData>
    <row r="1" spans="2:86" ht="18" customHeight="1" x14ac:dyDescent="0.3">
      <c r="B1" s="146" t="s">
        <v>467</v>
      </c>
      <c r="C1" s="146"/>
      <c r="D1" s="38"/>
    </row>
    <row r="2" spans="2:86" ht="18" customHeight="1" x14ac:dyDescent="0.3">
      <c r="B2" s="146"/>
      <c r="C2" s="146"/>
      <c r="D2" s="38"/>
    </row>
    <row r="4" spans="2:86" ht="15.6" x14ac:dyDescent="0.3">
      <c r="B4" s="40" t="s">
        <v>368</v>
      </c>
    </row>
    <row r="5" spans="2:86" x14ac:dyDescent="0.3">
      <c r="B5" s="103" t="s">
        <v>369</v>
      </c>
      <c r="C5" s="121" t="str">
        <f>Facility!C4</f>
        <v xml:space="preserve">ETC Texas Pipeline, Ltd. </v>
      </c>
      <c r="D5" s="105"/>
    </row>
    <row r="6" spans="2:86" x14ac:dyDescent="0.3">
      <c r="B6" s="103" t="s">
        <v>14</v>
      </c>
      <c r="C6" s="121" t="str">
        <f>Facility!C21</f>
        <v>Rebel Gas Processing Plant</v>
      </c>
      <c r="D6" s="105"/>
    </row>
    <row r="7" spans="2:86" x14ac:dyDescent="0.3">
      <c r="B7" s="166"/>
      <c r="C7" s="167" t="s">
        <v>80</v>
      </c>
      <c r="D7" s="147"/>
      <c r="G7" s="94"/>
    </row>
    <row r="8" spans="2:86" ht="15.6" x14ac:dyDescent="0.3">
      <c r="B8" s="40" t="s">
        <v>468</v>
      </c>
      <c r="C8" s="167"/>
      <c r="D8" s="147"/>
    </row>
    <row r="9" spans="2:86" ht="19.5" customHeight="1" x14ac:dyDescent="0.3">
      <c r="B9" s="168" t="s">
        <v>469</v>
      </c>
      <c r="C9" s="169">
        <v>1</v>
      </c>
      <c r="D9" s="170"/>
      <c r="I9" s="171"/>
      <c r="CC9" s="151"/>
      <c r="CF9" s="151"/>
    </row>
    <row r="10" spans="2:86" ht="30" customHeight="1" x14ac:dyDescent="0.3">
      <c r="B10" s="172" t="s">
        <v>470</v>
      </c>
      <c r="C10" s="173">
        <v>12</v>
      </c>
      <c r="D10" s="170"/>
      <c r="I10" s="171"/>
      <c r="CC10" s="150"/>
      <c r="CD10" s="150"/>
      <c r="CE10" s="150"/>
      <c r="CF10" s="174"/>
      <c r="CG10" s="150"/>
      <c r="CH10" s="150"/>
    </row>
    <row r="11" spans="2:86" s="176" customFormat="1" x14ac:dyDescent="0.3">
      <c r="B11" s="175"/>
      <c r="C11" s="175"/>
      <c r="D11" s="175"/>
      <c r="E11" s="175"/>
      <c r="F11" s="175"/>
      <c r="G11" s="149"/>
      <c r="I11" s="171"/>
      <c r="J11" s="177"/>
      <c r="CC11" s="178"/>
      <c r="CD11" s="178"/>
      <c r="CE11" s="178"/>
      <c r="CF11" s="178"/>
      <c r="CG11" s="178"/>
      <c r="CH11" s="178"/>
    </row>
    <row r="12" spans="2:86" ht="15" customHeight="1" x14ac:dyDescent="0.3">
      <c r="B12" s="40" t="s">
        <v>471</v>
      </c>
      <c r="D12" s="94" t="s">
        <v>472</v>
      </c>
      <c r="E12" s="179"/>
      <c r="F12" s="179"/>
      <c r="G12" s="157"/>
      <c r="I12" s="180"/>
      <c r="J12" s="181" t="s">
        <v>473</v>
      </c>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2" t="s">
        <v>474</v>
      </c>
      <c r="AL12" s="182"/>
      <c r="AM12" s="183"/>
      <c r="AN12" s="184" t="s">
        <v>475</v>
      </c>
      <c r="AO12" s="185"/>
      <c r="AP12" s="186" t="s">
        <v>476</v>
      </c>
      <c r="AQ12" s="186"/>
      <c r="AR12" s="186"/>
      <c r="AS12" s="186"/>
      <c r="AT12" s="186"/>
      <c r="AU12" s="186"/>
      <c r="AV12" s="186"/>
      <c r="AW12" s="186"/>
      <c r="AX12" s="186"/>
      <c r="AY12" s="186"/>
      <c r="AZ12" s="186"/>
      <c r="BA12" s="186"/>
      <c r="BB12" s="186"/>
      <c r="BC12" s="186"/>
      <c r="BD12" s="186"/>
      <c r="BE12" s="186"/>
      <c r="BF12" s="186"/>
      <c r="BG12" s="186"/>
      <c r="BH12" s="186"/>
      <c r="BI12" s="186"/>
      <c r="BJ12" s="186"/>
      <c r="BK12" s="186"/>
      <c r="BL12" s="186"/>
      <c r="BM12" s="186"/>
      <c r="BN12" s="186"/>
      <c r="BO12" s="186"/>
      <c r="BP12" s="186"/>
      <c r="BQ12" s="187" t="s">
        <v>477</v>
      </c>
      <c r="BR12" s="187"/>
      <c r="BS12" s="187"/>
      <c r="BT12" s="187"/>
      <c r="BU12" s="187"/>
      <c r="BV12" s="187"/>
      <c r="BW12" s="187"/>
      <c r="BX12" s="187"/>
      <c r="BY12" s="187"/>
      <c r="BZ12" s="188" t="s">
        <v>478</v>
      </c>
      <c r="CA12" s="188"/>
      <c r="CB12" s="188"/>
      <c r="CC12" s="189"/>
      <c r="CD12" s="189"/>
      <c r="CE12" s="189"/>
      <c r="CF12" s="189"/>
      <c r="CG12" s="189"/>
      <c r="CH12" s="190"/>
    </row>
    <row r="13" spans="2:86" s="196" customFormat="1" ht="86.4" x14ac:dyDescent="0.3">
      <c r="B13" s="191" t="s">
        <v>479</v>
      </c>
      <c r="C13" s="191" t="s">
        <v>480</v>
      </c>
      <c r="D13" s="191" t="s">
        <v>481</v>
      </c>
      <c r="E13" s="191" t="s">
        <v>482</v>
      </c>
      <c r="F13" s="192" t="s">
        <v>483</v>
      </c>
      <c r="G13" s="192" t="s">
        <v>484</v>
      </c>
      <c r="H13" s="192" t="s">
        <v>485</v>
      </c>
      <c r="I13" s="192" t="s">
        <v>486</v>
      </c>
      <c r="J13" s="193" t="s">
        <v>487</v>
      </c>
      <c r="K13" s="193" t="s">
        <v>488</v>
      </c>
      <c r="L13" s="193" t="s">
        <v>489</v>
      </c>
      <c r="M13" s="193" t="s">
        <v>490</v>
      </c>
      <c r="N13" s="193" t="s">
        <v>491</v>
      </c>
      <c r="O13" s="193" t="s">
        <v>492</v>
      </c>
      <c r="P13" s="193" t="s">
        <v>493</v>
      </c>
      <c r="Q13" s="193" t="s">
        <v>494</v>
      </c>
      <c r="R13" s="193" t="s">
        <v>495</v>
      </c>
      <c r="S13" s="193" t="s">
        <v>496</v>
      </c>
      <c r="T13" s="193" t="s">
        <v>497</v>
      </c>
      <c r="U13" s="193" t="s">
        <v>498</v>
      </c>
      <c r="V13" s="193" t="s">
        <v>499</v>
      </c>
      <c r="W13" s="193" t="s">
        <v>500</v>
      </c>
      <c r="X13" s="193" t="s">
        <v>501</v>
      </c>
      <c r="Y13" s="193" t="s">
        <v>502</v>
      </c>
      <c r="Z13" s="193" t="s">
        <v>503</v>
      </c>
      <c r="AA13" s="193" t="s">
        <v>504</v>
      </c>
      <c r="AB13" s="193" t="s">
        <v>505</v>
      </c>
      <c r="AC13" s="193" t="s">
        <v>506</v>
      </c>
      <c r="AD13" s="193" t="s">
        <v>507</v>
      </c>
      <c r="AE13" s="193" t="s">
        <v>508</v>
      </c>
      <c r="AF13" s="193" t="s">
        <v>509</v>
      </c>
      <c r="AG13" s="193" t="s">
        <v>510</v>
      </c>
      <c r="AH13" s="193" t="s">
        <v>511</v>
      </c>
      <c r="AI13" s="194" t="s">
        <v>512</v>
      </c>
      <c r="AJ13" s="194" t="s">
        <v>513</v>
      </c>
      <c r="AK13" s="195" t="s">
        <v>514</v>
      </c>
      <c r="AL13" s="195" t="s">
        <v>515</v>
      </c>
      <c r="AM13" s="195" t="s">
        <v>516</v>
      </c>
      <c r="AN13" s="194" t="s">
        <v>517</v>
      </c>
      <c r="AO13" s="194" t="s">
        <v>518</v>
      </c>
      <c r="AP13" s="193" t="s">
        <v>487</v>
      </c>
      <c r="AQ13" s="193" t="s">
        <v>488</v>
      </c>
      <c r="AR13" s="193" t="s">
        <v>489</v>
      </c>
      <c r="AS13" s="193" t="s">
        <v>490</v>
      </c>
      <c r="AT13" s="193" t="s">
        <v>491</v>
      </c>
      <c r="AU13" s="193" t="s">
        <v>492</v>
      </c>
      <c r="AV13" s="193" t="s">
        <v>493</v>
      </c>
      <c r="AW13" s="193" t="s">
        <v>494</v>
      </c>
      <c r="AX13" s="193" t="s">
        <v>495</v>
      </c>
      <c r="AY13" s="193" t="s">
        <v>496</v>
      </c>
      <c r="AZ13" s="193" t="s">
        <v>497</v>
      </c>
      <c r="BA13" s="193" t="s">
        <v>498</v>
      </c>
      <c r="BB13" s="193" t="s">
        <v>519</v>
      </c>
      <c r="BC13" s="193" t="s">
        <v>500</v>
      </c>
      <c r="BD13" s="193" t="s">
        <v>501</v>
      </c>
      <c r="BE13" s="193" t="s">
        <v>502</v>
      </c>
      <c r="BF13" s="193" t="s">
        <v>503</v>
      </c>
      <c r="BG13" s="193" t="s">
        <v>504</v>
      </c>
      <c r="BH13" s="193" t="s">
        <v>520</v>
      </c>
      <c r="BI13" s="193" t="s">
        <v>506</v>
      </c>
      <c r="BJ13" s="193" t="s">
        <v>507</v>
      </c>
      <c r="BK13" s="193" t="s">
        <v>508</v>
      </c>
      <c r="BL13" s="193" t="s">
        <v>509</v>
      </c>
      <c r="BM13" s="193" t="s">
        <v>521</v>
      </c>
      <c r="BN13" s="193" t="s">
        <v>511</v>
      </c>
      <c r="BO13" s="194" t="s">
        <v>512</v>
      </c>
      <c r="BP13" s="194" t="s">
        <v>513</v>
      </c>
      <c r="BQ13" s="194" t="s">
        <v>522</v>
      </c>
      <c r="BR13" s="194" t="s">
        <v>523</v>
      </c>
      <c r="BS13" s="194" t="s">
        <v>524</v>
      </c>
      <c r="BT13" s="194" t="s">
        <v>525</v>
      </c>
      <c r="BU13" s="194" t="s">
        <v>524</v>
      </c>
      <c r="BV13" s="194" t="s">
        <v>526</v>
      </c>
      <c r="BW13" s="194" t="s">
        <v>524</v>
      </c>
      <c r="BX13" s="194" t="s">
        <v>527</v>
      </c>
      <c r="BY13" s="194" t="s">
        <v>528</v>
      </c>
      <c r="BZ13" s="195" t="s">
        <v>529</v>
      </c>
      <c r="CA13" s="192" t="s">
        <v>530</v>
      </c>
      <c r="CB13" s="192" t="s">
        <v>531</v>
      </c>
      <c r="CC13" s="192" t="s">
        <v>532</v>
      </c>
      <c r="CD13" s="192" t="s">
        <v>533</v>
      </c>
      <c r="CE13" s="192" t="s">
        <v>534</v>
      </c>
      <c r="CF13" s="192" t="s">
        <v>535</v>
      </c>
      <c r="CG13" s="192" t="s">
        <v>536</v>
      </c>
      <c r="CH13" s="192" t="s">
        <v>537</v>
      </c>
    </row>
    <row r="14" spans="2:86" s="10" customFormat="1" ht="57.6" x14ac:dyDescent="0.3">
      <c r="B14" s="197" t="s">
        <v>949</v>
      </c>
      <c r="C14" s="197" t="s">
        <v>113</v>
      </c>
      <c r="D14" s="197"/>
      <c r="E14" s="197" t="s">
        <v>798</v>
      </c>
      <c r="F14" s="197" t="s">
        <v>957</v>
      </c>
      <c r="G14" s="197" t="s">
        <v>902</v>
      </c>
      <c r="H14" s="197" t="s">
        <v>880</v>
      </c>
      <c r="I14" s="197" t="s">
        <v>948</v>
      </c>
      <c r="J14" s="198">
        <f>AP14/0.02</f>
        <v>1.8762500000000002</v>
      </c>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9" t="s">
        <v>903</v>
      </c>
      <c r="AL14" s="199" t="s">
        <v>904</v>
      </c>
      <c r="AM14" s="199"/>
      <c r="AN14" s="199" t="s">
        <v>880</v>
      </c>
      <c r="AO14" s="199" t="s">
        <v>947</v>
      </c>
      <c r="AP14" s="200">
        <f>0.3002/8</f>
        <v>3.7525000000000003E-2</v>
      </c>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197" t="s">
        <v>875</v>
      </c>
      <c r="BR14" s="202"/>
      <c r="BS14" s="203" t="s">
        <v>905</v>
      </c>
      <c r="BT14" s="202" t="s">
        <v>875</v>
      </c>
      <c r="BU14" s="203" t="s">
        <v>906</v>
      </c>
      <c r="BV14" s="202" t="s">
        <v>875</v>
      </c>
      <c r="BW14" s="203" t="s">
        <v>907</v>
      </c>
      <c r="BX14" s="159" t="s">
        <v>875</v>
      </c>
      <c r="BY14" s="202"/>
      <c r="BZ14" s="202">
        <v>21000</v>
      </c>
      <c r="CA14" s="204">
        <f>613007/42/365/8</f>
        <v>4.9984262883235484</v>
      </c>
      <c r="CB14" s="204">
        <v>0</v>
      </c>
      <c r="CC14" s="201">
        <v>0</v>
      </c>
      <c r="CD14" s="204">
        <f>CA14</f>
        <v>4.9984262883235484</v>
      </c>
      <c r="CE14" s="201">
        <v>0</v>
      </c>
      <c r="CF14" s="204">
        <v>2.4384000000000001</v>
      </c>
      <c r="CG14" s="204">
        <f>CA14</f>
        <v>4.9984262883235484</v>
      </c>
      <c r="CH14" s="205">
        <f>(379/66)*2000*J14*(1/525600)</f>
        <v>4.0997806258936398E-2</v>
      </c>
    </row>
    <row r="15" spans="2:86" s="10" customFormat="1" ht="57.6" x14ac:dyDescent="0.3">
      <c r="B15" s="197" t="s">
        <v>950</v>
      </c>
      <c r="C15" s="197" t="s">
        <v>113</v>
      </c>
      <c r="D15" s="206"/>
      <c r="E15" s="197" t="s">
        <v>798</v>
      </c>
      <c r="F15" s="197" t="s">
        <v>957</v>
      </c>
      <c r="G15" s="197" t="s">
        <v>902</v>
      </c>
      <c r="H15" s="197" t="s">
        <v>880</v>
      </c>
      <c r="I15" s="197" t="s">
        <v>948</v>
      </c>
      <c r="J15" s="207">
        <f>$J$14</f>
        <v>1.8762500000000002</v>
      </c>
      <c r="K15" s="206"/>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t="s">
        <v>903</v>
      </c>
      <c r="AL15" s="199" t="s">
        <v>904</v>
      </c>
      <c r="AM15" s="199"/>
      <c r="AN15" s="199" t="s">
        <v>880</v>
      </c>
      <c r="AO15" s="199" t="s">
        <v>947</v>
      </c>
      <c r="AP15" s="200">
        <f t="shared" ref="AP15:AP21" si="0">0.3002/8</f>
        <v>3.7525000000000003E-2</v>
      </c>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199"/>
      <c r="BQ15" s="197" t="s">
        <v>875</v>
      </c>
      <c r="BR15" s="202"/>
      <c r="BS15" s="203" t="s">
        <v>905</v>
      </c>
      <c r="BT15" s="202" t="s">
        <v>875</v>
      </c>
      <c r="BU15" s="203" t="s">
        <v>906</v>
      </c>
      <c r="BV15" s="202" t="s">
        <v>875</v>
      </c>
      <c r="BW15" s="203" t="s">
        <v>907</v>
      </c>
      <c r="BX15" s="159" t="s">
        <v>875</v>
      </c>
      <c r="BY15" s="208"/>
      <c r="BZ15" s="202">
        <v>21000</v>
      </c>
      <c r="CA15" s="204">
        <f t="shared" ref="CA15:CA21" si="1">613007/42/365/8</f>
        <v>4.9984262883235484</v>
      </c>
      <c r="CB15" s="204">
        <v>0</v>
      </c>
      <c r="CC15" s="201">
        <v>0</v>
      </c>
      <c r="CD15" s="204">
        <f t="shared" ref="CD15:CD21" si="2">CA15</f>
        <v>4.9984262883235484</v>
      </c>
      <c r="CE15" s="201">
        <v>0</v>
      </c>
      <c r="CF15" s="204">
        <v>2.4384000000000001</v>
      </c>
      <c r="CG15" s="204">
        <f t="shared" ref="CG15:CG21" si="3">CA15</f>
        <v>4.9984262883235484</v>
      </c>
      <c r="CH15" s="205">
        <f t="shared" ref="CH15:CH25" si="4">(379/66)*2000*J15*(1/525600)</f>
        <v>4.0997806258936398E-2</v>
      </c>
    </row>
    <row r="16" spans="2:86" s="10" customFormat="1" ht="57.6" x14ac:dyDescent="0.3">
      <c r="B16" s="197" t="s">
        <v>951</v>
      </c>
      <c r="C16" s="197" t="s">
        <v>113</v>
      </c>
      <c r="D16" s="206"/>
      <c r="E16" s="197" t="s">
        <v>798</v>
      </c>
      <c r="F16" s="197" t="s">
        <v>957</v>
      </c>
      <c r="G16" s="197" t="s">
        <v>902</v>
      </c>
      <c r="H16" s="197" t="s">
        <v>880</v>
      </c>
      <c r="I16" s="197" t="s">
        <v>948</v>
      </c>
      <c r="J16" s="207">
        <f t="shared" ref="J16:J21" si="5">$J$14</f>
        <v>1.8762500000000002</v>
      </c>
      <c r="K16" s="206"/>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t="s">
        <v>903</v>
      </c>
      <c r="AL16" s="199" t="s">
        <v>904</v>
      </c>
      <c r="AM16" s="199"/>
      <c r="AN16" s="199" t="s">
        <v>880</v>
      </c>
      <c r="AO16" s="199" t="s">
        <v>947</v>
      </c>
      <c r="AP16" s="200">
        <f t="shared" si="0"/>
        <v>3.7525000000000003E-2</v>
      </c>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7" t="s">
        <v>875</v>
      </c>
      <c r="BR16" s="202"/>
      <c r="BS16" s="203" t="s">
        <v>905</v>
      </c>
      <c r="BT16" s="202" t="s">
        <v>875</v>
      </c>
      <c r="BU16" s="203" t="s">
        <v>906</v>
      </c>
      <c r="BV16" s="202" t="s">
        <v>875</v>
      </c>
      <c r="BW16" s="203" t="s">
        <v>907</v>
      </c>
      <c r="BX16" s="159" t="s">
        <v>875</v>
      </c>
      <c r="BY16" s="208"/>
      <c r="BZ16" s="202">
        <v>21000</v>
      </c>
      <c r="CA16" s="204">
        <f t="shared" si="1"/>
        <v>4.9984262883235484</v>
      </c>
      <c r="CB16" s="204">
        <v>0</v>
      </c>
      <c r="CC16" s="201">
        <v>0</v>
      </c>
      <c r="CD16" s="204">
        <f t="shared" si="2"/>
        <v>4.9984262883235484</v>
      </c>
      <c r="CE16" s="201">
        <v>0</v>
      </c>
      <c r="CF16" s="204">
        <v>2.4384000000000001</v>
      </c>
      <c r="CG16" s="204">
        <f t="shared" si="3"/>
        <v>4.9984262883235484</v>
      </c>
      <c r="CH16" s="205">
        <f t="shared" si="4"/>
        <v>4.0997806258936398E-2</v>
      </c>
    </row>
    <row r="17" spans="2:86" s="10" customFormat="1" ht="57.6" x14ac:dyDescent="0.3">
      <c r="B17" s="197" t="s">
        <v>952</v>
      </c>
      <c r="C17" s="197" t="s">
        <v>113</v>
      </c>
      <c r="D17" s="206"/>
      <c r="E17" s="197" t="s">
        <v>798</v>
      </c>
      <c r="F17" s="197" t="s">
        <v>957</v>
      </c>
      <c r="G17" s="197" t="s">
        <v>902</v>
      </c>
      <c r="H17" s="197" t="s">
        <v>880</v>
      </c>
      <c r="I17" s="197" t="s">
        <v>948</v>
      </c>
      <c r="J17" s="207">
        <f t="shared" si="5"/>
        <v>1.8762500000000002</v>
      </c>
      <c r="K17" s="206" t="s">
        <v>80</v>
      </c>
      <c r="L17" s="199" t="s">
        <v>80</v>
      </c>
      <c r="M17" s="199" t="s">
        <v>80</v>
      </c>
      <c r="N17" s="199" t="s">
        <v>80</v>
      </c>
      <c r="O17" s="199"/>
      <c r="P17" s="199"/>
      <c r="Q17" s="199"/>
      <c r="R17" s="199"/>
      <c r="S17" s="199"/>
      <c r="T17" s="199"/>
      <c r="U17" s="199"/>
      <c r="V17" s="199" t="s">
        <v>80</v>
      </c>
      <c r="W17" s="199" t="s">
        <v>80</v>
      </c>
      <c r="X17" s="199"/>
      <c r="Y17" s="199"/>
      <c r="Z17" s="199"/>
      <c r="AA17" s="199"/>
      <c r="AB17" s="199"/>
      <c r="AC17" s="199"/>
      <c r="AD17" s="199"/>
      <c r="AE17" s="199"/>
      <c r="AF17" s="199"/>
      <c r="AG17" s="199"/>
      <c r="AH17" s="199"/>
      <c r="AI17" s="199"/>
      <c r="AJ17" s="199" t="s">
        <v>80</v>
      </c>
      <c r="AK17" s="199" t="s">
        <v>903</v>
      </c>
      <c r="AL17" s="199" t="s">
        <v>904</v>
      </c>
      <c r="AM17" s="199"/>
      <c r="AN17" s="199" t="s">
        <v>880</v>
      </c>
      <c r="AO17" s="199" t="s">
        <v>947</v>
      </c>
      <c r="AP17" s="200">
        <f t="shared" si="0"/>
        <v>3.7525000000000003E-2</v>
      </c>
      <c r="AQ17" s="199" t="s">
        <v>80</v>
      </c>
      <c r="AR17" s="199" t="s">
        <v>80</v>
      </c>
      <c r="AS17" s="199" t="s">
        <v>80</v>
      </c>
      <c r="AT17" s="199" t="s">
        <v>80</v>
      </c>
      <c r="AU17" s="199" t="s">
        <v>80</v>
      </c>
      <c r="AV17" s="199"/>
      <c r="AW17" s="199"/>
      <c r="AX17" s="199"/>
      <c r="AY17" s="199"/>
      <c r="AZ17" s="199"/>
      <c r="BA17" s="199"/>
      <c r="BB17" s="199"/>
      <c r="BC17" s="199" t="s">
        <v>80</v>
      </c>
      <c r="BD17" s="199"/>
      <c r="BE17" s="199"/>
      <c r="BF17" s="199"/>
      <c r="BG17" s="199"/>
      <c r="BH17" s="199"/>
      <c r="BI17" s="199"/>
      <c r="BJ17" s="199"/>
      <c r="BK17" s="199"/>
      <c r="BL17" s="199"/>
      <c r="BM17" s="199"/>
      <c r="BN17" s="199"/>
      <c r="BO17" s="199"/>
      <c r="BP17" s="199"/>
      <c r="BQ17" s="197" t="s">
        <v>875</v>
      </c>
      <c r="BR17" s="202"/>
      <c r="BS17" s="203" t="s">
        <v>905</v>
      </c>
      <c r="BT17" s="202" t="s">
        <v>875</v>
      </c>
      <c r="BU17" s="203" t="s">
        <v>906</v>
      </c>
      <c r="BV17" s="202" t="s">
        <v>875</v>
      </c>
      <c r="BW17" s="203" t="s">
        <v>907</v>
      </c>
      <c r="BX17" s="159" t="s">
        <v>875</v>
      </c>
      <c r="BY17" s="208"/>
      <c r="BZ17" s="202">
        <v>21000</v>
      </c>
      <c r="CA17" s="204">
        <f t="shared" si="1"/>
        <v>4.9984262883235484</v>
      </c>
      <c r="CB17" s="204">
        <v>0</v>
      </c>
      <c r="CC17" s="201">
        <v>0</v>
      </c>
      <c r="CD17" s="204">
        <f t="shared" si="2"/>
        <v>4.9984262883235484</v>
      </c>
      <c r="CE17" s="201">
        <v>0</v>
      </c>
      <c r="CF17" s="204">
        <v>2.4384000000000001</v>
      </c>
      <c r="CG17" s="204">
        <f t="shared" si="3"/>
        <v>4.9984262883235484</v>
      </c>
      <c r="CH17" s="205">
        <f t="shared" si="4"/>
        <v>4.0997806258936398E-2</v>
      </c>
    </row>
    <row r="18" spans="2:86" s="10" customFormat="1" ht="57.6" x14ac:dyDescent="0.3">
      <c r="B18" s="197" t="s">
        <v>953</v>
      </c>
      <c r="C18" s="197" t="s">
        <v>113</v>
      </c>
      <c r="D18" s="206"/>
      <c r="E18" s="197" t="s">
        <v>798</v>
      </c>
      <c r="F18" s="197" t="s">
        <v>957</v>
      </c>
      <c r="G18" s="197" t="s">
        <v>902</v>
      </c>
      <c r="H18" s="197" t="s">
        <v>880</v>
      </c>
      <c r="I18" s="197" t="s">
        <v>948</v>
      </c>
      <c r="J18" s="207">
        <f t="shared" si="5"/>
        <v>1.8762500000000002</v>
      </c>
      <c r="K18" s="206"/>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t="s">
        <v>903</v>
      </c>
      <c r="AL18" s="199" t="s">
        <v>904</v>
      </c>
      <c r="AM18" s="199"/>
      <c r="AN18" s="199" t="s">
        <v>880</v>
      </c>
      <c r="AO18" s="199" t="s">
        <v>947</v>
      </c>
      <c r="AP18" s="200">
        <f t="shared" si="0"/>
        <v>3.7525000000000003E-2</v>
      </c>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7" t="s">
        <v>875</v>
      </c>
      <c r="BR18" s="202"/>
      <c r="BS18" s="203" t="s">
        <v>905</v>
      </c>
      <c r="BT18" s="202" t="s">
        <v>875</v>
      </c>
      <c r="BU18" s="203" t="s">
        <v>906</v>
      </c>
      <c r="BV18" s="202" t="s">
        <v>875</v>
      </c>
      <c r="BW18" s="203" t="s">
        <v>907</v>
      </c>
      <c r="BX18" s="159" t="s">
        <v>875</v>
      </c>
      <c r="BY18" s="208"/>
      <c r="BZ18" s="202">
        <v>21000</v>
      </c>
      <c r="CA18" s="204">
        <f t="shared" si="1"/>
        <v>4.9984262883235484</v>
      </c>
      <c r="CB18" s="204">
        <v>0</v>
      </c>
      <c r="CC18" s="201">
        <v>0</v>
      </c>
      <c r="CD18" s="204">
        <f t="shared" si="2"/>
        <v>4.9984262883235484</v>
      </c>
      <c r="CE18" s="201">
        <v>0</v>
      </c>
      <c r="CF18" s="204">
        <v>2.4384000000000001</v>
      </c>
      <c r="CG18" s="204">
        <f t="shared" si="3"/>
        <v>4.9984262883235484</v>
      </c>
      <c r="CH18" s="205">
        <f t="shared" si="4"/>
        <v>4.0997806258936398E-2</v>
      </c>
    </row>
    <row r="19" spans="2:86" s="10" customFormat="1" ht="57.6" x14ac:dyDescent="0.3">
      <c r="B19" s="197" t="s">
        <v>954</v>
      </c>
      <c r="C19" s="197" t="s">
        <v>113</v>
      </c>
      <c r="D19" s="206"/>
      <c r="E19" s="197" t="s">
        <v>798</v>
      </c>
      <c r="F19" s="197" t="s">
        <v>957</v>
      </c>
      <c r="G19" s="197" t="s">
        <v>902</v>
      </c>
      <c r="H19" s="197" t="s">
        <v>880</v>
      </c>
      <c r="I19" s="197" t="s">
        <v>948</v>
      </c>
      <c r="J19" s="207">
        <f t="shared" si="5"/>
        <v>1.8762500000000002</v>
      </c>
      <c r="K19" s="206"/>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t="s">
        <v>903</v>
      </c>
      <c r="AL19" s="199" t="s">
        <v>904</v>
      </c>
      <c r="AM19" s="199"/>
      <c r="AN19" s="199" t="s">
        <v>880</v>
      </c>
      <c r="AO19" s="199" t="s">
        <v>947</v>
      </c>
      <c r="AP19" s="200">
        <f t="shared" si="0"/>
        <v>3.7525000000000003E-2</v>
      </c>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7" t="s">
        <v>875</v>
      </c>
      <c r="BR19" s="202"/>
      <c r="BS19" s="203" t="s">
        <v>905</v>
      </c>
      <c r="BT19" s="202" t="s">
        <v>875</v>
      </c>
      <c r="BU19" s="203" t="s">
        <v>906</v>
      </c>
      <c r="BV19" s="202" t="s">
        <v>875</v>
      </c>
      <c r="BW19" s="203" t="s">
        <v>907</v>
      </c>
      <c r="BX19" s="159" t="s">
        <v>875</v>
      </c>
      <c r="BY19" s="208"/>
      <c r="BZ19" s="202">
        <v>21000</v>
      </c>
      <c r="CA19" s="204">
        <f t="shared" si="1"/>
        <v>4.9984262883235484</v>
      </c>
      <c r="CB19" s="204">
        <v>0</v>
      </c>
      <c r="CC19" s="201">
        <v>0</v>
      </c>
      <c r="CD19" s="204">
        <f t="shared" si="2"/>
        <v>4.9984262883235484</v>
      </c>
      <c r="CE19" s="201">
        <v>0</v>
      </c>
      <c r="CF19" s="204">
        <v>2.4384000000000001</v>
      </c>
      <c r="CG19" s="204">
        <f t="shared" si="3"/>
        <v>4.9984262883235484</v>
      </c>
      <c r="CH19" s="205">
        <f t="shared" si="4"/>
        <v>4.0997806258936398E-2</v>
      </c>
    </row>
    <row r="20" spans="2:86" s="10" customFormat="1" ht="57.6" x14ac:dyDescent="0.3">
      <c r="B20" s="197" t="s">
        <v>955</v>
      </c>
      <c r="C20" s="197" t="s">
        <v>113</v>
      </c>
      <c r="D20" s="206"/>
      <c r="E20" s="197" t="s">
        <v>798</v>
      </c>
      <c r="F20" s="197" t="s">
        <v>957</v>
      </c>
      <c r="G20" s="197" t="s">
        <v>902</v>
      </c>
      <c r="H20" s="197" t="s">
        <v>880</v>
      </c>
      <c r="I20" s="197" t="s">
        <v>948</v>
      </c>
      <c r="J20" s="207">
        <f t="shared" si="5"/>
        <v>1.8762500000000002</v>
      </c>
      <c r="K20" s="206"/>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t="s">
        <v>903</v>
      </c>
      <c r="AL20" s="199" t="s">
        <v>904</v>
      </c>
      <c r="AM20" s="199"/>
      <c r="AN20" s="199" t="s">
        <v>880</v>
      </c>
      <c r="AO20" s="199" t="s">
        <v>947</v>
      </c>
      <c r="AP20" s="200">
        <f t="shared" si="0"/>
        <v>3.7525000000000003E-2</v>
      </c>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7" t="s">
        <v>875</v>
      </c>
      <c r="BR20" s="202"/>
      <c r="BS20" s="203" t="s">
        <v>905</v>
      </c>
      <c r="BT20" s="202" t="s">
        <v>875</v>
      </c>
      <c r="BU20" s="203" t="s">
        <v>906</v>
      </c>
      <c r="BV20" s="202" t="s">
        <v>875</v>
      </c>
      <c r="BW20" s="203" t="s">
        <v>907</v>
      </c>
      <c r="BX20" s="159" t="s">
        <v>875</v>
      </c>
      <c r="BY20" s="208"/>
      <c r="BZ20" s="202">
        <v>21000</v>
      </c>
      <c r="CA20" s="204">
        <f t="shared" si="1"/>
        <v>4.9984262883235484</v>
      </c>
      <c r="CB20" s="204">
        <v>0</v>
      </c>
      <c r="CC20" s="201">
        <v>0</v>
      </c>
      <c r="CD20" s="204">
        <f t="shared" si="2"/>
        <v>4.9984262883235484</v>
      </c>
      <c r="CE20" s="201">
        <v>0</v>
      </c>
      <c r="CF20" s="204">
        <v>2.4384000000000001</v>
      </c>
      <c r="CG20" s="204">
        <f t="shared" si="3"/>
        <v>4.9984262883235484</v>
      </c>
      <c r="CH20" s="205">
        <f t="shared" si="4"/>
        <v>4.0997806258936398E-2</v>
      </c>
    </row>
    <row r="21" spans="2:86" s="10" customFormat="1" ht="57.6" x14ac:dyDescent="0.3">
      <c r="B21" s="197" t="s">
        <v>956</v>
      </c>
      <c r="C21" s="197" t="s">
        <v>113</v>
      </c>
      <c r="D21" s="206"/>
      <c r="E21" s="197" t="s">
        <v>798</v>
      </c>
      <c r="F21" s="197" t="s">
        <v>957</v>
      </c>
      <c r="G21" s="197" t="s">
        <v>902</v>
      </c>
      <c r="H21" s="197" t="s">
        <v>880</v>
      </c>
      <c r="I21" s="197" t="s">
        <v>948</v>
      </c>
      <c r="J21" s="207">
        <f t="shared" si="5"/>
        <v>1.8762500000000002</v>
      </c>
      <c r="K21" s="206"/>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t="s">
        <v>903</v>
      </c>
      <c r="AL21" s="199" t="s">
        <v>904</v>
      </c>
      <c r="AM21" s="199"/>
      <c r="AN21" s="199" t="s">
        <v>880</v>
      </c>
      <c r="AO21" s="199" t="s">
        <v>947</v>
      </c>
      <c r="AP21" s="200">
        <f t="shared" si="0"/>
        <v>3.7525000000000003E-2</v>
      </c>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c r="BQ21" s="197" t="s">
        <v>875</v>
      </c>
      <c r="BR21" s="202"/>
      <c r="BS21" s="203" t="s">
        <v>905</v>
      </c>
      <c r="BT21" s="202" t="s">
        <v>875</v>
      </c>
      <c r="BU21" s="203" t="s">
        <v>906</v>
      </c>
      <c r="BV21" s="202" t="s">
        <v>875</v>
      </c>
      <c r="BW21" s="203" t="s">
        <v>907</v>
      </c>
      <c r="BX21" s="159" t="s">
        <v>875</v>
      </c>
      <c r="BY21" s="208"/>
      <c r="BZ21" s="202">
        <v>21000</v>
      </c>
      <c r="CA21" s="204">
        <f t="shared" si="1"/>
        <v>4.9984262883235484</v>
      </c>
      <c r="CB21" s="204">
        <v>0</v>
      </c>
      <c r="CC21" s="201">
        <v>0</v>
      </c>
      <c r="CD21" s="204">
        <f t="shared" si="2"/>
        <v>4.9984262883235484</v>
      </c>
      <c r="CE21" s="201">
        <v>0</v>
      </c>
      <c r="CF21" s="204">
        <v>2.4384000000000001</v>
      </c>
      <c r="CG21" s="204">
        <f t="shared" si="3"/>
        <v>4.9984262883235484</v>
      </c>
      <c r="CH21" s="205">
        <f t="shared" si="4"/>
        <v>4.0997806258936398E-2</v>
      </c>
    </row>
    <row r="22" spans="2:86" s="10" customFormat="1" ht="57.6" x14ac:dyDescent="0.3">
      <c r="B22" s="197" t="s">
        <v>958</v>
      </c>
      <c r="C22" s="206" t="s">
        <v>901</v>
      </c>
      <c r="D22" s="206"/>
      <c r="E22" s="206" t="s">
        <v>821</v>
      </c>
      <c r="F22" s="206"/>
      <c r="G22" s="206" t="s">
        <v>902</v>
      </c>
      <c r="H22" s="206" t="s">
        <v>875</v>
      </c>
      <c r="I22" s="206"/>
      <c r="J22" s="206">
        <v>0</v>
      </c>
      <c r="K22" s="206"/>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t="s">
        <v>903</v>
      </c>
      <c r="AL22" s="199" t="s">
        <v>904</v>
      </c>
      <c r="AM22" s="199"/>
      <c r="AN22" s="199" t="s">
        <v>875</v>
      </c>
      <c r="AO22" s="199"/>
      <c r="AP22" s="199">
        <v>0</v>
      </c>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206" t="s">
        <v>875</v>
      </c>
      <c r="BR22" s="208"/>
      <c r="BS22" s="209" t="s">
        <v>905</v>
      </c>
      <c r="BT22" s="208" t="s">
        <v>875</v>
      </c>
      <c r="BU22" s="209" t="s">
        <v>906</v>
      </c>
      <c r="BV22" s="208" t="s">
        <v>875</v>
      </c>
      <c r="BW22" s="209" t="s">
        <v>907</v>
      </c>
      <c r="BX22" s="159" t="s">
        <v>875</v>
      </c>
      <c r="BY22" s="208"/>
      <c r="BZ22" s="202">
        <v>21000</v>
      </c>
      <c r="CA22" s="199">
        <v>0</v>
      </c>
      <c r="CB22" s="204">
        <f>1512000/42/365/4</f>
        <v>24.657534246575342</v>
      </c>
      <c r="CC22" s="199">
        <v>0</v>
      </c>
      <c r="CD22" s="204">
        <f>CB22</f>
        <v>24.657534246575342</v>
      </c>
      <c r="CE22" s="199">
        <v>0</v>
      </c>
      <c r="CF22" s="204">
        <v>2.4384000000000001</v>
      </c>
      <c r="CG22" s="204">
        <f>CB22</f>
        <v>24.657534246575342</v>
      </c>
      <c r="CH22" s="205">
        <f t="shared" si="4"/>
        <v>0</v>
      </c>
    </row>
    <row r="23" spans="2:86" s="10" customFormat="1" ht="57.6" x14ac:dyDescent="0.3">
      <c r="B23" s="197" t="s">
        <v>959</v>
      </c>
      <c r="C23" s="206" t="s">
        <v>901</v>
      </c>
      <c r="D23" s="206"/>
      <c r="E23" s="206" t="s">
        <v>821</v>
      </c>
      <c r="F23" s="206"/>
      <c r="G23" s="206" t="s">
        <v>902</v>
      </c>
      <c r="H23" s="206" t="s">
        <v>875</v>
      </c>
      <c r="I23" s="206"/>
      <c r="J23" s="206">
        <v>0</v>
      </c>
      <c r="K23" s="206"/>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t="s">
        <v>903</v>
      </c>
      <c r="AL23" s="199" t="s">
        <v>904</v>
      </c>
      <c r="AM23" s="199"/>
      <c r="AN23" s="199" t="s">
        <v>875</v>
      </c>
      <c r="AO23" s="199"/>
      <c r="AP23" s="199">
        <v>0</v>
      </c>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206" t="s">
        <v>875</v>
      </c>
      <c r="BR23" s="208"/>
      <c r="BS23" s="209" t="s">
        <v>905</v>
      </c>
      <c r="BT23" s="208" t="s">
        <v>875</v>
      </c>
      <c r="BU23" s="209" t="s">
        <v>906</v>
      </c>
      <c r="BV23" s="208" t="s">
        <v>875</v>
      </c>
      <c r="BW23" s="209" t="s">
        <v>907</v>
      </c>
      <c r="BX23" s="159" t="s">
        <v>875</v>
      </c>
      <c r="BY23" s="208"/>
      <c r="BZ23" s="202">
        <v>21000</v>
      </c>
      <c r="CA23" s="199">
        <v>0</v>
      </c>
      <c r="CB23" s="204">
        <f t="shared" ref="CB23:CB25" si="6">1512000/42/365/4</f>
        <v>24.657534246575342</v>
      </c>
      <c r="CC23" s="199">
        <v>0</v>
      </c>
      <c r="CD23" s="204">
        <f t="shared" ref="CD23:CD25" si="7">CB23</f>
        <v>24.657534246575342</v>
      </c>
      <c r="CE23" s="199">
        <v>0</v>
      </c>
      <c r="CF23" s="204">
        <v>2.4384000000000001</v>
      </c>
      <c r="CG23" s="204">
        <f t="shared" ref="CG23:CG25" si="8">CB23</f>
        <v>24.657534246575342</v>
      </c>
      <c r="CH23" s="205">
        <f t="shared" si="4"/>
        <v>0</v>
      </c>
    </row>
    <row r="24" spans="2:86" s="10" customFormat="1" ht="57.6" x14ac:dyDescent="0.3">
      <c r="B24" s="197" t="s">
        <v>960</v>
      </c>
      <c r="C24" s="206" t="s">
        <v>901</v>
      </c>
      <c r="D24" s="206"/>
      <c r="E24" s="206" t="s">
        <v>821</v>
      </c>
      <c r="F24" s="206"/>
      <c r="G24" s="206" t="s">
        <v>902</v>
      </c>
      <c r="H24" s="206" t="s">
        <v>875</v>
      </c>
      <c r="I24" s="206"/>
      <c r="J24" s="206">
        <v>0</v>
      </c>
      <c r="K24" s="206"/>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t="s">
        <v>903</v>
      </c>
      <c r="AL24" s="199" t="s">
        <v>904</v>
      </c>
      <c r="AM24" s="199"/>
      <c r="AN24" s="199" t="s">
        <v>875</v>
      </c>
      <c r="AO24" s="199"/>
      <c r="AP24" s="199">
        <v>0</v>
      </c>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206" t="s">
        <v>875</v>
      </c>
      <c r="BR24" s="208"/>
      <c r="BS24" s="209" t="s">
        <v>905</v>
      </c>
      <c r="BT24" s="208" t="s">
        <v>875</v>
      </c>
      <c r="BU24" s="209" t="s">
        <v>906</v>
      </c>
      <c r="BV24" s="208" t="s">
        <v>875</v>
      </c>
      <c r="BW24" s="209" t="s">
        <v>907</v>
      </c>
      <c r="BX24" s="159" t="s">
        <v>875</v>
      </c>
      <c r="BY24" s="208"/>
      <c r="BZ24" s="202">
        <v>21000</v>
      </c>
      <c r="CA24" s="199">
        <v>0</v>
      </c>
      <c r="CB24" s="204">
        <f t="shared" si="6"/>
        <v>24.657534246575342</v>
      </c>
      <c r="CC24" s="199">
        <v>0</v>
      </c>
      <c r="CD24" s="204">
        <f t="shared" si="7"/>
        <v>24.657534246575342</v>
      </c>
      <c r="CE24" s="199">
        <v>0</v>
      </c>
      <c r="CF24" s="204">
        <v>2.4384000000000001</v>
      </c>
      <c r="CG24" s="204">
        <f t="shared" si="8"/>
        <v>24.657534246575342</v>
      </c>
      <c r="CH24" s="205">
        <f t="shared" si="4"/>
        <v>0</v>
      </c>
    </row>
    <row r="25" spans="2:86" s="10" customFormat="1" ht="57.6" x14ac:dyDescent="0.3">
      <c r="B25" s="197" t="s">
        <v>961</v>
      </c>
      <c r="C25" s="206" t="s">
        <v>901</v>
      </c>
      <c r="D25" s="206"/>
      <c r="E25" s="206" t="s">
        <v>821</v>
      </c>
      <c r="F25" s="206"/>
      <c r="G25" s="206" t="s">
        <v>902</v>
      </c>
      <c r="H25" s="206" t="s">
        <v>875</v>
      </c>
      <c r="I25" s="206"/>
      <c r="J25" s="206">
        <v>0</v>
      </c>
      <c r="K25" s="206"/>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t="s">
        <v>903</v>
      </c>
      <c r="AL25" s="199" t="s">
        <v>904</v>
      </c>
      <c r="AM25" s="199"/>
      <c r="AN25" s="199" t="s">
        <v>875</v>
      </c>
      <c r="AO25" s="199"/>
      <c r="AP25" s="199">
        <v>0</v>
      </c>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206" t="s">
        <v>875</v>
      </c>
      <c r="BR25" s="208"/>
      <c r="BS25" s="209" t="s">
        <v>905</v>
      </c>
      <c r="BT25" s="208" t="s">
        <v>875</v>
      </c>
      <c r="BU25" s="209" t="s">
        <v>906</v>
      </c>
      <c r="BV25" s="208" t="s">
        <v>875</v>
      </c>
      <c r="BW25" s="209" t="s">
        <v>907</v>
      </c>
      <c r="BX25" s="159" t="s">
        <v>875</v>
      </c>
      <c r="BY25" s="208"/>
      <c r="BZ25" s="202">
        <v>21000</v>
      </c>
      <c r="CA25" s="199">
        <v>0</v>
      </c>
      <c r="CB25" s="204">
        <f t="shared" si="6"/>
        <v>24.657534246575342</v>
      </c>
      <c r="CC25" s="199">
        <v>0</v>
      </c>
      <c r="CD25" s="204">
        <f t="shared" si="7"/>
        <v>24.657534246575342</v>
      </c>
      <c r="CE25" s="199">
        <v>0</v>
      </c>
      <c r="CF25" s="204">
        <v>2.4384000000000001</v>
      </c>
      <c r="CG25" s="204">
        <f t="shared" si="8"/>
        <v>24.657534246575342</v>
      </c>
      <c r="CH25" s="205">
        <f t="shared" si="4"/>
        <v>0</v>
      </c>
    </row>
    <row r="26" spans="2:86" s="10" customFormat="1" x14ac:dyDescent="0.3">
      <c r="B26" s="197"/>
      <c r="C26" s="206"/>
      <c r="D26" s="206"/>
      <c r="E26" s="206"/>
      <c r="F26" s="206"/>
      <c r="G26" s="206"/>
      <c r="H26" s="206"/>
      <c r="I26" s="206"/>
      <c r="J26" s="206"/>
      <c r="K26" s="206"/>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206"/>
      <c r="BR26" s="208"/>
      <c r="BS26" s="208"/>
      <c r="BT26" s="208"/>
      <c r="BU26" s="208"/>
      <c r="BV26" s="208"/>
      <c r="BW26" s="208"/>
      <c r="BX26" s="159"/>
      <c r="BY26" s="208"/>
      <c r="BZ26" s="208"/>
      <c r="CA26" s="199"/>
      <c r="CB26" s="199"/>
      <c r="CC26" s="199"/>
      <c r="CD26" s="199"/>
      <c r="CE26" s="199"/>
      <c r="CF26" s="199"/>
      <c r="CG26" s="199"/>
      <c r="CH26" s="206"/>
    </row>
    <row r="27" spans="2:86" s="10" customFormat="1" x14ac:dyDescent="0.3">
      <c r="B27" s="197"/>
      <c r="C27" s="206"/>
      <c r="D27" s="206"/>
      <c r="E27" s="206"/>
      <c r="F27" s="206"/>
      <c r="G27" s="206"/>
      <c r="H27" s="206"/>
      <c r="I27" s="206"/>
      <c r="J27" s="206"/>
      <c r="K27" s="206"/>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206"/>
      <c r="BR27" s="208"/>
      <c r="BS27" s="208"/>
      <c r="BT27" s="208"/>
      <c r="BU27" s="208"/>
      <c r="BV27" s="208"/>
      <c r="BW27" s="208"/>
      <c r="BX27" s="159"/>
      <c r="BY27" s="208"/>
      <c r="BZ27" s="208"/>
      <c r="CA27" s="199"/>
      <c r="CB27" s="199"/>
      <c r="CC27" s="199"/>
      <c r="CD27" s="199"/>
      <c r="CE27" s="199"/>
      <c r="CF27" s="199"/>
      <c r="CG27" s="199"/>
      <c r="CH27" s="206"/>
    </row>
    <row r="28" spans="2:86" s="10" customFormat="1" x14ac:dyDescent="0.3">
      <c r="B28" s="197"/>
      <c r="C28" s="206"/>
      <c r="D28" s="206"/>
      <c r="E28" s="206"/>
      <c r="F28" s="206"/>
      <c r="G28" s="206"/>
      <c r="H28" s="206"/>
      <c r="I28" s="206"/>
      <c r="J28" s="206"/>
      <c r="K28" s="206"/>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206"/>
      <c r="BR28" s="208"/>
      <c r="BS28" s="208"/>
      <c r="BT28" s="208"/>
      <c r="BU28" s="208"/>
      <c r="BV28" s="208"/>
      <c r="BW28" s="208"/>
      <c r="BX28" s="159"/>
      <c r="BY28" s="208"/>
      <c r="BZ28" s="208"/>
      <c r="CA28" s="199"/>
      <c r="CB28" s="199"/>
      <c r="CC28" s="199"/>
      <c r="CD28" s="199"/>
      <c r="CE28" s="199"/>
      <c r="CF28" s="199"/>
      <c r="CG28" s="199"/>
      <c r="CH28" s="206"/>
    </row>
    <row r="29" spans="2:86" s="10" customFormat="1" x14ac:dyDescent="0.3">
      <c r="B29" s="197"/>
      <c r="C29" s="206"/>
      <c r="D29" s="206"/>
      <c r="E29" s="206"/>
      <c r="F29" s="206"/>
      <c r="G29" s="206"/>
      <c r="H29" s="206"/>
      <c r="I29" s="206"/>
      <c r="J29" s="206"/>
      <c r="K29" s="206"/>
      <c r="L29" s="199"/>
      <c r="M29" s="199"/>
      <c r="N29" s="199"/>
      <c r="O29" s="199"/>
      <c r="P29" s="199"/>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206"/>
      <c r="BR29" s="208"/>
      <c r="BS29" s="208"/>
      <c r="BT29" s="208"/>
      <c r="BU29" s="208"/>
      <c r="BV29" s="208"/>
      <c r="BW29" s="208"/>
      <c r="BX29" s="159"/>
      <c r="BY29" s="208"/>
      <c r="BZ29" s="208"/>
      <c r="CA29" s="199"/>
      <c r="CB29" s="199"/>
      <c r="CC29" s="199"/>
      <c r="CD29" s="199"/>
      <c r="CE29" s="199"/>
      <c r="CF29" s="199"/>
      <c r="CG29" s="199"/>
      <c r="CH29" s="206"/>
    </row>
    <row r="30" spans="2:86" s="10" customFormat="1" x14ac:dyDescent="0.3">
      <c r="B30" s="197"/>
      <c r="C30" s="206"/>
      <c r="D30" s="206"/>
      <c r="E30" s="206"/>
      <c r="F30" s="206"/>
      <c r="G30" s="206"/>
      <c r="H30" s="206"/>
      <c r="I30" s="206"/>
      <c r="J30" s="206"/>
      <c r="K30" s="206"/>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206"/>
      <c r="BR30" s="208"/>
      <c r="BS30" s="208"/>
      <c r="BT30" s="208"/>
      <c r="BU30" s="208"/>
      <c r="BV30" s="208"/>
      <c r="BW30" s="208"/>
      <c r="BX30" s="159"/>
      <c r="BY30" s="208"/>
      <c r="BZ30" s="208"/>
      <c r="CA30" s="199"/>
      <c r="CB30" s="199"/>
      <c r="CC30" s="199"/>
      <c r="CD30" s="199"/>
      <c r="CE30" s="199"/>
      <c r="CF30" s="199"/>
      <c r="CG30" s="199"/>
      <c r="CH30" s="206"/>
    </row>
    <row r="31" spans="2:86" s="10" customFormat="1" x14ac:dyDescent="0.3">
      <c r="B31" s="197"/>
      <c r="C31" s="206"/>
      <c r="D31" s="206"/>
      <c r="E31" s="206"/>
      <c r="F31" s="206"/>
      <c r="G31" s="206"/>
      <c r="H31" s="206"/>
      <c r="I31" s="206"/>
      <c r="J31" s="206"/>
      <c r="K31" s="206"/>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c r="BQ31" s="206"/>
      <c r="BR31" s="208"/>
      <c r="BS31" s="208"/>
      <c r="BT31" s="208"/>
      <c r="BU31" s="208"/>
      <c r="BV31" s="208"/>
      <c r="BW31" s="208"/>
      <c r="BX31" s="159"/>
      <c r="BY31" s="208"/>
      <c r="BZ31" s="208"/>
      <c r="CA31" s="199"/>
      <c r="CB31" s="199"/>
      <c r="CC31" s="199"/>
      <c r="CD31" s="199"/>
      <c r="CE31" s="199"/>
      <c r="CF31" s="199"/>
      <c r="CG31" s="199"/>
      <c r="CH31" s="206"/>
    </row>
    <row r="32" spans="2:86" s="10" customFormat="1" x14ac:dyDescent="0.3">
      <c r="B32" s="197"/>
      <c r="C32" s="206"/>
      <c r="D32" s="206"/>
      <c r="E32" s="206"/>
      <c r="F32" s="206"/>
      <c r="G32" s="206"/>
      <c r="H32" s="206"/>
      <c r="I32" s="206"/>
      <c r="J32" s="206"/>
      <c r="K32" s="206"/>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206"/>
      <c r="BR32" s="208"/>
      <c r="BS32" s="208"/>
      <c r="BT32" s="208"/>
      <c r="BU32" s="208"/>
      <c r="BV32" s="208"/>
      <c r="BW32" s="208"/>
      <c r="BX32" s="159"/>
      <c r="BY32" s="208"/>
      <c r="BZ32" s="208"/>
      <c r="CA32" s="199"/>
      <c r="CB32" s="199"/>
      <c r="CC32" s="199"/>
      <c r="CD32" s="199"/>
      <c r="CE32" s="199"/>
      <c r="CF32" s="199"/>
      <c r="CG32" s="199"/>
      <c r="CH32" s="206"/>
    </row>
    <row r="33" spans="2:86" s="10" customFormat="1" x14ac:dyDescent="0.3">
      <c r="B33" s="197"/>
      <c r="C33" s="206"/>
      <c r="D33" s="206"/>
      <c r="E33" s="206"/>
      <c r="F33" s="206"/>
      <c r="G33" s="206"/>
      <c r="H33" s="206"/>
      <c r="I33" s="206"/>
      <c r="J33" s="206"/>
      <c r="K33" s="206"/>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206"/>
      <c r="BR33" s="208"/>
      <c r="BS33" s="208"/>
      <c r="BT33" s="208"/>
      <c r="BU33" s="208"/>
      <c r="BV33" s="208"/>
      <c r="BW33" s="208"/>
      <c r="BX33" s="159"/>
      <c r="BY33" s="208"/>
      <c r="BZ33" s="208"/>
      <c r="CA33" s="199"/>
      <c r="CB33" s="199"/>
      <c r="CC33" s="199"/>
      <c r="CD33" s="199"/>
      <c r="CE33" s="199"/>
      <c r="CF33" s="199"/>
      <c r="CG33" s="199"/>
      <c r="CH33" s="206"/>
    </row>
    <row r="34" spans="2:86" s="10" customFormat="1" x14ac:dyDescent="0.3">
      <c r="B34" s="197"/>
      <c r="C34" s="206"/>
      <c r="D34" s="206"/>
      <c r="E34" s="206"/>
      <c r="F34" s="206"/>
      <c r="G34" s="206"/>
      <c r="H34" s="206"/>
      <c r="I34" s="206"/>
      <c r="J34" s="206"/>
      <c r="K34" s="206"/>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206"/>
      <c r="BR34" s="208"/>
      <c r="BS34" s="208"/>
      <c r="BT34" s="208"/>
      <c r="BU34" s="208"/>
      <c r="BV34" s="208"/>
      <c r="BW34" s="208"/>
      <c r="BX34" s="159"/>
      <c r="BY34" s="208"/>
      <c r="BZ34" s="208"/>
      <c r="CA34" s="199"/>
      <c r="CB34" s="199"/>
      <c r="CC34" s="199"/>
      <c r="CD34" s="199"/>
      <c r="CE34" s="199"/>
      <c r="CF34" s="199"/>
      <c r="CG34" s="199"/>
      <c r="CH34" s="206"/>
    </row>
    <row r="35" spans="2:86" s="10" customFormat="1" x14ac:dyDescent="0.3">
      <c r="B35" s="197"/>
      <c r="C35" s="206"/>
      <c r="D35" s="206"/>
      <c r="E35" s="206"/>
      <c r="F35" s="206"/>
      <c r="G35" s="206"/>
      <c r="H35" s="206"/>
      <c r="I35" s="206"/>
      <c r="J35" s="206"/>
      <c r="K35" s="206"/>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206"/>
      <c r="BR35" s="208"/>
      <c r="BS35" s="208"/>
      <c r="BT35" s="208"/>
      <c r="BU35" s="208"/>
      <c r="BV35" s="208"/>
      <c r="BW35" s="208"/>
      <c r="BX35" s="159"/>
      <c r="BY35" s="208"/>
      <c r="BZ35" s="208"/>
      <c r="CA35" s="199"/>
      <c r="CB35" s="199"/>
      <c r="CC35" s="199"/>
      <c r="CD35" s="199"/>
      <c r="CE35" s="199"/>
      <c r="CF35" s="199"/>
      <c r="CG35" s="199"/>
      <c r="CH35" s="206"/>
    </row>
    <row r="36" spans="2:86" s="10" customFormat="1" x14ac:dyDescent="0.3">
      <c r="B36" s="197"/>
      <c r="C36" s="206"/>
      <c r="D36" s="206"/>
      <c r="E36" s="206"/>
      <c r="F36" s="206"/>
      <c r="G36" s="206"/>
      <c r="H36" s="206"/>
      <c r="I36" s="206"/>
      <c r="J36" s="206"/>
      <c r="K36" s="206"/>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6"/>
      <c r="BR36" s="208"/>
      <c r="BS36" s="208"/>
      <c r="BT36" s="208"/>
      <c r="BU36" s="208"/>
      <c r="BV36" s="208"/>
      <c r="BW36" s="208"/>
      <c r="BX36" s="159"/>
      <c r="BY36" s="208"/>
      <c r="BZ36" s="208"/>
      <c r="CA36" s="199"/>
      <c r="CB36" s="199"/>
      <c r="CC36" s="199"/>
      <c r="CD36" s="199"/>
      <c r="CE36" s="199"/>
      <c r="CF36" s="199"/>
      <c r="CG36" s="199"/>
      <c r="CH36" s="206"/>
    </row>
    <row r="37" spans="2:86" s="10" customFormat="1" x14ac:dyDescent="0.3">
      <c r="B37" s="197"/>
      <c r="C37" s="206"/>
      <c r="D37" s="206"/>
      <c r="E37" s="206"/>
      <c r="F37" s="206"/>
      <c r="G37" s="206"/>
      <c r="H37" s="206"/>
      <c r="I37" s="206"/>
      <c r="J37" s="206"/>
      <c r="K37" s="206"/>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6"/>
      <c r="BR37" s="208"/>
      <c r="BS37" s="208"/>
      <c r="BT37" s="208"/>
      <c r="BU37" s="208"/>
      <c r="BV37" s="208"/>
      <c r="BW37" s="208"/>
      <c r="BX37" s="159"/>
      <c r="BY37" s="208"/>
      <c r="BZ37" s="208"/>
      <c r="CA37" s="199"/>
      <c r="CB37" s="199"/>
      <c r="CC37" s="199"/>
      <c r="CD37" s="199"/>
      <c r="CE37" s="199"/>
      <c r="CF37" s="199"/>
      <c r="CG37" s="199"/>
      <c r="CH37" s="206"/>
    </row>
    <row r="38" spans="2:86" s="10" customFormat="1" x14ac:dyDescent="0.3">
      <c r="B38" s="197"/>
      <c r="C38" s="206"/>
      <c r="D38" s="206"/>
      <c r="E38" s="206"/>
      <c r="F38" s="206"/>
      <c r="G38" s="206"/>
      <c r="H38" s="206"/>
      <c r="I38" s="206"/>
      <c r="J38" s="206"/>
      <c r="K38" s="206"/>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6"/>
      <c r="BR38" s="208"/>
      <c r="BS38" s="208"/>
      <c r="BT38" s="208"/>
      <c r="BU38" s="208"/>
      <c r="BV38" s="208"/>
      <c r="BW38" s="208"/>
      <c r="BX38" s="159"/>
      <c r="BY38" s="208"/>
      <c r="BZ38" s="208"/>
      <c r="CA38" s="199"/>
      <c r="CB38" s="199"/>
      <c r="CC38" s="199"/>
      <c r="CD38" s="199"/>
      <c r="CE38" s="199"/>
      <c r="CF38" s="199"/>
      <c r="CG38" s="199"/>
      <c r="CH38" s="206"/>
    </row>
    <row r="39" spans="2:86" s="10" customFormat="1" x14ac:dyDescent="0.3">
      <c r="B39" s="197"/>
      <c r="C39" s="206"/>
      <c r="D39" s="206"/>
      <c r="E39" s="206"/>
      <c r="F39" s="206"/>
      <c r="G39" s="206"/>
      <c r="H39" s="206"/>
      <c r="I39" s="206"/>
      <c r="J39" s="206"/>
      <c r="K39" s="206"/>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6"/>
      <c r="BR39" s="208"/>
      <c r="BS39" s="208"/>
      <c r="BT39" s="208"/>
      <c r="BU39" s="208"/>
      <c r="BV39" s="208"/>
      <c r="BW39" s="208"/>
      <c r="BX39" s="159"/>
      <c r="BY39" s="208"/>
      <c r="BZ39" s="208"/>
      <c r="CA39" s="199"/>
      <c r="CB39" s="199"/>
      <c r="CC39" s="199"/>
      <c r="CD39" s="199"/>
      <c r="CE39" s="199"/>
      <c r="CF39" s="199"/>
      <c r="CG39" s="199"/>
      <c r="CH39" s="206"/>
    </row>
    <row r="40" spans="2:86" s="10" customFormat="1" x14ac:dyDescent="0.3">
      <c r="B40" s="197"/>
      <c r="C40" s="206"/>
      <c r="D40" s="206"/>
      <c r="E40" s="206"/>
      <c r="F40" s="206"/>
      <c r="G40" s="206"/>
      <c r="H40" s="206"/>
      <c r="I40" s="206"/>
      <c r="J40" s="206"/>
      <c r="K40" s="206"/>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6"/>
      <c r="BR40" s="208"/>
      <c r="BS40" s="208"/>
      <c r="BT40" s="208"/>
      <c r="BU40" s="208"/>
      <c r="BV40" s="208"/>
      <c r="BW40" s="208"/>
      <c r="BX40" s="159"/>
      <c r="BY40" s="208"/>
      <c r="BZ40" s="208"/>
      <c r="CA40" s="199"/>
      <c r="CB40" s="199"/>
      <c r="CC40" s="199"/>
      <c r="CD40" s="199"/>
      <c r="CE40" s="199"/>
      <c r="CF40" s="199"/>
      <c r="CG40" s="199"/>
      <c r="CH40" s="206"/>
    </row>
    <row r="41" spans="2:86" s="10" customFormat="1" x14ac:dyDescent="0.3">
      <c r="B41" s="197"/>
      <c r="C41" s="206"/>
      <c r="D41" s="206"/>
      <c r="E41" s="206"/>
      <c r="F41" s="206"/>
      <c r="G41" s="206"/>
      <c r="H41" s="206"/>
      <c r="I41" s="206"/>
      <c r="J41" s="206"/>
      <c r="K41" s="206"/>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6"/>
      <c r="BR41" s="208"/>
      <c r="BS41" s="208"/>
      <c r="BT41" s="208"/>
      <c r="BU41" s="208"/>
      <c r="BV41" s="208"/>
      <c r="BW41" s="208"/>
      <c r="BX41" s="159"/>
      <c r="BY41" s="208"/>
      <c r="BZ41" s="208"/>
      <c r="CA41" s="199"/>
      <c r="CB41" s="199"/>
      <c r="CC41" s="199"/>
      <c r="CD41" s="199"/>
      <c r="CE41" s="199"/>
      <c r="CF41" s="199"/>
      <c r="CG41" s="199"/>
      <c r="CH41" s="206"/>
    </row>
    <row r="42" spans="2:86" s="10" customFormat="1" x14ac:dyDescent="0.3">
      <c r="B42" s="197"/>
      <c r="C42" s="206"/>
      <c r="D42" s="206"/>
      <c r="E42" s="206"/>
      <c r="F42" s="206"/>
      <c r="G42" s="206"/>
      <c r="H42" s="206"/>
      <c r="I42" s="206"/>
      <c r="J42" s="206" t="s">
        <v>80</v>
      </c>
      <c r="K42" s="206" t="s">
        <v>80</v>
      </c>
      <c r="L42" s="199" t="s">
        <v>80</v>
      </c>
      <c r="M42" s="199" t="s">
        <v>80</v>
      </c>
      <c r="N42" s="199" t="s">
        <v>80</v>
      </c>
      <c r="O42" s="199"/>
      <c r="P42" s="199"/>
      <c r="Q42" s="199"/>
      <c r="R42" s="199"/>
      <c r="S42" s="199"/>
      <c r="T42" s="199"/>
      <c r="U42" s="199"/>
      <c r="V42" s="199" t="s">
        <v>80</v>
      </c>
      <c r="W42" s="199" t="s">
        <v>80</v>
      </c>
      <c r="X42" s="199"/>
      <c r="Y42" s="199"/>
      <c r="Z42" s="199"/>
      <c r="AA42" s="199"/>
      <c r="AB42" s="199"/>
      <c r="AC42" s="199"/>
      <c r="AD42" s="199"/>
      <c r="AE42" s="199"/>
      <c r="AF42" s="199"/>
      <c r="AG42" s="199"/>
      <c r="AH42" s="199"/>
      <c r="AI42" s="199"/>
      <c r="AJ42" s="199" t="s">
        <v>80</v>
      </c>
      <c r="AK42" s="199"/>
      <c r="AL42" s="199"/>
      <c r="AM42" s="199"/>
      <c r="AN42" s="199"/>
      <c r="AO42" s="199"/>
      <c r="AP42" s="199" t="s">
        <v>80</v>
      </c>
      <c r="AQ42" s="199" t="s">
        <v>80</v>
      </c>
      <c r="AR42" s="199" t="s">
        <v>80</v>
      </c>
      <c r="AS42" s="199" t="s">
        <v>80</v>
      </c>
      <c r="AT42" s="199" t="s">
        <v>80</v>
      </c>
      <c r="AU42" s="199" t="s">
        <v>80</v>
      </c>
      <c r="AV42" s="199"/>
      <c r="AW42" s="199"/>
      <c r="AX42" s="199"/>
      <c r="AY42" s="199"/>
      <c r="AZ42" s="199"/>
      <c r="BA42" s="199"/>
      <c r="BB42" s="199"/>
      <c r="BC42" s="199" t="s">
        <v>80</v>
      </c>
      <c r="BD42" s="199"/>
      <c r="BE42" s="199"/>
      <c r="BF42" s="199"/>
      <c r="BG42" s="199"/>
      <c r="BH42" s="199"/>
      <c r="BI42" s="199"/>
      <c r="BJ42" s="199"/>
      <c r="BK42" s="199"/>
      <c r="BL42" s="199"/>
      <c r="BM42" s="199"/>
      <c r="BN42" s="199"/>
      <c r="BO42" s="199"/>
      <c r="BP42" s="199"/>
      <c r="BQ42" s="206"/>
      <c r="BR42" s="208"/>
      <c r="BS42" s="208"/>
      <c r="BT42" s="208"/>
      <c r="BU42" s="208"/>
      <c r="BV42" s="208"/>
      <c r="BW42" s="208"/>
      <c r="BX42" s="159"/>
      <c r="BY42" s="208"/>
      <c r="BZ42" s="208"/>
      <c r="CA42" s="199" t="s">
        <v>80</v>
      </c>
      <c r="CB42" s="199" t="s">
        <v>80</v>
      </c>
      <c r="CC42" s="199" t="s">
        <v>80</v>
      </c>
      <c r="CD42" s="199" t="s">
        <v>80</v>
      </c>
      <c r="CE42" s="199" t="s">
        <v>80</v>
      </c>
      <c r="CF42" s="199" t="s">
        <v>80</v>
      </c>
      <c r="CG42" s="199" t="s">
        <v>80</v>
      </c>
      <c r="CH42" s="206" t="s">
        <v>80</v>
      </c>
    </row>
    <row r="43" spans="2:86" s="10" customFormat="1" x14ac:dyDescent="0.3">
      <c r="B43" s="197"/>
      <c r="C43" s="206"/>
      <c r="D43" s="206"/>
      <c r="E43" s="206"/>
      <c r="F43" s="206"/>
      <c r="G43" s="206"/>
      <c r="H43" s="206"/>
      <c r="I43" s="206"/>
      <c r="J43" s="206" t="s">
        <v>80</v>
      </c>
      <c r="K43" s="206" t="s">
        <v>80</v>
      </c>
      <c r="L43" s="199" t="s">
        <v>80</v>
      </c>
      <c r="M43" s="199" t="s">
        <v>80</v>
      </c>
      <c r="N43" s="199" t="s">
        <v>80</v>
      </c>
      <c r="O43" s="199"/>
      <c r="P43" s="199"/>
      <c r="Q43" s="199"/>
      <c r="R43" s="199"/>
      <c r="S43" s="199"/>
      <c r="T43" s="199"/>
      <c r="U43" s="199"/>
      <c r="V43" s="199" t="s">
        <v>80</v>
      </c>
      <c r="W43" s="199" t="s">
        <v>80</v>
      </c>
      <c r="X43" s="199"/>
      <c r="Y43" s="199"/>
      <c r="Z43" s="199"/>
      <c r="AA43" s="199"/>
      <c r="AB43" s="199"/>
      <c r="AC43" s="199"/>
      <c r="AD43" s="199"/>
      <c r="AE43" s="199"/>
      <c r="AF43" s="199"/>
      <c r="AG43" s="199"/>
      <c r="AH43" s="199"/>
      <c r="AI43" s="199"/>
      <c r="AJ43" s="199" t="s">
        <v>80</v>
      </c>
      <c r="AK43" s="199"/>
      <c r="AL43" s="199"/>
      <c r="AM43" s="199"/>
      <c r="AN43" s="199"/>
      <c r="AO43" s="199"/>
      <c r="AP43" s="199" t="s">
        <v>80</v>
      </c>
      <c r="AQ43" s="199" t="s">
        <v>80</v>
      </c>
      <c r="AR43" s="199" t="s">
        <v>80</v>
      </c>
      <c r="AS43" s="199" t="s">
        <v>80</v>
      </c>
      <c r="AT43" s="199" t="s">
        <v>80</v>
      </c>
      <c r="AU43" s="199" t="s">
        <v>80</v>
      </c>
      <c r="AV43" s="199"/>
      <c r="AW43" s="199"/>
      <c r="AX43" s="199"/>
      <c r="AY43" s="199"/>
      <c r="AZ43" s="199"/>
      <c r="BA43" s="199"/>
      <c r="BB43" s="199"/>
      <c r="BC43" s="199" t="s">
        <v>80</v>
      </c>
      <c r="BD43" s="199"/>
      <c r="BE43" s="199"/>
      <c r="BF43" s="199"/>
      <c r="BG43" s="199"/>
      <c r="BH43" s="199"/>
      <c r="BI43" s="199"/>
      <c r="BJ43" s="199"/>
      <c r="BK43" s="199"/>
      <c r="BL43" s="199"/>
      <c r="BM43" s="199"/>
      <c r="BN43" s="199"/>
      <c r="BO43" s="199"/>
      <c r="BP43" s="199"/>
      <c r="BQ43" s="206"/>
      <c r="BR43" s="208"/>
      <c r="BS43" s="208"/>
      <c r="BT43" s="208"/>
      <c r="BU43" s="208"/>
      <c r="BV43" s="208"/>
      <c r="BW43" s="208"/>
      <c r="BX43" s="159"/>
      <c r="BY43" s="208"/>
      <c r="BZ43" s="208"/>
      <c r="CA43" s="199" t="s">
        <v>80</v>
      </c>
      <c r="CB43" s="199" t="s">
        <v>80</v>
      </c>
      <c r="CC43" s="199" t="s">
        <v>80</v>
      </c>
      <c r="CD43" s="199" t="s">
        <v>80</v>
      </c>
      <c r="CE43" s="199" t="s">
        <v>80</v>
      </c>
      <c r="CF43" s="199" t="s">
        <v>80</v>
      </c>
      <c r="CG43" s="199" t="s">
        <v>80</v>
      </c>
      <c r="CH43" s="206" t="s">
        <v>80</v>
      </c>
    </row>
    <row r="44" spans="2:86" s="10" customFormat="1" x14ac:dyDescent="0.3">
      <c r="B44" s="197"/>
      <c r="C44" s="206"/>
      <c r="D44" s="206"/>
      <c r="E44" s="206"/>
      <c r="F44" s="206"/>
      <c r="G44" s="206"/>
      <c r="H44" s="206"/>
      <c r="I44" s="206"/>
      <c r="J44" s="206" t="s">
        <v>80</v>
      </c>
      <c r="K44" s="206" t="s">
        <v>80</v>
      </c>
      <c r="L44" s="199" t="s">
        <v>80</v>
      </c>
      <c r="M44" s="199" t="s">
        <v>80</v>
      </c>
      <c r="N44" s="199" t="s">
        <v>80</v>
      </c>
      <c r="O44" s="199"/>
      <c r="P44" s="199"/>
      <c r="Q44" s="199"/>
      <c r="R44" s="199"/>
      <c r="S44" s="199"/>
      <c r="T44" s="199"/>
      <c r="U44" s="199"/>
      <c r="V44" s="199" t="s">
        <v>80</v>
      </c>
      <c r="W44" s="199" t="s">
        <v>80</v>
      </c>
      <c r="X44" s="199"/>
      <c r="Y44" s="199"/>
      <c r="Z44" s="199"/>
      <c r="AA44" s="199"/>
      <c r="AB44" s="199"/>
      <c r="AC44" s="199"/>
      <c r="AD44" s="199"/>
      <c r="AE44" s="199"/>
      <c r="AF44" s="199"/>
      <c r="AG44" s="199"/>
      <c r="AH44" s="199"/>
      <c r="AI44" s="199"/>
      <c r="AJ44" s="199" t="s">
        <v>80</v>
      </c>
      <c r="AK44" s="199"/>
      <c r="AL44" s="199"/>
      <c r="AM44" s="199"/>
      <c r="AN44" s="199"/>
      <c r="AO44" s="199"/>
      <c r="AP44" s="199" t="s">
        <v>80</v>
      </c>
      <c r="AQ44" s="199" t="s">
        <v>80</v>
      </c>
      <c r="AR44" s="199" t="s">
        <v>80</v>
      </c>
      <c r="AS44" s="199" t="s">
        <v>80</v>
      </c>
      <c r="AT44" s="199" t="s">
        <v>80</v>
      </c>
      <c r="AU44" s="199" t="s">
        <v>80</v>
      </c>
      <c r="AV44" s="199"/>
      <c r="AW44" s="199"/>
      <c r="AX44" s="199"/>
      <c r="AY44" s="199"/>
      <c r="AZ44" s="199"/>
      <c r="BA44" s="199"/>
      <c r="BB44" s="199"/>
      <c r="BC44" s="199" t="s">
        <v>80</v>
      </c>
      <c r="BD44" s="199"/>
      <c r="BE44" s="199"/>
      <c r="BF44" s="199"/>
      <c r="BG44" s="199"/>
      <c r="BH44" s="199"/>
      <c r="BI44" s="199"/>
      <c r="BJ44" s="199"/>
      <c r="BK44" s="199"/>
      <c r="BL44" s="199"/>
      <c r="BM44" s="199"/>
      <c r="BN44" s="199"/>
      <c r="BO44" s="199"/>
      <c r="BP44" s="199"/>
      <c r="BQ44" s="206"/>
      <c r="BR44" s="208"/>
      <c r="BS44" s="208"/>
      <c r="BT44" s="208"/>
      <c r="BU44" s="208"/>
      <c r="BV44" s="208"/>
      <c r="BW44" s="208"/>
      <c r="BX44" s="159"/>
      <c r="BY44" s="208"/>
      <c r="BZ44" s="208"/>
      <c r="CA44" s="199" t="s">
        <v>80</v>
      </c>
      <c r="CB44" s="199" t="s">
        <v>80</v>
      </c>
      <c r="CC44" s="199" t="s">
        <v>80</v>
      </c>
      <c r="CD44" s="199" t="s">
        <v>80</v>
      </c>
      <c r="CE44" s="199" t="s">
        <v>80</v>
      </c>
      <c r="CF44" s="199" t="s">
        <v>80</v>
      </c>
      <c r="CG44" s="199" t="s">
        <v>80</v>
      </c>
      <c r="CH44" s="206" t="s">
        <v>80</v>
      </c>
    </row>
    <row r="45" spans="2:86" s="10" customFormat="1" x14ac:dyDescent="0.3">
      <c r="B45" s="197"/>
      <c r="C45" s="206"/>
      <c r="D45" s="206"/>
      <c r="E45" s="206"/>
      <c r="F45" s="206"/>
      <c r="G45" s="206"/>
      <c r="H45" s="206"/>
      <c r="I45" s="206"/>
      <c r="J45" s="206" t="s">
        <v>80</v>
      </c>
      <c r="K45" s="206" t="s">
        <v>80</v>
      </c>
      <c r="L45" s="199" t="s">
        <v>80</v>
      </c>
      <c r="M45" s="199" t="s">
        <v>80</v>
      </c>
      <c r="N45" s="199" t="s">
        <v>80</v>
      </c>
      <c r="O45" s="199"/>
      <c r="P45" s="199"/>
      <c r="Q45" s="199"/>
      <c r="R45" s="199"/>
      <c r="S45" s="199"/>
      <c r="T45" s="199"/>
      <c r="U45" s="199"/>
      <c r="V45" s="199" t="s">
        <v>80</v>
      </c>
      <c r="W45" s="199" t="s">
        <v>80</v>
      </c>
      <c r="X45" s="199"/>
      <c r="Y45" s="199"/>
      <c r="Z45" s="199"/>
      <c r="AA45" s="199"/>
      <c r="AB45" s="199"/>
      <c r="AC45" s="199"/>
      <c r="AD45" s="199"/>
      <c r="AE45" s="199"/>
      <c r="AF45" s="199"/>
      <c r="AG45" s="199"/>
      <c r="AH45" s="199"/>
      <c r="AI45" s="199"/>
      <c r="AJ45" s="199" t="s">
        <v>80</v>
      </c>
      <c r="AK45" s="199"/>
      <c r="AL45" s="199"/>
      <c r="AM45" s="199"/>
      <c r="AN45" s="199"/>
      <c r="AO45" s="199"/>
      <c r="AP45" s="199" t="s">
        <v>80</v>
      </c>
      <c r="AQ45" s="199" t="s">
        <v>80</v>
      </c>
      <c r="AR45" s="199" t="s">
        <v>80</v>
      </c>
      <c r="AS45" s="199" t="s">
        <v>80</v>
      </c>
      <c r="AT45" s="199" t="s">
        <v>80</v>
      </c>
      <c r="AU45" s="199" t="s">
        <v>80</v>
      </c>
      <c r="AV45" s="199"/>
      <c r="AW45" s="199"/>
      <c r="AX45" s="199"/>
      <c r="AY45" s="199"/>
      <c r="AZ45" s="199"/>
      <c r="BA45" s="199"/>
      <c r="BB45" s="199"/>
      <c r="BC45" s="199" t="s">
        <v>80</v>
      </c>
      <c r="BD45" s="199"/>
      <c r="BE45" s="199"/>
      <c r="BF45" s="199"/>
      <c r="BG45" s="199"/>
      <c r="BH45" s="199"/>
      <c r="BI45" s="199"/>
      <c r="BJ45" s="199"/>
      <c r="BK45" s="199"/>
      <c r="BL45" s="199"/>
      <c r="BM45" s="199"/>
      <c r="BN45" s="199"/>
      <c r="BO45" s="199"/>
      <c r="BP45" s="199"/>
      <c r="BQ45" s="206"/>
      <c r="BR45" s="208"/>
      <c r="BS45" s="208"/>
      <c r="BT45" s="208"/>
      <c r="BU45" s="208"/>
      <c r="BV45" s="208"/>
      <c r="BW45" s="208"/>
      <c r="BX45" s="159"/>
      <c r="BY45" s="208"/>
      <c r="BZ45" s="208"/>
      <c r="CA45" s="199" t="s">
        <v>80</v>
      </c>
      <c r="CB45" s="199" t="s">
        <v>80</v>
      </c>
      <c r="CC45" s="199" t="s">
        <v>80</v>
      </c>
      <c r="CD45" s="199" t="s">
        <v>80</v>
      </c>
      <c r="CE45" s="199" t="s">
        <v>80</v>
      </c>
      <c r="CF45" s="199" t="s">
        <v>80</v>
      </c>
      <c r="CG45" s="199" t="s">
        <v>80</v>
      </c>
      <c r="CH45" s="206" t="s">
        <v>80</v>
      </c>
    </row>
    <row r="46" spans="2:86" s="10" customFormat="1" x14ac:dyDescent="0.3">
      <c r="B46" s="197"/>
      <c r="C46" s="206"/>
      <c r="D46" s="206"/>
      <c r="E46" s="206"/>
      <c r="F46" s="206"/>
      <c r="G46" s="206"/>
      <c r="H46" s="206"/>
      <c r="I46" s="206"/>
      <c r="J46" s="206" t="s">
        <v>80</v>
      </c>
      <c r="K46" s="206" t="s">
        <v>80</v>
      </c>
      <c r="L46" s="199" t="s">
        <v>80</v>
      </c>
      <c r="M46" s="199" t="s">
        <v>80</v>
      </c>
      <c r="N46" s="199" t="s">
        <v>80</v>
      </c>
      <c r="O46" s="199"/>
      <c r="P46" s="199"/>
      <c r="Q46" s="199"/>
      <c r="R46" s="199"/>
      <c r="S46" s="199"/>
      <c r="T46" s="199"/>
      <c r="U46" s="199"/>
      <c r="V46" s="199" t="s">
        <v>80</v>
      </c>
      <c r="W46" s="199" t="s">
        <v>80</v>
      </c>
      <c r="X46" s="199"/>
      <c r="Y46" s="199"/>
      <c r="Z46" s="199"/>
      <c r="AA46" s="199"/>
      <c r="AB46" s="199"/>
      <c r="AC46" s="199"/>
      <c r="AD46" s="199"/>
      <c r="AE46" s="199"/>
      <c r="AF46" s="199"/>
      <c r="AG46" s="199"/>
      <c r="AH46" s="199"/>
      <c r="AI46" s="199"/>
      <c r="AJ46" s="199" t="s">
        <v>80</v>
      </c>
      <c r="AK46" s="199"/>
      <c r="AL46" s="199"/>
      <c r="AM46" s="199"/>
      <c r="AN46" s="199"/>
      <c r="AO46" s="199"/>
      <c r="AP46" s="199" t="s">
        <v>80</v>
      </c>
      <c r="AQ46" s="199" t="s">
        <v>80</v>
      </c>
      <c r="AR46" s="199" t="s">
        <v>80</v>
      </c>
      <c r="AS46" s="199" t="s">
        <v>80</v>
      </c>
      <c r="AT46" s="199" t="s">
        <v>80</v>
      </c>
      <c r="AU46" s="199" t="s">
        <v>80</v>
      </c>
      <c r="AV46" s="199"/>
      <c r="AW46" s="199"/>
      <c r="AX46" s="199"/>
      <c r="AY46" s="199"/>
      <c r="AZ46" s="199"/>
      <c r="BA46" s="199"/>
      <c r="BB46" s="199"/>
      <c r="BC46" s="199" t="s">
        <v>80</v>
      </c>
      <c r="BD46" s="199"/>
      <c r="BE46" s="199"/>
      <c r="BF46" s="199"/>
      <c r="BG46" s="199"/>
      <c r="BH46" s="199"/>
      <c r="BI46" s="199"/>
      <c r="BJ46" s="199"/>
      <c r="BK46" s="199"/>
      <c r="BL46" s="199"/>
      <c r="BM46" s="199"/>
      <c r="BN46" s="199"/>
      <c r="BO46" s="199"/>
      <c r="BP46" s="199"/>
      <c r="BQ46" s="206"/>
      <c r="BR46" s="208"/>
      <c r="BS46" s="208"/>
      <c r="BT46" s="208"/>
      <c r="BU46" s="208"/>
      <c r="BV46" s="208"/>
      <c r="BW46" s="208"/>
      <c r="BX46" s="159"/>
      <c r="BY46" s="208"/>
      <c r="BZ46" s="208"/>
      <c r="CA46" s="199" t="s">
        <v>80</v>
      </c>
      <c r="CB46" s="199" t="s">
        <v>80</v>
      </c>
      <c r="CC46" s="199" t="s">
        <v>80</v>
      </c>
      <c r="CD46" s="199" t="s">
        <v>80</v>
      </c>
      <c r="CE46" s="199" t="s">
        <v>80</v>
      </c>
      <c r="CF46" s="199" t="s">
        <v>80</v>
      </c>
      <c r="CG46" s="199" t="s">
        <v>80</v>
      </c>
      <c r="CH46" s="206" t="s">
        <v>80</v>
      </c>
    </row>
    <row r="47" spans="2:86" s="10" customFormat="1" x14ac:dyDescent="0.3">
      <c r="B47" s="197"/>
      <c r="C47" s="206"/>
      <c r="D47" s="206"/>
      <c r="E47" s="206"/>
      <c r="F47" s="206"/>
      <c r="G47" s="206"/>
      <c r="H47" s="206"/>
      <c r="I47" s="206"/>
      <c r="J47" s="206" t="s">
        <v>80</v>
      </c>
      <c r="K47" s="206" t="s">
        <v>80</v>
      </c>
      <c r="L47" s="199" t="s">
        <v>80</v>
      </c>
      <c r="M47" s="199" t="s">
        <v>80</v>
      </c>
      <c r="N47" s="199" t="s">
        <v>80</v>
      </c>
      <c r="O47" s="199"/>
      <c r="P47" s="199"/>
      <c r="Q47" s="199"/>
      <c r="R47" s="199"/>
      <c r="S47" s="199"/>
      <c r="T47" s="199"/>
      <c r="U47" s="199"/>
      <c r="V47" s="199" t="s">
        <v>80</v>
      </c>
      <c r="W47" s="199" t="s">
        <v>80</v>
      </c>
      <c r="X47" s="199"/>
      <c r="Y47" s="199"/>
      <c r="Z47" s="199"/>
      <c r="AA47" s="199"/>
      <c r="AB47" s="199"/>
      <c r="AC47" s="199"/>
      <c r="AD47" s="199"/>
      <c r="AE47" s="199"/>
      <c r="AF47" s="199"/>
      <c r="AG47" s="199"/>
      <c r="AH47" s="199"/>
      <c r="AI47" s="199"/>
      <c r="AJ47" s="199" t="s">
        <v>80</v>
      </c>
      <c r="AK47" s="199"/>
      <c r="AL47" s="199"/>
      <c r="AM47" s="199"/>
      <c r="AN47" s="199"/>
      <c r="AO47" s="199"/>
      <c r="AP47" s="199" t="s">
        <v>80</v>
      </c>
      <c r="AQ47" s="199" t="s">
        <v>80</v>
      </c>
      <c r="AR47" s="199" t="s">
        <v>80</v>
      </c>
      <c r="AS47" s="199" t="s">
        <v>80</v>
      </c>
      <c r="AT47" s="199" t="s">
        <v>80</v>
      </c>
      <c r="AU47" s="199" t="s">
        <v>80</v>
      </c>
      <c r="AV47" s="199"/>
      <c r="AW47" s="199"/>
      <c r="AX47" s="199"/>
      <c r="AY47" s="199"/>
      <c r="AZ47" s="199"/>
      <c r="BA47" s="199"/>
      <c r="BB47" s="199"/>
      <c r="BC47" s="199" t="s">
        <v>80</v>
      </c>
      <c r="BD47" s="199"/>
      <c r="BE47" s="199"/>
      <c r="BF47" s="199"/>
      <c r="BG47" s="199"/>
      <c r="BH47" s="199"/>
      <c r="BI47" s="199"/>
      <c r="BJ47" s="199"/>
      <c r="BK47" s="199"/>
      <c r="BL47" s="199"/>
      <c r="BM47" s="199"/>
      <c r="BN47" s="199"/>
      <c r="BO47" s="199"/>
      <c r="BP47" s="199"/>
      <c r="BQ47" s="206"/>
      <c r="BR47" s="208"/>
      <c r="BS47" s="208"/>
      <c r="BT47" s="208"/>
      <c r="BU47" s="208"/>
      <c r="BV47" s="208"/>
      <c r="BW47" s="208"/>
      <c r="BX47" s="159"/>
      <c r="BY47" s="208"/>
      <c r="BZ47" s="208"/>
      <c r="CA47" s="199" t="s">
        <v>80</v>
      </c>
      <c r="CB47" s="199" t="s">
        <v>80</v>
      </c>
      <c r="CC47" s="199" t="s">
        <v>80</v>
      </c>
      <c r="CD47" s="199" t="s">
        <v>80</v>
      </c>
      <c r="CE47" s="199" t="s">
        <v>80</v>
      </c>
      <c r="CF47" s="199" t="s">
        <v>80</v>
      </c>
      <c r="CG47" s="199" t="s">
        <v>80</v>
      </c>
      <c r="CH47" s="206" t="s">
        <v>80</v>
      </c>
    </row>
    <row r="48" spans="2:86" s="10" customFormat="1" x14ac:dyDescent="0.3">
      <c r="B48" s="197"/>
      <c r="C48" s="206"/>
      <c r="D48" s="206"/>
      <c r="E48" s="206"/>
      <c r="F48" s="206"/>
      <c r="G48" s="206"/>
      <c r="H48" s="206"/>
      <c r="I48" s="206"/>
      <c r="J48" s="206" t="s">
        <v>80</v>
      </c>
      <c r="K48" s="206" t="s">
        <v>80</v>
      </c>
      <c r="L48" s="199" t="s">
        <v>80</v>
      </c>
      <c r="M48" s="199" t="s">
        <v>80</v>
      </c>
      <c r="N48" s="199" t="s">
        <v>80</v>
      </c>
      <c r="O48" s="199"/>
      <c r="P48" s="199"/>
      <c r="Q48" s="199"/>
      <c r="R48" s="199"/>
      <c r="S48" s="199"/>
      <c r="T48" s="199"/>
      <c r="U48" s="199"/>
      <c r="V48" s="199" t="s">
        <v>80</v>
      </c>
      <c r="W48" s="199" t="s">
        <v>80</v>
      </c>
      <c r="X48" s="199"/>
      <c r="Y48" s="199"/>
      <c r="Z48" s="199"/>
      <c r="AA48" s="199"/>
      <c r="AB48" s="199"/>
      <c r="AC48" s="199"/>
      <c r="AD48" s="199"/>
      <c r="AE48" s="199"/>
      <c r="AF48" s="199"/>
      <c r="AG48" s="199"/>
      <c r="AH48" s="199"/>
      <c r="AI48" s="199"/>
      <c r="AJ48" s="199" t="s">
        <v>80</v>
      </c>
      <c r="AK48" s="199"/>
      <c r="AL48" s="199"/>
      <c r="AM48" s="199"/>
      <c r="AN48" s="199"/>
      <c r="AO48" s="199"/>
      <c r="AP48" s="199" t="s">
        <v>80</v>
      </c>
      <c r="AQ48" s="199" t="s">
        <v>80</v>
      </c>
      <c r="AR48" s="199" t="s">
        <v>80</v>
      </c>
      <c r="AS48" s="199" t="s">
        <v>80</v>
      </c>
      <c r="AT48" s="199" t="s">
        <v>80</v>
      </c>
      <c r="AU48" s="199" t="s">
        <v>80</v>
      </c>
      <c r="AV48" s="199"/>
      <c r="AW48" s="199"/>
      <c r="AX48" s="199"/>
      <c r="AY48" s="199"/>
      <c r="AZ48" s="199"/>
      <c r="BA48" s="199"/>
      <c r="BB48" s="199"/>
      <c r="BC48" s="199" t="s">
        <v>80</v>
      </c>
      <c r="BD48" s="199"/>
      <c r="BE48" s="199"/>
      <c r="BF48" s="199"/>
      <c r="BG48" s="199"/>
      <c r="BH48" s="199"/>
      <c r="BI48" s="199"/>
      <c r="BJ48" s="199"/>
      <c r="BK48" s="199"/>
      <c r="BL48" s="199"/>
      <c r="BM48" s="199"/>
      <c r="BN48" s="199"/>
      <c r="BO48" s="199"/>
      <c r="BP48" s="199"/>
      <c r="BQ48" s="206"/>
      <c r="BR48" s="208"/>
      <c r="BS48" s="208"/>
      <c r="BT48" s="208"/>
      <c r="BU48" s="208"/>
      <c r="BV48" s="208"/>
      <c r="BW48" s="208"/>
      <c r="BX48" s="159"/>
      <c r="BY48" s="208"/>
      <c r="BZ48" s="208"/>
      <c r="CA48" s="199" t="s">
        <v>80</v>
      </c>
      <c r="CB48" s="199" t="s">
        <v>80</v>
      </c>
      <c r="CC48" s="199" t="s">
        <v>80</v>
      </c>
      <c r="CD48" s="199" t="s">
        <v>80</v>
      </c>
      <c r="CE48" s="199" t="s">
        <v>80</v>
      </c>
      <c r="CF48" s="199" t="s">
        <v>80</v>
      </c>
      <c r="CG48" s="199" t="s">
        <v>80</v>
      </c>
      <c r="CH48" s="206" t="s">
        <v>80</v>
      </c>
    </row>
    <row r="49" spans="2:86" s="10" customFormat="1" x14ac:dyDescent="0.3">
      <c r="B49" s="197"/>
      <c r="C49" s="206"/>
      <c r="D49" s="206"/>
      <c r="E49" s="206"/>
      <c r="F49" s="206"/>
      <c r="G49" s="206"/>
      <c r="H49" s="206"/>
      <c r="I49" s="206"/>
      <c r="J49" s="206" t="s">
        <v>80</v>
      </c>
      <c r="K49" s="206" t="s">
        <v>80</v>
      </c>
      <c r="L49" s="199" t="s">
        <v>80</v>
      </c>
      <c r="M49" s="199" t="s">
        <v>80</v>
      </c>
      <c r="N49" s="199" t="s">
        <v>80</v>
      </c>
      <c r="O49" s="199"/>
      <c r="P49" s="199"/>
      <c r="Q49" s="199"/>
      <c r="R49" s="199"/>
      <c r="S49" s="199"/>
      <c r="T49" s="199"/>
      <c r="U49" s="199"/>
      <c r="V49" s="199" t="s">
        <v>80</v>
      </c>
      <c r="W49" s="199" t="s">
        <v>80</v>
      </c>
      <c r="X49" s="199"/>
      <c r="Y49" s="199"/>
      <c r="Z49" s="199"/>
      <c r="AA49" s="199"/>
      <c r="AB49" s="199"/>
      <c r="AC49" s="199"/>
      <c r="AD49" s="199"/>
      <c r="AE49" s="199"/>
      <c r="AF49" s="199"/>
      <c r="AG49" s="199"/>
      <c r="AH49" s="199"/>
      <c r="AI49" s="199"/>
      <c r="AJ49" s="199" t="s">
        <v>80</v>
      </c>
      <c r="AK49" s="199"/>
      <c r="AL49" s="199"/>
      <c r="AM49" s="199"/>
      <c r="AN49" s="199"/>
      <c r="AO49" s="199"/>
      <c r="AP49" s="199" t="s">
        <v>80</v>
      </c>
      <c r="AQ49" s="199" t="s">
        <v>80</v>
      </c>
      <c r="AR49" s="199" t="s">
        <v>80</v>
      </c>
      <c r="AS49" s="199" t="s">
        <v>80</v>
      </c>
      <c r="AT49" s="199" t="s">
        <v>80</v>
      </c>
      <c r="AU49" s="199" t="s">
        <v>80</v>
      </c>
      <c r="AV49" s="199"/>
      <c r="AW49" s="199"/>
      <c r="AX49" s="199"/>
      <c r="AY49" s="199"/>
      <c r="AZ49" s="199"/>
      <c r="BA49" s="199"/>
      <c r="BB49" s="199"/>
      <c r="BC49" s="199" t="s">
        <v>80</v>
      </c>
      <c r="BD49" s="199"/>
      <c r="BE49" s="199"/>
      <c r="BF49" s="199"/>
      <c r="BG49" s="199"/>
      <c r="BH49" s="199"/>
      <c r="BI49" s="199"/>
      <c r="BJ49" s="199"/>
      <c r="BK49" s="199"/>
      <c r="BL49" s="199"/>
      <c r="BM49" s="199"/>
      <c r="BN49" s="199"/>
      <c r="BO49" s="199"/>
      <c r="BP49" s="199"/>
      <c r="BQ49" s="206"/>
      <c r="BR49" s="208"/>
      <c r="BS49" s="208"/>
      <c r="BT49" s="208"/>
      <c r="BU49" s="208"/>
      <c r="BV49" s="208"/>
      <c r="BW49" s="208"/>
      <c r="BX49" s="159"/>
      <c r="BY49" s="208"/>
      <c r="BZ49" s="208"/>
      <c r="CA49" s="199" t="s">
        <v>80</v>
      </c>
      <c r="CB49" s="199" t="s">
        <v>80</v>
      </c>
      <c r="CC49" s="199" t="s">
        <v>80</v>
      </c>
      <c r="CD49" s="199" t="s">
        <v>80</v>
      </c>
      <c r="CE49" s="199" t="s">
        <v>80</v>
      </c>
      <c r="CF49" s="199" t="s">
        <v>80</v>
      </c>
      <c r="CG49" s="199" t="s">
        <v>80</v>
      </c>
      <c r="CH49" s="206" t="s">
        <v>80</v>
      </c>
    </row>
    <row r="50" spans="2:86" s="10" customFormat="1" x14ac:dyDescent="0.3">
      <c r="B50" s="197"/>
      <c r="C50" s="206"/>
      <c r="D50" s="206"/>
      <c r="E50" s="206"/>
      <c r="F50" s="206"/>
      <c r="G50" s="206"/>
      <c r="H50" s="206"/>
      <c r="I50" s="206"/>
      <c r="J50" s="206" t="s">
        <v>80</v>
      </c>
      <c r="K50" s="206" t="s">
        <v>80</v>
      </c>
      <c r="L50" s="199" t="s">
        <v>80</v>
      </c>
      <c r="M50" s="199" t="s">
        <v>80</v>
      </c>
      <c r="N50" s="199" t="s">
        <v>80</v>
      </c>
      <c r="O50" s="199"/>
      <c r="P50" s="199"/>
      <c r="Q50" s="199"/>
      <c r="R50" s="199"/>
      <c r="S50" s="199"/>
      <c r="T50" s="199"/>
      <c r="U50" s="199"/>
      <c r="V50" s="199" t="s">
        <v>80</v>
      </c>
      <c r="W50" s="199" t="s">
        <v>80</v>
      </c>
      <c r="X50" s="199"/>
      <c r="Y50" s="199"/>
      <c r="Z50" s="199"/>
      <c r="AA50" s="199"/>
      <c r="AB50" s="199"/>
      <c r="AC50" s="199"/>
      <c r="AD50" s="199"/>
      <c r="AE50" s="199"/>
      <c r="AF50" s="199"/>
      <c r="AG50" s="199"/>
      <c r="AH50" s="199"/>
      <c r="AI50" s="199"/>
      <c r="AJ50" s="199" t="s">
        <v>80</v>
      </c>
      <c r="AK50" s="199"/>
      <c r="AL50" s="199"/>
      <c r="AM50" s="199"/>
      <c r="AN50" s="199"/>
      <c r="AO50" s="199"/>
      <c r="AP50" s="199" t="s">
        <v>80</v>
      </c>
      <c r="AQ50" s="199" t="s">
        <v>80</v>
      </c>
      <c r="AR50" s="199" t="s">
        <v>80</v>
      </c>
      <c r="AS50" s="199" t="s">
        <v>80</v>
      </c>
      <c r="AT50" s="199" t="s">
        <v>80</v>
      </c>
      <c r="AU50" s="199" t="s">
        <v>80</v>
      </c>
      <c r="AV50" s="199"/>
      <c r="AW50" s="199"/>
      <c r="AX50" s="199"/>
      <c r="AY50" s="199"/>
      <c r="AZ50" s="199"/>
      <c r="BA50" s="199"/>
      <c r="BB50" s="199"/>
      <c r="BC50" s="199" t="s">
        <v>80</v>
      </c>
      <c r="BD50" s="199"/>
      <c r="BE50" s="199"/>
      <c r="BF50" s="199"/>
      <c r="BG50" s="199"/>
      <c r="BH50" s="199"/>
      <c r="BI50" s="199"/>
      <c r="BJ50" s="199"/>
      <c r="BK50" s="199"/>
      <c r="BL50" s="199"/>
      <c r="BM50" s="199"/>
      <c r="BN50" s="199"/>
      <c r="BO50" s="199"/>
      <c r="BP50" s="199"/>
      <c r="BQ50" s="206"/>
      <c r="BR50" s="208"/>
      <c r="BS50" s="208"/>
      <c r="BT50" s="208"/>
      <c r="BU50" s="208"/>
      <c r="BV50" s="208"/>
      <c r="BW50" s="208"/>
      <c r="BX50" s="159"/>
      <c r="BY50" s="208"/>
      <c r="BZ50" s="208"/>
      <c r="CA50" s="199" t="s">
        <v>80</v>
      </c>
      <c r="CB50" s="199" t="s">
        <v>80</v>
      </c>
      <c r="CC50" s="199" t="s">
        <v>80</v>
      </c>
      <c r="CD50" s="199" t="s">
        <v>80</v>
      </c>
      <c r="CE50" s="199" t="s">
        <v>80</v>
      </c>
      <c r="CF50" s="199" t="s">
        <v>80</v>
      </c>
      <c r="CG50" s="199" t="s">
        <v>80</v>
      </c>
      <c r="CH50" s="206" t="s">
        <v>80</v>
      </c>
    </row>
    <row r="51" spans="2:86" s="10" customFormat="1" x14ac:dyDescent="0.3">
      <c r="B51" s="197"/>
      <c r="C51" s="206"/>
      <c r="D51" s="206"/>
      <c r="E51" s="206"/>
      <c r="F51" s="206"/>
      <c r="G51" s="206"/>
      <c r="H51" s="206"/>
      <c r="I51" s="206"/>
      <c r="J51" s="206" t="s">
        <v>80</v>
      </c>
      <c r="K51" s="206" t="s">
        <v>80</v>
      </c>
      <c r="L51" s="199" t="s">
        <v>80</v>
      </c>
      <c r="M51" s="199" t="s">
        <v>80</v>
      </c>
      <c r="N51" s="199" t="s">
        <v>80</v>
      </c>
      <c r="O51" s="199"/>
      <c r="P51" s="199"/>
      <c r="Q51" s="199"/>
      <c r="R51" s="199"/>
      <c r="S51" s="199"/>
      <c r="T51" s="199"/>
      <c r="U51" s="199"/>
      <c r="V51" s="199" t="s">
        <v>80</v>
      </c>
      <c r="W51" s="199" t="s">
        <v>80</v>
      </c>
      <c r="X51" s="199"/>
      <c r="Y51" s="199"/>
      <c r="Z51" s="199"/>
      <c r="AA51" s="199"/>
      <c r="AB51" s="199"/>
      <c r="AC51" s="199"/>
      <c r="AD51" s="199"/>
      <c r="AE51" s="199"/>
      <c r="AF51" s="199"/>
      <c r="AG51" s="199"/>
      <c r="AH51" s="199"/>
      <c r="AI51" s="199"/>
      <c r="AJ51" s="199" t="s">
        <v>80</v>
      </c>
      <c r="AK51" s="199"/>
      <c r="AL51" s="199"/>
      <c r="AM51" s="199"/>
      <c r="AN51" s="199"/>
      <c r="AO51" s="199"/>
      <c r="AP51" s="199" t="s">
        <v>80</v>
      </c>
      <c r="AQ51" s="199" t="s">
        <v>80</v>
      </c>
      <c r="AR51" s="199" t="s">
        <v>80</v>
      </c>
      <c r="AS51" s="199" t="s">
        <v>80</v>
      </c>
      <c r="AT51" s="199" t="s">
        <v>80</v>
      </c>
      <c r="AU51" s="199" t="s">
        <v>80</v>
      </c>
      <c r="AV51" s="199"/>
      <c r="AW51" s="199"/>
      <c r="AX51" s="199"/>
      <c r="AY51" s="199"/>
      <c r="AZ51" s="199"/>
      <c r="BA51" s="199"/>
      <c r="BB51" s="199"/>
      <c r="BC51" s="199" t="s">
        <v>80</v>
      </c>
      <c r="BD51" s="199"/>
      <c r="BE51" s="199"/>
      <c r="BF51" s="199"/>
      <c r="BG51" s="199"/>
      <c r="BH51" s="199"/>
      <c r="BI51" s="199"/>
      <c r="BJ51" s="199"/>
      <c r="BK51" s="199"/>
      <c r="BL51" s="199"/>
      <c r="BM51" s="199"/>
      <c r="BN51" s="199"/>
      <c r="BO51" s="199"/>
      <c r="BP51" s="199"/>
      <c r="BQ51" s="206"/>
      <c r="BR51" s="208"/>
      <c r="BS51" s="208"/>
      <c r="BT51" s="208"/>
      <c r="BU51" s="208"/>
      <c r="BV51" s="208"/>
      <c r="BW51" s="208"/>
      <c r="BX51" s="159"/>
      <c r="BY51" s="208"/>
      <c r="BZ51" s="208"/>
      <c r="CA51" s="199" t="s">
        <v>80</v>
      </c>
      <c r="CB51" s="199" t="s">
        <v>80</v>
      </c>
      <c r="CC51" s="199" t="s">
        <v>80</v>
      </c>
      <c r="CD51" s="199" t="s">
        <v>80</v>
      </c>
      <c r="CE51" s="199" t="s">
        <v>80</v>
      </c>
      <c r="CF51" s="199" t="s">
        <v>80</v>
      </c>
      <c r="CG51" s="199" t="s">
        <v>80</v>
      </c>
      <c r="CH51" s="206" t="s">
        <v>80</v>
      </c>
    </row>
    <row r="52" spans="2:86" s="10" customFormat="1" x14ac:dyDescent="0.3">
      <c r="B52" s="197"/>
      <c r="C52" s="206"/>
      <c r="D52" s="206"/>
      <c r="E52" s="206"/>
      <c r="F52" s="206"/>
      <c r="G52" s="206"/>
      <c r="H52" s="206"/>
      <c r="I52" s="206"/>
      <c r="J52" s="206" t="s">
        <v>80</v>
      </c>
      <c r="K52" s="206" t="s">
        <v>80</v>
      </c>
      <c r="L52" s="199" t="s">
        <v>80</v>
      </c>
      <c r="M52" s="199" t="s">
        <v>80</v>
      </c>
      <c r="N52" s="199" t="s">
        <v>80</v>
      </c>
      <c r="O52" s="199"/>
      <c r="P52" s="199"/>
      <c r="Q52" s="199"/>
      <c r="R52" s="199"/>
      <c r="S52" s="199"/>
      <c r="T52" s="199"/>
      <c r="U52" s="199"/>
      <c r="V52" s="199" t="s">
        <v>80</v>
      </c>
      <c r="W52" s="199" t="s">
        <v>80</v>
      </c>
      <c r="X52" s="199"/>
      <c r="Y52" s="199"/>
      <c r="Z52" s="199"/>
      <c r="AA52" s="199"/>
      <c r="AB52" s="199"/>
      <c r="AC52" s="199"/>
      <c r="AD52" s="199"/>
      <c r="AE52" s="199"/>
      <c r="AF52" s="199"/>
      <c r="AG52" s="199"/>
      <c r="AH52" s="199"/>
      <c r="AI52" s="199"/>
      <c r="AJ52" s="199" t="s">
        <v>80</v>
      </c>
      <c r="AK52" s="199"/>
      <c r="AL52" s="199"/>
      <c r="AM52" s="199"/>
      <c r="AN52" s="199"/>
      <c r="AO52" s="199"/>
      <c r="AP52" s="199" t="s">
        <v>80</v>
      </c>
      <c r="AQ52" s="199" t="s">
        <v>80</v>
      </c>
      <c r="AR52" s="199" t="s">
        <v>80</v>
      </c>
      <c r="AS52" s="199" t="s">
        <v>80</v>
      </c>
      <c r="AT52" s="199" t="s">
        <v>80</v>
      </c>
      <c r="AU52" s="199" t="s">
        <v>80</v>
      </c>
      <c r="AV52" s="199"/>
      <c r="AW52" s="199"/>
      <c r="AX52" s="199"/>
      <c r="AY52" s="199"/>
      <c r="AZ52" s="199"/>
      <c r="BA52" s="199"/>
      <c r="BB52" s="199"/>
      <c r="BC52" s="199" t="s">
        <v>80</v>
      </c>
      <c r="BD52" s="199"/>
      <c r="BE52" s="199"/>
      <c r="BF52" s="199"/>
      <c r="BG52" s="199"/>
      <c r="BH52" s="199"/>
      <c r="BI52" s="199"/>
      <c r="BJ52" s="199"/>
      <c r="BK52" s="199"/>
      <c r="BL52" s="199"/>
      <c r="BM52" s="199"/>
      <c r="BN52" s="199"/>
      <c r="BO52" s="199"/>
      <c r="BP52" s="199"/>
      <c r="BQ52" s="206"/>
      <c r="BR52" s="208"/>
      <c r="BS52" s="208"/>
      <c r="BT52" s="208"/>
      <c r="BU52" s="208"/>
      <c r="BV52" s="208"/>
      <c r="BW52" s="208"/>
      <c r="BX52" s="159"/>
      <c r="BY52" s="208"/>
      <c r="BZ52" s="208"/>
      <c r="CA52" s="199" t="s">
        <v>80</v>
      </c>
      <c r="CB52" s="199" t="s">
        <v>80</v>
      </c>
      <c r="CC52" s="199" t="s">
        <v>80</v>
      </c>
      <c r="CD52" s="199" t="s">
        <v>80</v>
      </c>
      <c r="CE52" s="199" t="s">
        <v>80</v>
      </c>
      <c r="CF52" s="199" t="s">
        <v>80</v>
      </c>
      <c r="CG52" s="199" t="s">
        <v>80</v>
      </c>
      <c r="CH52" s="206" t="s">
        <v>80</v>
      </c>
    </row>
    <row r="53" spans="2:86" s="10" customFormat="1" x14ac:dyDescent="0.3">
      <c r="B53" s="197"/>
      <c r="C53" s="206"/>
      <c r="D53" s="206"/>
      <c r="E53" s="206"/>
      <c r="F53" s="206"/>
      <c r="G53" s="206"/>
      <c r="H53" s="206"/>
      <c r="I53" s="206"/>
      <c r="J53" s="206" t="s">
        <v>80</v>
      </c>
      <c r="K53" s="206" t="s">
        <v>80</v>
      </c>
      <c r="L53" s="199" t="s">
        <v>80</v>
      </c>
      <c r="M53" s="199" t="s">
        <v>80</v>
      </c>
      <c r="N53" s="199" t="s">
        <v>80</v>
      </c>
      <c r="O53" s="199"/>
      <c r="P53" s="199"/>
      <c r="Q53" s="199"/>
      <c r="R53" s="199"/>
      <c r="S53" s="199"/>
      <c r="T53" s="199"/>
      <c r="U53" s="199"/>
      <c r="V53" s="199" t="s">
        <v>80</v>
      </c>
      <c r="W53" s="199" t="s">
        <v>80</v>
      </c>
      <c r="X53" s="199"/>
      <c r="Y53" s="199"/>
      <c r="Z53" s="199"/>
      <c r="AA53" s="199"/>
      <c r="AB53" s="199"/>
      <c r="AC53" s="199"/>
      <c r="AD53" s="199"/>
      <c r="AE53" s="199"/>
      <c r="AF53" s="199"/>
      <c r="AG53" s="199"/>
      <c r="AH53" s="199"/>
      <c r="AI53" s="199"/>
      <c r="AJ53" s="199" t="s">
        <v>80</v>
      </c>
      <c r="AK53" s="199"/>
      <c r="AL53" s="199"/>
      <c r="AM53" s="199"/>
      <c r="AN53" s="199"/>
      <c r="AO53" s="199"/>
      <c r="AP53" s="199" t="s">
        <v>80</v>
      </c>
      <c r="AQ53" s="199" t="s">
        <v>80</v>
      </c>
      <c r="AR53" s="199" t="s">
        <v>80</v>
      </c>
      <c r="AS53" s="199" t="s">
        <v>80</v>
      </c>
      <c r="AT53" s="199" t="s">
        <v>80</v>
      </c>
      <c r="AU53" s="199" t="s">
        <v>80</v>
      </c>
      <c r="AV53" s="199"/>
      <c r="AW53" s="199"/>
      <c r="AX53" s="199"/>
      <c r="AY53" s="199"/>
      <c r="AZ53" s="199"/>
      <c r="BA53" s="199"/>
      <c r="BB53" s="199"/>
      <c r="BC53" s="199" t="s">
        <v>80</v>
      </c>
      <c r="BD53" s="199"/>
      <c r="BE53" s="199"/>
      <c r="BF53" s="199"/>
      <c r="BG53" s="199"/>
      <c r="BH53" s="199"/>
      <c r="BI53" s="199"/>
      <c r="BJ53" s="199"/>
      <c r="BK53" s="199"/>
      <c r="BL53" s="199"/>
      <c r="BM53" s="199"/>
      <c r="BN53" s="199"/>
      <c r="BO53" s="199"/>
      <c r="BP53" s="199"/>
      <c r="BQ53" s="206"/>
      <c r="BR53" s="208"/>
      <c r="BS53" s="208"/>
      <c r="BT53" s="208"/>
      <c r="BU53" s="208"/>
      <c r="BV53" s="208"/>
      <c r="BW53" s="208"/>
      <c r="BX53" s="159"/>
      <c r="BY53" s="208"/>
      <c r="BZ53" s="208"/>
      <c r="CA53" s="199" t="s">
        <v>80</v>
      </c>
      <c r="CB53" s="199" t="s">
        <v>80</v>
      </c>
      <c r="CC53" s="199" t="s">
        <v>80</v>
      </c>
      <c r="CD53" s="199" t="s">
        <v>80</v>
      </c>
      <c r="CE53" s="199" t="s">
        <v>80</v>
      </c>
      <c r="CF53" s="199" t="s">
        <v>80</v>
      </c>
      <c r="CG53" s="199" t="s">
        <v>80</v>
      </c>
      <c r="CH53" s="206" t="s">
        <v>80</v>
      </c>
    </row>
    <row r="54" spans="2:86" s="10" customFormat="1" x14ac:dyDescent="0.3">
      <c r="B54" s="197"/>
      <c r="C54" s="206"/>
      <c r="D54" s="206"/>
      <c r="E54" s="206"/>
      <c r="F54" s="206"/>
      <c r="G54" s="206"/>
      <c r="H54" s="206"/>
      <c r="I54" s="206"/>
      <c r="J54" s="206" t="s">
        <v>80</v>
      </c>
      <c r="K54" s="206" t="s">
        <v>80</v>
      </c>
      <c r="L54" s="199" t="s">
        <v>80</v>
      </c>
      <c r="M54" s="199" t="s">
        <v>80</v>
      </c>
      <c r="N54" s="199" t="s">
        <v>80</v>
      </c>
      <c r="O54" s="199"/>
      <c r="P54" s="199"/>
      <c r="Q54" s="199"/>
      <c r="R54" s="199"/>
      <c r="S54" s="199"/>
      <c r="T54" s="199"/>
      <c r="U54" s="199"/>
      <c r="V54" s="199" t="s">
        <v>80</v>
      </c>
      <c r="W54" s="199" t="s">
        <v>80</v>
      </c>
      <c r="X54" s="199"/>
      <c r="Y54" s="199"/>
      <c r="Z54" s="199"/>
      <c r="AA54" s="199"/>
      <c r="AB54" s="199"/>
      <c r="AC54" s="199"/>
      <c r="AD54" s="199"/>
      <c r="AE54" s="199"/>
      <c r="AF54" s="199"/>
      <c r="AG54" s="199"/>
      <c r="AH54" s="199"/>
      <c r="AI54" s="199"/>
      <c r="AJ54" s="199" t="s">
        <v>80</v>
      </c>
      <c r="AK54" s="199"/>
      <c r="AL54" s="199"/>
      <c r="AM54" s="199"/>
      <c r="AN54" s="199"/>
      <c r="AO54" s="199"/>
      <c r="AP54" s="199" t="s">
        <v>80</v>
      </c>
      <c r="AQ54" s="199" t="s">
        <v>80</v>
      </c>
      <c r="AR54" s="199" t="s">
        <v>80</v>
      </c>
      <c r="AS54" s="199" t="s">
        <v>80</v>
      </c>
      <c r="AT54" s="199" t="s">
        <v>80</v>
      </c>
      <c r="AU54" s="199" t="s">
        <v>80</v>
      </c>
      <c r="AV54" s="199"/>
      <c r="AW54" s="199"/>
      <c r="AX54" s="199"/>
      <c r="AY54" s="199"/>
      <c r="AZ54" s="199"/>
      <c r="BA54" s="199"/>
      <c r="BB54" s="199"/>
      <c r="BC54" s="199" t="s">
        <v>80</v>
      </c>
      <c r="BD54" s="199"/>
      <c r="BE54" s="199"/>
      <c r="BF54" s="199"/>
      <c r="BG54" s="199"/>
      <c r="BH54" s="199"/>
      <c r="BI54" s="199"/>
      <c r="BJ54" s="199"/>
      <c r="BK54" s="199"/>
      <c r="BL54" s="199"/>
      <c r="BM54" s="199"/>
      <c r="BN54" s="199"/>
      <c r="BO54" s="199"/>
      <c r="BP54" s="199"/>
      <c r="BQ54" s="206"/>
      <c r="BR54" s="208"/>
      <c r="BS54" s="208"/>
      <c r="BT54" s="208"/>
      <c r="BU54" s="208"/>
      <c r="BV54" s="208"/>
      <c r="BW54" s="208"/>
      <c r="BX54" s="159"/>
      <c r="BY54" s="208"/>
      <c r="BZ54" s="208"/>
      <c r="CA54" s="199" t="s">
        <v>80</v>
      </c>
      <c r="CB54" s="199" t="s">
        <v>80</v>
      </c>
      <c r="CC54" s="199" t="s">
        <v>80</v>
      </c>
      <c r="CD54" s="199" t="s">
        <v>80</v>
      </c>
      <c r="CE54" s="199" t="s">
        <v>80</v>
      </c>
      <c r="CF54" s="199" t="s">
        <v>80</v>
      </c>
      <c r="CG54" s="199" t="s">
        <v>80</v>
      </c>
      <c r="CH54" s="206" t="s">
        <v>80</v>
      </c>
    </row>
    <row r="55" spans="2:86" s="10" customFormat="1" x14ac:dyDescent="0.3">
      <c r="B55" s="197"/>
      <c r="C55" s="206"/>
      <c r="D55" s="206"/>
      <c r="E55" s="206"/>
      <c r="F55" s="206"/>
      <c r="G55" s="206"/>
      <c r="H55" s="206"/>
      <c r="I55" s="206"/>
      <c r="J55" s="206" t="s">
        <v>80</v>
      </c>
      <c r="K55" s="206" t="s">
        <v>80</v>
      </c>
      <c r="L55" s="199" t="s">
        <v>80</v>
      </c>
      <c r="M55" s="199" t="s">
        <v>80</v>
      </c>
      <c r="N55" s="199" t="s">
        <v>80</v>
      </c>
      <c r="O55" s="199"/>
      <c r="P55" s="199"/>
      <c r="Q55" s="199"/>
      <c r="R55" s="199"/>
      <c r="S55" s="199"/>
      <c r="T55" s="199"/>
      <c r="U55" s="199"/>
      <c r="V55" s="199" t="s">
        <v>80</v>
      </c>
      <c r="W55" s="199" t="s">
        <v>80</v>
      </c>
      <c r="X55" s="199"/>
      <c r="Y55" s="199"/>
      <c r="Z55" s="199"/>
      <c r="AA55" s="199"/>
      <c r="AB55" s="199"/>
      <c r="AC55" s="199"/>
      <c r="AD55" s="199"/>
      <c r="AE55" s="199"/>
      <c r="AF55" s="199"/>
      <c r="AG55" s="199"/>
      <c r="AH55" s="199"/>
      <c r="AI55" s="199"/>
      <c r="AJ55" s="199" t="s">
        <v>80</v>
      </c>
      <c r="AK55" s="199"/>
      <c r="AL55" s="199"/>
      <c r="AM55" s="199"/>
      <c r="AN55" s="199"/>
      <c r="AO55" s="199"/>
      <c r="AP55" s="199" t="s">
        <v>80</v>
      </c>
      <c r="AQ55" s="199" t="s">
        <v>80</v>
      </c>
      <c r="AR55" s="199" t="s">
        <v>80</v>
      </c>
      <c r="AS55" s="199" t="s">
        <v>80</v>
      </c>
      <c r="AT55" s="199" t="s">
        <v>80</v>
      </c>
      <c r="AU55" s="199" t="s">
        <v>80</v>
      </c>
      <c r="AV55" s="199"/>
      <c r="AW55" s="199"/>
      <c r="AX55" s="199"/>
      <c r="AY55" s="199"/>
      <c r="AZ55" s="199"/>
      <c r="BA55" s="199"/>
      <c r="BB55" s="199"/>
      <c r="BC55" s="199" t="s">
        <v>80</v>
      </c>
      <c r="BD55" s="199"/>
      <c r="BE55" s="199"/>
      <c r="BF55" s="199"/>
      <c r="BG55" s="199"/>
      <c r="BH55" s="199"/>
      <c r="BI55" s="199"/>
      <c r="BJ55" s="199"/>
      <c r="BK55" s="199"/>
      <c r="BL55" s="199"/>
      <c r="BM55" s="199"/>
      <c r="BN55" s="199"/>
      <c r="BO55" s="199"/>
      <c r="BP55" s="199"/>
      <c r="BQ55" s="206"/>
      <c r="BR55" s="208"/>
      <c r="BS55" s="208"/>
      <c r="BT55" s="208"/>
      <c r="BU55" s="208"/>
      <c r="BV55" s="208"/>
      <c r="BW55" s="208"/>
      <c r="BX55" s="159"/>
      <c r="BY55" s="208"/>
      <c r="BZ55" s="208"/>
      <c r="CA55" s="199" t="s">
        <v>80</v>
      </c>
      <c r="CB55" s="199" t="s">
        <v>80</v>
      </c>
      <c r="CC55" s="199" t="s">
        <v>80</v>
      </c>
      <c r="CD55" s="199" t="s">
        <v>80</v>
      </c>
      <c r="CE55" s="199" t="s">
        <v>80</v>
      </c>
      <c r="CF55" s="199" t="s">
        <v>80</v>
      </c>
      <c r="CG55" s="199" t="s">
        <v>80</v>
      </c>
      <c r="CH55" s="206" t="s">
        <v>80</v>
      </c>
    </row>
    <row r="57" spans="2:86" x14ac:dyDescent="0.3">
      <c r="C57" s="210"/>
      <c r="D57" s="210"/>
      <c r="E57" s="49"/>
      <c r="F57" s="49"/>
    </row>
  </sheetData>
  <sheetProtection algorithmName="SHA-512" hashValue="6HFGThGxP7eKy0XejVhNUhnGOpH9f0QCvjkNA2Hg7CYxU/zXdlpsE7IIocEhO3SGWG1bhVjDT0U3jcPD7pX4kw==" saltValue="ljbacPbkVfhHP/QfzCcFFA==" spinCount="100000" sheet="1" objects="1" scenarios="1" formatCells="0" formatColumns="0" formatRows="0" insertColumns="0" insertRows="0" insertHyperlinks="0" deleteColumns="0" deleteRows="0" sort="0" autoFilter="0" pivotTables="0"/>
  <mergeCells count="7">
    <mergeCell ref="B1:C2"/>
    <mergeCell ref="CC11:CH11"/>
    <mergeCell ref="BZ12:CH12"/>
    <mergeCell ref="J12:AJ12"/>
    <mergeCell ref="AK12:AM12"/>
    <mergeCell ref="AN12:AO12"/>
    <mergeCell ref="AP12:BP12"/>
  </mergeCells>
  <phoneticPr fontId="43" type="noConversion"/>
  <conditionalFormatting sqref="B14:B55">
    <cfRule type="notContainsBlanks" dxfId="125" priority="21">
      <formula>LEN(TRIM(B14))&gt;0</formula>
    </cfRule>
  </conditionalFormatting>
  <conditionalFormatting sqref="B14:AL25">
    <cfRule type="expression" dxfId="124" priority="3">
      <formula>AND(NOT($C$9=""),NOT($C$10=""),SUM($C$9:$C$10)=0)</formula>
    </cfRule>
  </conditionalFormatting>
  <conditionalFormatting sqref="C5:C6">
    <cfRule type="cellIs" dxfId="123" priority="22" operator="equal">
      <formula>0</formula>
    </cfRule>
  </conditionalFormatting>
  <conditionalFormatting sqref="C14:AK25 C26:CH55 AM14:CG14 AM15:CH25 BQ14:BX21 BZ14:CG21">
    <cfRule type="expression" dxfId="122" priority="20">
      <formula>NOT($B14="")</formula>
    </cfRule>
  </conditionalFormatting>
  <conditionalFormatting sqref="D14:D55">
    <cfRule type="expression" dxfId="121" priority="19">
      <formula>NOT($C14="Other")</formula>
    </cfRule>
  </conditionalFormatting>
  <conditionalFormatting sqref="F14:F55">
    <cfRule type="expression" dxfId="120" priority="18">
      <formula>NOT($E14="Other")</formula>
    </cfRule>
  </conditionalFormatting>
  <conditionalFormatting sqref="I14:I55">
    <cfRule type="expression" dxfId="119" priority="17">
      <formula>NOT($H14="Yes")</formula>
    </cfRule>
  </conditionalFormatting>
  <conditionalFormatting sqref="AL14:AL25">
    <cfRule type="expression" dxfId="118" priority="5">
      <formula>NOT($B14="")</formula>
    </cfRule>
  </conditionalFormatting>
  <conditionalFormatting sqref="AL14:AL55">
    <cfRule type="expression" dxfId="117" priority="4">
      <formula>NOT(OR($AK14="Calculated/Modeled"))</formula>
    </cfRule>
  </conditionalFormatting>
  <conditionalFormatting sqref="AM14:AM55">
    <cfRule type="expression" dxfId="116" priority="15">
      <formula>NOT($AK14="Measured")</formula>
    </cfRule>
  </conditionalFormatting>
  <conditionalFormatting sqref="AM15:CH25 D12:F12 AM14:CG14 BQ14:BX21 BZ14:CG21 B26:CH55">
    <cfRule type="expression" dxfId="115" priority="6">
      <formula>AND(NOT($C$9=""),NOT($C$10=""),SUM($C$9:$C$10)=0)</formula>
    </cfRule>
  </conditionalFormatting>
  <conditionalFormatting sqref="AO14:AO55">
    <cfRule type="expression" dxfId="114" priority="12">
      <formula>NOT($AN14="Yes")</formula>
    </cfRule>
  </conditionalFormatting>
  <conditionalFormatting sqref="BR14:BR55">
    <cfRule type="expression" dxfId="113" priority="11">
      <formula>NOT($BQ14="Yes")</formula>
    </cfRule>
  </conditionalFormatting>
  <conditionalFormatting sqref="BS14:BS55">
    <cfRule type="expression" dxfId="112" priority="10">
      <formula>NOT($BQ14="No")</formula>
    </cfRule>
  </conditionalFormatting>
  <conditionalFormatting sqref="BU14:BU55">
    <cfRule type="expression" dxfId="111" priority="9">
      <formula>NOT($BT14="No")</formula>
    </cfRule>
  </conditionalFormatting>
  <conditionalFormatting sqref="BW14:BW55">
    <cfRule type="expression" dxfId="110" priority="8">
      <formula>NOT($BV14="No")</formula>
    </cfRule>
  </conditionalFormatting>
  <conditionalFormatting sqref="BY14:BY55">
    <cfRule type="expression" dxfId="109" priority="7">
      <formula>NOT($BX14="Yes")</formula>
    </cfRule>
  </conditionalFormatting>
  <conditionalFormatting sqref="CH14:CH25">
    <cfRule type="expression" dxfId="108" priority="1">
      <formula>AND(NOT($C$9=""),NOT($C$10=""),SUM($C$9:$C$10)=0)</formula>
    </cfRule>
    <cfRule type="expression" dxfId="107" priority="2">
      <formula>NOT($B14="")</formula>
    </cfRule>
  </conditionalFormatting>
  <dataValidations count="7">
    <dataValidation type="list" allowBlank="1" showInputMessage="1" showErrorMessage="1" sqref="H14:H55 AN14:AN55 BX14:BX55 BV14:BV55 BT14:BT55 BQ14:BQ55" xr:uid="{0F3C60FD-C45A-4744-BA7A-17EFCE16CEA3}">
      <formula1>"Yes, No"</formula1>
    </dataValidation>
    <dataValidation type="list" allowBlank="1" showInputMessage="1" showErrorMessage="1" sqref="C14:C55" xr:uid="{8CD4E943-C692-4194-A20C-15B281B3700F}">
      <formula1>"Crude Oil, Condensate, Produced Water, Other"</formula1>
    </dataValidation>
    <dataValidation type="list" allowBlank="1" showInputMessage="1" showErrorMessage="1" sqref="E14:E55" xr:uid="{29113EF0-B8E8-4D6B-83CA-195EFA850328}">
      <formula1>"Another Atmospheric Tank, Separator, Other"</formula1>
    </dataValidation>
    <dataValidation type="list" allowBlank="1" showInputMessage="1" showErrorMessage="1" sqref="AK14:AK55" xr:uid="{67482E36-7007-46A4-A169-5B6AC438126F}">
      <formula1>"Calculated/Modeled, Measured"</formula1>
    </dataValidation>
    <dataValidation type="list" allowBlank="1" showInputMessage="1" showErrorMessage="1" sqref="G14:G55" xr:uid="{6CE4F517-91DF-4F32-A987-5F2DB8A4E59A}">
      <formula1>"Flash, Working and Breathing"</formula1>
    </dataValidation>
    <dataValidation type="list" allowBlank="1" showInputMessage="1" showErrorMessage="1" sqref="BR14:BR55" xr:uid="{61DE5DEE-3A62-4931-8898-A8C6A5904A21}">
      <formula1>"Over 6 tpy and controlled, Under 4 tpy, Under 6 tpy using a VRU"</formula1>
    </dataValidation>
    <dataValidation type="list" allowBlank="1" showInputMessage="1" showErrorMessage="1" sqref="AO14:AO55" xr:uid="{94C7F7D0-3BA0-4FE8-A5DF-594AE53510BF}">
      <formula1>CntrlIDListFinal</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54FA-D25A-4C57-BBD5-6C85D2017296}">
  <sheetPr codeName="Sheet8">
    <tabColor theme="9" tint="0.59999389629810485"/>
  </sheetPr>
  <dimension ref="B1:CW31"/>
  <sheetViews>
    <sheetView workbookViewId="0">
      <selection activeCell="E6" sqref="E6"/>
    </sheetView>
  </sheetViews>
  <sheetFormatPr defaultRowHeight="14.4" x14ac:dyDescent="0.3"/>
  <cols>
    <col min="1" max="1" width="3" style="36" customWidth="1"/>
    <col min="2" max="2" width="23.33203125" style="36" customWidth="1"/>
    <col min="3" max="3" width="21.33203125" style="36" customWidth="1"/>
    <col min="4" max="34" width="18.44140625" style="36" customWidth="1"/>
    <col min="35" max="35" width="25.6640625" style="36" customWidth="1"/>
    <col min="36" max="36" width="20.6640625" style="36" customWidth="1"/>
    <col min="37" max="38" width="25.6640625" style="36" customWidth="1"/>
    <col min="39" max="91" width="18.44140625" style="36" customWidth="1"/>
    <col min="92" max="92" width="18.5546875" style="36" customWidth="1"/>
    <col min="93" max="93" width="18.44140625" style="36" customWidth="1"/>
    <col min="94" max="94" width="18.5546875" style="36" customWidth="1"/>
    <col min="95" max="98" width="18.33203125" style="36" customWidth="1"/>
    <col min="99" max="99" width="18.6640625" style="36" customWidth="1"/>
    <col min="100" max="101" width="18.44140625" style="36" customWidth="1"/>
    <col min="102" max="16384" width="8.88671875" style="36"/>
  </cols>
  <sheetData>
    <row r="1" spans="2:101" ht="18" customHeight="1" x14ac:dyDescent="0.3">
      <c r="B1" s="146" t="s">
        <v>538</v>
      </c>
      <c r="C1" s="146"/>
      <c r="D1" s="38"/>
    </row>
    <row r="2" spans="2:101" ht="18" customHeight="1" x14ac:dyDescent="0.3">
      <c r="B2" s="146"/>
      <c r="C2" s="146"/>
      <c r="D2" s="38"/>
    </row>
    <row r="4" spans="2:101" ht="15.6" x14ac:dyDescent="0.3">
      <c r="B4" s="40" t="s">
        <v>368</v>
      </c>
    </row>
    <row r="5" spans="2:101" x14ac:dyDescent="0.3">
      <c r="B5" s="103" t="s">
        <v>369</v>
      </c>
      <c r="C5" s="121" t="str">
        <f>Facility!C4</f>
        <v xml:space="preserve">ETC Texas Pipeline, Ltd. </v>
      </c>
    </row>
    <row r="6" spans="2:101" x14ac:dyDescent="0.3">
      <c r="B6" s="103" t="s">
        <v>14</v>
      </c>
      <c r="C6" s="121" t="str">
        <f>Facility!C21</f>
        <v>Rebel Gas Processing Plant</v>
      </c>
    </row>
    <row r="7" spans="2:101" x14ac:dyDescent="0.3">
      <c r="C7" s="10"/>
    </row>
    <row r="8" spans="2:101" ht="15.6" x14ac:dyDescent="0.3">
      <c r="B8" s="40" t="s">
        <v>468</v>
      </c>
      <c r="C8" s="10"/>
    </row>
    <row r="9" spans="2:101" x14ac:dyDescent="0.3">
      <c r="B9" s="211" t="s">
        <v>539</v>
      </c>
      <c r="C9" s="212"/>
    </row>
    <row r="10" spans="2:101" x14ac:dyDescent="0.3">
      <c r="B10" s="213"/>
      <c r="C10" s="214"/>
    </row>
    <row r="11" spans="2:101" ht="15.6" x14ac:dyDescent="0.3">
      <c r="B11" s="40" t="s">
        <v>540</v>
      </c>
      <c r="D11" s="215" t="s">
        <v>472</v>
      </c>
      <c r="E11" s="215"/>
      <c r="F11" s="215"/>
      <c r="AJ11" s="157"/>
      <c r="CC11" s="157"/>
      <c r="CF11" s="105"/>
    </row>
    <row r="12" spans="2:101" ht="15" customHeight="1" x14ac:dyDescent="0.3">
      <c r="B12" s="155" t="s">
        <v>541</v>
      </c>
      <c r="C12" s="155" t="s">
        <v>542</v>
      </c>
      <c r="D12" s="155" t="s">
        <v>543</v>
      </c>
      <c r="E12" s="181" t="s">
        <v>473</v>
      </c>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2" t="s">
        <v>474</v>
      </c>
      <c r="AG12" s="182"/>
      <c r="AH12" s="183"/>
      <c r="AI12" s="216" t="s">
        <v>475</v>
      </c>
      <c r="AJ12" s="217"/>
      <c r="AK12" s="217"/>
      <c r="AL12" s="217"/>
      <c r="AM12" s="218" t="s">
        <v>476</v>
      </c>
      <c r="AN12" s="218"/>
      <c r="AO12" s="218"/>
      <c r="AP12" s="218"/>
      <c r="AQ12" s="218"/>
      <c r="AR12" s="218"/>
      <c r="AS12" s="218"/>
      <c r="AT12" s="218"/>
      <c r="AU12" s="218"/>
      <c r="AV12" s="218"/>
      <c r="AW12" s="218"/>
      <c r="AX12" s="218"/>
      <c r="AY12" s="218"/>
      <c r="AZ12" s="218"/>
      <c r="BA12" s="218"/>
      <c r="BB12" s="218"/>
      <c r="BC12" s="218"/>
      <c r="BD12" s="218"/>
      <c r="BE12" s="218"/>
      <c r="BF12" s="218"/>
      <c r="BG12" s="218"/>
      <c r="BH12" s="218"/>
      <c r="BI12" s="218"/>
      <c r="BJ12" s="218"/>
      <c r="BK12" s="218"/>
      <c r="BL12" s="218"/>
      <c r="BM12" s="218"/>
      <c r="BN12" s="219" t="s">
        <v>477</v>
      </c>
      <c r="BO12" s="219"/>
      <c r="BP12" s="219"/>
      <c r="BQ12" s="219"/>
      <c r="BR12" s="219"/>
      <c r="BS12" s="219"/>
      <c r="BT12" s="219"/>
      <c r="BU12" s="220" t="s">
        <v>478</v>
      </c>
      <c r="BV12" s="220"/>
      <c r="BW12" s="220"/>
      <c r="BX12" s="220"/>
      <c r="BY12" s="220"/>
      <c r="BZ12" s="220"/>
      <c r="CA12" s="220"/>
      <c r="CB12" s="220"/>
      <c r="CC12" s="220"/>
      <c r="CD12" s="220"/>
      <c r="CE12" s="220"/>
      <c r="CF12" s="220"/>
      <c r="CG12" s="220"/>
      <c r="CH12" s="220"/>
      <c r="CI12" s="220"/>
      <c r="CJ12" s="220"/>
      <c r="CK12" s="220"/>
      <c r="CL12" s="220"/>
      <c r="CM12" s="220"/>
      <c r="CN12" s="220"/>
      <c r="CO12" s="220"/>
      <c r="CP12" s="220"/>
      <c r="CQ12" s="220"/>
      <c r="CR12" s="220"/>
      <c r="CS12" s="220"/>
      <c r="CT12" s="220"/>
      <c r="CU12" s="220"/>
      <c r="CV12" s="220"/>
      <c r="CW12" s="220"/>
    </row>
    <row r="13" spans="2:101" ht="74.25" customHeight="1" x14ac:dyDescent="0.3">
      <c r="B13" s="155"/>
      <c r="C13" s="155"/>
      <c r="D13" s="155"/>
      <c r="E13" s="193" t="s">
        <v>487</v>
      </c>
      <c r="F13" s="193" t="s">
        <v>488</v>
      </c>
      <c r="G13" s="193" t="s">
        <v>489</v>
      </c>
      <c r="H13" s="193" t="s">
        <v>490</v>
      </c>
      <c r="I13" s="193" t="s">
        <v>491</v>
      </c>
      <c r="J13" s="193" t="s">
        <v>492</v>
      </c>
      <c r="K13" s="193" t="s">
        <v>493</v>
      </c>
      <c r="L13" s="193" t="s">
        <v>494</v>
      </c>
      <c r="M13" s="193" t="s">
        <v>495</v>
      </c>
      <c r="N13" s="193" t="s">
        <v>496</v>
      </c>
      <c r="O13" s="193" t="s">
        <v>497</v>
      </c>
      <c r="P13" s="193" t="s">
        <v>498</v>
      </c>
      <c r="Q13" s="193" t="s">
        <v>519</v>
      </c>
      <c r="R13" s="193" t="s">
        <v>500</v>
      </c>
      <c r="S13" s="193" t="s">
        <v>501</v>
      </c>
      <c r="T13" s="193" t="s">
        <v>502</v>
      </c>
      <c r="U13" s="193" t="s">
        <v>503</v>
      </c>
      <c r="V13" s="193" t="s">
        <v>504</v>
      </c>
      <c r="W13" s="193" t="s">
        <v>544</v>
      </c>
      <c r="X13" s="193" t="s">
        <v>506</v>
      </c>
      <c r="Y13" s="193" t="s">
        <v>507</v>
      </c>
      <c r="Z13" s="193" t="s">
        <v>508</v>
      </c>
      <c r="AA13" s="193" t="s">
        <v>509</v>
      </c>
      <c r="AB13" s="193" t="s">
        <v>510</v>
      </c>
      <c r="AC13" s="193" t="s">
        <v>511</v>
      </c>
      <c r="AD13" s="194" t="s">
        <v>512</v>
      </c>
      <c r="AE13" s="194" t="s">
        <v>513</v>
      </c>
      <c r="AF13" s="195" t="s">
        <v>514</v>
      </c>
      <c r="AG13" s="195" t="s">
        <v>515</v>
      </c>
      <c r="AH13" s="195" t="s">
        <v>516</v>
      </c>
      <c r="AI13" s="194" t="s">
        <v>545</v>
      </c>
      <c r="AJ13" s="194" t="s">
        <v>546</v>
      </c>
      <c r="AK13" s="194" t="s">
        <v>547</v>
      </c>
      <c r="AL13" s="221" t="s">
        <v>548</v>
      </c>
      <c r="AM13" s="193" t="s">
        <v>487</v>
      </c>
      <c r="AN13" s="193" t="s">
        <v>488</v>
      </c>
      <c r="AO13" s="193" t="s">
        <v>489</v>
      </c>
      <c r="AP13" s="193" t="s">
        <v>490</v>
      </c>
      <c r="AQ13" s="193" t="s">
        <v>491</v>
      </c>
      <c r="AR13" s="193" t="s">
        <v>492</v>
      </c>
      <c r="AS13" s="193" t="s">
        <v>493</v>
      </c>
      <c r="AT13" s="193" t="s">
        <v>494</v>
      </c>
      <c r="AU13" s="193" t="s">
        <v>495</v>
      </c>
      <c r="AV13" s="193" t="s">
        <v>496</v>
      </c>
      <c r="AW13" s="193" t="s">
        <v>497</v>
      </c>
      <c r="AX13" s="193" t="s">
        <v>498</v>
      </c>
      <c r="AY13" s="193" t="s">
        <v>519</v>
      </c>
      <c r="AZ13" s="193" t="s">
        <v>500</v>
      </c>
      <c r="BA13" s="193" t="s">
        <v>501</v>
      </c>
      <c r="BB13" s="193" t="s">
        <v>502</v>
      </c>
      <c r="BC13" s="193" t="s">
        <v>503</v>
      </c>
      <c r="BD13" s="193" t="s">
        <v>504</v>
      </c>
      <c r="BE13" s="193" t="s">
        <v>544</v>
      </c>
      <c r="BF13" s="193" t="s">
        <v>506</v>
      </c>
      <c r="BG13" s="193" t="s">
        <v>507</v>
      </c>
      <c r="BH13" s="193" t="s">
        <v>508</v>
      </c>
      <c r="BI13" s="193" t="s">
        <v>509</v>
      </c>
      <c r="BJ13" s="193" t="s">
        <v>521</v>
      </c>
      <c r="BK13" s="193" t="s">
        <v>511</v>
      </c>
      <c r="BL13" s="194" t="s">
        <v>512</v>
      </c>
      <c r="BM13" s="194" t="s">
        <v>513</v>
      </c>
      <c r="BN13" s="194" t="s">
        <v>549</v>
      </c>
      <c r="BO13" s="191" t="s">
        <v>550</v>
      </c>
      <c r="BP13" s="222" t="s">
        <v>551</v>
      </c>
      <c r="BQ13" s="191" t="s">
        <v>552</v>
      </c>
      <c r="BR13" s="191" t="s">
        <v>553</v>
      </c>
      <c r="BS13" s="194" t="s">
        <v>554</v>
      </c>
      <c r="BT13" s="194" t="s">
        <v>528</v>
      </c>
      <c r="BU13" s="223" t="s">
        <v>555</v>
      </c>
      <c r="BV13" s="221" t="s">
        <v>556</v>
      </c>
      <c r="BW13" s="224" t="s">
        <v>557</v>
      </c>
      <c r="BX13" s="191" t="s">
        <v>558</v>
      </c>
      <c r="BY13" s="191" t="s">
        <v>543</v>
      </c>
      <c r="BZ13" s="191" t="s">
        <v>559</v>
      </c>
      <c r="CA13" s="191" t="s">
        <v>560</v>
      </c>
      <c r="CB13" s="191" t="s">
        <v>543</v>
      </c>
      <c r="CC13" s="191" t="s">
        <v>561</v>
      </c>
      <c r="CD13" s="191" t="s">
        <v>562</v>
      </c>
      <c r="CE13" s="191" t="s">
        <v>543</v>
      </c>
      <c r="CF13" s="225" t="s">
        <v>563</v>
      </c>
      <c r="CG13" s="191" t="s">
        <v>564</v>
      </c>
      <c r="CH13" s="191" t="s">
        <v>565</v>
      </c>
      <c r="CI13" s="191" t="s">
        <v>566</v>
      </c>
      <c r="CJ13" s="191" t="s">
        <v>567</v>
      </c>
      <c r="CK13" s="191" t="s">
        <v>568</v>
      </c>
      <c r="CL13" s="191" t="s">
        <v>569</v>
      </c>
      <c r="CM13" s="191" t="s">
        <v>570</v>
      </c>
      <c r="CN13" s="225" t="s">
        <v>571</v>
      </c>
      <c r="CO13" s="191" t="s">
        <v>572</v>
      </c>
      <c r="CP13" s="225" t="s">
        <v>573</v>
      </c>
      <c r="CQ13" s="225" t="s">
        <v>574</v>
      </c>
      <c r="CR13" s="225" t="s">
        <v>575</v>
      </c>
      <c r="CS13" s="225" t="s">
        <v>576</v>
      </c>
      <c r="CT13" s="225" t="s">
        <v>577</v>
      </c>
      <c r="CU13" s="225" t="s">
        <v>578</v>
      </c>
      <c r="CV13" s="225" t="s">
        <v>579</v>
      </c>
      <c r="CW13" s="225" t="s">
        <v>580</v>
      </c>
    </row>
    <row r="14" spans="2:101" s="10" customFormat="1" ht="43.2" x14ac:dyDescent="0.3">
      <c r="B14" s="226" t="s">
        <v>937</v>
      </c>
      <c r="C14" s="159" t="s">
        <v>857</v>
      </c>
      <c r="D14" s="159"/>
      <c r="E14" s="227">
        <v>380.31581527685245</v>
      </c>
      <c r="F14" s="227">
        <v>152.79868834348753</v>
      </c>
      <c r="G14" s="159"/>
      <c r="H14" s="227">
        <v>12.748338138613887</v>
      </c>
      <c r="I14" s="227"/>
      <c r="J14" s="227"/>
      <c r="K14" s="228">
        <v>0</v>
      </c>
      <c r="L14" s="227"/>
      <c r="M14" s="227"/>
      <c r="N14" s="227">
        <v>16.510010113005158</v>
      </c>
      <c r="O14" s="227"/>
      <c r="P14" s="227">
        <v>5.8986941944052678</v>
      </c>
      <c r="Q14" s="227"/>
      <c r="R14" s="227"/>
      <c r="S14" s="227">
        <v>1.2914842024701503</v>
      </c>
      <c r="T14" s="159"/>
      <c r="U14" s="159"/>
      <c r="V14" s="159"/>
      <c r="W14" s="159"/>
      <c r="X14" s="159"/>
      <c r="Y14" s="159"/>
      <c r="Z14" s="159"/>
      <c r="AA14" s="159"/>
      <c r="AB14" s="159"/>
      <c r="AC14" s="159"/>
      <c r="AD14" s="159"/>
      <c r="AE14" s="227">
        <v>36.448526648494465</v>
      </c>
      <c r="AF14" s="159" t="s">
        <v>903</v>
      </c>
      <c r="AG14" s="159" t="s">
        <v>916</v>
      </c>
      <c r="AH14" s="159"/>
      <c r="AI14" s="159" t="s">
        <v>880</v>
      </c>
      <c r="AJ14" s="159" t="s">
        <v>897</v>
      </c>
      <c r="AK14" s="159" t="s">
        <v>875</v>
      </c>
      <c r="AL14" s="159"/>
      <c r="AM14" s="227">
        <v>2.3533491754394458</v>
      </c>
      <c r="AN14" s="227">
        <v>0.17088867041170785</v>
      </c>
      <c r="AO14" s="227"/>
      <c r="AP14" s="227">
        <v>0.17061994223580254</v>
      </c>
      <c r="AQ14" s="227"/>
      <c r="AR14" s="227"/>
      <c r="AS14" s="228">
        <v>0</v>
      </c>
      <c r="AT14" s="227"/>
      <c r="AU14" s="227"/>
      <c r="AV14" s="227">
        <v>0.16767251283863985</v>
      </c>
      <c r="AW14" s="227"/>
      <c r="AX14" s="227">
        <v>5.2401328380625847E-2</v>
      </c>
      <c r="AY14" s="227"/>
      <c r="AZ14" s="227"/>
      <c r="BA14" s="229">
        <v>4.9935417436969198E-3</v>
      </c>
      <c r="BB14" s="227"/>
      <c r="BC14" s="227"/>
      <c r="BD14" s="227"/>
      <c r="BE14" s="227"/>
      <c r="BF14" s="227"/>
      <c r="BG14" s="227"/>
      <c r="BH14" s="227"/>
      <c r="BI14" s="227"/>
      <c r="BJ14" s="227"/>
      <c r="BK14" s="227"/>
      <c r="BL14" s="227"/>
      <c r="BM14" s="227">
        <f>SUM(AO14:BL14)</f>
        <v>0.39568732519876515</v>
      </c>
      <c r="BN14" s="159" t="s">
        <v>880</v>
      </c>
      <c r="BO14" s="159" t="s">
        <v>875</v>
      </c>
      <c r="BP14" s="159" t="s">
        <v>940</v>
      </c>
      <c r="BQ14" s="159" t="s">
        <v>880</v>
      </c>
      <c r="BR14" s="159" t="s">
        <v>940</v>
      </c>
      <c r="BS14" s="159" t="s">
        <v>875</v>
      </c>
      <c r="BT14" s="159"/>
      <c r="BU14" s="159" t="s">
        <v>880</v>
      </c>
      <c r="BV14" s="159">
        <v>100</v>
      </c>
      <c r="BW14" s="159" t="s">
        <v>941</v>
      </c>
      <c r="BX14" s="159" t="s">
        <v>850</v>
      </c>
      <c r="BY14" s="159"/>
      <c r="BZ14" s="227">
        <f>2*(1/1020)*(1/60)*1000000</f>
        <v>32.679738562091501</v>
      </c>
      <c r="CA14" s="159" t="s">
        <v>813</v>
      </c>
      <c r="CB14" s="159" t="s">
        <v>942</v>
      </c>
      <c r="CC14" s="159" t="s">
        <v>897</v>
      </c>
      <c r="CD14" s="159" t="s">
        <v>813</v>
      </c>
      <c r="CE14" s="159" t="s">
        <v>944</v>
      </c>
      <c r="CF14" s="159" t="s">
        <v>895</v>
      </c>
      <c r="CG14" s="227">
        <v>73.30577191369504</v>
      </c>
      <c r="CH14" s="229">
        <v>9.9148646304947855E-3</v>
      </c>
      <c r="CI14" s="227">
        <v>74.854410050459549</v>
      </c>
      <c r="CJ14" s="228">
        <v>75833.231693645532</v>
      </c>
      <c r="CK14" s="227">
        <v>3.8530182354493694</v>
      </c>
      <c r="CL14" s="227">
        <v>9.9148646304947855E-3</v>
      </c>
      <c r="CM14" s="227">
        <v>74.854410050459549</v>
      </c>
      <c r="CN14" s="230">
        <v>75833.231693645532</v>
      </c>
      <c r="CO14" s="230">
        <v>75833.231693645532</v>
      </c>
      <c r="CP14" s="231">
        <v>8712</v>
      </c>
      <c r="CQ14" s="231">
        <v>982</v>
      </c>
      <c r="CR14" s="232">
        <v>108.7997786137792</v>
      </c>
      <c r="CS14" s="231">
        <v>982</v>
      </c>
      <c r="CT14" s="231" t="s">
        <v>945</v>
      </c>
      <c r="CU14" s="231">
        <v>20</v>
      </c>
      <c r="CV14" s="231" t="s">
        <v>946</v>
      </c>
      <c r="CW14" s="159" t="s">
        <v>895</v>
      </c>
    </row>
    <row r="15" spans="2:101" s="10" customFormat="1" ht="43.2" x14ac:dyDescent="0.3">
      <c r="B15" s="226" t="s">
        <v>938</v>
      </c>
      <c r="C15" s="159" t="s">
        <v>857</v>
      </c>
      <c r="D15" s="159" t="s">
        <v>80</v>
      </c>
      <c r="E15" s="227">
        <v>437.09613679685037</v>
      </c>
      <c r="F15" s="227">
        <v>174.15668308753783</v>
      </c>
      <c r="G15" s="159"/>
      <c r="H15" s="227">
        <v>14.660183417535034</v>
      </c>
      <c r="I15" s="227"/>
      <c r="J15" s="227"/>
      <c r="K15" s="228">
        <v>0</v>
      </c>
      <c r="L15" s="227"/>
      <c r="M15" s="227"/>
      <c r="N15" s="227">
        <v>19.120021877465149</v>
      </c>
      <c r="O15" s="227"/>
      <c r="P15" s="227">
        <v>6.7881599522215126</v>
      </c>
      <c r="Q15" s="227"/>
      <c r="R15" s="227"/>
      <c r="S15" s="227">
        <v>1.4767851049421532</v>
      </c>
      <c r="T15" s="159"/>
      <c r="U15" s="159"/>
      <c r="V15" s="159"/>
      <c r="W15" s="159"/>
      <c r="X15" s="159"/>
      <c r="Y15" s="159"/>
      <c r="Z15" s="159"/>
      <c r="AA15" s="159"/>
      <c r="AB15" s="159"/>
      <c r="AC15" s="159"/>
      <c r="AD15" s="159"/>
      <c r="AE15" s="227">
        <v>42.045150352163851</v>
      </c>
      <c r="AF15" s="159" t="s">
        <v>903</v>
      </c>
      <c r="AG15" s="159" t="s">
        <v>916</v>
      </c>
      <c r="AH15" s="159"/>
      <c r="AI15" s="159" t="s">
        <v>880</v>
      </c>
      <c r="AJ15" s="159" t="s">
        <v>897</v>
      </c>
      <c r="AK15" s="159" t="s">
        <v>875</v>
      </c>
      <c r="AL15" s="159"/>
      <c r="AM15" s="227">
        <v>2.7105873883280087</v>
      </c>
      <c r="AN15" s="227">
        <v>0.19474791612507553</v>
      </c>
      <c r="AO15" s="227"/>
      <c r="AP15" s="227">
        <v>0.19651529448362545</v>
      </c>
      <c r="AQ15" s="227"/>
      <c r="AR15" s="227"/>
      <c r="AS15" s="228">
        <v>0</v>
      </c>
      <c r="AT15" s="227"/>
      <c r="AU15" s="227"/>
      <c r="AV15" s="227">
        <v>0.19377757243311816</v>
      </c>
      <c r="AW15" s="227"/>
      <c r="AX15" s="227">
        <v>5.9784647390751067E-2</v>
      </c>
      <c r="AY15" s="227"/>
      <c r="AZ15" s="227"/>
      <c r="BA15" s="227">
        <v>5.6147233246056716E-3</v>
      </c>
      <c r="BB15" s="227"/>
      <c r="BC15" s="227"/>
      <c r="BD15" s="227"/>
      <c r="BE15" s="227"/>
      <c r="BF15" s="227"/>
      <c r="BG15" s="227"/>
      <c r="BH15" s="227"/>
      <c r="BI15" s="227"/>
      <c r="BJ15" s="227"/>
      <c r="BK15" s="227"/>
      <c r="BL15" s="227"/>
      <c r="BM15" s="227">
        <f t="shared" ref="BM15:BM16" si="0">SUM(AO15:BL15)</f>
        <v>0.45569223763210032</v>
      </c>
      <c r="BN15" s="159" t="s">
        <v>880</v>
      </c>
      <c r="BO15" s="159" t="s">
        <v>875</v>
      </c>
      <c r="BP15" s="159" t="s">
        <v>940</v>
      </c>
      <c r="BQ15" s="159" t="s">
        <v>880</v>
      </c>
      <c r="BR15" s="159" t="s">
        <v>940</v>
      </c>
      <c r="BS15" s="159" t="s">
        <v>875</v>
      </c>
      <c r="BT15" s="159"/>
      <c r="BU15" s="159" t="s">
        <v>880</v>
      </c>
      <c r="BV15" s="159">
        <v>100</v>
      </c>
      <c r="BW15" s="159" t="s">
        <v>941</v>
      </c>
      <c r="BX15" s="159" t="s">
        <v>850</v>
      </c>
      <c r="BY15" s="159"/>
      <c r="BZ15" s="227">
        <f>2*(1/1020)*(1/60)*1000000</f>
        <v>32.679738562091501</v>
      </c>
      <c r="CA15" s="159" t="s">
        <v>813</v>
      </c>
      <c r="CB15" s="159" t="s">
        <v>942</v>
      </c>
      <c r="CC15" s="159" t="s">
        <v>897</v>
      </c>
      <c r="CD15" s="159" t="s">
        <v>813</v>
      </c>
      <c r="CE15" s="159" t="s">
        <v>944</v>
      </c>
      <c r="CF15" s="159" t="s">
        <v>895</v>
      </c>
      <c r="CG15" s="227">
        <v>73.520329557322611</v>
      </c>
      <c r="CH15" s="229">
        <v>1.0361841503040613E-2</v>
      </c>
      <c r="CI15" s="227">
        <v>74.853680376993154</v>
      </c>
      <c r="CJ15" s="228">
        <v>75836.21968934848</v>
      </c>
      <c r="CK15" s="227">
        <v>3.8207087273932978</v>
      </c>
      <c r="CL15" s="227">
        <v>1.0361841503040613E-2</v>
      </c>
      <c r="CM15" s="227">
        <v>74.853680376993154</v>
      </c>
      <c r="CN15" s="230">
        <v>75836.21968934848</v>
      </c>
      <c r="CO15" s="230">
        <v>75836.21968934848</v>
      </c>
      <c r="CP15" s="231">
        <v>8712</v>
      </c>
      <c r="CQ15" s="231">
        <v>982</v>
      </c>
      <c r="CR15" s="232">
        <v>108.90331814419274</v>
      </c>
      <c r="CS15" s="231">
        <v>982</v>
      </c>
      <c r="CT15" s="231" t="s">
        <v>945</v>
      </c>
      <c r="CU15" s="231">
        <v>23</v>
      </c>
      <c r="CV15" s="231" t="s">
        <v>946</v>
      </c>
      <c r="CW15" s="159" t="s">
        <v>895</v>
      </c>
    </row>
    <row r="16" spans="2:101" s="10" customFormat="1" ht="43.2" x14ac:dyDescent="0.3">
      <c r="B16" s="226" t="s">
        <v>939</v>
      </c>
      <c r="C16" s="159" t="s">
        <v>857</v>
      </c>
      <c r="D16" s="159" t="s">
        <v>80</v>
      </c>
      <c r="E16" s="227">
        <v>487.9865059328348</v>
      </c>
      <c r="F16" s="227">
        <v>188.30043382554854</v>
      </c>
      <c r="G16" s="159"/>
      <c r="H16" s="227">
        <v>18.569563311664293</v>
      </c>
      <c r="I16" s="227"/>
      <c r="J16" s="227"/>
      <c r="K16" s="228">
        <v>0</v>
      </c>
      <c r="L16" s="227"/>
      <c r="M16" s="227"/>
      <c r="N16" s="227">
        <v>20.364590616519418</v>
      </c>
      <c r="O16" s="227"/>
      <c r="P16" s="227">
        <v>8.6366322713457055</v>
      </c>
      <c r="Q16" s="227"/>
      <c r="R16" s="227"/>
      <c r="S16" s="227">
        <v>1.9124510519979547</v>
      </c>
      <c r="T16" s="159"/>
      <c r="U16" s="159"/>
      <c r="V16" s="159"/>
      <c r="W16" s="159"/>
      <c r="X16" s="159"/>
      <c r="Y16" s="159"/>
      <c r="Z16" s="159"/>
      <c r="AA16" s="159"/>
      <c r="AB16" s="159"/>
      <c r="AC16" s="159"/>
      <c r="AD16" s="159"/>
      <c r="AE16" s="227">
        <v>49.48323725152737</v>
      </c>
      <c r="AF16" s="159" t="s">
        <v>903</v>
      </c>
      <c r="AG16" s="159" t="s">
        <v>916</v>
      </c>
      <c r="AH16" s="159"/>
      <c r="AI16" s="159" t="s">
        <v>880</v>
      </c>
      <c r="AJ16" s="159" t="s">
        <v>897</v>
      </c>
      <c r="AK16" s="159" t="s">
        <v>875</v>
      </c>
      <c r="AL16" s="159"/>
      <c r="AM16" s="227">
        <v>2.9645512133622551</v>
      </c>
      <c r="AN16" s="227">
        <v>0.20424058418910512</v>
      </c>
      <c r="AO16" s="227"/>
      <c r="AP16" s="227">
        <v>0.24583971355722989</v>
      </c>
      <c r="AQ16" s="227"/>
      <c r="AR16" s="227"/>
      <c r="AS16" s="228">
        <v>0</v>
      </c>
      <c r="AT16" s="227"/>
      <c r="AU16" s="227"/>
      <c r="AV16" s="227">
        <v>0.20397935271831888</v>
      </c>
      <c r="AW16" s="227"/>
      <c r="AX16" s="227">
        <v>7.575754442616088E-2</v>
      </c>
      <c r="AY16" s="227"/>
      <c r="AZ16" s="227"/>
      <c r="BA16" s="227">
        <v>7.3174104939345659E-3</v>
      </c>
      <c r="BB16" s="227"/>
      <c r="BC16" s="227"/>
      <c r="BD16" s="227"/>
      <c r="BE16" s="227"/>
      <c r="BF16" s="227"/>
      <c r="BG16" s="227"/>
      <c r="BH16" s="227"/>
      <c r="BI16" s="227"/>
      <c r="BJ16" s="227"/>
      <c r="BK16" s="227"/>
      <c r="BL16" s="227"/>
      <c r="BM16" s="227">
        <f t="shared" si="0"/>
        <v>0.53289402119564422</v>
      </c>
      <c r="BN16" s="159" t="s">
        <v>880</v>
      </c>
      <c r="BO16" s="159" t="s">
        <v>875</v>
      </c>
      <c r="BP16" s="159" t="s">
        <v>940</v>
      </c>
      <c r="BQ16" s="159" t="s">
        <v>880</v>
      </c>
      <c r="BR16" s="159" t="s">
        <v>940</v>
      </c>
      <c r="BS16" s="159" t="s">
        <v>875</v>
      </c>
      <c r="BT16" s="159"/>
      <c r="BU16" s="159" t="s">
        <v>880</v>
      </c>
      <c r="BV16" s="159">
        <v>100</v>
      </c>
      <c r="BW16" s="159" t="s">
        <v>941</v>
      </c>
      <c r="BX16" s="159" t="s">
        <v>850</v>
      </c>
      <c r="BY16" s="159"/>
      <c r="BZ16" s="227">
        <f>4.5*(1/1020)*(1/60)*1000000</f>
        <v>73.52941176470587</v>
      </c>
      <c r="CA16" s="159" t="s">
        <v>813</v>
      </c>
      <c r="CB16" s="159" t="s">
        <v>943</v>
      </c>
      <c r="CC16" s="159" t="s">
        <v>897</v>
      </c>
      <c r="CD16" s="159" t="s">
        <v>813</v>
      </c>
      <c r="CE16" s="159" t="s">
        <v>944</v>
      </c>
      <c r="CF16" s="159" t="s">
        <v>895</v>
      </c>
      <c r="CG16" s="227">
        <v>52.600299033115512</v>
      </c>
      <c r="CH16" s="229">
        <v>0.6862315629469975</v>
      </c>
      <c r="CI16" s="227">
        <v>74.37538475006096</v>
      </c>
      <c r="CJ16" s="228">
        <v>152649.92238604539</v>
      </c>
      <c r="CK16" s="227">
        <v>2.6590786877581318</v>
      </c>
      <c r="CL16" s="227">
        <v>0.6862315629469975</v>
      </c>
      <c r="CM16" s="227">
        <v>74.37538475006096</v>
      </c>
      <c r="CN16" s="230">
        <v>152649.92238604539</v>
      </c>
      <c r="CO16" s="230">
        <v>152649.92238604539</v>
      </c>
      <c r="CP16" s="231">
        <v>8712</v>
      </c>
      <c r="CQ16" s="231">
        <v>966.99999999999989</v>
      </c>
      <c r="CR16" s="232">
        <v>96.786597501018178</v>
      </c>
      <c r="CS16" s="231">
        <v>966.99999999999989</v>
      </c>
      <c r="CT16" s="231" t="s">
        <v>945</v>
      </c>
      <c r="CU16" s="231">
        <v>25</v>
      </c>
      <c r="CV16" s="231" t="s">
        <v>946</v>
      </c>
      <c r="CW16" s="159" t="s">
        <v>895</v>
      </c>
    </row>
    <row r="17" spans="2:101" s="10" customFormat="1" x14ac:dyDescent="0.3">
      <c r="B17" s="226"/>
      <c r="C17" s="159" t="s">
        <v>80</v>
      </c>
      <c r="D17" s="159" t="s">
        <v>80</v>
      </c>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231" t="s">
        <v>80</v>
      </c>
      <c r="CO17" s="231" t="s">
        <v>80</v>
      </c>
      <c r="CP17" s="231" t="s">
        <v>80</v>
      </c>
      <c r="CQ17" s="231" t="s">
        <v>80</v>
      </c>
      <c r="CR17" s="231" t="s">
        <v>80</v>
      </c>
      <c r="CS17" s="231" t="s">
        <v>80</v>
      </c>
      <c r="CT17" s="231" t="s">
        <v>80</v>
      </c>
      <c r="CU17" s="231" t="s">
        <v>80</v>
      </c>
      <c r="CV17" s="231" t="s">
        <v>80</v>
      </c>
      <c r="CW17" s="231" t="s">
        <v>80</v>
      </c>
    </row>
    <row r="18" spans="2:101" s="10" customFormat="1" x14ac:dyDescent="0.3">
      <c r="B18" s="226"/>
      <c r="C18" s="159"/>
      <c r="D18" s="159" t="s">
        <v>80</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c r="BW18" s="159"/>
      <c r="BX18" s="159"/>
      <c r="BY18" s="159"/>
      <c r="BZ18" s="159"/>
      <c r="CA18" s="159"/>
      <c r="CB18" s="159"/>
      <c r="CC18" s="159"/>
      <c r="CD18" s="159"/>
      <c r="CE18" s="159"/>
      <c r="CF18" s="159"/>
      <c r="CG18" s="159"/>
      <c r="CH18" s="159"/>
      <c r="CI18" s="159"/>
      <c r="CJ18" s="159"/>
      <c r="CK18" s="159"/>
      <c r="CL18" s="159"/>
      <c r="CM18" s="159"/>
      <c r="CN18" s="231" t="s">
        <v>80</v>
      </c>
      <c r="CO18" s="231" t="s">
        <v>80</v>
      </c>
      <c r="CP18" s="231" t="s">
        <v>80</v>
      </c>
      <c r="CQ18" s="231" t="s">
        <v>80</v>
      </c>
      <c r="CR18" s="231" t="s">
        <v>80</v>
      </c>
      <c r="CS18" s="231" t="s">
        <v>80</v>
      </c>
      <c r="CT18" s="231" t="s">
        <v>80</v>
      </c>
      <c r="CU18" s="231" t="s">
        <v>80</v>
      </c>
      <c r="CV18" s="231" t="s">
        <v>80</v>
      </c>
      <c r="CW18" s="231" t="s">
        <v>80</v>
      </c>
    </row>
    <row r="19" spans="2:101" s="10" customFormat="1" x14ac:dyDescent="0.3">
      <c r="B19" s="226"/>
      <c r="C19" s="159" t="s">
        <v>80</v>
      </c>
      <c r="D19" s="159" t="s">
        <v>80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231" t="s">
        <v>80</v>
      </c>
      <c r="CO19" s="231" t="s">
        <v>80</v>
      </c>
      <c r="CP19" s="231" t="s">
        <v>80</v>
      </c>
      <c r="CQ19" s="231" t="s">
        <v>80</v>
      </c>
      <c r="CR19" s="231" t="s">
        <v>80</v>
      </c>
      <c r="CS19" s="231" t="s">
        <v>80</v>
      </c>
      <c r="CT19" s="231" t="s">
        <v>80</v>
      </c>
      <c r="CU19" s="231" t="s">
        <v>80</v>
      </c>
      <c r="CV19" s="231" t="s">
        <v>80</v>
      </c>
      <c r="CW19" s="231" t="s">
        <v>80</v>
      </c>
    </row>
    <row r="20" spans="2:101" s="10" customFormat="1" x14ac:dyDescent="0.3">
      <c r="B20" s="226"/>
      <c r="C20" s="159" t="s">
        <v>80</v>
      </c>
      <c r="D20" s="159" t="s">
        <v>80</v>
      </c>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c r="BW20" s="159"/>
      <c r="BX20" s="159"/>
      <c r="BY20" s="159"/>
      <c r="BZ20" s="159"/>
      <c r="CA20" s="159"/>
      <c r="CB20" s="159"/>
      <c r="CC20" s="159"/>
      <c r="CD20" s="159"/>
      <c r="CE20" s="159"/>
      <c r="CF20" s="159"/>
      <c r="CG20" s="159"/>
      <c r="CH20" s="159"/>
      <c r="CI20" s="159"/>
      <c r="CJ20" s="159"/>
      <c r="CK20" s="159"/>
      <c r="CL20" s="159"/>
      <c r="CM20" s="159"/>
      <c r="CN20" s="231" t="s">
        <v>80</v>
      </c>
      <c r="CO20" s="231" t="s">
        <v>80</v>
      </c>
      <c r="CP20" s="231" t="s">
        <v>80</v>
      </c>
      <c r="CQ20" s="231" t="s">
        <v>80</v>
      </c>
      <c r="CR20" s="231" t="s">
        <v>80</v>
      </c>
      <c r="CS20" s="231" t="s">
        <v>80</v>
      </c>
      <c r="CT20" s="231" t="s">
        <v>80</v>
      </c>
      <c r="CU20" s="231" t="s">
        <v>80</v>
      </c>
      <c r="CV20" s="231" t="s">
        <v>80</v>
      </c>
      <c r="CW20" s="231" t="s">
        <v>80</v>
      </c>
    </row>
    <row r="21" spans="2:101" s="10" customFormat="1" x14ac:dyDescent="0.3">
      <c r="B21" s="226"/>
      <c r="C21" s="159" t="s">
        <v>80</v>
      </c>
      <c r="D21" s="159" t="s">
        <v>80</v>
      </c>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231" t="s">
        <v>80</v>
      </c>
      <c r="CO21" s="231" t="s">
        <v>80</v>
      </c>
      <c r="CP21" s="231" t="s">
        <v>80</v>
      </c>
      <c r="CQ21" s="231" t="s">
        <v>80</v>
      </c>
      <c r="CR21" s="231" t="s">
        <v>80</v>
      </c>
      <c r="CS21" s="231" t="s">
        <v>80</v>
      </c>
      <c r="CT21" s="231" t="s">
        <v>80</v>
      </c>
      <c r="CU21" s="231" t="s">
        <v>80</v>
      </c>
      <c r="CV21" s="231" t="s">
        <v>80</v>
      </c>
      <c r="CW21" s="231" t="s">
        <v>80</v>
      </c>
    </row>
    <row r="22" spans="2:101" s="10" customFormat="1" x14ac:dyDescent="0.3">
      <c r="B22" s="226"/>
      <c r="C22" s="159" t="s">
        <v>80</v>
      </c>
      <c r="D22" s="159" t="s">
        <v>80</v>
      </c>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231" t="s">
        <v>80</v>
      </c>
      <c r="CO22" s="231" t="s">
        <v>80</v>
      </c>
      <c r="CP22" s="231" t="s">
        <v>80</v>
      </c>
      <c r="CQ22" s="231" t="s">
        <v>80</v>
      </c>
      <c r="CR22" s="231" t="s">
        <v>80</v>
      </c>
      <c r="CS22" s="231" t="s">
        <v>80</v>
      </c>
      <c r="CT22" s="231" t="s">
        <v>80</v>
      </c>
      <c r="CU22" s="231" t="s">
        <v>80</v>
      </c>
      <c r="CV22" s="231" t="s">
        <v>80</v>
      </c>
      <c r="CW22" s="231" t="s">
        <v>80</v>
      </c>
    </row>
    <row r="23" spans="2:101" s="10" customFormat="1" x14ac:dyDescent="0.3">
      <c r="B23" s="226"/>
      <c r="C23" s="159" t="s">
        <v>80</v>
      </c>
      <c r="D23" s="159" t="s">
        <v>80</v>
      </c>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231" t="s">
        <v>80</v>
      </c>
      <c r="CO23" s="231" t="s">
        <v>80</v>
      </c>
      <c r="CP23" s="231" t="s">
        <v>80</v>
      </c>
      <c r="CQ23" s="231" t="s">
        <v>80</v>
      </c>
      <c r="CR23" s="231" t="s">
        <v>80</v>
      </c>
      <c r="CS23" s="231" t="s">
        <v>80</v>
      </c>
      <c r="CT23" s="231" t="s">
        <v>80</v>
      </c>
      <c r="CU23" s="231" t="s">
        <v>80</v>
      </c>
      <c r="CV23" s="231" t="s">
        <v>80</v>
      </c>
      <c r="CW23" s="231" t="s">
        <v>80</v>
      </c>
    </row>
    <row r="24" spans="2:101" s="10" customFormat="1" x14ac:dyDescent="0.3">
      <c r="B24" s="226"/>
      <c r="C24" s="159" t="s">
        <v>80</v>
      </c>
      <c r="D24" s="159" t="s">
        <v>80</v>
      </c>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231" t="s">
        <v>80</v>
      </c>
      <c r="CO24" s="231" t="s">
        <v>80</v>
      </c>
      <c r="CP24" s="231" t="s">
        <v>80</v>
      </c>
      <c r="CQ24" s="231" t="s">
        <v>80</v>
      </c>
      <c r="CR24" s="231" t="s">
        <v>80</v>
      </c>
      <c r="CS24" s="231" t="s">
        <v>80</v>
      </c>
      <c r="CT24" s="231" t="s">
        <v>80</v>
      </c>
      <c r="CU24" s="231" t="s">
        <v>80</v>
      </c>
      <c r="CV24" s="231" t="s">
        <v>80</v>
      </c>
      <c r="CW24" s="231" t="s">
        <v>80</v>
      </c>
    </row>
    <row r="25" spans="2:101" s="10" customFormat="1" x14ac:dyDescent="0.3">
      <c r="B25" s="226"/>
      <c r="C25" s="159" t="s">
        <v>80</v>
      </c>
      <c r="D25" s="159" t="s">
        <v>80</v>
      </c>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231" t="s">
        <v>80</v>
      </c>
      <c r="CO25" s="231" t="s">
        <v>80</v>
      </c>
      <c r="CP25" s="231" t="s">
        <v>80</v>
      </c>
      <c r="CQ25" s="231" t="s">
        <v>80</v>
      </c>
      <c r="CR25" s="231" t="s">
        <v>80</v>
      </c>
      <c r="CS25" s="231" t="s">
        <v>80</v>
      </c>
      <c r="CT25" s="231" t="s">
        <v>80</v>
      </c>
      <c r="CU25" s="231" t="s">
        <v>80</v>
      </c>
      <c r="CV25" s="231" t="s">
        <v>80</v>
      </c>
      <c r="CW25" s="231" t="s">
        <v>80</v>
      </c>
    </row>
    <row r="26" spans="2:101" s="10" customFormat="1" x14ac:dyDescent="0.3">
      <c r="B26" s="226"/>
      <c r="C26" s="159" t="s">
        <v>80</v>
      </c>
      <c r="D26" s="159" t="s">
        <v>80</v>
      </c>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231" t="s">
        <v>80</v>
      </c>
      <c r="CO26" s="231" t="s">
        <v>80</v>
      </c>
      <c r="CP26" s="231" t="s">
        <v>80</v>
      </c>
      <c r="CQ26" s="231" t="s">
        <v>80</v>
      </c>
      <c r="CR26" s="231" t="s">
        <v>80</v>
      </c>
      <c r="CS26" s="231" t="s">
        <v>80</v>
      </c>
      <c r="CT26" s="231" t="s">
        <v>80</v>
      </c>
      <c r="CU26" s="231" t="s">
        <v>80</v>
      </c>
      <c r="CV26" s="231" t="s">
        <v>80</v>
      </c>
      <c r="CW26" s="231" t="s">
        <v>80</v>
      </c>
    </row>
    <row r="27" spans="2:101" s="10" customFormat="1" x14ac:dyDescent="0.3">
      <c r="B27" s="226"/>
      <c r="C27" s="159" t="s">
        <v>80</v>
      </c>
      <c r="D27" s="159" t="s">
        <v>80</v>
      </c>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231" t="s">
        <v>80</v>
      </c>
      <c r="CO27" s="231" t="s">
        <v>80</v>
      </c>
      <c r="CP27" s="231" t="s">
        <v>80</v>
      </c>
      <c r="CQ27" s="231" t="s">
        <v>80</v>
      </c>
      <c r="CR27" s="231" t="s">
        <v>80</v>
      </c>
      <c r="CS27" s="231" t="s">
        <v>80</v>
      </c>
      <c r="CT27" s="231" t="s">
        <v>80</v>
      </c>
      <c r="CU27" s="231" t="s">
        <v>80</v>
      </c>
      <c r="CV27" s="231" t="s">
        <v>80</v>
      </c>
      <c r="CW27" s="231" t="s">
        <v>80</v>
      </c>
    </row>
    <row r="28" spans="2:101" s="10" customFormat="1" x14ac:dyDescent="0.3">
      <c r="B28" s="226"/>
      <c r="C28" s="159" t="s">
        <v>80</v>
      </c>
      <c r="D28" s="159" t="s">
        <v>80</v>
      </c>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231" t="s">
        <v>80</v>
      </c>
      <c r="CO28" s="231" t="s">
        <v>80</v>
      </c>
      <c r="CP28" s="231" t="s">
        <v>80</v>
      </c>
      <c r="CQ28" s="231" t="s">
        <v>80</v>
      </c>
      <c r="CR28" s="231" t="s">
        <v>80</v>
      </c>
      <c r="CS28" s="231" t="s">
        <v>80</v>
      </c>
      <c r="CT28" s="231" t="s">
        <v>80</v>
      </c>
      <c r="CU28" s="231" t="s">
        <v>80</v>
      </c>
      <c r="CV28" s="231" t="s">
        <v>80</v>
      </c>
      <c r="CW28" s="231" t="s">
        <v>80</v>
      </c>
    </row>
    <row r="29" spans="2:101" s="10" customFormat="1" x14ac:dyDescent="0.3">
      <c r="B29" s="226"/>
      <c r="C29" s="159" t="s">
        <v>80</v>
      </c>
      <c r="D29" s="159" t="s">
        <v>80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231" t="s">
        <v>80</v>
      </c>
      <c r="CO29" s="231" t="s">
        <v>80</v>
      </c>
      <c r="CP29" s="231" t="s">
        <v>80</v>
      </c>
      <c r="CQ29" s="231" t="s">
        <v>80</v>
      </c>
      <c r="CR29" s="231" t="s">
        <v>80</v>
      </c>
      <c r="CS29" s="231" t="s">
        <v>80</v>
      </c>
      <c r="CT29" s="231" t="s">
        <v>80</v>
      </c>
      <c r="CU29" s="231" t="s">
        <v>80</v>
      </c>
      <c r="CV29" s="231" t="s">
        <v>80</v>
      </c>
      <c r="CW29" s="231" t="s">
        <v>80</v>
      </c>
    </row>
    <row r="30" spans="2:101" s="10" customFormat="1" x14ac:dyDescent="0.3">
      <c r="B30" s="226"/>
      <c r="C30" s="159" t="s">
        <v>80</v>
      </c>
      <c r="D30" s="159" t="s">
        <v>80</v>
      </c>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231" t="s">
        <v>80</v>
      </c>
      <c r="CO30" s="231" t="s">
        <v>80</v>
      </c>
      <c r="CP30" s="231" t="s">
        <v>80</v>
      </c>
      <c r="CQ30" s="231" t="s">
        <v>80</v>
      </c>
      <c r="CR30" s="231" t="s">
        <v>80</v>
      </c>
      <c r="CS30" s="231" t="s">
        <v>80</v>
      </c>
      <c r="CT30" s="231" t="s">
        <v>80</v>
      </c>
      <c r="CU30" s="231" t="s">
        <v>80</v>
      </c>
      <c r="CV30" s="231" t="s">
        <v>80</v>
      </c>
      <c r="CW30" s="231" t="s">
        <v>80</v>
      </c>
    </row>
    <row r="31" spans="2:101" s="10" customFormat="1" x14ac:dyDescent="0.3">
      <c r="B31" s="226"/>
      <c r="C31" s="159" t="s">
        <v>80</v>
      </c>
      <c r="D31" s="159" t="s">
        <v>80</v>
      </c>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231" t="s">
        <v>80</v>
      </c>
      <c r="CO31" s="231" t="s">
        <v>80</v>
      </c>
      <c r="CP31" s="231" t="s">
        <v>80</v>
      </c>
      <c r="CQ31" s="231" t="s">
        <v>80</v>
      </c>
      <c r="CR31" s="231" t="s">
        <v>80</v>
      </c>
      <c r="CS31" s="231" t="s">
        <v>80</v>
      </c>
      <c r="CT31" s="231" t="s">
        <v>80</v>
      </c>
      <c r="CU31" s="231" t="s">
        <v>80</v>
      </c>
      <c r="CV31" s="231" t="s">
        <v>80</v>
      </c>
      <c r="CW31" s="231" t="s">
        <v>80</v>
      </c>
    </row>
  </sheetData>
  <sheetProtection algorithmName="SHA-512" hashValue="VkoCg5ghGywCfB1C7ejTx6/h87wo6thX9HBPvB78SK1q/wS5EpgkL16ESDQwbCiq7jkrz7dSmGsQxADmFUIZhg==" saltValue="gtePGr7ZLCCSJC/FV4KyFg==" spinCount="100000" sheet="1" objects="1" scenarios="1" formatCells="0" formatColumns="0" formatRows="0" insertColumns="0" insertRows="0" insertHyperlinks="0" deleteColumns="0" deleteRows="0" sort="0" autoFilter="0" pivotTables="0"/>
  <mergeCells count="10">
    <mergeCell ref="B1:C2"/>
    <mergeCell ref="D11:F11"/>
    <mergeCell ref="AM12:BM12"/>
    <mergeCell ref="BU12:CW12"/>
    <mergeCell ref="B12:B13"/>
    <mergeCell ref="C12:C13"/>
    <mergeCell ref="D12:D13"/>
    <mergeCell ref="E12:AE12"/>
    <mergeCell ref="AF12:AH12"/>
    <mergeCell ref="AI12:AL12"/>
  </mergeCells>
  <conditionalFormatting sqref="B14:B31">
    <cfRule type="notContainsBlanks" dxfId="106" priority="23">
      <formula>LEN(TRIM(B14))&gt;0</formula>
    </cfRule>
  </conditionalFormatting>
  <conditionalFormatting sqref="B14:CW31">
    <cfRule type="expression" dxfId="105" priority="1">
      <formula>AND(NOT($C$9=""),$C$9=0)</formula>
    </cfRule>
  </conditionalFormatting>
  <conditionalFormatting sqref="C5:C6">
    <cfRule type="cellIs" dxfId="104" priority="24" operator="equal">
      <formula>0</formula>
    </cfRule>
  </conditionalFormatting>
  <conditionalFormatting sqref="C14:AF16 C17:CW31 AH14:BY16 CA14:CW16">
    <cfRule type="expression" dxfId="103" priority="22">
      <formula>NOT($B14="")</formula>
    </cfRule>
  </conditionalFormatting>
  <conditionalFormatting sqref="D11">
    <cfRule type="expression" dxfId="102" priority="6">
      <formula>AND(NOT($C$9=""),$C$9=0)</formula>
    </cfRule>
    <cfRule type="expression" dxfId="101" priority="7">
      <formula>AND(NOT($C$9=""),NOT($C$10=""),SUM($C$9:$C$10)=0)</formula>
    </cfRule>
  </conditionalFormatting>
  <conditionalFormatting sqref="D14:D31">
    <cfRule type="expression" dxfId="100" priority="21">
      <formula>NOT($C14="Other (specify)")</formula>
    </cfRule>
  </conditionalFormatting>
  <conditionalFormatting sqref="AG14:AG16">
    <cfRule type="expression" dxfId="99" priority="5">
      <formula>NOT($B14="")</formula>
    </cfRule>
  </conditionalFormatting>
  <conditionalFormatting sqref="AG14:AG31">
    <cfRule type="expression" dxfId="98" priority="4">
      <formula>NOT(OR($AF14="Calculated/Modeled"))</formula>
    </cfRule>
  </conditionalFormatting>
  <conditionalFormatting sqref="AH14:AH31">
    <cfRule type="expression" dxfId="97" priority="17">
      <formula>NOT($AF14="Measured")</formula>
    </cfRule>
  </conditionalFormatting>
  <conditionalFormatting sqref="AJ14:AJ31">
    <cfRule type="expression" dxfId="96" priority="16">
      <formula>NOT($AI14="Yes")</formula>
    </cfRule>
  </conditionalFormatting>
  <conditionalFormatting sqref="AL14:AL31">
    <cfRule type="expression" dxfId="95" priority="15">
      <formula>NOT($AK14="Yes")</formula>
    </cfRule>
  </conditionalFormatting>
  <conditionalFormatting sqref="BR14:BR31">
    <cfRule type="expression" dxfId="94" priority="14">
      <formula>NOT(BQ14="Yes")</formula>
    </cfRule>
  </conditionalFormatting>
  <conditionalFormatting sqref="BT14:BT31">
    <cfRule type="expression" dxfId="93" priority="13">
      <formula>NOT($BS14="Yes")</formula>
    </cfRule>
  </conditionalFormatting>
  <conditionalFormatting sqref="BV14:BW31">
    <cfRule type="expression" dxfId="92" priority="12">
      <formula>NOT($BU14="Yes")</formula>
    </cfRule>
  </conditionalFormatting>
  <conditionalFormatting sqref="BY14:BY31">
    <cfRule type="expression" dxfId="91" priority="10">
      <formula>NOT($BX14="Other (specify)")</formula>
    </cfRule>
  </conditionalFormatting>
  <conditionalFormatting sqref="BZ14:BZ16">
    <cfRule type="expression" dxfId="90" priority="2">
      <formula>NOT($B14="")</formula>
    </cfRule>
  </conditionalFormatting>
  <conditionalFormatting sqref="CB14:CB31">
    <cfRule type="expression" dxfId="89" priority="9">
      <formula>NOT($CA14="Other (specify)")</formula>
    </cfRule>
  </conditionalFormatting>
  <conditionalFormatting sqref="CE14:CE31">
    <cfRule type="expression" dxfId="88" priority="8">
      <formula>NOT($CD14="Other (specify)")</formula>
    </cfRule>
  </conditionalFormatting>
  <dataValidations count="9">
    <dataValidation type="list" allowBlank="1" showInputMessage="1" showErrorMessage="1" sqref="BS14:BS31 BQ14:BQ31 AK14:AK31 BU14:BU31 AI14:AI31 BN14:BO31" xr:uid="{28C0F06B-E1CC-4ABE-90FC-0C82BCCF6A14}">
      <formula1>"Yes, No"</formula1>
    </dataValidation>
    <dataValidation type="list" allowBlank="1" showInputMessage="1" showErrorMessage="1" sqref="BP14:BP31" xr:uid="{708C435E-E0A6-43FC-A797-4FA04EFADF5F}">
      <formula1>"Large Dehydrator Standards, Small Dehydrator Standards, Optimal Glycol Cirulation Rate Operational Standard"</formula1>
    </dataValidation>
    <dataValidation type="list" allowBlank="1" showInputMessage="1" showErrorMessage="1" sqref="AF14:AF31" xr:uid="{40FA219D-A578-4F68-9B62-952445CE7205}">
      <formula1>"Calculated/Modeled, Measured"</formula1>
    </dataValidation>
    <dataValidation type="list" allowBlank="1" showInputMessage="1" showErrorMessage="1" sqref="CT14:CT31" xr:uid="{78BE2591-36F9-4B82-91CB-EEAC7B31EC2F}">
      <formula1>"Saturated, Unsaturated"</formula1>
    </dataValidation>
    <dataValidation type="list" allowBlank="1" showInputMessage="1" showErrorMessage="1" sqref="BX14:BX31" xr:uid="{AA8A49B9-58FC-4FAB-B7E1-647D7383E548}">
      <formula1>Dehy1</formula1>
    </dataValidation>
    <dataValidation type="list" allowBlank="1" showInputMessage="1" showErrorMessage="1" sqref="CA14:CA31" xr:uid="{5CFF9E45-F47B-423B-BA08-54B158E8E8DF}">
      <formula1>Dehy2</formula1>
    </dataValidation>
    <dataValidation type="list" allowBlank="1" showInputMessage="1" showErrorMessage="1" sqref="CD14:CD31" xr:uid="{C5396C93-2025-4DB0-80C4-6C8F2FCDC7DC}">
      <formula1>Dehy3</formula1>
    </dataValidation>
    <dataValidation type="list" allowBlank="1" showInputMessage="1" showErrorMessage="1" sqref="C14:C31" xr:uid="{009377D2-8AA5-4426-9483-5524E8A6906E}">
      <formula1>Dehy4</formula1>
    </dataValidation>
    <dataValidation type="list" allowBlank="1" showInputMessage="1" showErrorMessage="1" sqref="AJ14:AJ31 CC14:CC31" xr:uid="{0CF3AD86-4461-452B-9976-0E54121AFC5C}">
      <formula1>CntrlIDListFinal</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087B6-BCD3-450A-B010-98BD6ADA186F}">
  <sheetPr codeName="Sheet9">
    <tabColor theme="9" tint="0.59999389629810485"/>
  </sheetPr>
  <dimension ref="B1:CB33"/>
  <sheetViews>
    <sheetView zoomScaleNormal="100" workbookViewId="0">
      <selection activeCell="C9" sqref="C9"/>
    </sheetView>
  </sheetViews>
  <sheetFormatPr defaultRowHeight="14.4" x14ac:dyDescent="0.3"/>
  <cols>
    <col min="1" max="1" width="3" style="36" customWidth="1"/>
    <col min="2" max="2" width="22.33203125" style="36" customWidth="1"/>
    <col min="3" max="14" width="15.6640625" style="36" customWidth="1"/>
    <col min="15" max="15" width="16.6640625" style="36" customWidth="1"/>
    <col min="16" max="25" width="15.6640625" style="36" customWidth="1"/>
    <col min="26" max="26" width="18.5546875" style="36" customWidth="1"/>
    <col min="27" max="29" width="15.6640625" style="36" customWidth="1"/>
    <col min="30" max="32" width="20.6640625" style="36" customWidth="1"/>
    <col min="33" max="35" width="15.6640625" style="36" customWidth="1"/>
    <col min="36" max="36" width="24" style="36" customWidth="1"/>
    <col min="37" max="48" width="15.6640625" style="36" customWidth="1"/>
    <col min="49" max="49" width="16.6640625" style="36" customWidth="1"/>
    <col min="50" max="63" width="15.6640625" style="36" customWidth="1"/>
    <col min="64" max="65" width="17.44140625" style="36" customWidth="1"/>
    <col min="66" max="67" width="19.44140625" style="36" customWidth="1"/>
    <col min="68" max="73" width="15.6640625" style="36" customWidth="1"/>
    <col min="74" max="74" width="23.5546875" style="36" customWidth="1"/>
    <col min="75" max="75" width="17" style="36" customWidth="1"/>
    <col min="76" max="76" width="25.6640625" style="36" customWidth="1"/>
    <col min="77" max="77" width="17" style="36" customWidth="1"/>
    <col min="78" max="79" width="20.6640625" style="36" customWidth="1"/>
    <col min="80" max="80" width="25.6640625" style="36" customWidth="1"/>
    <col min="81" max="16384" width="8.88671875" style="36"/>
  </cols>
  <sheetData>
    <row r="1" spans="2:79" ht="18" customHeight="1" x14ac:dyDescent="0.35">
      <c r="B1" s="37" t="s">
        <v>581</v>
      </c>
      <c r="C1" s="37"/>
      <c r="D1" s="38"/>
      <c r="E1" s="38"/>
    </row>
    <row r="3" spans="2:79" ht="15.6" x14ac:dyDescent="0.3">
      <c r="B3" s="40" t="s">
        <v>368</v>
      </c>
    </row>
    <row r="4" spans="2:79" x14ac:dyDescent="0.3">
      <c r="B4" s="103" t="s">
        <v>369</v>
      </c>
      <c r="C4" s="121" t="str">
        <f>Facility!C4</f>
        <v xml:space="preserve">ETC Texas Pipeline, Ltd. </v>
      </c>
      <c r="J4" s="233"/>
    </row>
    <row r="5" spans="2:79" x14ac:dyDescent="0.3">
      <c r="B5" s="103" t="s">
        <v>14</v>
      </c>
      <c r="C5" s="121" t="str">
        <f>Facility!C21</f>
        <v>Rebel Gas Processing Plant</v>
      </c>
    </row>
    <row r="6" spans="2:79" x14ac:dyDescent="0.3">
      <c r="C6" s="10"/>
    </row>
    <row r="7" spans="2:79" ht="15.6" x14ac:dyDescent="0.3">
      <c r="B7" s="40" t="s">
        <v>582</v>
      </c>
      <c r="C7" s="10"/>
    </row>
    <row r="8" spans="2:79" x14ac:dyDescent="0.3">
      <c r="B8" s="168" t="s">
        <v>469</v>
      </c>
      <c r="C8" s="234">
        <v>0</v>
      </c>
    </row>
    <row r="9" spans="2:79" ht="43.2" x14ac:dyDescent="0.3">
      <c r="B9" s="172" t="s">
        <v>583</v>
      </c>
      <c r="C9" s="173"/>
      <c r="D9" s="39"/>
    </row>
    <row r="10" spans="2:79" ht="45" customHeight="1" x14ac:dyDescent="0.3">
      <c r="B10" s="235" t="s">
        <v>584</v>
      </c>
      <c r="C10" s="236"/>
    </row>
    <row r="11" spans="2:79" ht="42.6" customHeight="1" x14ac:dyDescent="0.3">
      <c r="B11" s="235" t="s">
        <v>585</v>
      </c>
      <c r="C11" s="236"/>
      <c r="D11" s="213"/>
      <c r="E11" s="213"/>
      <c r="F11" s="213"/>
      <c r="G11" s="213"/>
      <c r="H11" s="213"/>
      <c r="I11" s="213"/>
      <c r="J11" s="213"/>
      <c r="K11" s="213"/>
      <c r="L11" s="213"/>
      <c r="M11" s="213"/>
      <c r="N11" s="213"/>
      <c r="O11" s="213"/>
    </row>
    <row r="12" spans="2:79" ht="43.2" x14ac:dyDescent="0.3">
      <c r="B12" s="237" t="s">
        <v>586</v>
      </c>
      <c r="C12" s="238"/>
      <c r="CA12" s="52"/>
    </row>
    <row r="13" spans="2:79" ht="28.8" x14ac:dyDescent="0.3">
      <c r="B13" s="237" t="s">
        <v>587</v>
      </c>
      <c r="C13" s="238"/>
      <c r="CA13" s="52"/>
    </row>
    <row r="14" spans="2:79" x14ac:dyDescent="0.3">
      <c r="B14" s="237" t="s">
        <v>585</v>
      </c>
      <c r="C14" s="239"/>
      <c r="CA14" s="52"/>
    </row>
    <row r="15" spans="2:79" ht="28.8" x14ac:dyDescent="0.3">
      <c r="B15" s="237" t="s">
        <v>588</v>
      </c>
      <c r="C15" s="240"/>
      <c r="CA15" s="52"/>
    </row>
    <row r="16" spans="2:79" x14ac:dyDescent="0.3">
      <c r="B16" s="241"/>
      <c r="C16" s="170"/>
      <c r="CA16" s="52"/>
    </row>
    <row r="17" spans="2:80" ht="15.6" x14ac:dyDescent="0.3">
      <c r="B17" s="40" t="s">
        <v>589</v>
      </c>
      <c r="D17" s="148" t="s">
        <v>472</v>
      </c>
      <c r="AJ17" s="157"/>
      <c r="CA17" s="52"/>
    </row>
    <row r="18" spans="2:80" x14ac:dyDescent="0.3">
      <c r="B18" s="155" t="s">
        <v>590</v>
      </c>
      <c r="C18" s="181" t="s">
        <v>473</v>
      </c>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2" t="s">
        <v>474</v>
      </c>
      <c r="AE18" s="182"/>
      <c r="AF18" s="183"/>
      <c r="AG18" s="242" t="s">
        <v>475</v>
      </c>
      <c r="AH18" s="243"/>
      <c r="AI18" s="243"/>
      <c r="AJ18" s="244"/>
      <c r="AK18" s="245" t="s">
        <v>476</v>
      </c>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7" t="s">
        <v>477</v>
      </c>
      <c r="BM18" s="247"/>
      <c r="BN18" s="247"/>
      <c r="BO18" s="247"/>
      <c r="BP18" s="247"/>
      <c r="BQ18" s="247"/>
      <c r="BR18" s="247"/>
      <c r="BS18" s="247"/>
      <c r="BT18" s="247"/>
      <c r="BU18" s="247"/>
      <c r="BV18" s="247"/>
      <c r="BW18" s="248"/>
      <c r="BX18" s="249" t="s">
        <v>478</v>
      </c>
      <c r="BY18" s="250"/>
      <c r="BZ18" s="250"/>
      <c r="CA18" s="250"/>
      <c r="CB18" s="251"/>
    </row>
    <row r="19" spans="2:80" ht="72" x14ac:dyDescent="0.3">
      <c r="B19" s="155"/>
      <c r="C19" s="193" t="s">
        <v>487</v>
      </c>
      <c r="D19" s="193" t="s">
        <v>488</v>
      </c>
      <c r="E19" s="193" t="s">
        <v>489</v>
      </c>
      <c r="F19" s="193" t="s">
        <v>490</v>
      </c>
      <c r="G19" s="193" t="s">
        <v>491</v>
      </c>
      <c r="H19" s="193" t="s">
        <v>492</v>
      </c>
      <c r="I19" s="193" t="s">
        <v>493</v>
      </c>
      <c r="J19" s="193" t="s">
        <v>494</v>
      </c>
      <c r="K19" s="193" t="s">
        <v>495</v>
      </c>
      <c r="L19" s="193" t="s">
        <v>496</v>
      </c>
      <c r="M19" s="193" t="s">
        <v>497</v>
      </c>
      <c r="N19" s="193" t="s">
        <v>498</v>
      </c>
      <c r="O19" s="193" t="s">
        <v>591</v>
      </c>
      <c r="P19" s="193" t="s">
        <v>500</v>
      </c>
      <c r="Q19" s="193" t="s">
        <v>501</v>
      </c>
      <c r="R19" s="193" t="s">
        <v>502</v>
      </c>
      <c r="S19" s="193" t="s">
        <v>503</v>
      </c>
      <c r="T19" s="193" t="s">
        <v>504</v>
      </c>
      <c r="U19" s="193" t="s">
        <v>544</v>
      </c>
      <c r="V19" s="193" t="s">
        <v>506</v>
      </c>
      <c r="W19" s="193" t="s">
        <v>507</v>
      </c>
      <c r="X19" s="193" t="s">
        <v>508</v>
      </c>
      <c r="Y19" s="193" t="s">
        <v>509</v>
      </c>
      <c r="Z19" s="193" t="s">
        <v>510</v>
      </c>
      <c r="AA19" s="193" t="s">
        <v>511</v>
      </c>
      <c r="AB19" s="194" t="s">
        <v>512</v>
      </c>
      <c r="AC19" s="194" t="s">
        <v>513</v>
      </c>
      <c r="AD19" s="195" t="s">
        <v>514</v>
      </c>
      <c r="AE19" s="195" t="s">
        <v>515</v>
      </c>
      <c r="AF19" s="195" t="s">
        <v>516</v>
      </c>
      <c r="AG19" s="195" t="s">
        <v>592</v>
      </c>
      <c r="AH19" s="195" t="s">
        <v>593</v>
      </c>
      <c r="AI19" s="194" t="s">
        <v>594</v>
      </c>
      <c r="AJ19" s="194" t="s">
        <v>595</v>
      </c>
      <c r="AK19" s="193" t="s">
        <v>487</v>
      </c>
      <c r="AL19" s="193" t="s">
        <v>488</v>
      </c>
      <c r="AM19" s="193" t="s">
        <v>489</v>
      </c>
      <c r="AN19" s="193" t="s">
        <v>490</v>
      </c>
      <c r="AO19" s="193" t="s">
        <v>491</v>
      </c>
      <c r="AP19" s="193" t="s">
        <v>492</v>
      </c>
      <c r="AQ19" s="193" t="s">
        <v>493</v>
      </c>
      <c r="AR19" s="193" t="s">
        <v>494</v>
      </c>
      <c r="AS19" s="193" t="s">
        <v>495</v>
      </c>
      <c r="AT19" s="193" t="s">
        <v>496</v>
      </c>
      <c r="AU19" s="193" t="s">
        <v>497</v>
      </c>
      <c r="AV19" s="193" t="s">
        <v>498</v>
      </c>
      <c r="AW19" s="193" t="s">
        <v>591</v>
      </c>
      <c r="AX19" s="193" t="s">
        <v>500</v>
      </c>
      <c r="AY19" s="193" t="s">
        <v>501</v>
      </c>
      <c r="AZ19" s="193" t="s">
        <v>502</v>
      </c>
      <c r="BA19" s="193" t="s">
        <v>503</v>
      </c>
      <c r="BB19" s="193" t="s">
        <v>504</v>
      </c>
      <c r="BC19" s="193" t="s">
        <v>544</v>
      </c>
      <c r="BD19" s="193" t="s">
        <v>506</v>
      </c>
      <c r="BE19" s="193" t="s">
        <v>507</v>
      </c>
      <c r="BF19" s="193" t="s">
        <v>508</v>
      </c>
      <c r="BG19" s="193" t="s">
        <v>509</v>
      </c>
      <c r="BH19" s="193" t="s">
        <v>596</v>
      </c>
      <c r="BI19" s="193" t="s">
        <v>511</v>
      </c>
      <c r="BJ19" s="194" t="s">
        <v>512</v>
      </c>
      <c r="BK19" s="194" t="s">
        <v>513</v>
      </c>
      <c r="BL19" s="225" t="s">
        <v>597</v>
      </c>
      <c r="BM19" s="194" t="s">
        <v>524</v>
      </c>
      <c r="BN19" s="225" t="s">
        <v>598</v>
      </c>
      <c r="BO19" s="194" t="s">
        <v>524</v>
      </c>
      <c r="BP19" s="225" t="s">
        <v>599</v>
      </c>
      <c r="BQ19" s="194" t="s">
        <v>524</v>
      </c>
      <c r="BR19" s="225" t="s">
        <v>600</v>
      </c>
      <c r="BS19" s="194" t="s">
        <v>524</v>
      </c>
      <c r="BT19" s="225" t="s">
        <v>601</v>
      </c>
      <c r="BU19" s="194" t="s">
        <v>524</v>
      </c>
      <c r="BV19" s="194" t="s">
        <v>602</v>
      </c>
      <c r="BW19" s="194" t="s">
        <v>528</v>
      </c>
      <c r="BX19" s="252" t="s">
        <v>603</v>
      </c>
      <c r="BY19" s="126" t="s">
        <v>604</v>
      </c>
      <c r="BZ19" s="252" t="s">
        <v>605</v>
      </c>
      <c r="CA19" s="252" t="s">
        <v>606</v>
      </c>
      <c r="CB19" s="252" t="s">
        <v>607</v>
      </c>
    </row>
    <row r="20" spans="2:80" s="10" customFormat="1" x14ac:dyDescent="0.3">
      <c r="B20" s="226"/>
      <c r="C20" s="159" t="s">
        <v>80</v>
      </c>
      <c r="D20" s="159" t="s">
        <v>80</v>
      </c>
      <c r="E20" s="159" t="s">
        <v>80</v>
      </c>
      <c r="F20" s="159"/>
      <c r="G20" s="159"/>
      <c r="H20" s="159"/>
      <c r="I20" s="159"/>
      <c r="J20" s="159"/>
      <c r="K20" s="159"/>
      <c r="L20" s="159"/>
      <c r="M20" s="159" t="s">
        <v>80</v>
      </c>
      <c r="N20" s="159" t="s">
        <v>80</v>
      </c>
      <c r="O20" s="159" t="s">
        <v>80</v>
      </c>
      <c r="P20" s="159" t="s">
        <v>80</v>
      </c>
      <c r="Q20" s="159" t="s">
        <v>80</v>
      </c>
      <c r="R20" s="159" t="s">
        <v>80</v>
      </c>
      <c r="S20" s="159" t="s">
        <v>80</v>
      </c>
      <c r="T20" s="159" t="s">
        <v>80</v>
      </c>
      <c r="U20" s="159" t="s">
        <v>80</v>
      </c>
      <c r="V20" s="159" t="s">
        <v>80</v>
      </c>
      <c r="W20" s="159" t="s">
        <v>80</v>
      </c>
      <c r="X20" s="159" t="s">
        <v>80</v>
      </c>
      <c r="Y20" s="159" t="s">
        <v>80</v>
      </c>
      <c r="Z20" s="159" t="s">
        <v>80</v>
      </c>
      <c r="AA20" s="159" t="s">
        <v>80</v>
      </c>
      <c r="AB20" s="159" t="s">
        <v>80</v>
      </c>
      <c r="AC20" s="159" t="s">
        <v>80</v>
      </c>
      <c r="AD20" s="159"/>
      <c r="AE20" s="159" t="s">
        <v>80</v>
      </c>
      <c r="AF20" s="159" t="s">
        <v>80</v>
      </c>
      <c r="AG20" s="159"/>
      <c r="AH20" s="159"/>
      <c r="AI20" s="159"/>
      <c r="AJ20" s="159" t="s">
        <v>80</v>
      </c>
      <c r="AK20" s="159" t="s">
        <v>80</v>
      </c>
      <c r="AL20" s="159" t="s">
        <v>80</v>
      </c>
      <c r="AM20" s="159" t="s">
        <v>80</v>
      </c>
      <c r="AN20" s="159" t="s">
        <v>80</v>
      </c>
      <c r="AO20" s="159" t="s">
        <v>80</v>
      </c>
      <c r="AP20" s="159" t="s">
        <v>80</v>
      </c>
      <c r="AQ20" s="159" t="s">
        <v>80</v>
      </c>
      <c r="AR20" s="159" t="s">
        <v>80</v>
      </c>
      <c r="AS20" s="159" t="s">
        <v>80</v>
      </c>
      <c r="AT20" s="159" t="s">
        <v>80</v>
      </c>
      <c r="AU20" s="159" t="s">
        <v>80</v>
      </c>
      <c r="AV20" s="159" t="s">
        <v>80</v>
      </c>
      <c r="AW20" s="159" t="s">
        <v>80</v>
      </c>
      <c r="AX20" s="159" t="s">
        <v>80</v>
      </c>
      <c r="AY20" s="159" t="s">
        <v>80</v>
      </c>
      <c r="AZ20" s="159" t="s">
        <v>80</v>
      </c>
      <c r="BA20" s="159" t="s">
        <v>80</v>
      </c>
      <c r="BB20" s="159" t="s">
        <v>80</v>
      </c>
      <c r="BC20" s="159" t="s">
        <v>80</v>
      </c>
      <c r="BD20" s="159" t="s">
        <v>80</v>
      </c>
      <c r="BE20" s="159"/>
      <c r="BF20" s="159"/>
      <c r="BG20" s="159"/>
      <c r="BH20" s="159"/>
      <c r="BI20" s="159"/>
      <c r="BJ20" s="159"/>
      <c r="BK20" s="159" t="s">
        <v>80</v>
      </c>
      <c r="BL20" s="159"/>
      <c r="BM20" s="159"/>
      <c r="BN20" s="159"/>
      <c r="BO20" s="159"/>
      <c r="BP20" s="159"/>
      <c r="BQ20" s="159"/>
      <c r="BR20" s="159"/>
      <c r="BS20" s="159"/>
      <c r="BT20" s="159"/>
      <c r="BU20" s="159"/>
      <c r="BV20" s="159"/>
      <c r="BW20" s="159" t="s">
        <v>80</v>
      </c>
      <c r="BX20" s="133"/>
      <c r="BY20" s="133"/>
      <c r="BZ20" s="72"/>
      <c r="CA20" s="72"/>
      <c r="CB20" s="72"/>
    </row>
    <row r="21" spans="2:80" s="10" customFormat="1" x14ac:dyDescent="0.3">
      <c r="B21" s="226"/>
      <c r="C21" s="159" t="s">
        <v>80</v>
      </c>
      <c r="D21" s="159" t="s">
        <v>80</v>
      </c>
      <c r="E21" s="159" t="s">
        <v>80</v>
      </c>
      <c r="F21" s="159"/>
      <c r="G21" s="159"/>
      <c r="H21" s="159"/>
      <c r="I21" s="159"/>
      <c r="J21" s="159"/>
      <c r="K21" s="159"/>
      <c r="L21" s="159"/>
      <c r="M21" s="159" t="s">
        <v>80</v>
      </c>
      <c r="N21" s="159" t="s">
        <v>80</v>
      </c>
      <c r="O21" s="159" t="s">
        <v>80</v>
      </c>
      <c r="P21" s="159" t="s">
        <v>80</v>
      </c>
      <c r="Q21" s="159" t="s">
        <v>80</v>
      </c>
      <c r="R21" s="159" t="s">
        <v>80</v>
      </c>
      <c r="S21" s="159" t="s">
        <v>80</v>
      </c>
      <c r="T21" s="159" t="s">
        <v>80</v>
      </c>
      <c r="U21" s="159" t="s">
        <v>80</v>
      </c>
      <c r="V21" s="159" t="s">
        <v>80</v>
      </c>
      <c r="W21" s="159" t="s">
        <v>80</v>
      </c>
      <c r="X21" s="159" t="s">
        <v>80</v>
      </c>
      <c r="Y21" s="159" t="s">
        <v>80</v>
      </c>
      <c r="Z21" s="159" t="s">
        <v>80</v>
      </c>
      <c r="AA21" s="159" t="s">
        <v>80</v>
      </c>
      <c r="AB21" s="159" t="s">
        <v>80</v>
      </c>
      <c r="AC21" s="159" t="s">
        <v>80</v>
      </c>
      <c r="AD21" s="159"/>
      <c r="AE21" s="159" t="s">
        <v>80</v>
      </c>
      <c r="AF21" s="159" t="s">
        <v>80</v>
      </c>
      <c r="AG21" s="159"/>
      <c r="AH21" s="159"/>
      <c r="AI21" s="159"/>
      <c r="AJ21" s="159" t="s">
        <v>80</v>
      </c>
      <c r="AK21" s="159" t="s">
        <v>80</v>
      </c>
      <c r="AL21" s="159" t="s">
        <v>80</v>
      </c>
      <c r="AM21" s="159" t="s">
        <v>80</v>
      </c>
      <c r="AN21" s="159" t="s">
        <v>80</v>
      </c>
      <c r="AO21" s="159" t="s">
        <v>80</v>
      </c>
      <c r="AP21" s="159" t="s">
        <v>80</v>
      </c>
      <c r="AQ21" s="159" t="s">
        <v>80</v>
      </c>
      <c r="AR21" s="159" t="s">
        <v>80</v>
      </c>
      <c r="AS21" s="159" t="s">
        <v>80</v>
      </c>
      <c r="AT21" s="159" t="s">
        <v>80</v>
      </c>
      <c r="AU21" s="159" t="s">
        <v>80</v>
      </c>
      <c r="AV21" s="159" t="s">
        <v>80</v>
      </c>
      <c r="AW21" s="159" t="s">
        <v>80</v>
      </c>
      <c r="AX21" s="159" t="s">
        <v>80</v>
      </c>
      <c r="AY21" s="159" t="s">
        <v>80</v>
      </c>
      <c r="AZ21" s="159" t="s">
        <v>80</v>
      </c>
      <c r="BA21" s="159" t="s">
        <v>80</v>
      </c>
      <c r="BB21" s="159" t="s">
        <v>80</v>
      </c>
      <c r="BC21" s="159" t="s">
        <v>80</v>
      </c>
      <c r="BD21" s="159" t="s">
        <v>80</v>
      </c>
      <c r="BE21" s="159"/>
      <c r="BF21" s="159"/>
      <c r="BG21" s="159"/>
      <c r="BH21" s="159"/>
      <c r="BI21" s="159"/>
      <c r="BJ21" s="159"/>
      <c r="BK21" s="159"/>
      <c r="BL21" s="159"/>
      <c r="BM21" s="159"/>
      <c r="BN21" s="159"/>
      <c r="BO21" s="159"/>
      <c r="BP21" s="159"/>
      <c r="BQ21" s="159"/>
      <c r="BR21" s="159"/>
      <c r="BS21" s="159"/>
      <c r="BT21" s="159"/>
      <c r="BU21" s="159"/>
      <c r="BV21" s="159"/>
      <c r="BW21" s="159" t="s">
        <v>80</v>
      </c>
      <c r="BX21" s="133"/>
      <c r="BY21" s="133"/>
      <c r="BZ21" s="136"/>
      <c r="CA21" s="136"/>
      <c r="CB21" s="136"/>
    </row>
    <row r="22" spans="2:80" s="10" customFormat="1" x14ac:dyDescent="0.3">
      <c r="B22" s="226"/>
      <c r="C22" s="159" t="s">
        <v>80</v>
      </c>
      <c r="D22" s="159" t="s">
        <v>80</v>
      </c>
      <c r="E22" s="159" t="s">
        <v>80</v>
      </c>
      <c r="F22" s="159"/>
      <c r="G22" s="159"/>
      <c r="H22" s="159"/>
      <c r="I22" s="159"/>
      <c r="J22" s="159"/>
      <c r="K22" s="159"/>
      <c r="L22" s="159"/>
      <c r="M22" s="159" t="s">
        <v>80</v>
      </c>
      <c r="N22" s="159" t="s">
        <v>80</v>
      </c>
      <c r="O22" s="159" t="s">
        <v>80</v>
      </c>
      <c r="P22" s="159" t="s">
        <v>80</v>
      </c>
      <c r="Q22" s="159" t="s">
        <v>80</v>
      </c>
      <c r="R22" s="159" t="s">
        <v>80</v>
      </c>
      <c r="S22" s="159" t="s">
        <v>80</v>
      </c>
      <c r="T22" s="159" t="s">
        <v>80</v>
      </c>
      <c r="U22" s="159" t="s">
        <v>80</v>
      </c>
      <c r="V22" s="159" t="s">
        <v>80</v>
      </c>
      <c r="W22" s="159" t="s">
        <v>80</v>
      </c>
      <c r="X22" s="159" t="s">
        <v>80</v>
      </c>
      <c r="Y22" s="159" t="s">
        <v>80</v>
      </c>
      <c r="Z22" s="159" t="s">
        <v>80</v>
      </c>
      <c r="AA22" s="159" t="s">
        <v>80</v>
      </c>
      <c r="AB22" s="159" t="s">
        <v>80</v>
      </c>
      <c r="AC22" s="159" t="s">
        <v>80</v>
      </c>
      <c r="AD22" s="159"/>
      <c r="AE22" s="159" t="s">
        <v>80</v>
      </c>
      <c r="AF22" s="159" t="s">
        <v>80</v>
      </c>
      <c r="AG22" s="159"/>
      <c r="AH22" s="159"/>
      <c r="AI22" s="159"/>
      <c r="AJ22" s="159" t="s">
        <v>80</v>
      </c>
      <c r="AK22" s="159" t="s">
        <v>80</v>
      </c>
      <c r="AL22" s="159" t="s">
        <v>80</v>
      </c>
      <c r="AM22" s="159" t="s">
        <v>80</v>
      </c>
      <c r="AN22" s="159" t="s">
        <v>80</v>
      </c>
      <c r="AO22" s="159" t="s">
        <v>80</v>
      </c>
      <c r="AP22" s="159" t="s">
        <v>80</v>
      </c>
      <c r="AQ22" s="159" t="s">
        <v>80</v>
      </c>
      <c r="AR22" s="159" t="s">
        <v>80</v>
      </c>
      <c r="AS22" s="159" t="s">
        <v>80</v>
      </c>
      <c r="AT22" s="159" t="s">
        <v>80</v>
      </c>
      <c r="AU22" s="159" t="s">
        <v>80</v>
      </c>
      <c r="AV22" s="159" t="s">
        <v>80</v>
      </c>
      <c r="AW22" s="159" t="s">
        <v>80</v>
      </c>
      <c r="AX22" s="159" t="s">
        <v>80</v>
      </c>
      <c r="AY22" s="159" t="s">
        <v>80</v>
      </c>
      <c r="AZ22" s="159" t="s">
        <v>80</v>
      </c>
      <c r="BA22" s="159" t="s">
        <v>80</v>
      </c>
      <c r="BB22" s="159" t="s">
        <v>80</v>
      </c>
      <c r="BC22" s="159" t="s">
        <v>80</v>
      </c>
      <c r="BD22" s="159" t="s">
        <v>80</v>
      </c>
      <c r="BE22" s="159"/>
      <c r="BF22" s="159"/>
      <c r="BG22" s="159"/>
      <c r="BH22" s="159"/>
      <c r="BI22" s="159"/>
      <c r="BJ22" s="159"/>
      <c r="BK22" s="159" t="s">
        <v>80</v>
      </c>
      <c r="BL22" s="159" t="s">
        <v>80</v>
      </c>
      <c r="BM22" s="159"/>
      <c r="BN22" s="159"/>
      <c r="BO22" s="159"/>
      <c r="BP22" s="159" t="s">
        <v>80</v>
      </c>
      <c r="BQ22" s="159"/>
      <c r="BR22" s="159" t="s">
        <v>80</v>
      </c>
      <c r="BS22" s="159"/>
      <c r="BT22" s="159" t="s">
        <v>80</v>
      </c>
      <c r="BU22" s="159"/>
      <c r="BV22" s="159"/>
      <c r="BW22" s="159" t="s">
        <v>80</v>
      </c>
      <c r="BX22" s="133"/>
      <c r="BY22" s="133"/>
      <c r="BZ22" s="136"/>
      <c r="CA22" s="136"/>
      <c r="CB22" s="136"/>
    </row>
    <row r="23" spans="2:80" s="10" customFormat="1" x14ac:dyDescent="0.3">
      <c r="B23" s="226"/>
      <c r="C23" s="159" t="s">
        <v>80</v>
      </c>
      <c r="D23" s="159" t="s">
        <v>80</v>
      </c>
      <c r="E23" s="159" t="s">
        <v>80</v>
      </c>
      <c r="F23" s="159"/>
      <c r="G23" s="159"/>
      <c r="H23" s="159"/>
      <c r="I23" s="159"/>
      <c r="J23" s="159"/>
      <c r="K23" s="159"/>
      <c r="L23" s="159"/>
      <c r="M23" s="159" t="s">
        <v>80</v>
      </c>
      <c r="N23" s="159" t="s">
        <v>80</v>
      </c>
      <c r="O23" s="159" t="s">
        <v>80</v>
      </c>
      <c r="P23" s="159" t="s">
        <v>80</v>
      </c>
      <c r="Q23" s="159" t="s">
        <v>80</v>
      </c>
      <c r="R23" s="159" t="s">
        <v>80</v>
      </c>
      <c r="S23" s="159" t="s">
        <v>80</v>
      </c>
      <c r="T23" s="159" t="s">
        <v>80</v>
      </c>
      <c r="U23" s="159" t="s">
        <v>80</v>
      </c>
      <c r="V23" s="159" t="s">
        <v>80</v>
      </c>
      <c r="W23" s="159" t="s">
        <v>80</v>
      </c>
      <c r="X23" s="159" t="s">
        <v>80</v>
      </c>
      <c r="Y23" s="159" t="s">
        <v>80</v>
      </c>
      <c r="Z23" s="159" t="s">
        <v>80</v>
      </c>
      <c r="AA23" s="159" t="s">
        <v>80</v>
      </c>
      <c r="AB23" s="159" t="s">
        <v>80</v>
      </c>
      <c r="AC23" s="159" t="s">
        <v>80</v>
      </c>
      <c r="AD23" s="159" t="s">
        <v>80</v>
      </c>
      <c r="AE23" s="159" t="s">
        <v>80</v>
      </c>
      <c r="AF23" s="159" t="s">
        <v>80</v>
      </c>
      <c r="AG23" s="159"/>
      <c r="AH23" s="159"/>
      <c r="AI23" s="159"/>
      <c r="AJ23" s="159" t="s">
        <v>80</v>
      </c>
      <c r="AK23" s="159" t="s">
        <v>80</v>
      </c>
      <c r="AL23" s="159" t="s">
        <v>80</v>
      </c>
      <c r="AM23" s="159" t="s">
        <v>80</v>
      </c>
      <c r="AN23" s="159" t="s">
        <v>80</v>
      </c>
      <c r="AO23" s="159" t="s">
        <v>80</v>
      </c>
      <c r="AP23" s="159" t="s">
        <v>80</v>
      </c>
      <c r="AQ23" s="159" t="s">
        <v>80</v>
      </c>
      <c r="AR23" s="159" t="s">
        <v>80</v>
      </c>
      <c r="AS23" s="159" t="s">
        <v>80</v>
      </c>
      <c r="AT23" s="159" t="s">
        <v>80</v>
      </c>
      <c r="AU23" s="159" t="s">
        <v>80</v>
      </c>
      <c r="AV23" s="159" t="s">
        <v>80</v>
      </c>
      <c r="AW23" s="159" t="s">
        <v>80</v>
      </c>
      <c r="AX23" s="159" t="s">
        <v>80</v>
      </c>
      <c r="AY23" s="159" t="s">
        <v>80</v>
      </c>
      <c r="AZ23" s="159" t="s">
        <v>80</v>
      </c>
      <c r="BA23" s="159" t="s">
        <v>80</v>
      </c>
      <c r="BB23" s="159" t="s">
        <v>80</v>
      </c>
      <c r="BC23" s="159" t="s">
        <v>80</v>
      </c>
      <c r="BD23" s="159" t="s">
        <v>80</v>
      </c>
      <c r="BE23" s="159"/>
      <c r="BF23" s="159"/>
      <c r="BG23" s="159"/>
      <c r="BH23" s="159"/>
      <c r="BI23" s="159"/>
      <c r="BJ23" s="159"/>
      <c r="BK23" s="159" t="s">
        <v>80</v>
      </c>
      <c r="BL23" s="159" t="s">
        <v>80</v>
      </c>
      <c r="BM23" s="159"/>
      <c r="BN23" s="159" t="s">
        <v>80</v>
      </c>
      <c r="BO23" s="159"/>
      <c r="BP23" s="159" t="s">
        <v>80</v>
      </c>
      <c r="BQ23" s="159"/>
      <c r="BR23" s="159" t="s">
        <v>80</v>
      </c>
      <c r="BS23" s="159"/>
      <c r="BT23" s="159" t="s">
        <v>80</v>
      </c>
      <c r="BU23" s="159"/>
      <c r="BV23" s="159"/>
      <c r="BW23" s="159" t="s">
        <v>80</v>
      </c>
      <c r="BX23" s="133"/>
      <c r="BY23" s="133"/>
      <c r="BZ23" s="136"/>
      <c r="CA23" s="136"/>
      <c r="CB23" s="136"/>
    </row>
    <row r="24" spans="2:80" s="10" customFormat="1" x14ac:dyDescent="0.3">
      <c r="B24" s="226"/>
      <c r="C24" s="159" t="s">
        <v>80</v>
      </c>
      <c r="D24" s="159" t="s">
        <v>80</v>
      </c>
      <c r="E24" s="159" t="s">
        <v>80</v>
      </c>
      <c r="F24" s="159"/>
      <c r="G24" s="159"/>
      <c r="H24" s="159"/>
      <c r="I24" s="159"/>
      <c r="J24" s="159"/>
      <c r="K24" s="159"/>
      <c r="L24" s="159"/>
      <c r="M24" s="159" t="s">
        <v>80</v>
      </c>
      <c r="N24" s="159" t="s">
        <v>80</v>
      </c>
      <c r="O24" s="159" t="s">
        <v>80</v>
      </c>
      <c r="P24" s="159" t="s">
        <v>80</v>
      </c>
      <c r="Q24" s="159" t="s">
        <v>80</v>
      </c>
      <c r="R24" s="159" t="s">
        <v>80</v>
      </c>
      <c r="S24" s="159" t="s">
        <v>80</v>
      </c>
      <c r="T24" s="159" t="s">
        <v>80</v>
      </c>
      <c r="U24" s="159" t="s">
        <v>80</v>
      </c>
      <c r="V24" s="159" t="s">
        <v>80</v>
      </c>
      <c r="W24" s="159" t="s">
        <v>80</v>
      </c>
      <c r="X24" s="159" t="s">
        <v>80</v>
      </c>
      <c r="Y24" s="159" t="s">
        <v>80</v>
      </c>
      <c r="Z24" s="159" t="s">
        <v>80</v>
      </c>
      <c r="AA24" s="159" t="s">
        <v>80</v>
      </c>
      <c r="AB24" s="159" t="s">
        <v>80</v>
      </c>
      <c r="AC24" s="159" t="s">
        <v>80</v>
      </c>
      <c r="AD24" s="159" t="s">
        <v>80</v>
      </c>
      <c r="AE24" s="159" t="s">
        <v>80</v>
      </c>
      <c r="AF24" s="159" t="s">
        <v>80</v>
      </c>
      <c r="AG24" s="159"/>
      <c r="AH24" s="159"/>
      <c r="AI24" s="159"/>
      <c r="AJ24" s="159" t="s">
        <v>80</v>
      </c>
      <c r="AK24" s="159" t="s">
        <v>80</v>
      </c>
      <c r="AL24" s="159" t="s">
        <v>80</v>
      </c>
      <c r="AM24" s="159" t="s">
        <v>80</v>
      </c>
      <c r="AN24" s="159" t="s">
        <v>80</v>
      </c>
      <c r="AO24" s="159" t="s">
        <v>80</v>
      </c>
      <c r="AP24" s="159" t="s">
        <v>80</v>
      </c>
      <c r="AQ24" s="159" t="s">
        <v>80</v>
      </c>
      <c r="AR24" s="159" t="s">
        <v>80</v>
      </c>
      <c r="AS24" s="159" t="s">
        <v>80</v>
      </c>
      <c r="AT24" s="159" t="s">
        <v>80</v>
      </c>
      <c r="AU24" s="159" t="s">
        <v>80</v>
      </c>
      <c r="AV24" s="159" t="s">
        <v>80</v>
      </c>
      <c r="AW24" s="159" t="s">
        <v>80</v>
      </c>
      <c r="AX24" s="159" t="s">
        <v>80</v>
      </c>
      <c r="AY24" s="159" t="s">
        <v>80</v>
      </c>
      <c r="AZ24" s="159" t="s">
        <v>80</v>
      </c>
      <c r="BA24" s="159" t="s">
        <v>80</v>
      </c>
      <c r="BB24" s="159" t="s">
        <v>80</v>
      </c>
      <c r="BC24" s="159" t="s">
        <v>80</v>
      </c>
      <c r="BD24" s="159" t="s">
        <v>80</v>
      </c>
      <c r="BE24" s="159"/>
      <c r="BF24" s="159"/>
      <c r="BG24" s="159"/>
      <c r="BH24" s="159"/>
      <c r="BI24" s="159"/>
      <c r="BJ24" s="159"/>
      <c r="BK24" s="159" t="s">
        <v>80</v>
      </c>
      <c r="BL24" s="159" t="s">
        <v>80</v>
      </c>
      <c r="BM24" s="159"/>
      <c r="BN24" s="159" t="s">
        <v>80</v>
      </c>
      <c r="BO24" s="159"/>
      <c r="BP24" s="159" t="s">
        <v>80</v>
      </c>
      <c r="BQ24" s="159"/>
      <c r="BR24" s="159" t="s">
        <v>80</v>
      </c>
      <c r="BS24" s="159"/>
      <c r="BT24" s="159" t="s">
        <v>80</v>
      </c>
      <c r="BU24" s="159"/>
      <c r="BV24" s="159"/>
      <c r="BW24" s="159" t="s">
        <v>80</v>
      </c>
      <c r="BX24" s="133"/>
      <c r="BY24" s="133"/>
      <c r="BZ24" s="136"/>
      <c r="CA24" s="136"/>
      <c r="CB24" s="136"/>
    </row>
    <row r="25" spans="2:80" s="10" customFormat="1" x14ac:dyDescent="0.3">
      <c r="B25" s="226"/>
      <c r="C25" s="159" t="s">
        <v>80</v>
      </c>
      <c r="D25" s="159" t="s">
        <v>80</v>
      </c>
      <c r="E25" s="159" t="s">
        <v>80</v>
      </c>
      <c r="F25" s="159"/>
      <c r="G25" s="159"/>
      <c r="H25" s="159"/>
      <c r="I25" s="159"/>
      <c r="J25" s="159"/>
      <c r="K25" s="159"/>
      <c r="L25" s="159"/>
      <c r="M25" s="159" t="s">
        <v>80</v>
      </c>
      <c r="N25" s="159" t="s">
        <v>80</v>
      </c>
      <c r="O25" s="159" t="s">
        <v>80</v>
      </c>
      <c r="P25" s="159" t="s">
        <v>80</v>
      </c>
      <c r="Q25" s="159" t="s">
        <v>80</v>
      </c>
      <c r="R25" s="159" t="s">
        <v>80</v>
      </c>
      <c r="S25" s="159" t="s">
        <v>80</v>
      </c>
      <c r="T25" s="159" t="s">
        <v>80</v>
      </c>
      <c r="U25" s="159" t="s">
        <v>80</v>
      </c>
      <c r="V25" s="159" t="s">
        <v>80</v>
      </c>
      <c r="W25" s="159" t="s">
        <v>80</v>
      </c>
      <c r="X25" s="159" t="s">
        <v>80</v>
      </c>
      <c r="Y25" s="159" t="s">
        <v>80</v>
      </c>
      <c r="Z25" s="159" t="s">
        <v>80</v>
      </c>
      <c r="AA25" s="159" t="s">
        <v>80</v>
      </c>
      <c r="AB25" s="159" t="s">
        <v>80</v>
      </c>
      <c r="AC25" s="159" t="s">
        <v>80</v>
      </c>
      <c r="AD25" s="159" t="s">
        <v>80</v>
      </c>
      <c r="AE25" s="159" t="s">
        <v>80</v>
      </c>
      <c r="AF25" s="159" t="s">
        <v>80</v>
      </c>
      <c r="AG25" s="159"/>
      <c r="AH25" s="159"/>
      <c r="AI25" s="159"/>
      <c r="AJ25" s="159" t="s">
        <v>80</v>
      </c>
      <c r="AK25" s="159" t="s">
        <v>80</v>
      </c>
      <c r="AL25" s="159" t="s">
        <v>80</v>
      </c>
      <c r="AM25" s="159" t="s">
        <v>80</v>
      </c>
      <c r="AN25" s="159" t="s">
        <v>80</v>
      </c>
      <c r="AO25" s="159" t="s">
        <v>80</v>
      </c>
      <c r="AP25" s="159" t="s">
        <v>80</v>
      </c>
      <c r="AQ25" s="159" t="s">
        <v>80</v>
      </c>
      <c r="AR25" s="159" t="s">
        <v>80</v>
      </c>
      <c r="AS25" s="159" t="s">
        <v>80</v>
      </c>
      <c r="AT25" s="159" t="s">
        <v>80</v>
      </c>
      <c r="AU25" s="159" t="s">
        <v>80</v>
      </c>
      <c r="AV25" s="159" t="s">
        <v>80</v>
      </c>
      <c r="AW25" s="159" t="s">
        <v>80</v>
      </c>
      <c r="AX25" s="159" t="s">
        <v>80</v>
      </c>
      <c r="AY25" s="159" t="s">
        <v>80</v>
      </c>
      <c r="AZ25" s="159" t="s">
        <v>80</v>
      </c>
      <c r="BA25" s="159" t="s">
        <v>80</v>
      </c>
      <c r="BB25" s="159" t="s">
        <v>80</v>
      </c>
      <c r="BC25" s="159" t="s">
        <v>80</v>
      </c>
      <c r="BD25" s="159" t="s">
        <v>80</v>
      </c>
      <c r="BE25" s="159"/>
      <c r="BF25" s="159"/>
      <c r="BG25" s="159"/>
      <c r="BH25" s="159"/>
      <c r="BI25" s="159"/>
      <c r="BJ25" s="159"/>
      <c r="BK25" s="159" t="s">
        <v>80</v>
      </c>
      <c r="BL25" s="159" t="s">
        <v>80</v>
      </c>
      <c r="BM25" s="159"/>
      <c r="BN25" s="159" t="s">
        <v>80</v>
      </c>
      <c r="BO25" s="159"/>
      <c r="BP25" s="159" t="s">
        <v>80</v>
      </c>
      <c r="BQ25" s="159"/>
      <c r="BR25" s="159" t="s">
        <v>80</v>
      </c>
      <c r="BS25" s="159"/>
      <c r="BT25" s="159" t="s">
        <v>80</v>
      </c>
      <c r="BU25" s="159"/>
      <c r="BV25" s="159"/>
      <c r="BW25" s="159" t="s">
        <v>80</v>
      </c>
      <c r="BX25" s="133"/>
      <c r="BY25" s="133"/>
      <c r="BZ25" s="136"/>
      <c r="CA25" s="136"/>
      <c r="CB25" s="136"/>
    </row>
    <row r="26" spans="2:80" s="10" customFormat="1" x14ac:dyDescent="0.3">
      <c r="B26" s="226"/>
      <c r="C26" s="159" t="s">
        <v>80</v>
      </c>
      <c r="D26" s="159" t="s">
        <v>80</v>
      </c>
      <c r="E26" s="159" t="s">
        <v>80</v>
      </c>
      <c r="F26" s="159"/>
      <c r="G26" s="159"/>
      <c r="H26" s="159"/>
      <c r="I26" s="159"/>
      <c r="J26" s="159"/>
      <c r="K26" s="159"/>
      <c r="L26" s="159"/>
      <c r="M26" s="159" t="s">
        <v>80</v>
      </c>
      <c r="N26" s="159" t="s">
        <v>80</v>
      </c>
      <c r="O26" s="159" t="s">
        <v>80</v>
      </c>
      <c r="P26" s="159" t="s">
        <v>80</v>
      </c>
      <c r="Q26" s="159" t="s">
        <v>80</v>
      </c>
      <c r="R26" s="159" t="s">
        <v>80</v>
      </c>
      <c r="S26" s="159" t="s">
        <v>80</v>
      </c>
      <c r="T26" s="159" t="s">
        <v>80</v>
      </c>
      <c r="U26" s="159" t="s">
        <v>80</v>
      </c>
      <c r="V26" s="159" t="s">
        <v>80</v>
      </c>
      <c r="W26" s="159" t="s">
        <v>80</v>
      </c>
      <c r="X26" s="159" t="s">
        <v>80</v>
      </c>
      <c r="Y26" s="159" t="s">
        <v>80</v>
      </c>
      <c r="Z26" s="159" t="s">
        <v>80</v>
      </c>
      <c r="AA26" s="159" t="s">
        <v>80</v>
      </c>
      <c r="AB26" s="159" t="s">
        <v>80</v>
      </c>
      <c r="AC26" s="159" t="s">
        <v>80</v>
      </c>
      <c r="AD26" s="159" t="s">
        <v>80</v>
      </c>
      <c r="AE26" s="159" t="s">
        <v>80</v>
      </c>
      <c r="AF26" s="159" t="s">
        <v>80</v>
      </c>
      <c r="AG26" s="159"/>
      <c r="AH26" s="159"/>
      <c r="AI26" s="159"/>
      <c r="AJ26" s="159" t="s">
        <v>80</v>
      </c>
      <c r="AK26" s="159" t="s">
        <v>80</v>
      </c>
      <c r="AL26" s="159" t="s">
        <v>80</v>
      </c>
      <c r="AM26" s="159" t="s">
        <v>80</v>
      </c>
      <c r="AN26" s="159" t="s">
        <v>80</v>
      </c>
      <c r="AO26" s="159" t="s">
        <v>80</v>
      </c>
      <c r="AP26" s="159" t="s">
        <v>80</v>
      </c>
      <c r="AQ26" s="159" t="s">
        <v>80</v>
      </c>
      <c r="AR26" s="159" t="s">
        <v>80</v>
      </c>
      <c r="AS26" s="159" t="s">
        <v>80</v>
      </c>
      <c r="AT26" s="159" t="s">
        <v>80</v>
      </c>
      <c r="AU26" s="159" t="s">
        <v>80</v>
      </c>
      <c r="AV26" s="159" t="s">
        <v>80</v>
      </c>
      <c r="AW26" s="159" t="s">
        <v>80</v>
      </c>
      <c r="AX26" s="159" t="s">
        <v>80</v>
      </c>
      <c r="AY26" s="159" t="s">
        <v>80</v>
      </c>
      <c r="AZ26" s="159" t="s">
        <v>80</v>
      </c>
      <c r="BA26" s="159" t="s">
        <v>80</v>
      </c>
      <c r="BB26" s="159" t="s">
        <v>80</v>
      </c>
      <c r="BC26" s="159" t="s">
        <v>80</v>
      </c>
      <c r="BD26" s="159" t="s">
        <v>80</v>
      </c>
      <c r="BE26" s="159"/>
      <c r="BF26" s="159"/>
      <c r="BG26" s="159"/>
      <c r="BH26" s="159"/>
      <c r="BI26" s="159"/>
      <c r="BJ26" s="159"/>
      <c r="BK26" s="159" t="s">
        <v>80</v>
      </c>
      <c r="BL26" s="159" t="s">
        <v>80</v>
      </c>
      <c r="BM26" s="159"/>
      <c r="BN26" s="159" t="s">
        <v>80</v>
      </c>
      <c r="BO26" s="159"/>
      <c r="BP26" s="159" t="s">
        <v>80</v>
      </c>
      <c r="BQ26" s="159"/>
      <c r="BR26" s="159" t="s">
        <v>80</v>
      </c>
      <c r="BS26" s="159"/>
      <c r="BT26" s="159" t="s">
        <v>80</v>
      </c>
      <c r="BU26" s="159"/>
      <c r="BV26" s="159"/>
      <c r="BW26" s="159" t="s">
        <v>80</v>
      </c>
      <c r="BX26" s="133"/>
      <c r="BY26" s="133"/>
      <c r="BZ26" s="136"/>
      <c r="CA26" s="136"/>
      <c r="CB26" s="136"/>
    </row>
    <row r="27" spans="2:80" s="10" customFormat="1" x14ac:dyDescent="0.3">
      <c r="B27" s="226"/>
      <c r="C27" s="159" t="s">
        <v>80</v>
      </c>
      <c r="D27" s="159" t="s">
        <v>80</v>
      </c>
      <c r="E27" s="159" t="s">
        <v>80</v>
      </c>
      <c r="F27" s="159"/>
      <c r="G27" s="159"/>
      <c r="H27" s="159"/>
      <c r="I27" s="159"/>
      <c r="J27" s="159"/>
      <c r="K27" s="159"/>
      <c r="L27" s="159"/>
      <c r="M27" s="159" t="s">
        <v>80</v>
      </c>
      <c r="N27" s="159" t="s">
        <v>80</v>
      </c>
      <c r="O27" s="159" t="s">
        <v>80</v>
      </c>
      <c r="P27" s="159" t="s">
        <v>80</v>
      </c>
      <c r="Q27" s="159" t="s">
        <v>80</v>
      </c>
      <c r="R27" s="159" t="s">
        <v>80</v>
      </c>
      <c r="S27" s="159" t="s">
        <v>80</v>
      </c>
      <c r="T27" s="159" t="s">
        <v>80</v>
      </c>
      <c r="U27" s="159" t="s">
        <v>80</v>
      </c>
      <c r="V27" s="159" t="s">
        <v>80</v>
      </c>
      <c r="W27" s="159" t="s">
        <v>80</v>
      </c>
      <c r="X27" s="159" t="s">
        <v>80</v>
      </c>
      <c r="Y27" s="159" t="s">
        <v>80</v>
      </c>
      <c r="Z27" s="159" t="s">
        <v>80</v>
      </c>
      <c r="AA27" s="159" t="s">
        <v>80</v>
      </c>
      <c r="AB27" s="159" t="s">
        <v>80</v>
      </c>
      <c r="AC27" s="159" t="s">
        <v>80</v>
      </c>
      <c r="AD27" s="159" t="s">
        <v>80</v>
      </c>
      <c r="AE27" s="159" t="s">
        <v>80</v>
      </c>
      <c r="AF27" s="159" t="s">
        <v>80</v>
      </c>
      <c r="AG27" s="159"/>
      <c r="AH27" s="159"/>
      <c r="AI27" s="159"/>
      <c r="AJ27" s="159" t="s">
        <v>80</v>
      </c>
      <c r="AK27" s="159" t="s">
        <v>80</v>
      </c>
      <c r="AL27" s="159" t="s">
        <v>80</v>
      </c>
      <c r="AM27" s="159" t="s">
        <v>80</v>
      </c>
      <c r="AN27" s="159" t="s">
        <v>80</v>
      </c>
      <c r="AO27" s="159" t="s">
        <v>80</v>
      </c>
      <c r="AP27" s="159" t="s">
        <v>80</v>
      </c>
      <c r="AQ27" s="159" t="s">
        <v>80</v>
      </c>
      <c r="AR27" s="159" t="s">
        <v>80</v>
      </c>
      <c r="AS27" s="159" t="s">
        <v>80</v>
      </c>
      <c r="AT27" s="159" t="s">
        <v>80</v>
      </c>
      <c r="AU27" s="159" t="s">
        <v>80</v>
      </c>
      <c r="AV27" s="159" t="s">
        <v>80</v>
      </c>
      <c r="AW27" s="159" t="s">
        <v>80</v>
      </c>
      <c r="AX27" s="159" t="s">
        <v>80</v>
      </c>
      <c r="AY27" s="159" t="s">
        <v>80</v>
      </c>
      <c r="AZ27" s="159" t="s">
        <v>80</v>
      </c>
      <c r="BA27" s="159" t="s">
        <v>80</v>
      </c>
      <c r="BB27" s="159" t="s">
        <v>80</v>
      </c>
      <c r="BC27" s="159" t="s">
        <v>80</v>
      </c>
      <c r="BD27" s="159" t="s">
        <v>80</v>
      </c>
      <c r="BE27" s="159"/>
      <c r="BF27" s="159"/>
      <c r="BG27" s="159"/>
      <c r="BH27" s="159"/>
      <c r="BI27" s="159"/>
      <c r="BJ27" s="159"/>
      <c r="BK27" s="159" t="s">
        <v>80</v>
      </c>
      <c r="BL27" s="159" t="s">
        <v>80</v>
      </c>
      <c r="BM27" s="159"/>
      <c r="BN27" s="159" t="s">
        <v>80</v>
      </c>
      <c r="BO27" s="159"/>
      <c r="BP27" s="159" t="s">
        <v>80</v>
      </c>
      <c r="BQ27" s="159"/>
      <c r="BR27" s="159" t="s">
        <v>80</v>
      </c>
      <c r="BS27" s="159"/>
      <c r="BT27" s="159" t="s">
        <v>80</v>
      </c>
      <c r="BU27" s="159"/>
      <c r="BV27" s="159"/>
      <c r="BW27" s="159" t="s">
        <v>80</v>
      </c>
      <c r="BX27" s="133"/>
      <c r="BY27" s="133"/>
      <c r="BZ27" s="136"/>
      <c r="CA27" s="136"/>
      <c r="CB27" s="136"/>
    </row>
    <row r="28" spans="2:80" s="10" customFormat="1" x14ac:dyDescent="0.3">
      <c r="B28" s="226"/>
      <c r="C28" s="159" t="s">
        <v>80</v>
      </c>
      <c r="D28" s="159" t="s">
        <v>80</v>
      </c>
      <c r="E28" s="159" t="s">
        <v>80</v>
      </c>
      <c r="F28" s="159"/>
      <c r="G28" s="159"/>
      <c r="H28" s="159"/>
      <c r="I28" s="159"/>
      <c r="J28" s="159"/>
      <c r="K28" s="159"/>
      <c r="L28" s="159"/>
      <c r="M28" s="159" t="s">
        <v>80</v>
      </c>
      <c r="N28" s="159" t="s">
        <v>80</v>
      </c>
      <c r="O28" s="159" t="s">
        <v>80</v>
      </c>
      <c r="P28" s="159" t="s">
        <v>80</v>
      </c>
      <c r="Q28" s="159" t="s">
        <v>80</v>
      </c>
      <c r="R28" s="159" t="s">
        <v>80</v>
      </c>
      <c r="S28" s="159" t="s">
        <v>80</v>
      </c>
      <c r="T28" s="159" t="s">
        <v>80</v>
      </c>
      <c r="U28" s="159" t="s">
        <v>80</v>
      </c>
      <c r="V28" s="159" t="s">
        <v>80</v>
      </c>
      <c r="W28" s="159" t="s">
        <v>80</v>
      </c>
      <c r="X28" s="159" t="s">
        <v>80</v>
      </c>
      <c r="Y28" s="159" t="s">
        <v>80</v>
      </c>
      <c r="Z28" s="159" t="s">
        <v>80</v>
      </c>
      <c r="AA28" s="159" t="s">
        <v>80</v>
      </c>
      <c r="AB28" s="159" t="s">
        <v>80</v>
      </c>
      <c r="AC28" s="159" t="s">
        <v>80</v>
      </c>
      <c r="AD28" s="159" t="s">
        <v>80</v>
      </c>
      <c r="AE28" s="159" t="s">
        <v>80</v>
      </c>
      <c r="AF28" s="159" t="s">
        <v>80</v>
      </c>
      <c r="AG28" s="159"/>
      <c r="AH28" s="159"/>
      <c r="AI28" s="159"/>
      <c r="AJ28" s="159" t="s">
        <v>80</v>
      </c>
      <c r="AK28" s="159" t="s">
        <v>80</v>
      </c>
      <c r="AL28" s="159" t="s">
        <v>80</v>
      </c>
      <c r="AM28" s="159" t="s">
        <v>80</v>
      </c>
      <c r="AN28" s="159" t="s">
        <v>80</v>
      </c>
      <c r="AO28" s="159" t="s">
        <v>80</v>
      </c>
      <c r="AP28" s="159" t="s">
        <v>80</v>
      </c>
      <c r="AQ28" s="159" t="s">
        <v>80</v>
      </c>
      <c r="AR28" s="159" t="s">
        <v>80</v>
      </c>
      <c r="AS28" s="159" t="s">
        <v>80</v>
      </c>
      <c r="AT28" s="159" t="s">
        <v>80</v>
      </c>
      <c r="AU28" s="159" t="s">
        <v>80</v>
      </c>
      <c r="AV28" s="159" t="s">
        <v>80</v>
      </c>
      <c r="AW28" s="159" t="s">
        <v>80</v>
      </c>
      <c r="AX28" s="159" t="s">
        <v>80</v>
      </c>
      <c r="AY28" s="159" t="s">
        <v>80</v>
      </c>
      <c r="AZ28" s="159" t="s">
        <v>80</v>
      </c>
      <c r="BA28" s="159" t="s">
        <v>80</v>
      </c>
      <c r="BB28" s="159" t="s">
        <v>80</v>
      </c>
      <c r="BC28" s="159" t="s">
        <v>80</v>
      </c>
      <c r="BD28" s="159" t="s">
        <v>80</v>
      </c>
      <c r="BE28" s="159"/>
      <c r="BF28" s="159"/>
      <c r="BG28" s="159"/>
      <c r="BH28" s="159"/>
      <c r="BI28" s="159"/>
      <c r="BJ28" s="159"/>
      <c r="BK28" s="159" t="s">
        <v>80</v>
      </c>
      <c r="BL28" s="159" t="s">
        <v>80</v>
      </c>
      <c r="BM28" s="159"/>
      <c r="BN28" s="159" t="s">
        <v>80</v>
      </c>
      <c r="BO28" s="159"/>
      <c r="BP28" s="159" t="s">
        <v>80</v>
      </c>
      <c r="BQ28" s="159"/>
      <c r="BR28" s="159" t="s">
        <v>80</v>
      </c>
      <c r="BS28" s="159"/>
      <c r="BT28" s="159" t="s">
        <v>80</v>
      </c>
      <c r="BU28" s="159"/>
      <c r="BV28" s="159"/>
      <c r="BW28" s="159" t="s">
        <v>80</v>
      </c>
      <c r="BX28" s="133"/>
      <c r="BY28" s="133"/>
      <c r="BZ28" s="136"/>
      <c r="CA28" s="136"/>
      <c r="CB28" s="136"/>
    </row>
    <row r="29" spans="2:80" s="10" customFormat="1" x14ac:dyDescent="0.3">
      <c r="B29" s="226"/>
      <c r="C29" s="159" t="s">
        <v>80</v>
      </c>
      <c r="D29" s="159" t="s">
        <v>80</v>
      </c>
      <c r="E29" s="159" t="s">
        <v>80</v>
      </c>
      <c r="F29" s="159"/>
      <c r="G29" s="159"/>
      <c r="H29" s="159"/>
      <c r="I29" s="159"/>
      <c r="J29" s="159"/>
      <c r="K29" s="159"/>
      <c r="L29" s="159"/>
      <c r="M29" s="159" t="s">
        <v>80</v>
      </c>
      <c r="N29" s="159" t="s">
        <v>80</v>
      </c>
      <c r="O29" s="159" t="s">
        <v>80</v>
      </c>
      <c r="P29" s="159" t="s">
        <v>80</v>
      </c>
      <c r="Q29" s="159" t="s">
        <v>80</v>
      </c>
      <c r="R29" s="159" t="s">
        <v>80</v>
      </c>
      <c r="S29" s="159" t="s">
        <v>80</v>
      </c>
      <c r="T29" s="159" t="s">
        <v>80</v>
      </c>
      <c r="U29" s="159" t="s">
        <v>80</v>
      </c>
      <c r="V29" s="159" t="s">
        <v>80</v>
      </c>
      <c r="W29" s="159" t="s">
        <v>80</v>
      </c>
      <c r="X29" s="159" t="s">
        <v>80</v>
      </c>
      <c r="Y29" s="159" t="s">
        <v>80</v>
      </c>
      <c r="Z29" s="159" t="s">
        <v>80</v>
      </c>
      <c r="AA29" s="159" t="s">
        <v>80</v>
      </c>
      <c r="AB29" s="159" t="s">
        <v>80</v>
      </c>
      <c r="AC29" s="159" t="s">
        <v>80</v>
      </c>
      <c r="AD29" s="159" t="s">
        <v>80</v>
      </c>
      <c r="AE29" s="159" t="s">
        <v>80</v>
      </c>
      <c r="AF29" s="159" t="s">
        <v>80</v>
      </c>
      <c r="AG29" s="159"/>
      <c r="AH29" s="159"/>
      <c r="AI29" s="159"/>
      <c r="AJ29" s="159" t="s">
        <v>80</v>
      </c>
      <c r="AK29" s="159" t="s">
        <v>80</v>
      </c>
      <c r="AL29" s="159" t="s">
        <v>80</v>
      </c>
      <c r="AM29" s="159" t="s">
        <v>80</v>
      </c>
      <c r="AN29" s="159" t="s">
        <v>80</v>
      </c>
      <c r="AO29" s="159" t="s">
        <v>80</v>
      </c>
      <c r="AP29" s="159" t="s">
        <v>80</v>
      </c>
      <c r="AQ29" s="159" t="s">
        <v>80</v>
      </c>
      <c r="AR29" s="159" t="s">
        <v>80</v>
      </c>
      <c r="AS29" s="159" t="s">
        <v>80</v>
      </c>
      <c r="AT29" s="159" t="s">
        <v>80</v>
      </c>
      <c r="AU29" s="159" t="s">
        <v>80</v>
      </c>
      <c r="AV29" s="159" t="s">
        <v>80</v>
      </c>
      <c r="AW29" s="159" t="s">
        <v>80</v>
      </c>
      <c r="AX29" s="159" t="s">
        <v>80</v>
      </c>
      <c r="AY29" s="159" t="s">
        <v>80</v>
      </c>
      <c r="AZ29" s="159" t="s">
        <v>80</v>
      </c>
      <c r="BA29" s="159" t="s">
        <v>80</v>
      </c>
      <c r="BB29" s="159" t="s">
        <v>80</v>
      </c>
      <c r="BC29" s="159" t="s">
        <v>80</v>
      </c>
      <c r="BD29" s="159" t="s">
        <v>80</v>
      </c>
      <c r="BE29" s="159"/>
      <c r="BF29" s="159"/>
      <c r="BG29" s="159"/>
      <c r="BH29" s="159"/>
      <c r="BI29" s="159"/>
      <c r="BJ29" s="159"/>
      <c r="BK29" s="159" t="s">
        <v>80</v>
      </c>
      <c r="BL29" s="159" t="s">
        <v>80</v>
      </c>
      <c r="BM29" s="159"/>
      <c r="BN29" s="159" t="s">
        <v>80</v>
      </c>
      <c r="BO29" s="159"/>
      <c r="BP29" s="159" t="s">
        <v>80</v>
      </c>
      <c r="BQ29" s="159"/>
      <c r="BR29" s="159" t="s">
        <v>80</v>
      </c>
      <c r="BS29" s="159"/>
      <c r="BT29" s="159" t="s">
        <v>80</v>
      </c>
      <c r="BU29" s="159"/>
      <c r="BV29" s="159"/>
      <c r="BW29" s="159" t="s">
        <v>80</v>
      </c>
      <c r="BX29" s="133"/>
      <c r="BY29" s="133"/>
      <c r="BZ29" s="136"/>
      <c r="CA29" s="136"/>
      <c r="CB29" s="136"/>
    </row>
    <row r="30" spans="2:80" s="10" customFormat="1" x14ac:dyDescent="0.3">
      <c r="B30" s="226"/>
      <c r="C30" s="159" t="s">
        <v>80</v>
      </c>
      <c r="D30" s="159" t="s">
        <v>80</v>
      </c>
      <c r="E30" s="159" t="s">
        <v>80</v>
      </c>
      <c r="F30" s="159"/>
      <c r="G30" s="159"/>
      <c r="H30" s="159"/>
      <c r="I30" s="159"/>
      <c r="J30" s="159"/>
      <c r="K30" s="159"/>
      <c r="L30" s="159"/>
      <c r="M30" s="159" t="s">
        <v>80</v>
      </c>
      <c r="N30" s="159" t="s">
        <v>80</v>
      </c>
      <c r="O30" s="159" t="s">
        <v>80</v>
      </c>
      <c r="P30" s="159" t="s">
        <v>80</v>
      </c>
      <c r="Q30" s="159" t="s">
        <v>80</v>
      </c>
      <c r="R30" s="159" t="s">
        <v>80</v>
      </c>
      <c r="S30" s="159" t="s">
        <v>80</v>
      </c>
      <c r="T30" s="159" t="s">
        <v>80</v>
      </c>
      <c r="U30" s="159" t="s">
        <v>80</v>
      </c>
      <c r="V30" s="159" t="s">
        <v>80</v>
      </c>
      <c r="W30" s="159" t="s">
        <v>80</v>
      </c>
      <c r="X30" s="159" t="s">
        <v>80</v>
      </c>
      <c r="Y30" s="159" t="s">
        <v>80</v>
      </c>
      <c r="Z30" s="159" t="s">
        <v>80</v>
      </c>
      <c r="AA30" s="159" t="s">
        <v>80</v>
      </c>
      <c r="AB30" s="159" t="s">
        <v>80</v>
      </c>
      <c r="AC30" s="159" t="s">
        <v>80</v>
      </c>
      <c r="AD30" s="159" t="s">
        <v>80</v>
      </c>
      <c r="AE30" s="159" t="s">
        <v>80</v>
      </c>
      <c r="AF30" s="159" t="s">
        <v>80</v>
      </c>
      <c r="AG30" s="159"/>
      <c r="AH30" s="159"/>
      <c r="AI30" s="159"/>
      <c r="AJ30" s="159" t="s">
        <v>80</v>
      </c>
      <c r="AK30" s="159" t="s">
        <v>80</v>
      </c>
      <c r="AL30" s="159" t="s">
        <v>80</v>
      </c>
      <c r="AM30" s="159" t="s">
        <v>80</v>
      </c>
      <c r="AN30" s="159" t="s">
        <v>80</v>
      </c>
      <c r="AO30" s="159" t="s">
        <v>80</v>
      </c>
      <c r="AP30" s="159" t="s">
        <v>80</v>
      </c>
      <c r="AQ30" s="159" t="s">
        <v>80</v>
      </c>
      <c r="AR30" s="159" t="s">
        <v>80</v>
      </c>
      <c r="AS30" s="159" t="s">
        <v>80</v>
      </c>
      <c r="AT30" s="159" t="s">
        <v>80</v>
      </c>
      <c r="AU30" s="159" t="s">
        <v>80</v>
      </c>
      <c r="AV30" s="159" t="s">
        <v>80</v>
      </c>
      <c r="AW30" s="159" t="s">
        <v>80</v>
      </c>
      <c r="AX30" s="159" t="s">
        <v>80</v>
      </c>
      <c r="AY30" s="159" t="s">
        <v>80</v>
      </c>
      <c r="AZ30" s="159" t="s">
        <v>80</v>
      </c>
      <c r="BA30" s="159" t="s">
        <v>80</v>
      </c>
      <c r="BB30" s="159" t="s">
        <v>80</v>
      </c>
      <c r="BC30" s="159" t="s">
        <v>80</v>
      </c>
      <c r="BD30" s="159" t="s">
        <v>80</v>
      </c>
      <c r="BE30" s="159"/>
      <c r="BF30" s="159"/>
      <c r="BG30" s="159"/>
      <c r="BH30" s="159"/>
      <c r="BI30" s="159"/>
      <c r="BJ30" s="159"/>
      <c r="BK30" s="159" t="s">
        <v>80</v>
      </c>
      <c r="BL30" s="159" t="s">
        <v>80</v>
      </c>
      <c r="BM30" s="159"/>
      <c r="BN30" s="159" t="s">
        <v>80</v>
      </c>
      <c r="BO30" s="159"/>
      <c r="BP30" s="159" t="s">
        <v>80</v>
      </c>
      <c r="BQ30" s="159"/>
      <c r="BR30" s="159" t="s">
        <v>80</v>
      </c>
      <c r="BS30" s="159"/>
      <c r="BT30" s="159" t="s">
        <v>80</v>
      </c>
      <c r="BU30" s="159"/>
      <c r="BV30" s="159"/>
      <c r="BW30" s="159" t="s">
        <v>80</v>
      </c>
      <c r="BX30" s="133"/>
      <c r="BY30" s="133"/>
      <c r="BZ30" s="136"/>
      <c r="CA30" s="136"/>
      <c r="CB30" s="136"/>
    </row>
    <row r="31" spans="2:80" s="10" customFormat="1" x14ac:dyDescent="0.3">
      <c r="B31" s="226"/>
      <c r="C31" s="159" t="s">
        <v>80</v>
      </c>
      <c r="D31" s="159" t="s">
        <v>80</v>
      </c>
      <c r="E31" s="159" t="s">
        <v>80</v>
      </c>
      <c r="F31" s="159"/>
      <c r="G31" s="159"/>
      <c r="H31" s="159"/>
      <c r="I31" s="159"/>
      <c r="J31" s="159"/>
      <c r="K31" s="159"/>
      <c r="L31" s="159"/>
      <c r="M31" s="159" t="s">
        <v>80</v>
      </c>
      <c r="N31" s="159" t="s">
        <v>80</v>
      </c>
      <c r="O31" s="159" t="s">
        <v>80</v>
      </c>
      <c r="P31" s="159" t="s">
        <v>80</v>
      </c>
      <c r="Q31" s="159" t="s">
        <v>80</v>
      </c>
      <c r="R31" s="159" t="s">
        <v>80</v>
      </c>
      <c r="S31" s="159" t="s">
        <v>80</v>
      </c>
      <c r="T31" s="159" t="s">
        <v>80</v>
      </c>
      <c r="U31" s="159" t="s">
        <v>80</v>
      </c>
      <c r="V31" s="159" t="s">
        <v>80</v>
      </c>
      <c r="W31" s="159" t="s">
        <v>80</v>
      </c>
      <c r="X31" s="159" t="s">
        <v>80</v>
      </c>
      <c r="Y31" s="159" t="s">
        <v>80</v>
      </c>
      <c r="Z31" s="159" t="s">
        <v>80</v>
      </c>
      <c r="AA31" s="159" t="s">
        <v>80</v>
      </c>
      <c r="AB31" s="159" t="s">
        <v>80</v>
      </c>
      <c r="AC31" s="159" t="s">
        <v>80</v>
      </c>
      <c r="AD31" s="159" t="s">
        <v>80</v>
      </c>
      <c r="AE31" s="159" t="s">
        <v>80</v>
      </c>
      <c r="AF31" s="159" t="s">
        <v>80</v>
      </c>
      <c r="AG31" s="159"/>
      <c r="AH31" s="159"/>
      <c r="AI31" s="159"/>
      <c r="AJ31" s="159" t="s">
        <v>80</v>
      </c>
      <c r="AK31" s="159" t="s">
        <v>80</v>
      </c>
      <c r="AL31" s="159" t="s">
        <v>80</v>
      </c>
      <c r="AM31" s="159" t="s">
        <v>80</v>
      </c>
      <c r="AN31" s="159" t="s">
        <v>80</v>
      </c>
      <c r="AO31" s="159" t="s">
        <v>80</v>
      </c>
      <c r="AP31" s="159" t="s">
        <v>80</v>
      </c>
      <c r="AQ31" s="159" t="s">
        <v>80</v>
      </c>
      <c r="AR31" s="159" t="s">
        <v>80</v>
      </c>
      <c r="AS31" s="159" t="s">
        <v>80</v>
      </c>
      <c r="AT31" s="159" t="s">
        <v>80</v>
      </c>
      <c r="AU31" s="159" t="s">
        <v>80</v>
      </c>
      <c r="AV31" s="159" t="s">
        <v>80</v>
      </c>
      <c r="AW31" s="159" t="s">
        <v>80</v>
      </c>
      <c r="AX31" s="159" t="s">
        <v>80</v>
      </c>
      <c r="AY31" s="159" t="s">
        <v>80</v>
      </c>
      <c r="AZ31" s="159" t="s">
        <v>80</v>
      </c>
      <c r="BA31" s="159" t="s">
        <v>80</v>
      </c>
      <c r="BB31" s="159" t="s">
        <v>80</v>
      </c>
      <c r="BC31" s="159" t="s">
        <v>80</v>
      </c>
      <c r="BD31" s="159" t="s">
        <v>80</v>
      </c>
      <c r="BE31" s="159"/>
      <c r="BF31" s="159"/>
      <c r="BG31" s="159"/>
      <c r="BH31" s="159"/>
      <c r="BI31" s="159"/>
      <c r="BJ31" s="159"/>
      <c r="BK31" s="159" t="s">
        <v>80</v>
      </c>
      <c r="BL31" s="159" t="s">
        <v>80</v>
      </c>
      <c r="BM31" s="159"/>
      <c r="BN31" s="159" t="s">
        <v>80</v>
      </c>
      <c r="BO31" s="159"/>
      <c r="BP31" s="159" t="s">
        <v>80</v>
      </c>
      <c r="BQ31" s="159"/>
      <c r="BR31" s="159" t="s">
        <v>80</v>
      </c>
      <c r="BS31" s="159"/>
      <c r="BT31" s="159" t="s">
        <v>80</v>
      </c>
      <c r="BU31" s="159"/>
      <c r="BV31" s="159"/>
      <c r="BW31" s="159" t="s">
        <v>80</v>
      </c>
      <c r="BX31" s="133"/>
      <c r="BY31" s="133"/>
      <c r="BZ31" s="136"/>
      <c r="CA31" s="136"/>
      <c r="CB31" s="136"/>
    </row>
    <row r="32" spans="2:80" s="10" customFormat="1" x14ac:dyDescent="0.3">
      <c r="B32" s="226"/>
      <c r="C32" s="159" t="s">
        <v>80</v>
      </c>
      <c r="D32" s="159" t="s">
        <v>80</v>
      </c>
      <c r="E32" s="159" t="s">
        <v>80</v>
      </c>
      <c r="F32" s="159"/>
      <c r="G32" s="159"/>
      <c r="H32" s="159"/>
      <c r="I32" s="159"/>
      <c r="J32" s="159"/>
      <c r="K32" s="159"/>
      <c r="L32" s="159"/>
      <c r="M32" s="159" t="s">
        <v>80</v>
      </c>
      <c r="N32" s="159" t="s">
        <v>80</v>
      </c>
      <c r="O32" s="159" t="s">
        <v>80</v>
      </c>
      <c r="P32" s="159" t="s">
        <v>80</v>
      </c>
      <c r="Q32" s="159" t="s">
        <v>80</v>
      </c>
      <c r="R32" s="159" t="s">
        <v>80</v>
      </c>
      <c r="S32" s="159" t="s">
        <v>80</v>
      </c>
      <c r="T32" s="159" t="s">
        <v>80</v>
      </c>
      <c r="U32" s="159" t="s">
        <v>80</v>
      </c>
      <c r="V32" s="159" t="s">
        <v>80</v>
      </c>
      <c r="W32" s="159" t="s">
        <v>80</v>
      </c>
      <c r="X32" s="159" t="s">
        <v>80</v>
      </c>
      <c r="Y32" s="159" t="s">
        <v>80</v>
      </c>
      <c r="Z32" s="159" t="s">
        <v>80</v>
      </c>
      <c r="AA32" s="159" t="s">
        <v>80</v>
      </c>
      <c r="AB32" s="159" t="s">
        <v>80</v>
      </c>
      <c r="AC32" s="159" t="s">
        <v>80</v>
      </c>
      <c r="AD32" s="159" t="s">
        <v>80</v>
      </c>
      <c r="AE32" s="159" t="s">
        <v>80</v>
      </c>
      <c r="AF32" s="159" t="s">
        <v>80</v>
      </c>
      <c r="AG32" s="159"/>
      <c r="AH32" s="159"/>
      <c r="AI32" s="159"/>
      <c r="AJ32" s="159" t="s">
        <v>80</v>
      </c>
      <c r="AK32" s="159" t="s">
        <v>80</v>
      </c>
      <c r="AL32" s="159" t="s">
        <v>80</v>
      </c>
      <c r="AM32" s="159" t="s">
        <v>80</v>
      </c>
      <c r="AN32" s="159" t="s">
        <v>80</v>
      </c>
      <c r="AO32" s="159" t="s">
        <v>80</v>
      </c>
      <c r="AP32" s="159" t="s">
        <v>80</v>
      </c>
      <c r="AQ32" s="159" t="s">
        <v>80</v>
      </c>
      <c r="AR32" s="159" t="s">
        <v>80</v>
      </c>
      <c r="AS32" s="159" t="s">
        <v>80</v>
      </c>
      <c r="AT32" s="159" t="s">
        <v>80</v>
      </c>
      <c r="AU32" s="159" t="s">
        <v>80</v>
      </c>
      <c r="AV32" s="159" t="s">
        <v>80</v>
      </c>
      <c r="AW32" s="159" t="s">
        <v>80</v>
      </c>
      <c r="AX32" s="159" t="s">
        <v>80</v>
      </c>
      <c r="AY32" s="159" t="s">
        <v>80</v>
      </c>
      <c r="AZ32" s="159" t="s">
        <v>80</v>
      </c>
      <c r="BA32" s="159" t="s">
        <v>80</v>
      </c>
      <c r="BB32" s="159" t="s">
        <v>80</v>
      </c>
      <c r="BC32" s="159" t="s">
        <v>80</v>
      </c>
      <c r="BD32" s="159" t="s">
        <v>80</v>
      </c>
      <c r="BE32" s="159"/>
      <c r="BF32" s="159"/>
      <c r="BG32" s="159"/>
      <c r="BH32" s="159"/>
      <c r="BI32" s="159"/>
      <c r="BJ32" s="159"/>
      <c r="BK32" s="159" t="s">
        <v>80</v>
      </c>
      <c r="BL32" s="159" t="s">
        <v>80</v>
      </c>
      <c r="BM32" s="159"/>
      <c r="BN32" s="159" t="s">
        <v>80</v>
      </c>
      <c r="BO32" s="159"/>
      <c r="BP32" s="159" t="s">
        <v>80</v>
      </c>
      <c r="BQ32" s="159"/>
      <c r="BR32" s="159" t="s">
        <v>80</v>
      </c>
      <c r="BS32" s="159"/>
      <c r="BT32" s="159" t="s">
        <v>80</v>
      </c>
      <c r="BU32" s="159"/>
      <c r="BV32" s="159"/>
      <c r="BW32" s="159" t="s">
        <v>80</v>
      </c>
      <c r="BX32" s="253"/>
      <c r="BY32" s="253"/>
      <c r="BZ32" s="136"/>
      <c r="CA32" s="136"/>
      <c r="CB32" s="136"/>
    </row>
    <row r="33" s="36" customFormat="1" ht="15" customHeight="1" x14ac:dyDescent="0.3"/>
  </sheetData>
  <sheetProtection algorithmName="SHA-512" hashValue="SU99nI9DiCRRjaRBfPDVBPW39nZESwrr/blzpoU3UMYLqCl6NxasB2YWrmYD0oJ22cbtCW9qu4nCH8I1Tcplxg==" saltValue="xwAqBsQ8k731WxOKlHpKIg==" spinCount="100000" sheet="1" objects="1" scenarios="1" formatCells="0" formatColumns="0" formatRows="0" insertColumns="0" insertRows="0" insertHyperlinks="0" deleteColumns="0" deleteRows="0" sort="0" autoFilter="0" pivotTables="0"/>
  <mergeCells count="6">
    <mergeCell ref="BL18:BW18"/>
    <mergeCell ref="BX18:CB18"/>
    <mergeCell ref="B18:B19"/>
    <mergeCell ref="C18:AC18"/>
    <mergeCell ref="AD18:AF18"/>
    <mergeCell ref="AK18:BK18"/>
  </mergeCells>
  <conditionalFormatting sqref="B20:B32">
    <cfRule type="notContainsBlanks" dxfId="87" priority="17">
      <formula>LEN(TRIM(B20))&gt;0</formula>
    </cfRule>
  </conditionalFormatting>
  <conditionalFormatting sqref="C4:C5">
    <cfRule type="cellIs" dxfId="86" priority="20" operator="equal">
      <formula>0</formula>
    </cfRule>
  </conditionalFormatting>
  <conditionalFormatting sqref="C9">
    <cfRule type="expression" dxfId="85" priority="4">
      <formula>AND(NOT($C$8=""),$C$8=0)</formula>
    </cfRule>
  </conditionalFormatting>
  <conditionalFormatting sqref="C10">
    <cfRule type="expression" dxfId="84" priority="19">
      <formula>NOT($C$9="No")</formula>
    </cfRule>
  </conditionalFormatting>
  <conditionalFormatting sqref="C11">
    <cfRule type="expression" dxfId="83" priority="18">
      <formula>NOT($C$10="Other")</formula>
    </cfRule>
  </conditionalFormatting>
  <conditionalFormatting sqref="C12">
    <cfRule type="expression" dxfId="82" priority="3">
      <formula>$C$9="Yes"</formula>
    </cfRule>
  </conditionalFormatting>
  <conditionalFormatting sqref="C13">
    <cfRule type="expression" dxfId="81" priority="1">
      <formula>$C$12="Yes"</formula>
    </cfRule>
  </conditionalFormatting>
  <conditionalFormatting sqref="C14">
    <cfRule type="expression" dxfId="80" priority="2">
      <formula>$C$13="Other"</formula>
    </cfRule>
  </conditionalFormatting>
  <conditionalFormatting sqref="C20:CB32">
    <cfRule type="expression" dxfId="79" priority="16">
      <formula>NOT($B20="")</formula>
    </cfRule>
  </conditionalFormatting>
  <conditionalFormatting sqref="D17:G17 B20:CB32">
    <cfRule type="expression" dxfId="78" priority="5">
      <formula>OR($C$9="Yes",AND(NOT($C$8=""),$C$8=0))</formula>
    </cfRule>
  </conditionalFormatting>
  <conditionalFormatting sqref="AE20:AE32">
    <cfRule type="expression" dxfId="77" priority="15">
      <formula>NOT(OR($AD20="Calculated/Modeled"))</formula>
    </cfRule>
  </conditionalFormatting>
  <conditionalFormatting sqref="AF20:AF32">
    <cfRule type="expression" dxfId="76" priority="14">
      <formula>NOT($AD20="Measured")</formula>
    </cfRule>
  </conditionalFormatting>
  <conditionalFormatting sqref="AH20:AH32">
    <cfRule type="expression" dxfId="75" priority="13">
      <formula>NOT($AG20="Yes")</formula>
    </cfRule>
  </conditionalFormatting>
  <conditionalFormatting sqref="AJ20:AJ32">
    <cfRule type="expression" dxfId="74" priority="12">
      <formula>NOT($AI20="Yes")</formula>
    </cfRule>
  </conditionalFormatting>
  <conditionalFormatting sqref="BM20:BM32">
    <cfRule type="expression" dxfId="73" priority="11">
      <formula>NOT($BL20="No")</formula>
    </cfRule>
  </conditionalFormatting>
  <conditionalFormatting sqref="BO20:BO32">
    <cfRule type="expression" dxfId="72" priority="10">
      <formula>NOT($BN20="No")</formula>
    </cfRule>
  </conditionalFormatting>
  <conditionalFormatting sqref="BQ20:BQ32">
    <cfRule type="expression" dxfId="71" priority="9">
      <formula>NOT($BP20="No")</formula>
    </cfRule>
  </conditionalFormatting>
  <conditionalFormatting sqref="BS20:BS32">
    <cfRule type="expression" dxfId="70" priority="8">
      <formula>NOT($BR20="No")</formula>
    </cfRule>
  </conditionalFormatting>
  <conditionalFormatting sqref="BU20:BU32">
    <cfRule type="expression" dxfId="69" priority="7">
      <formula>NOT($BT20="No")</formula>
    </cfRule>
  </conditionalFormatting>
  <conditionalFormatting sqref="BW20:BW32">
    <cfRule type="expression" dxfId="68" priority="6">
      <formula>NOT($BV20="Yes")</formula>
    </cfRule>
  </conditionalFormatting>
  <dataValidations count="8">
    <dataValidation type="decimal" operator="greaterThanOrEqual" allowBlank="1" showInputMessage="1" showErrorMessage="1" errorTitle="Ratio" error="This input value must be a numeric value greater than or equal to 0." sqref="BX20:BX32" xr:uid="{456B0267-CD98-4AD0-8C71-2ED731C352BD}">
      <formula1>0</formula1>
    </dataValidation>
    <dataValidation type="decimal" operator="greaterThanOrEqual" allowBlank="1" showInputMessage="1" showErrorMessage="1" sqref="BY20:BY32" xr:uid="{51A69371-A610-4282-8302-7EC7C81F7DF5}">
      <formula1>0</formula1>
    </dataValidation>
    <dataValidation type="list" allowBlank="1" showInputMessage="1" showErrorMessage="1" sqref="AI20:AI32 AG20:AG32 BL20:BL32 BN20:BN32 BP20:BP32 BR20:BR32 BT20:BT32 C9 BV20:BV32 C12" xr:uid="{027FFB4D-2E33-4D0F-A422-12CB82A5CD90}">
      <formula1>"Yes, No"</formula1>
    </dataValidation>
    <dataValidation type="list" allowBlank="1" showInputMessage="1" showErrorMessage="1" sqref="AD20:AD32" xr:uid="{2A316E0E-1D60-4D26-BCA7-8CA2F1FA474F}">
      <formula1>"Calculated/Modeled, Measured"</formula1>
    </dataValidation>
    <dataValidation type="list" allowBlank="1" showInputMessage="1" showErrorMessage="1" sqref="C10" xr:uid="{CD365841-05BA-447D-956E-6E1E9E9121D4}">
      <formula1>"no sales line available, gas composition not suitable for sales line, not economically viable, other"</formula1>
    </dataValidation>
    <dataValidation type="list" allowBlank="1" showInputMessage="1" showErrorMessage="1" sqref="CA20:CA32" xr:uid="{4DF0A7AD-E47E-4959-B30B-A9F7E86F4843}">
      <formula1>ProdGas</formula1>
    </dataValidation>
    <dataValidation type="list" allowBlank="1" showInputMessage="1" showErrorMessage="1" sqref="C13" xr:uid="{B1F9A6B1-5476-4213-918E-9C7A9D465915}">
      <formula1>"Flare, Vent, Other"</formula1>
    </dataValidation>
    <dataValidation type="list" allowBlank="1" showInputMessage="1" showErrorMessage="1" sqref="AJ20:AJ32" xr:uid="{9286FB46-079F-4034-A704-F0583B3CD26A}">
      <formula1>CntrlIDListFinal</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20A2-9D45-4089-B3B5-94DC9F7101CE}">
  <sheetPr codeName="Sheet10">
    <tabColor theme="9" tint="0.59999389629810485"/>
  </sheetPr>
  <dimension ref="B1:CL26"/>
  <sheetViews>
    <sheetView topLeftCell="A10" workbookViewId="0">
      <selection activeCell="H11" sqref="H11"/>
    </sheetView>
  </sheetViews>
  <sheetFormatPr defaultRowHeight="14.4" x14ac:dyDescent="0.3"/>
  <cols>
    <col min="1" max="1" width="3" style="36" customWidth="1"/>
    <col min="2" max="2" width="18.33203125" style="36" customWidth="1"/>
    <col min="3" max="3" width="18.6640625" style="36" customWidth="1"/>
    <col min="4" max="4" width="18.33203125" style="36" customWidth="1"/>
    <col min="5" max="5" width="18.5546875" style="36" customWidth="1"/>
    <col min="6" max="6" width="18.33203125" style="36" customWidth="1"/>
    <col min="7" max="18" width="15.6640625" style="36" customWidth="1"/>
    <col min="19" max="19" width="16.33203125" style="36" customWidth="1"/>
    <col min="20" max="33" width="15.6640625" style="36" customWidth="1"/>
    <col min="34" max="37" width="25.6640625" style="36" customWidth="1"/>
    <col min="38" max="38" width="30.6640625" style="36" customWidth="1"/>
    <col min="39" max="39" width="28.5546875" style="36" customWidth="1"/>
    <col min="40" max="41" width="25.6640625" style="36" customWidth="1"/>
    <col min="42" max="43" width="27.33203125" style="36" customWidth="1"/>
    <col min="44" max="44" width="25.6640625" style="36" customWidth="1"/>
    <col min="45" max="56" width="15.6640625" style="36" customWidth="1"/>
    <col min="57" max="57" width="16.33203125" style="36" customWidth="1"/>
    <col min="58" max="71" width="15.6640625" style="36" customWidth="1"/>
    <col min="72" max="74" width="20.6640625" style="36" customWidth="1"/>
    <col min="75" max="75" width="29" style="36" customWidth="1"/>
    <col min="76" max="16384" width="8.88671875" style="36"/>
  </cols>
  <sheetData>
    <row r="1" spans="2:90" ht="18" customHeight="1" x14ac:dyDescent="0.3">
      <c r="B1" s="146" t="s">
        <v>608</v>
      </c>
      <c r="C1" s="146"/>
      <c r="D1" s="38"/>
    </row>
    <row r="2" spans="2:90" ht="18" customHeight="1" x14ac:dyDescent="0.3">
      <c r="B2" s="146"/>
      <c r="C2" s="146"/>
      <c r="D2" s="38"/>
    </row>
    <row r="4" spans="2:90" ht="15.6" x14ac:dyDescent="0.3">
      <c r="B4" s="40" t="s">
        <v>368</v>
      </c>
    </row>
    <row r="5" spans="2:90" x14ac:dyDescent="0.3">
      <c r="B5" s="103" t="s">
        <v>369</v>
      </c>
      <c r="C5" s="121" t="str">
        <f>Facility!C4</f>
        <v xml:space="preserve">ETC Texas Pipeline, Ltd. </v>
      </c>
    </row>
    <row r="6" spans="2:90" x14ac:dyDescent="0.3">
      <c r="B6" s="103" t="s">
        <v>14</v>
      </c>
      <c r="C6" s="121" t="str">
        <f>Facility!C21</f>
        <v>Rebel Gas Processing Plant</v>
      </c>
      <c r="AK6" s="254"/>
      <c r="AL6" s="254"/>
      <c r="AM6" s="254"/>
      <c r="AN6" s="254"/>
      <c r="AO6" s="254"/>
      <c r="AP6" s="254"/>
      <c r="AQ6" s="254"/>
      <c r="AR6" s="254"/>
      <c r="AS6" s="254"/>
      <c r="AT6" s="254"/>
      <c r="AU6" s="254"/>
      <c r="AV6" s="254"/>
    </row>
    <row r="7" spans="2:90" x14ac:dyDescent="0.3">
      <c r="BW7" s="151"/>
    </row>
    <row r="8" spans="2:90" ht="15.6" x14ac:dyDescent="0.3">
      <c r="B8" s="40" t="s">
        <v>609</v>
      </c>
      <c r="H8" s="150"/>
      <c r="I8" s="150"/>
      <c r="J8" s="150"/>
      <c r="K8" s="150"/>
      <c r="L8" s="150"/>
      <c r="M8" s="150"/>
      <c r="AN8" s="157"/>
      <c r="BW8" s="124"/>
    </row>
    <row r="9" spans="2:90" x14ac:dyDescent="0.3">
      <c r="B9" s="155" t="s">
        <v>610</v>
      </c>
      <c r="C9" s="155" t="s">
        <v>611</v>
      </c>
      <c r="D9" s="155" t="s">
        <v>543</v>
      </c>
      <c r="E9" s="155" t="s">
        <v>612</v>
      </c>
      <c r="F9" s="155" t="s">
        <v>543</v>
      </c>
      <c r="G9" s="255" t="s">
        <v>473</v>
      </c>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6" t="s">
        <v>474</v>
      </c>
      <c r="AI9" s="256"/>
      <c r="AJ9" s="257"/>
      <c r="AK9" s="258" t="s">
        <v>475</v>
      </c>
      <c r="AL9" s="259"/>
      <c r="AM9" s="259"/>
      <c r="AN9" s="259"/>
      <c r="AO9" s="259"/>
      <c r="AP9" s="259"/>
      <c r="AQ9" s="259"/>
      <c r="AR9" s="260"/>
      <c r="AS9" s="218" t="s">
        <v>476</v>
      </c>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8"/>
      <c r="BS9" s="218"/>
      <c r="BT9" s="261" t="s">
        <v>477</v>
      </c>
      <c r="BU9" s="262"/>
      <c r="BV9" s="263"/>
      <c r="BW9" s="264" t="s">
        <v>478</v>
      </c>
      <c r="BX9" s="265"/>
      <c r="BY9" s="265"/>
      <c r="BZ9" s="265"/>
      <c r="CA9" s="265"/>
      <c r="CB9" s="265"/>
      <c r="CC9" s="265"/>
      <c r="CD9" s="265"/>
      <c r="CE9" s="265"/>
      <c r="CF9" s="265"/>
      <c r="CG9" s="265"/>
      <c r="CH9" s="265"/>
      <c r="CI9" s="265"/>
      <c r="CJ9" s="265"/>
      <c r="CK9" s="265"/>
      <c r="CL9" s="265"/>
    </row>
    <row r="10" spans="2:90" ht="80.099999999999994" customHeight="1" x14ac:dyDescent="0.3">
      <c r="B10" s="155"/>
      <c r="C10" s="155"/>
      <c r="D10" s="155"/>
      <c r="E10" s="155"/>
      <c r="F10" s="155"/>
      <c r="G10" s="266" t="s">
        <v>487</v>
      </c>
      <c r="H10" s="193" t="s">
        <v>488</v>
      </c>
      <c r="I10" s="193" t="s">
        <v>489</v>
      </c>
      <c r="J10" s="193" t="s">
        <v>490</v>
      </c>
      <c r="K10" s="193" t="s">
        <v>491</v>
      </c>
      <c r="L10" s="193" t="s">
        <v>492</v>
      </c>
      <c r="M10" s="193" t="s">
        <v>493</v>
      </c>
      <c r="N10" s="193" t="s">
        <v>494</v>
      </c>
      <c r="O10" s="193" t="s">
        <v>495</v>
      </c>
      <c r="P10" s="193" t="s">
        <v>496</v>
      </c>
      <c r="Q10" s="193" t="s">
        <v>497</v>
      </c>
      <c r="R10" s="193" t="s">
        <v>498</v>
      </c>
      <c r="S10" s="193" t="s">
        <v>591</v>
      </c>
      <c r="T10" s="193" t="s">
        <v>500</v>
      </c>
      <c r="U10" s="193" t="s">
        <v>501</v>
      </c>
      <c r="V10" s="193" t="s">
        <v>502</v>
      </c>
      <c r="W10" s="193" t="s">
        <v>503</v>
      </c>
      <c r="X10" s="193" t="s">
        <v>504</v>
      </c>
      <c r="Y10" s="193" t="s">
        <v>544</v>
      </c>
      <c r="Z10" s="193" t="s">
        <v>506</v>
      </c>
      <c r="AA10" s="193" t="s">
        <v>507</v>
      </c>
      <c r="AB10" s="193" t="s">
        <v>508</v>
      </c>
      <c r="AC10" s="193" t="s">
        <v>509</v>
      </c>
      <c r="AD10" s="193" t="s">
        <v>613</v>
      </c>
      <c r="AE10" s="193" t="s">
        <v>511</v>
      </c>
      <c r="AF10" s="267" t="s">
        <v>512</v>
      </c>
      <c r="AG10" s="267" t="s">
        <v>513</v>
      </c>
      <c r="AH10" s="268" t="s">
        <v>514</v>
      </c>
      <c r="AI10" s="269" t="s">
        <v>515</v>
      </c>
      <c r="AJ10" s="269" t="s">
        <v>516</v>
      </c>
      <c r="AK10" s="267" t="s">
        <v>614</v>
      </c>
      <c r="AL10" s="267" t="s">
        <v>615</v>
      </c>
      <c r="AM10" s="267" t="s">
        <v>616</v>
      </c>
      <c r="AN10" s="267" t="s">
        <v>617</v>
      </c>
      <c r="AO10" s="267" t="s">
        <v>618</v>
      </c>
      <c r="AP10" s="267" t="s">
        <v>615</v>
      </c>
      <c r="AQ10" s="267" t="s">
        <v>616</v>
      </c>
      <c r="AR10" s="270" t="s">
        <v>619</v>
      </c>
      <c r="AS10" s="193" t="s">
        <v>487</v>
      </c>
      <c r="AT10" s="193" t="s">
        <v>488</v>
      </c>
      <c r="AU10" s="193" t="s">
        <v>489</v>
      </c>
      <c r="AV10" s="193" t="s">
        <v>490</v>
      </c>
      <c r="AW10" s="193" t="s">
        <v>491</v>
      </c>
      <c r="AX10" s="193" t="s">
        <v>492</v>
      </c>
      <c r="AY10" s="193" t="s">
        <v>493</v>
      </c>
      <c r="AZ10" s="193" t="s">
        <v>494</v>
      </c>
      <c r="BA10" s="193" t="s">
        <v>495</v>
      </c>
      <c r="BB10" s="193" t="s">
        <v>496</v>
      </c>
      <c r="BC10" s="193" t="s">
        <v>497</v>
      </c>
      <c r="BD10" s="193" t="s">
        <v>498</v>
      </c>
      <c r="BE10" s="193" t="s">
        <v>591</v>
      </c>
      <c r="BF10" s="193" t="s">
        <v>500</v>
      </c>
      <c r="BG10" s="193" t="s">
        <v>501</v>
      </c>
      <c r="BH10" s="193" t="s">
        <v>502</v>
      </c>
      <c r="BI10" s="193" t="s">
        <v>503</v>
      </c>
      <c r="BJ10" s="193" t="s">
        <v>504</v>
      </c>
      <c r="BK10" s="193" t="s">
        <v>620</v>
      </c>
      <c r="BL10" s="193" t="s">
        <v>506</v>
      </c>
      <c r="BM10" s="193" t="s">
        <v>507</v>
      </c>
      <c r="BN10" s="193" t="s">
        <v>508</v>
      </c>
      <c r="BO10" s="193" t="s">
        <v>509</v>
      </c>
      <c r="BP10" s="193" t="s">
        <v>621</v>
      </c>
      <c r="BQ10" s="193" t="s">
        <v>511</v>
      </c>
      <c r="BR10" s="267" t="s">
        <v>512</v>
      </c>
      <c r="BS10" s="271" t="s">
        <v>513</v>
      </c>
      <c r="BT10" s="267" t="s">
        <v>622</v>
      </c>
      <c r="BU10" s="267" t="s">
        <v>623</v>
      </c>
      <c r="BV10" s="267" t="s">
        <v>528</v>
      </c>
      <c r="BW10" s="270" t="s">
        <v>624</v>
      </c>
    </row>
    <row r="11" spans="2:90" s="10" customFormat="1" x14ac:dyDescent="0.3">
      <c r="B11" s="272" t="s">
        <v>918</v>
      </c>
      <c r="C11" s="273" t="s">
        <v>911</v>
      </c>
      <c r="D11" s="272" t="s">
        <v>80</v>
      </c>
      <c r="E11" s="274" t="s">
        <v>912</v>
      </c>
      <c r="F11" s="272"/>
      <c r="G11" s="275"/>
      <c r="H11" s="276">
        <f>17.10978*1.10231</f>
        <v>18.8602815918</v>
      </c>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7" t="s">
        <v>871</v>
      </c>
      <c r="AI11" s="272"/>
      <c r="AJ11" s="278" t="s">
        <v>917</v>
      </c>
      <c r="AK11" s="279" t="s">
        <v>875</v>
      </c>
      <c r="AL11" s="279"/>
      <c r="AM11" s="279"/>
      <c r="AN11" s="280"/>
      <c r="AO11" s="279" t="s">
        <v>875</v>
      </c>
      <c r="AP11" s="279"/>
      <c r="AQ11" s="279"/>
      <c r="AR11" s="280"/>
      <c r="AS11" s="281"/>
      <c r="AT11" s="276">
        <f>17.10978*1.10231</f>
        <v>18.8602815918</v>
      </c>
      <c r="AU11" s="272"/>
      <c r="AV11" s="272"/>
      <c r="AW11" s="272"/>
      <c r="AX11" s="272"/>
      <c r="AY11" s="272"/>
      <c r="AZ11" s="272"/>
      <c r="BA11" s="272"/>
      <c r="BB11" s="272"/>
      <c r="BC11" s="272"/>
      <c r="BD11" s="272"/>
      <c r="BE11" s="272"/>
      <c r="BF11" s="272"/>
      <c r="BG11" s="272"/>
      <c r="BH11" s="272"/>
      <c r="BI11" s="272"/>
      <c r="BJ11" s="272"/>
      <c r="BK11" s="272"/>
      <c r="BL11" s="272"/>
      <c r="BM11" s="272"/>
      <c r="BN11" s="272"/>
      <c r="BO11" s="272"/>
      <c r="BP11" s="272"/>
      <c r="BQ11" s="272"/>
      <c r="BR11" s="272"/>
      <c r="BS11" s="272"/>
      <c r="BT11" s="272" t="s">
        <v>880</v>
      </c>
      <c r="BU11" s="272" t="s">
        <v>875</v>
      </c>
      <c r="BV11" s="272"/>
      <c r="BW11" s="272">
        <v>4735</v>
      </c>
    </row>
    <row r="12" spans="2:90" s="10" customFormat="1" x14ac:dyDescent="0.3">
      <c r="B12" s="272" t="s">
        <v>919</v>
      </c>
      <c r="C12" s="273" t="s">
        <v>911</v>
      </c>
      <c r="D12" s="272" t="s">
        <v>80</v>
      </c>
      <c r="E12" s="274" t="s">
        <v>912</v>
      </c>
      <c r="F12" s="272"/>
      <c r="G12" s="275"/>
      <c r="H12" s="276">
        <f>28.43279*1.10231</f>
        <v>31.341748744899999</v>
      </c>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7" t="s">
        <v>871</v>
      </c>
      <c r="AI12" s="272"/>
      <c r="AJ12" s="278" t="s">
        <v>917</v>
      </c>
      <c r="AK12" s="279" t="s">
        <v>875</v>
      </c>
      <c r="AL12" s="279"/>
      <c r="AM12" s="279"/>
      <c r="AN12" s="280"/>
      <c r="AO12" s="279" t="s">
        <v>875</v>
      </c>
      <c r="AP12" s="279"/>
      <c r="AQ12" s="279"/>
      <c r="AR12" s="280"/>
      <c r="AS12" s="281"/>
      <c r="AT12" s="276">
        <f>28.43279*1.10231</f>
        <v>31.341748744899999</v>
      </c>
      <c r="AU12" s="272"/>
      <c r="AV12" s="272"/>
      <c r="AW12" s="272"/>
      <c r="AX12" s="272"/>
      <c r="AY12" s="272"/>
      <c r="AZ12" s="272"/>
      <c r="BA12" s="272"/>
      <c r="BB12" s="272"/>
      <c r="BC12" s="272"/>
      <c r="BD12" s="272"/>
      <c r="BE12" s="272"/>
      <c r="BF12" s="272"/>
      <c r="BG12" s="272"/>
      <c r="BH12" s="272"/>
      <c r="BI12" s="272"/>
      <c r="BJ12" s="272"/>
      <c r="BK12" s="272"/>
      <c r="BL12" s="272"/>
      <c r="BM12" s="272"/>
      <c r="BN12" s="272"/>
      <c r="BO12" s="272"/>
      <c r="BP12" s="272"/>
      <c r="BQ12" s="272"/>
      <c r="BR12" s="272"/>
      <c r="BS12" s="272"/>
      <c r="BT12" s="272" t="s">
        <v>880</v>
      </c>
      <c r="BU12" s="272" t="s">
        <v>875</v>
      </c>
      <c r="BV12" s="272"/>
      <c r="BW12" s="272">
        <v>4735</v>
      </c>
    </row>
    <row r="13" spans="2:90" s="10" customFormat="1" x14ac:dyDescent="0.3">
      <c r="B13" s="272" t="s">
        <v>920</v>
      </c>
      <c r="C13" s="273" t="s">
        <v>911</v>
      </c>
      <c r="D13" s="272" t="s">
        <v>80</v>
      </c>
      <c r="E13" s="274" t="s">
        <v>912</v>
      </c>
      <c r="F13" s="272"/>
      <c r="G13" s="275"/>
      <c r="H13" s="276">
        <f>38.79149*1.10231</f>
        <v>42.760247341899998</v>
      </c>
      <c r="I13" s="272"/>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7" t="s">
        <v>871</v>
      </c>
      <c r="AI13" s="272"/>
      <c r="AJ13" s="278" t="s">
        <v>917</v>
      </c>
      <c r="AK13" s="279" t="s">
        <v>875</v>
      </c>
      <c r="AL13" s="279"/>
      <c r="AM13" s="279"/>
      <c r="AN13" s="280"/>
      <c r="AO13" s="279" t="s">
        <v>875</v>
      </c>
      <c r="AP13" s="279"/>
      <c r="AQ13" s="279"/>
      <c r="AR13" s="280"/>
      <c r="AS13" s="281"/>
      <c r="AT13" s="276">
        <f>38.79149*1.10231</f>
        <v>42.760247341899998</v>
      </c>
      <c r="AU13" s="272"/>
      <c r="AV13" s="272"/>
      <c r="AW13" s="272"/>
      <c r="AX13" s="272"/>
      <c r="AY13" s="272"/>
      <c r="AZ13" s="272"/>
      <c r="BA13" s="272"/>
      <c r="BB13" s="272"/>
      <c r="BC13" s="272"/>
      <c r="BD13" s="272"/>
      <c r="BE13" s="272"/>
      <c r="BF13" s="272"/>
      <c r="BG13" s="272"/>
      <c r="BH13" s="272"/>
      <c r="BI13" s="272"/>
      <c r="BJ13" s="272"/>
      <c r="BK13" s="272"/>
      <c r="BL13" s="272"/>
      <c r="BM13" s="272"/>
      <c r="BN13" s="272"/>
      <c r="BO13" s="272"/>
      <c r="BP13" s="272"/>
      <c r="BQ13" s="272"/>
      <c r="BR13" s="272"/>
      <c r="BS13" s="272"/>
      <c r="BT13" s="272" t="s">
        <v>880</v>
      </c>
      <c r="BU13" s="272" t="s">
        <v>875</v>
      </c>
      <c r="BV13" s="272"/>
      <c r="BW13" s="272">
        <v>4735</v>
      </c>
    </row>
    <row r="14" spans="2:90" s="10" customFormat="1" x14ac:dyDescent="0.3">
      <c r="B14" s="272" t="s">
        <v>921</v>
      </c>
      <c r="C14" s="273" t="s">
        <v>911</v>
      </c>
      <c r="D14" s="272"/>
      <c r="E14" s="274" t="s">
        <v>912</v>
      </c>
      <c r="F14" s="272"/>
      <c r="G14" s="275"/>
      <c r="H14" s="276">
        <f>0.65795*1.10231</f>
        <v>0.72526486449999994</v>
      </c>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7" t="s">
        <v>871</v>
      </c>
      <c r="AI14" s="272"/>
      <c r="AJ14" s="278" t="s">
        <v>917</v>
      </c>
      <c r="AK14" s="279" t="s">
        <v>875</v>
      </c>
      <c r="AL14" s="279"/>
      <c r="AM14" s="279"/>
      <c r="AN14" s="280"/>
      <c r="AO14" s="279" t="s">
        <v>875</v>
      </c>
      <c r="AP14" s="279"/>
      <c r="AQ14" s="279"/>
      <c r="AR14" s="280"/>
      <c r="AS14" s="281"/>
      <c r="AT14" s="276">
        <f>0.65795*1.10231</f>
        <v>0.72526486449999994</v>
      </c>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t="s">
        <v>880</v>
      </c>
      <c r="BU14" s="272" t="s">
        <v>875</v>
      </c>
      <c r="BV14" s="272"/>
      <c r="BW14" s="272">
        <v>4735</v>
      </c>
    </row>
    <row r="15" spans="2:90" s="10" customFormat="1" x14ac:dyDescent="0.3">
      <c r="B15" s="272" t="s">
        <v>922</v>
      </c>
      <c r="C15" s="273" t="s">
        <v>911</v>
      </c>
      <c r="D15" s="272"/>
      <c r="E15" s="274" t="s">
        <v>912</v>
      </c>
      <c r="F15" s="272"/>
      <c r="G15" s="275"/>
      <c r="H15" s="276">
        <f>24.66437*1.10231</f>
        <v>27.1877816947</v>
      </c>
      <c r="I15" s="272"/>
      <c r="J15" s="272"/>
      <c r="K15" s="272"/>
      <c r="L15" s="272"/>
      <c r="M15" s="272"/>
      <c r="N15" s="272"/>
      <c r="O15" s="272"/>
      <c r="P15" s="272"/>
      <c r="Q15" s="272"/>
      <c r="R15" s="272"/>
      <c r="S15" s="272"/>
      <c r="T15" s="272"/>
      <c r="U15" s="272"/>
      <c r="V15" s="272"/>
      <c r="W15" s="272"/>
      <c r="X15" s="272"/>
      <c r="Y15" s="272"/>
      <c r="Z15" s="272"/>
      <c r="AA15" s="272"/>
      <c r="AB15" s="272"/>
      <c r="AC15" s="272"/>
      <c r="AD15" s="272"/>
      <c r="AE15" s="272"/>
      <c r="AF15" s="272"/>
      <c r="AG15" s="272"/>
      <c r="AH15" s="277" t="s">
        <v>871</v>
      </c>
      <c r="AI15" s="272"/>
      <c r="AJ15" s="278" t="s">
        <v>917</v>
      </c>
      <c r="AK15" s="279" t="s">
        <v>875</v>
      </c>
      <c r="AL15" s="279"/>
      <c r="AM15" s="279"/>
      <c r="AN15" s="280"/>
      <c r="AO15" s="279" t="s">
        <v>875</v>
      </c>
      <c r="AP15" s="279"/>
      <c r="AQ15" s="279"/>
      <c r="AR15" s="280"/>
      <c r="AS15" s="281"/>
      <c r="AT15" s="276">
        <f>24.66437*1.10231</f>
        <v>27.1877816947</v>
      </c>
      <c r="AU15" s="272"/>
      <c r="AV15" s="272"/>
      <c r="AW15" s="272"/>
      <c r="AX15" s="272"/>
      <c r="AY15" s="272"/>
      <c r="AZ15" s="272"/>
      <c r="BA15" s="272"/>
      <c r="BB15" s="272"/>
      <c r="BC15" s="272"/>
      <c r="BD15" s="272"/>
      <c r="BE15" s="272"/>
      <c r="BF15" s="272"/>
      <c r="BG15" s="272"/>
      <c r="BH15" s="272"/>
      <c r="BI15" s="272"/>
      <c r="BJ15" s="272"/>
      <c r="BK15" s="272"/>
      <c r="BL15" s="272"/>
      <c r="BM15" s="272"/>
      <c r="BN15" s="272"/>
      <c r="BO15" s="272"/>
      <c r="BP15" s="272"/>
      <c r="BQ15" s="272"/>
      <c r="BR15" s="272"/>
      <c r="BS15" s="272"/>
      <c r="BT15" s="272" t="s">
        <v>880</v>
      </c>
      <c r="BU15" s="272" t="s">
        <v>875</v>
      </c>
      <c r="BV15" s="272"/>
      <c r="BW15" s="272">
        <v>5000</v>
      </c>
    </row>
    <row r="16" spans="2:90" s="10" customFormat="1" x14ac:dyDescent="0.3">
      <c r="B16" s="272" t="s">
        <v>923</v>
      </c>
      <c r="C16" s="273" t="s">
        <v>911</v>
      </c>
      <c r="D16" s="272"/>
      <c r="E16" s="274" t="s">
        <v>912</v>
      </c>
      <c r="F16" s="272"/>
      <c r="G16" s="275"/>
      <c r="H16" s="276">
        <f>55.59811*1.10231</f>
        <v>61.286352634099991</v>
      </c>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72"/>
      <c r="AG16" s="272"/>
      <c r="AH16" s="277" t="s">
        <v>871</v>
      </c>
      <c r="AI16" s="272"/>
      <c r="AJ16" s="278" t="s">
        <v>917</v>
      </c>
      <c r="AK16" s="279" t="s">
        <v>875</v>
      </c>
      <c r="AL16" s="279"/>
      <c r="AM16" s="279"/>
      <c r="AN16" s="280"/>
      <c r="AO16" s="279" t="s">
        <v>875</v>
      </c>
      <c r="AP16" s="279"/>
      <c r="AQ16" s="279"/>
      <c r="AR16" s="280"/>
      <c r="AS16" s="281"/>
      <c r="AT16" s="276">
        <f>55.59811*1.10231</f>
        <v>61.286352634099991</v>
      </c>
      <c r="AU16" s="272"/>
      <c r="AV16" s="272"/>
      <c r="AW16" s="272"/>
      <c r="AX16" s="272"/>
      <c r="AY16" s="272"/>
      <c r="AZ16" s="272"/>
      <c r="BA16" s="272"/>
      <c r="BB16" s="272"/>
      <c r="BC16" s="272"/>
      <c r="BD16" s="272"/>
      <c r="BE16" s="272"/>
      <c r="BF16" s="272"/>
      <c r="BG16" s="272"/>
      <c r="BH16" s="272"/>
      <c r="BI16" s="272"/>
      <c r="BJ16" s="272"/>
      <c r="BK16" s="272"/>
      <c r="BL16" s="272"/>
      <c r="BM16" s="272"/>
      <c r="BN16" s="272"/>
      <c r="BO16" s="272"/>
      <c r="BP16" s="272"/>
      <c r="BQ16" s="272"/>
      <c r="BR16" s="272"/>
      <c r="BS16" s="272"/>
      <c r="BT16" s="272" t="s">
        <v>880</v>
      </c>
      <c r="BU16" s="272" t="s">
        <v>875</v>
      </c>
      <c r="BV16" s="272"/>
      <c r="BW16" s="272">
        <v>5000</v>
      </c>
    </row>
    <row r="17" spans="2:75" s="10" customFormat="1" x14ac:dyDescent="0.3">
      <c r="B17" s="272" t="s">
        <v>924</v>
      </c>
      <c r="C17" s="273" t="s">
        <v>911</v>
      </c>
      <c r="D17" s="272"/>
      <c r="E17" s="274" t="s">
        <v>912</v>
      </c>
      <c r="F17" s="272"/>
      <c r="G17" s="275"/>
      <c r="H17" s="276">
        <f>17.14755*1.10231</f>
        <v>18.901915840499996</v>
      </c>
      <c r="I17" s="272"/>
      <c r="J17" s="272"/>
      <c r="K17" s="272"/>
      <c r="L17" s="272"/>
      <c r="M17" s="272"/>
      <c r="N17" s="272"/>
      <c r="O17" s="272"/>
      <c r="P17" s="272"/>
      <c r="Q17" s="272"/>
      <c r="R17" s="272"/>
      <c r="S17" s="272"/>
      <c r="T17" s="272"/>
      <c r="U17" s="272"/>
      <c r="V17" s="272"/>
      <c r="W17" s="272"/>
      <c r="X17" s="272"/>
      <c r="Y17" s="272"/>
      <c r="Z17" s="272"/>
      <c r="AA17" s="272"/>
      <c r="AB17" s="272"/>
      <c r="AC17" s="272"/>
      <c r="AD17" s="272"/>
      <c r="AE17" s="272"/>
      <c r="AF17" s="272"/>
      <c r="AG17" s="272"/>
      <c r="AH17" s="277" t="s">
        <v>871</v>
      </c>
      <c r="AI17" s="272"/>
      <c r="AJ17" s="278" t="s">
        <v>917</v>
      </c>
      <c r="AK17" s="279" t="s">
        <v>875</v>
      </c>
      <c r="AL17" s="279"/>
      <c r="AM17" s="279"/>
      <c r="AN17" s="280"/>
      <c r="AO17" s="279" t="s">
        <v>875</v>
      </c>
      <c r="AP17" s="279"/>
      <c r="AQ17" s="279"/>
      <c r="AR17" s="280"/>
      <c r="AS17" s="281"/>
      <c r="AT17" s="276">
        <f>17.14755*1.10231</f>
        <v>18.901915840499996</v>
      </c>
      <c r="AU17" s="272"/>
      <c r="AV17" s="272"/>
      <c r="AW17" s="272"/>
      <c r="AX17" s="272"/>
      <c r="AY17" s="272"/>
      <c r="AZ17" s="272"/>
      <c r="BA17" s="272"/>
      <c r="BB17" s="272"/>
      <c r="BC17" s="272"/>
      <c r="BD17" s="272"/>
      <c r="BE17" s="272"/>
      <c r="BF17" s="272"/>
      <c r="BG17" s="272"/>
      <c r="BH17" s="272"/>
      <c r="BI17" s="272"/>
      <c r="BJ17" s="272"/>
      <c r="BK17" s="272"/>
      <c r="BL17" s="272"/>
      <c r="BM17" s="272"/>
      <c r="BN17" s="272"/>
      <c r="BO17" s="272"/>
      <c r="BP17" s="272"/>
      <c r="BQ17" s="272"/>
      <c r="BR17" s="272"/>
      <c r="BS17" s="272"/>
      <c r="BT17" s="272" t="s">
        <v>880</v>
      </c>
      <c r="BU17" s="272" t="s">
        <v>875</v>
      </c>
      <c r="BV17" s="272"/>
      <c r="BW17" s="272">
        <v>5000</v>
      </c>
    </row>
    <row r="18" spans="2:75" s="10" customFormat="1" ht="43.2" x14ac:dyDescent="0.3">
      <c r="B18" s="272" t="s">
        <v>925</v>
      </c>
      <c r="C18" s="273" t="s">
        <v>911</v>
      </c>
      <c r="D18" s="272"/>
      <c r="E18" s="136" t="s">
        <v>912</v>
      </c>
      <c r="F18" s="272"/>
      <c r="G18" s="276">
        <f>AS18/0.02</f>
        <v>1.7727529176931793</v>
      </c>
      <c r="H18" s="276">
        <f>AT18/0.02</f>
        <v>30.707357142857145</v>
      </c>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7" t="s">
        <v>903</v>
      </c>
      <c r="AI18" s="272" t="s">
        <v>932</v>
      </c>
      <c r="AJ18" s="278"/>
      <c r="AK18" s="279" t="s">
        <v>880</v>
      </c>
      <c r="AL18" s="279" t="s">
        <v>936</v>
      </c>
      <c r="AM18" s="279"/>
      <c r="AN18" s="280" t="s">
        <v>935</v>
      </c>
      <c r="AO18" s="279" t="s">
        <v>875</v>
      </c>
      <c r="AP18" s="279"/>
      <c r="AQ18" s="279"/>
      <c r="AR18" s="280"/>
      <c r="AS18" s="282">
        <v>3.5455058353863589E-2</v>
      </c>
      <c r="AT18" s="276">
        <v>0.61414714285714289</v>
      </c>
      <c r="AU18" s="272"/>
      <c r="AV18" s="272"/>
      <c r="AW18" s="272"/>
      <c r="AX18" s="272"/>
      <c r="AY18" s="272"/>
      <c r="AZ18" s="272"/>
      <c r="BA18" s="272"/>
      <c r="BB18" s="272"/>
      <c r="BC18" s="272"/>
      <c r="BD18" s="272"/>
      <c r="BE18" s="272"/>
      <c r="BF18" s="272"/>
      <c r="BG18" s="272"/>
      <c r="BH18" s="272"/>
      <c r="BI18" s="272"/>
      <c r="BJ18" s="272"/>
      <c r="BK18" s="272"/>
      <c r="BL18" s="272"/>
      <c r="BM18" s="272"/>
      <c r="BN18" s="272"/>
      <c r="BO18" s="272"/>
      <c r="BP18" s="272"/>
      <c r="BQ18" s="272"/>
      <c r="BR18" s="272"/>
      <c r="BS18" s="272"/>
      <c r="BT18" s="272" t="s">
        <v>880</v>
      </c>
      <c r="BU18" s="272" t="s">
        <v>875</v>
      </c>
      <c r="BV18" s="272"/>
      <c r="BW18" s="272">
        <v>4735</v>
      </c>
    </row>
    <row r="19" spans="2:75" s="10" customFormat="1" ht="43.2" x14ac:dyDescent="0.3">
      <c r="B19" s="272" t="s">
        <v>926</v>
      </c>
      <c r="C19" s="273" t="s">
        <v>911</v>
      </c>
      <c r="D19" s="272" t="s">
        <v>80</v>
      </c>
      <c r="E19" s="136" t="s">
        <v>912</v>
      </c>
      <c r="F19" s="272" t="s">
        <v>80</v>
      </c>
      <c r="G19" s="276">
        <f t="shared" ref="G19:G24" si="0">AS19/0.02</f>
        <v>1.7727529176931793</v>
      </c>
      <c r="H19" s="276">
        <f t="shared" ref="H19:H24" si="1">AT19/0.02</f>
        <v>30.707357142857145</v>
      </c>
      <c r="I19" s="272"/>
      <c r="J19" s="272"/>
      <c r="K19" s="272"/>
      <c r="L19" s="272"/>
      <c r="M19" s="272"/>
      <c r="N19" s="272"/>
      <c r="O19" s="272"/>
      <c r="P19" s="272"/>
      <c r="Q19" s="272"/>
      <c r="R19" s="272"/>
      <c r="S19" s="272"/>
      <c r="T19" s="272"/>
      <c r="U19" s="272"/>
      <c r="V19" s="272"/>
      <c r="W19" s="272"/>
      <c r="X19" s="272"/>
      <c r="Y19" s="272"/>
      <c r="Z19" s="272"/>
      <c r="AA19" s="272"/>
      <c r="AB19" s="272"/>
      <c r="AC19" s="272"/>
      <c r="AD19" s="272"/>
      <c r="AE19" s="272"/>
      <c r="AF19" s="272"/>
      <c r="AG19" s="272"/>
      <c r="AH19" s="277" t="s">
        <v>903</v>
      </c>
      <c r="AI19" s="272" t="s">
        <v>932</v>
      </c>
      <c r="AJ19" s="278"/>
      <c r="AK19" s="279" t="s">
        <v>880</v>
      </c>
      <c r="AL19" s="279" t="s">
        <v>936</v>
      </c>
      <c r="AM19" s="279"/>
      <c r="AN19" s="280" t="s">
        <v>935</v>
      </c>
      <c r="AO19" s="279" t="s">
        <v>875</v>
      </c>
      <c r="AP19" s="279"/>
      <c r="AQ19" s="279"/>
      <c r="AR19" s="280"/>
      <c r="AS19" s="282">
        <v>3.5455058353863589E-2</v>
      </c>
      <c r="AT19" s="276">
        <v>0.61414714285714289</v>
      </c>
      <c r="AU19" s="272"/>
      <c r="AV19" s="272"/>
      <c r="AW19" s="272"/>
      <c r="AX19" s="272"/>
      <c r="AY19" s="272"/>
      <c r="AZ19" s="272"/>
      <c r="BA19" s="272"/>
      <c r="BB19" s="272"/>
      <c r="BC19" s="272"/>
      <c r="BD19" s="272"/>
      <c r="BE19" s="272"/>
      <c r="BF19" s="272"/>
      <c r="BG19" s="272"/>
      <c r="BH19" s="272"/>
      <c r="BI19" s="272"/>
      <c r="BJ19" s="272"/>
      <c r="BK19" s="272"/>
      <c r="BL19" s="272"/>
      <c r="BM19" s="272"/>
      <c r="BN19" s="272"/>
      <c r="BO19" s="272"/>
      <c r="BP19" s="272"/>
      <c r="BQ19" s="272"/>
      <c r="BR19" s="272"/>
      <c r="BS19" s="272"/>
      <c r="BT19" s="272" t="s">
        <v>880</v>
      </c>
      <c r="BU19" s="272" t="s">
        <v>875</v>
      </c>
      <c r="BV19" s="272"/>
      <c r="BW19" s="272">
        <v>4735</v>
      </c>
    </row>
    <row r="20" spans="2:75" s="10" customFormat="1" ht="43.2" x14ac:dyDescent="0.3">
      <c r="B20" s="272" t="s">
        <v>927</v>
      </c>
      <c r="C20" s="273" t="s">
        <v>911</v>
      </c>
      <c r="D20" s="272" t="s">
        <v>80</v>
      </c>
      <c r="E20" s="136" t="s">
        <v>912</v>
      </c>
      <c r="F20" s="272" t="s">
        <v>80</v>
      </c>
      <c r="G20" s="276">
        <f t="shared" si="0"/>
        <v>1.7727529176931793</v>
      </c>
      <c r="H20" s="276">
        <f t="shared" si="1"/>
        <v>30.707357142857145</v>
      </c>
      <c r="I20" s="272"/>
      <c r="J20" s="272"/>
      <c r="K20" s="272"/>
      <c r="L20" s="272"/>
      <c r="M20" s="272"/>
      <c r="N20" s="272"/>
      <c r="O20" s="272"/>
      <c r="P20" s="272"/>
      <c r="Q20" s="272"/>
      <c r="R20" s="272"/>
      <c r="S20" s="272"/>
      <c r="T20" s="272"/>
      <c r="U20" s="272"/>
      <c r="V20" s="272"/>
      <c r="W20" s="272"/>
      <c r="X20" s="272"/>
      <c r="Y20" s="272"/>
      <c r="Z20" s="272"/>
      <c r="AA20" s="272"/>
      <c r="AB20" s="272"/>
      <c r="AC20" s="272"/>
      <c r="AD20" s="272"/>
      <c r="AE20" s="272"/>
      <c r="AF20" s="272"/>
      <c r="AG20" s="272"/>
      <c r="AH20" s="277" t="s">
        <v>903</v>
      </c>
      <c r="AI20" s="272" t="s">
        <v>932</v>
      </c>
      <c r="AJ20" s="278"/>
      <c r="AK20" s="279" t="s">
        <v>880</v>
      </c>
      <c r="AL20" s="279" t="s">
        <v>936</v>
      </c>
      <c r="AM20" s="279"/>
      <c r="AN20" s="280" t="s">
        <v>935</v>
      </c>
      <c r="AO20" s="279" t="s">
        <v>875</v>
      </c>
      <c r="AP20" s="279"/>
      <c r="AQ20" s="279"/>
      <c r="AR20" s="280"/>
      <c r="AS20" s="282">
        <v>3.5455058353863589E-2</v>
      </c>
      <c r="AT20" s="276">
        <v>0.61414714285714289</v>
      </c>
      <c r="AU20" s="272"/>
      <c r="AV20" s="272"/>
      <c r="AW20" s="272"/>
      <c r="AX20" s="272"/>
      <c r="AY20" s="272"/>
      <c r="AZ20" s="272"/>
      <c r="BA20" s="272"/>
      <c r="BB20" s="272"/>
      <c r="BC20" s="272"/>
      <c r="BD20" s="272"/>
      <c r="BE20" s="272"/>
      <c r="BF20" s="272"/>
      <c r="BG20" s="272"/>
      <c r="BH20" s="272"/>
      <c r="BI20" s="272"/>
      <c r="BJ20" s="272"/>
      <c r="BK20" s="272"/>
      <c r="BL20" s="272"/>
      <c r="BM20" s="272"/>
      <c r="BN20" s="272"/>
      <c r="BO20" s="272"/>
      <c r="BP20" s="272"/>
      <c r="BQ20" s="272"/>
      <c r="BR20" s="272"/>
      <c r="BS20" s="272"/>
      <c r="BT20" s="272" t="s">
        <v>880</v>
      </c>
      <c r="BU20" s="272" t="s">
        <v>875</v>
      </c>
      <c r="BV20" s="272"/>
      <c r="BW20" s="272">
        <v>4735</v>
      </c>
    </row>
    <row r="21" spans="2:75" s="10" customFormat="1" ht="43.2" x14ac:dyDescent="0.3">
      <c r="B21" s="272" t="s">
        <v>928</v>
      </c>
      <c r="C21" s="273" t="s">
        <v>911</v>
      </c>
      <c r="D21" s="272" t="s">
        <v>80</v>
      </c>
      <c r="E21" s="136" t="s">
        <v>912</v>
      </c>
      <c r="F21" s="272" t="s">
        <v>80</v>
      </c>
      <c r="G21" s="276">
        <f t="shared" si="0"/>
        <v>1.7727529176931793</v>
      </c>
      <c r="H21" s="276">
        <f t="shared" si="1"/>
        <v>30.707357142857145</v>
      </c>
      <c r="I21" s="272"/>
      <c r="J21" s="272"/>
      <c r="K21" s="272"/>
      <c r="L21" s="272"/>
      <c r="M21" s="272"/>
      <c r="N21" s="272"/>
      <c r="O21" s="272"/>
      <c r="P21" s="272"/>
      <c r="Q21" s="272"/>
      <c r="R21" s="272"/>
      <c r="S21" s="272"/>
      <c r="T21" s="272"/>
      <c r="U21" s="272"/>
      <c r="V21" s="272"/>
      <c r="W21" s="272"/>
      <c r="X21" s="272"/>
      <c r="Y21" s="272"/>
      <c r="Z21" s="272"/>
      <c r="AA21" s="272"/>
      <c r="AB21" s="272"/>
      <c r="AC21" s="272"/>
      <c r="AD21" s="272"/>
      <c r="AE21" s="272"/>
      <c r="AF21" s="272"/>
      <c r="AG21" s="272"/>
      <c r="AH21" s="277" t="s">
        <v>903</v>
      </c>
      <c r="AI21" s="272" t="s">
        <v>932</v>
      </c>
      <c r="AJ21" s="272"/>
      <c r="AK21" s="279" t="s">
        <v>880</v>
      </c>
      <c r="AL21" s="279" t="s">
        <v>936</v>
      </c>
      <c r="AM21" s="283"/>
      <c r="AN21" s="280" t="s">
        <v>935</v>
      </c>
      <c r="AO21" s="279" t="s">
        <v>875</v>
      </c>
      <c r="AP21" s="283"/>
      <c r="AQ21" s="283"/>
      <c r="AR21" s="272"/>
      <c r="AS21" s="276">
        <v>3.5455058353863589E-2</v>
      </c>
      <c r="AT21" s="276">
        <v>0.61414714285714289</v>
      </c>
      <c r="AU21" s="272"/>
      <c r="AV21" s="272"/>
      <c r="AW21" s="272"/>
      <c r="AX21" s="272"/>
      <c r="AY21" s="272"/>
      <c r="AZ21" s="272"/>
      <c r="BA21" s="272"/>
      <c r="BB21" s="272"/>
      <c r="BC21" s="272"/>
      <c r="BD21" s="272"/>
      <c r="BE21" s="272"/>
      <c r="BF21" s="272"/>
      <c r="BG21" s="272"/>
      <c r="BH21" s="272"/>
      <c r="BI21" s="272"/>
      <c r="BJ21" s="272"/>
      <c r="BK21" s="272"/>
      <c r="BL21" s="272"/>
      <c r="BM21" s="272"/>
      <c r="BN21" s="272"/>
      <c r="BO21" s="272"/>
      <c r="BP21" s="272"/>
      <c r="BQ21" s="272"/>
      <c r="BR21" s="272"/>
      <c r="BS21" s="272"/>
      <c r="BT21" s="272" t="s">
        <v>880</v>
      </c>
      <c r="BU21" s="272" t="s">
        <v>875</v>
      </c>
      <c r="BV21" s="272"/>
      <c r="BW21" s="272">
        <v>4735</v>
      </c>
    </row>
    <row r="22" spans="2:75" s="10" customFormat="1" ht="43.2" x14ac:dyDescent="0.3">
      <c r="B22" s="272" t="s">
        <v>929</v>
      </c>
      <c r="C22" s="273" t="s">
        <v>911</v>
      </c>
      <c r="D22" s="272" t="s">
        <v>80</v>
      </c>
      <c r="E22" s="136" t="s">
        <v>912</v>
      </c>
      <c r="F22" s="272" t="s">
        <v>80</v>
      </c>
      <c r="G22" s="276">
        <f t="shared" si="0"/>
        <v>1.7727529176931793</v>
      </c>
      <c r="H22" s="276">
        <f t="shared" si="1"/>
        <v>30.707357142857145</v>
      </c>
      <c r="I22" s="272"/>
      <c r="J22" s="272"/>
      <c r="K22" s="272"/>
      <c r="L22" s="272"/>
      <c r="M22" s="272"/>
      <c r="N22" s="272"/>
      <c r="O22" s="272"/>
      <c r="P22" s="272"/>
      <c r="Q22" s="272"/>
      <c r="R22" s="272"/>
      <c r="S22" s="272"/>
      <c r="T22" s="272"/>
      <c r="U22" s="272"/>
      <c r="V22" s="272"/>
      <c r="W22" s="272"/>
      <c r="X22" s="272"/>
      <c r="Y22" s="272"/>
      <c r="Z22" s="272"/>
      <c r="AA22" s="272"/>
      <c r="AB22" s="272"/>
      <c r="AC22" s="272"/>
      <c r="AD22" s="272"/>
      <c r="AE22" s="272"/>
      <c r="AF22" s="272"/>
      <c r="AG22" s="272"/>
      <c r="AH22" s="277" t="s">
        <v>903</v>
      </c>
      <c r="AI22" s="272" t="s">
        <v>932</v>
      </c>
      <c r="AJ22" s="272"/>
      <c r="AK22" s="279" t="s">
        <v>880</v>
      </c>
      <c r="AL22" s="279" t="s">
        <v>936</v>
      </c>
      <c r="AM22" s="283"/>
      <c r="AN22" s="280" t="s">
        <v>935</v>
      </c>
      <c r="AO22" s="279" t="s">
        <v>875</v>
      </c>
      <c r="AP22" s="283"/>
      <c r="AQ22" s="283"/>
      <c r="AR22" s="272"/>
      <c r="AS22" s="276">
        <v>3.5455058353863589E-2</v>
      </c>
      <c r="AT22" s="276">
        <v>0.61414714285714289</v>
      </c>
      <c r="AU22" s="272"/>
      <c r="AV22" s="272"/>
      <c r="AW22" s="272"/>
      <c r="AX22" s="272"/>
      <c r="AY22" s="272"/>
      <c r="AZ22" s="272"/>
      <c r="BA22" s="272"/>
      <c r="BB22" s="272"/>
      <c r="BC22" s="272"/>
      <c r="BD22" s="272"/>
      <c r="BE22" s="272"/>
      <c r="BF22" s="272"/>
      <c r="BG22" s="272"/>
      <c r="BH22" s="272"/>
      <c r="BI22" s="272"/>
      <c r="BJ22" s="272"/>
      <c r="BK22" s="272"/>
      <c r="BL22" s="272"/>
      <c r="BM22" s="272"/>
      <c r="BN22" s="272"/>
      <c r="BO22" s="272"/>
      <c r="BP22" s="272"/>
      <c r="BQ22" s="272"/>
      <c r="BR22" s="272"/>
      <c r="BS22" s="272"/>
      <c r="BT22" s="272" t="s">
        <v>880</v>
      </c>
      <c r="BU22" s="272" t="s">
        <v>875</v>
      </c>
      <c r="BV22" s="272"/>
      <c r="BW22" s="272">
        <v>5000</v>
      </c>
    </row>
    <row r="23" spans="2:75" s="10" customFormat="1" ht="43.2" x14ac:dyDescent="0.3">
      <c r="B23" s="272" t="s">
        <v>930</v>
      </c>
      <c r="C23" s="273" t="s">
        <v>911</v>
      </c>
      <c r="D23" s="272" t="s">
        <v>80</v>
      </c>
      <c r="E23" s="136" t="s">
        <v>912</v>
      </c>
      <c r="F23" s="272" t="s">
        <v>80</v>
      </c>
      <c r="G23" s="276">
        <f t="shared" si="0"/>
        <v>1.7727529176931793</v>
      </c>
      <c r="H23" s="276">
        <f t="shared" si="1"/>
        <v>30.707357142857145</v>
      </c>
      <c r="I23" s="272"/>
      <c r="J23" s="272"/>
      <c r="K23" s="272"/>
      <c r="L23" s="272"/>
      <c r="M23" s="272"/>
      <c r="N23" s="272"/>
      <c r="O23" s="272"/>
      <c r="P23" s="272"/>
      <c r="Q23" s="272"/>
      <c r="R23" s="272"/>
      <c r="S23" s="272"/>
      <c r="T23" s="272"/>
      <c r="U23" s="272"/>
      <c r="V23" s="272"/>
      <c r="W23" s="272"/>
      <c r="X23" s="272"/>
      <c r="Y23" s="272"/>
      <c r="Z23" s="272"/>
      <c r="AA23" s="272"/>
      <c r="AB23" s="272"/>
      <c r="AC23" s="272"/>
      <c r="AD23" s="272"/>
      <c r="AE23" s="272"/>
      <c r="AF23" s="272"/>
      <c r="AG23" s="272"/>
      <c r="AH23" s="277" t="s">
        <v>903</v>
      </c>
      <c r="AI23" s="272" t="s">
        <v>932</v>
      </c>
      <c r="AJ23" s="272"/>
      <c r="AK23" s="279" t="s">
        <v>880</v>
      </c>
      <c r="AL23" s="279" t="s">
        <v>936</v>
      </c>
      <c r="AM23" s="283"/>
      <c r="AN23" s="280" t="s">
        <v>935</v>
      </c>
      <c r="AO23" s="279" t="s">
        <v>875</v>
      </c>
      <c r="AP23" s="283"/>
      <c r="AQ23" s="283"/>
      <c r="AR23" s="272"/>
      <c r="AS23" s="276">
        <v>3.5455058353863589E-2</v>
      </c>
      <c r="AT23" s="276">
        <v>0.61414714285714289</v>
      </c>
      <c r="AU23" s="272"/>
      <c r="AV23" s="272"/>
      <c r="AW23" s="272"/>
      <c r="AX23" s="272"/>
      <c r="AY23" s="272"/>
      <c r="AZ23" s="272"/>
      <c r="BA23" s="272"/>
      <c r="BB23" s="272"/>
      <c r="BC23" s="272"/>
      <c r="BD23" s="272"/>
      <c r="BE23" s="272"/>
      <c r="BF23" s="272"/>
      <c r="BG23" s="272"/>
      <c r="BH23" s="272"/>
      <c r="BI23" s="272"/>
      <c r="BJ23" s="272"/>
      <c r="BK23" s="272"/>
      <c r="BL23" s="272"/>
      <c r="BM23" s="272"/>
      <c r="BN23" s="272"/>
      <c r="BO23" s="272"/>
      <c r="BP23" s="272"/>
      <c r="BQ23" s="272"/>
      <c r="BR23" s="272"/>
      <c r="BS23" s="272"/>
      <c r="BT23" s="272" t="s">
        <v>880</v>
      </c>
      <c r="BU23" s="272" t="s">
        <v>875</v>
      </c>
      <c r="BV23" s="272"/>
      <c r="BW23" s="272">
        <v>5000</v>
      </c>
    </row>
    <row r="24" spans="2:75" s="10" customFormat="1" ht="43.2" x14ac:dyDescent="0.3">
      <c r="B24" s="272" t="s">
        <v>931</v>
      </c>
      <c r="C24" s="273" t="s">
        <v>911</v>
      </c>
      <c r="D24" s="272" t="s">
        <v>80</v>
      </c>
      <c r="E24" s="136" t="s">
        <v>912</v>
      </c>
      <c r="F24" s="272" t="s">
        <v>80</v>
      </c>
      <c r="G24" s="276">
        <f t="shared" si="0"/>
        <v>1.7727529176931793</v>
      </c>
      <c r="H24" s="276">
        <f t="shared" si="1"/>
        <v>30.707357142857145</v>
      </c>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7" t="s">
        <v>903</v>
      </c>
      <c r="AI24" s="272" t="s">
        <v>932</v>
      </c>
      <c r="AJ24" s="272"/>
      <c r="AK24" s="279" t="s">
        <v>880</v>
      </c>
      <c r="AL24" s="279" t="s">
        <v>936</v>
      </c>
      <c r="AM24" s="283"/>
      <c r="AN24" s="280" t="s">
        <v>935</v>
      </c>
      <c r="AO24" s="279" t="s">
        <v>875</v>
      </c>
      <c r="AP24" s="283"/>
      <c r="AQ24" s="283"/>
      <c r="AR24" s="272"/>
      <c r="AS24" s="276">
        <v>3.5455058353863589E-2</v>
      </c>
      <c r="AT24" s="276">
        <v>0.61414714285714289</v>
      </c>
      <c r="AU24" s="272"/>
      <c r="AV24" s="272"/>
      <c r="AW24" s="272"/>
      <c r="AX24" s="272"/>
      <c r="AY24" s="272"/>
      <c r="AZ24" s="272"/>
      <c r="BA24" s="272"/>
      <c r="BB24" s="272"/>
      <c r="BC24" s="272"/>
      <c r="BD24" s="272"/>
      <c r="BE24" s="272"/>
      <c r="BF24" s="272"/>
      <c r="BG24" s="272"/>
      <c r="BH24" s="272"/>
      <c r="BI24" s="272"/>
      <c r="BJ24" s="272"/>
      <c r="BK24" s="272"/>
      <c r="BL24" s="272"/>
      <c r="BM24" s="272"/>
      <c r="BN24" s="272"/>
      <c r="BO24" s="272"/>
      <c r="BP24" s="272"/>
      <c r="BQ24" s="272"/>
      <c r="BR24" s="272"/>
      <c r="BS24" s="272"/>
      <c r="BT24" s="272" t="s">
        <v>880</v>
      </c>
      <c r="BU24" s="272" t="s">
        <v>875</v>
      </c>
      <c r="BV24" s="272"/>
      <c r="BW24" s="272">
        <v>5000</v>
      </c>
    </row>
    <row r="25" spans="2:75" s="10" customFormat="1" x14ac:dyDescent="0.3">
      <c r="B25" s="272"/>
      <c r="C25" s="273"/>
      <c r="D25" s="272" t="s">
        <v>80</v>
      </c>
      <c r="E25" s="136"/>
      <c r="F25" s="272" t="s">
        <v>80</v>
      </c>
      <c r="G25" s="272"/>
      <c r="H25" s="272"/>
      <c r="I25" s="272"/>
      <c r="J25" s="272"/>
      <c r="K25" s="272"/>
      <c r="L25" s="272"/>
      <c r="M25" s="272"/>
      <c r="N25" s="272"/>
      <c r="O25" s="272"/>
      <c r="P25" s="272"/>
      <c r="Q25" s="272"/>
      <c r="R25" s="272"/>
      <c r="S25" s="272"/>
      <c r="T25" s="272"/>
      <c r="U25" s="272"/>
      <c r="V25" s="272"/>
      <c r="W25" s="272"/>
      <c r="X25" s="272"/>
      <c r="Y25" s="272"/>
      <c r="Z25" s="272"/>
      <c r="AA25" s="272"/>
      <c r="AB25" s="272"/>
      <c r="AC25" s="272"/>
      <c r="AD25" s="272"/>
      <c r="AE25" s="272"/>
      <c r="AF25" s="272"/>
      <c r="AG25" s="272"/>
      <c r="AH25" s="277"/>
      <c r="AI25" s="272"/>
      <c r="AJ25" s="272"/>
      <c r="AK25" s="283"/>
      <c r="AL25" s="283"/>
      <c r="AM25" s="283"/>
      <c r="AN25" s="272"/>
      <c r="AO25" s="283"/>
      <c r="AP25" s="283"/>
      <c r="AQ25" s="283"/>
      <c r="AR25" s="272"/>
      <c r="AS25" s="272"/>
      <c r="AT25" s="272"/>
      <c r="AU25" s="272"/>
      <c r="AV25" s="272"/>
      <c r="AW25" s="272"/>
      <c r="AX25" s="272"/>
      <c r="AY25" s="272"/>
      <c r="AZ25" s="272"/>
      <c r="BA25" s="272"/>
      <c r="BB25" s="272"/>
      <c r="BC25" s="272"/>
      <c r="BD25" s="272"/>
      <c r="BE25" s="272"/>
      <c r="BF25" s="272"/>
      <c r="BG25" s="272"/>
      <c r="BH25" s="272"/>
      <c r="BI25" s="272"/>
      <c r="BJ25" s="272"/>
      <c r="BK25" s="272"/>
      <c r="BL25" s="272"/>
      <c r="BM25" s="272"/>
      <c r="BN25" s="272"/>
      <c r="BO25" s="272"/>
      <c r="BP25" s="272"/>
      <c r="BQ25" s="272"/>
      <c r="BR25" s="272"/>
      <c r="BS25" s="272"/>
      <c r="BT25" s="272"/>
      <c r="BU25" s="272"/>
      <c r="BV25" s="272"/>
      <c r="BW25" s="272"/>
    </row>
    <row r="26" spans="2:75" s="10" customFormat="1" x14ac:dyDescent="0.3">
      <c r="B26" s="272"/>
      <c r="C26" s="273"/>
      <c r="D26" s="272" t="s">
        <v>80</v>
      </c>
      <c r="E26" s="136"/>
      <c r="F26" s="272" t="s">
        <v>80</v>
      </c>
      <c r="G26" s="272"/>
      <c r="H26" s="272"/>
      <c r="I26" s="272"/>
      <c r="J26" s="272"/>
      <c r="K26" s="272"/>
      <c r="L26" s="272"/>
      <c r="M26" s="272"/>
      <c r="N26" s="272"/>
      <c r="O26" s="272"/>
      <c r="P26" s="272"/>
      <c r="Q26" s="272"/>
      <c r="R26" s="272"/>
      <c r="S26" s="272"/>
      <c r="T26" s="272"/>
      <c r="U26" s="272"/>
      <c r="V26" s="272"/>
      <c r="W26" s="272"/>
      <c r="X26" s="272"/>
      <c r="Y26" s="272"/>
      <c r="Z26" s="272"/>
      <c r="AA26" s="272"/>
      <c r="AB26" s="272"/>
      <c r="AC26" s="272"/>
      <c r="AD26" s="272"/>
      <c r="AE26" s="272"/>
      <c r="AF26" s="272"/>
      <c r="AG26" s="272"/>
      <c r="AH26" s="277"/>
      <c r="AI26" s="272"/>
      <c r="AJ26" s="272"/>
      <c r="AK26" s="283"/>
      <c r="AL26" s="283"/>
      <c r="AM26" s="283"/>
      <c r="AN26" s="272"/>
      <c r="AO26" s="283"/>
      <c r="AP26" s="283"/>
      <c r="AQ26" s="283"/>
      <c r="AR26" s="272"/>
      <c r="AS26" s="272"/>
      <c r="AT26" s="272"/>
      <c r="AU26" s="272"/>
      <c r="AV26" s="272"/>
      <c r="AW26" s="272"/>
      <c r="AX26" s="272"/>
      <c r="AY26" s="272"/>
      <c r="AZ26" s="272"/>
      <c r="BA26" s="272"/>
      <c r="BB26" s="272"/>
      <c r="BC26" s="272"/>
      <c r="BD26" s="272"/>
      <c r="BE26" s="272"/>
      <c r="BF26" s="272"/>
      <c r="BG26" s="272"/>
      <c r="BH26" s="272"/>
      <c r="BI26" s="272"/>
      <c r="BJ26" s="272"/>
      <c r="BK26" s="272"/>
      <c r="BL26" s="272"/>
      <c r="BM26" s="272"/>
      <c r="BN26" s="272"/>
      <c r="BO26" s="272"/>
      <c r="BP26" s="272"/>
      <c r="BQ26" s="272"/>
      <c r="BR26" s="272"/>
      <c r="BS26" s="272"/>
      <c r="BT26" s="272"/>
      <c r="BU26" s="272"/>
      <c r="BV26" s="272"/>
      <c r="BW26" s="272"/>
    </row>
  </sheetData>
  <sheetProtection algorithmName="SHA-512" hashValue="pWPQZdQs/auklXj5P8v39vf4puTC0+cFpCwymFVBEQIcpN0P6WXmBcb+DYiaxZrwJs3DP8L11OLsNb+BPgXGDg==" saltValue="f8K5RhkU3rNLMBtPDvKmVw==" spinCount="100000" sheet="1" objects="1" scenarios="1" formatCells="0" formatColumns="0" formatRows="0" insertColumns="0" insertRows="0" insertHyperlinks="0" deleteColumns="0" deleteRows="0" sort="0" autoFilter="0" pivotTables="0"/>
  <mergeCells count="11">
    <mergeCell ref="B1:C2"/>
    <mergeCell ref="AH9:AJ9"/>
    <mergeCell ref="AK9:AR9"/>
    <mergeCell ref="AS9:BS9"/>
    <mergeCell ref="BT9:BV9"/>
    <mergeCell ref="B9:B10"/>
    <mergeCell ref="C9:C10"/>
    <mergeCell ref="D9:D10"/>
    <mergeCell ref="E9:E10"/>
    <mergeCell ref="F9:F10"/>
    <mergeCell ref="G9:AG9"/>
  </mergeCells>
  <conditionalFormatting sqref="B11:B26">
    <cfRule type="notContainsBlanks" dxfId="67" priority="17">
      <formula>LEN(TRIM(B11))&gt;0</formula>
    </cfRule>
  </conditionalFormatting>
  <conditionalFormatting sqref="C5:C6">
    <cfRule type="cellIs" dxfId="66" priority="18" operator="equal">
      <formula>0</formula>
    </cfRule>
  </conditionalFormatting>
  <conditionalFormatting sqref="C11:AI17 C18:AH24 C25:BW26 AK11:BW11 AK12:BS17 AJ18:BS24 BT12:BW24">
    <cfRule type="expression" dxfId="65" priority="16">
      <formula>NOT($B11="")</formula>
    </cfRule>
  </conditionalFormatting>
  <conditionalFormatting sqref="D11:D26">
    <cfRule type="expression" dxfId="64" priority="15">
      <formula>NOT($C11="Other (Specify)")</formula>
    </cfRule>
  </conditionalFormatting>
  <conditionalFormatting sqref="F11:F26">
    <cfRule type="expression" dxfId="63" priority="14">
      <formula>NOT($E11="Other (specify)")</formula>
    </cfRule>
  </conditionalFormatting>
  <conditionalFormatting sqref="AI11:AI26">
    <cfRule type="expression" dxfId="62" priority="1">
      <formula>NOT(OR($AH11="Calculated/Modeled"))</formula>
    </cfRule>
  </conditionalFormatting>
  <conditionalFormatting sqref="AI18:AI24">
    <cfRule type="expression" dxfId="61" priority="2">
      <formula>NOT($B18="")</formula>
    </cfRule>
  </conditionalFormatting>
  <conditionalFormatting sqref="AJ11:AJ17">
    <cfRule type="expression" dxfId="60" priority="4">
      <formula>NOT($B11="")</formula>
    </cfRule>
  </conditionalFormatting>
  <conditionalFormatting sqref="AJ11:AJ26">
    <cfRule type="expression" dxfId="59" priority="3">
      <formula>NOT($AH11="Measured")</formula>
    </cfRule>
  </conditionalFormatting>
  <conditionalFormatting sqref="AL11:AL26">
    <cfRule type="expression" dxfId="58" priority="11">
      <formula>NOT($AK11="Yes")</formula>
    </cfRule>
  </conditionalFormatting>
  <conditionalFormatting sqref="AM11:AM26">
    <cfRule type="expression" dxfId="57" priority="7">
      <formula>NOT($AL11="Other")</formula>
    </cfRule>
  </conditionalFormatting>
  <conditionalFormatting sqref="AN11:AN26">
    <cfRule type="expression" dxfId="56" priority="5">
      <formula>NOT($AK11="Yes")</formula>
    </cfRule>
  </conditionalFormatting>
  <conditionalFormatting sqref="AP11:AP26 AR11:AR26">
    <cfRule type="expression" dxfId="55" priority="8">
      <formula>NOT($AO11="Yes")</formula>
    </cfRule>
  </conditionalFormatting>
  <conditionalFormatting sqref="AQ11:AQ26">
    <cfRule type="expression" dxfId="54" priority="6">
      <formula>NOT($AP11="Other")</formula>
    </cfRule>
  </conditionalFormatting>
  <conditionalFormatting sqref="BV11:BV26">
    <cfRule type="expression" dxfId="53" priority="9">
      <formula>NOT($BU11="Yes")</formula>
    </cfRule>
  </conditionalFormatting>
  <dataValidations count="6">
    <dataValidation type="list" allowBlank="1" showInputMessage="1" showErrorMessage="1" sqref="C11:C26" xr:uid="{23AEEE38-16EB-4B4A-A092-85F51B73C6F7}">
      <formula1>"Wet seal centrifugal, Dry seal centrifugal, Reciprocating, Rotary screw, Rotary vane, Scroll, Diaphragm, Other (Specify)"</formula1>
    </dataValidation>
    <dataValidation type="list" allowBlank="1" showInputMessage="1" showErrorMessage="1" sqref="AK11:AK26 AO11:AO26 BT11:BU26" xr:uid="{AFA2037F-4482-4C1F-830F-57BB34626FB9}">
      <formula1>"Yes, No"</formula1>
    </dataValidation>
    <dataValidation type="list" allowBlank="1" showInputMessage="1" showErrorMessage="1" sqref="AH11:AH26" xr:uid="{6A5903C9-0755-46F0-B9F9-55DB8E57F221}">
      <formula1>"Calculated/Modeled, Measured"</formula1>
    </dataValidation>
    <dataValidation type="list" allowBlank="1" showInputMessage="1" showErrorMessage="1" sqref="E11:E26" xr:uid="{FF85CEFB-381D-4D15-BF0C-92A88E1867D9}">
      <formula1>"Transportation, Vapor Recovery, Refrigeration, Other (specify)"</formula1>
    </dataValidation>
    <dataValidation type="list" allowBlank="1" showInputMessage="1" showErrorMessage="1" sqref="AP11:AP26 AL11:AM26" xr:uid="{DFF85602-8BEE-4C77-89AE-10529A9F372A}">
      <formula1>"Wet seal degassing vent, Rod packing vent, Blowdown vent, Isolation valve leakage, Other"</formula1>
    </dataValidation>
    <dataValidation type="list" allowBlank="1" showInputMessage="1" showErrorMessage="1" sqref="AN11:AN26" xr:uid="{057356F4-41F8-4B5B-A1C4-8DCC19A56B29}">
      <formula1>CntrlIDListFinal</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4578-8FEE-4064-AAFD-50386DC36DD6}">
  <sheetPr codeName="Sheet11">
    <tabColor theme="9" tint="0.59999389629810485"/>
  </sheetPr>
  <dimension ref="B1:CM23"/>
  <sheetViews>
    <sheetView workbookViewId="0"/>
  </sheetViews>
  <sheetFormatPr defaultRowHeight="14.4" x14ac:dyDescent="0.3"/>
  <cols>
    <col min="1" max="1" width="3" style="36" customWidth="1"/>
    <col min="2" max="2" width="23.6640625" style="36" customWidth="1"/>
    <col min="3" max="14" width="15.6640625" style="36" customWidth="1"/>
    <col min="15" max="15" width="16.6640625" style="36" customWidth="1"/>
    <col min="16" max="29" width="15.6640625" style="36" customWidth="1"/>
    <col min="30" max="30" width="40.6640625" style="36" customWidth="1"/>
    <col min="31" max="31" width="20.6640625" style="36" customWidth="1"/>
    <col min="32" max="32" width="32.33203125" style="36" customWidth="1"/>
    <col min="33" max="33" width="20.6640625" style="36" customWidth="1"/>
    <col min="34" max="34" width="34.33203125" style="36" customWidth="1"/>
    <col min="35" max="46" width="15.6640625" style="36" customWidth="1"/>
    <col min="47" max="47" width="16.5546875" style="36" customWidth="1"/>
    <col min="48" max="61" width="15.6640625" style="36" customWidth="1"/>
    <col min="62" max="62" width="23.5546875" style="36" customWidth="1"/>
    <col min="63" max="65" width="17" style="36" customWidth="1"/>
    <col min="66" max="77" width="15.6640625" style="36" customWidth="1"/>
    <col min="78" max="78" width="16" style="36" customWidth="1"/>
    <col min="79" max="88" width="15.6640625" style="36" customWidth="1"/>
    <col min="89" max="89" width="18" style="36" customWidth="1"/>
    <col min="90" max="91" width="15.6640625" style="36" customWidth="1"/>
    <col min="92" max="16384" width="8.88671875" style="36"/>
  </cols>
  <sheetData>
    <row r="1" spans="2:91" ht="18.75" customHeight="1" x14ac:dyDescent="0.3">
      <c r="B1" s="284" t="s">
        <v>625</v>
      </c>
      <c r="D1" s="285" t="s">
        <v>626</v>
      </c>
      <c r="E1" s="285"/>
      <c r="F1" s="285"/>
      <c r="G1" s="285"/>
      <c r="J1" s="38"/>
    </row>
    <row r="2" spans="2:91" ht="14.7" customHeight="1" x14ac:dyDescent="0.3">
      <c r="D2" s="285"/>
      <c r="E2" s="285"/>
      <c r="F2" s="285"/>
      <c r="G2" s="285"/>
    </row>
    <row r="3" spans="2:91" ht="15.6" x14ac:dyDescent="0.3">
      <c r="B3" s="40" t="s">
        <v>368</v>
      </c>
    </row>
    <row r="4" spans="2:91" x14ac:dyDescent="0.3">
      <c r="B4" s="103" t="s">
        <v>369</v>
      </c>
      <c r="C4" s="121" t="str">
        <f>Facility!C4</f>
        <v xml:space="preserve">ETC Texas Pipeline, Ltd. </v>
      </c>
    </row>
    <row r="5" spans="2:91" x14ac:dyDescent="0.3">
      <c r="B5" s="103" t="s">
        <v>14</v>
      </c>
      <c r="C5" s="121" t="str">
        <f>Facility!C21</f>
        <v>Rebel Gas Processing Plant</v>
      </c>
    </row>
    <row r="6" spans="2:91" x14ac:dyDescent="0.3">
      <c r="BL6" s="286"/>
    </row>
    <row r="7" spans="2:91" ht="15.6" x14ac:dyDescent="0.3">
      <c r="B7" s="40" t="s">
        <v>627</v>
      </c>
      <c r="D7" s="94" t="s">
        <v>628</v>
      </c>
      <c r="BL7" s="124"/>
    </row>
    <row r="8" spans="2:91" x14ac:dyDescent="0.3">
      <c r="B8" s="155" t="s">
        <v>629</v>
      </c>
      <c r="C8" s="181" t="s">
        <v>473</v>
      </c>
      <c r="D8" s="181"/>
      <c r="E8" s="181"/>
      <c r="F8" s="181"/>
      <c r="G8" s="181"/>
      <c r="H8" s="181"/>
      <c r="I8" s="181"/>
      <c r="J8" s="181"/>
      <c r="K8" s="181"/>
      <c r="L8" s="181"/>
      <c r="M8" s="181"/>
      <c r="N8" s="181"/>
      <c r="O8" s="181"/>
      <c r="P8" s="181"/>
      <c r="Q8" s="181"/>
      <c r="R8" s="181"/>
      <c r="S8" s="181"/>
      <c r="T8" s="181"/>
      <c r="U8" s="181"/>
      <c r="V8" s="181"/>
      <c r="W8" s="181"/>
      <c r="X8" s="181"/>
      <c r="Y8" s="181"/>
      <c r="Z8" s="181"/>
      <c r="AA8" s="181"/>
      <c r="AB8" s="181"/>
      <c r="AC8" s="181"/>
      <c r="AD8" s="287" t="s">
        <v>474</v>
      </c>
      <c r="AE8" s="288" t="s">
        <v>475</v>
      </c>
      <c r="AF8" s="289"/>
      <c r="AG8" s="290"/>
      <c r="AH8" s="290"/>
      <c r="AI8" s="245" t="s">
        <v>476</v>
      </c>
      <c r="AJ8" s="246"/>
      <c r="AK8" s="246"/>
      <c r="AL8" s="246"/>
      <c r="AM8" s="246"/>
      <c r="AN8" s="246"/>
      <c r="AO8" s="246"/>
      <c r="AP8" s="246"/>
      <c r="AQ8" s="246"/>
      <c r="AR8" s="246"/>
      <c r="AS8" s="246"/>
      <c r="AT8" s="246"/>
      <c r="AU8" s="246"/>
      <c r="AV8" s="246"/>
      <c r="AW8" s="246"/>
      <c r="AX8" s="246"/>
      <c r="AY8" s="246"/>
      <c r="AZ8" s="246"/>
      <c r="BA8" s="246"/>
      <c r="BB8" s="246"/>
      <c r="BC8" s="246"/>
      <c r="BD8" s="246"/>
      <c r="BE8" s="246"/>
      <c r="BF8" s="246"/>
      <c r="BG8" s="246"/>
      <c r="BH8" s="246"/>
      <c r="BI8" s="246"/>
      <c r="BJ8" s="291" t="s">
        <v>477</v>
      </c>
      <c r="BK8" s="292"/>
      <c r="BL8" s="293" t="s">
        <v>478</v>
      </c>
      <c r="BM8" s="294"/>
      <c r="BN8" s="295" t="s">
        <v>630</v>
      </c>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row>
    <row r="9" spans="2:91" ht="61.2" customHeight="1" x14ac:dyDescent="0.3">
      <c r="B9" s="155"/>
      <c r="C9" s="193" t="s">
        <v>487</v>
      </c>
      <c r="D9" s="193" t="s">
        <v>488</v>
      </c>
      <c r="E9" s="193" t="s">
        <v>489</v>
      </c>
      <c r="F9" s="193" t="s">
        <v>490</v>
      </c>
      <c r="G9" s="193" t="s">
        <v>491</v>
      </c>
      <c r="H9" s="193" t="s">
        <v>492</v>
      </c>
      <c r="I9" s="193" t="s">
        <v>493</v>
      </c>
      <c r="J9" s="193" t="s">
        <v>494</v>
      </c>
      <c r="K9" s="193" t="s">
        <v>495</v>
      </c>
      <c r="L9" s="193" t="s">
        <v>496</v>
      </c>
      <c r="M9" s="193" t="s">
        <v>497</v>
      </c>
      <c r="N9" s="193" t="s">
        <v>498</v>
      </c>
      <c r="O9" s="193" t="s">
        <v>591</v>
      </c>
      <c r="P9" s="193" t="s">
        <v>500</v>
      </c>
      <c r="Q9" s="193" t="s">
        <v>501</v>
      </c>
      <c r="R9" s="193" t="s">
        <v>502</v>
      </c>
      <c r="S9" s="193" t="s">
        <v>503</v>
      </c>
      <c r="T9" s="193" t="s">
        <v>504</v>
      </c>
      <c r="U9" s="193" t="s">
        <v>620</v>
      </c>
      <c r="V9" s="193" t="s">
        <v>506</v>
      </c>
      <c r="W9" s="193" t="s">
        <v>507</v>
      </c>
      <c r="X9" s="193" t="s">
        <v>508</v>
      </c>
      <c r="Y9" s="193" t="s">
        <v>509</v>
      </c>
      <c r="Z9" s="193" t="s">
        <v>621</v>
      </c>
      <c r="AA9" s="193" t="s">
        <v>511</v>
      </c>
      <c r="AB9" s="194" t="s">
        <v>512</v>
      </c>
      <c r="AC9" s="194" t="s">
        <v>513</v>
      </c>
      <c r="AD9" s="296" t="s">
        <v>631</v>
      </c>
      <c r="AE9" s="191" t="s">
        <v>632</v>
      </c>
      <c r="AF9" s="195" t="s">
        <v>633</v>
      </c>
      <c r="AG9" s="297" t="s">
        <v>634</v>
      </c>
      <c r="AH9" s="195" t="s">
        <v>633</v>
      </c>
      <c r="AI9" s="193" t="s">
        <v>487</v>
      </c>
      <c r="AJ9" s="193" t="s">
        <v>488</v>
      </c>
      <c r="AK9" s="193" t="s">
        <v>489</v>
      </c>
      <c r="AL9" s="193" t="s">
        <v>490</v>
      </c>
      <c r="AM9" s="193" t="s">
        <v>491</v>
      </c>
      <c r="AN9" s="193" t="s">
        <v>492</v>
      </c>
      <c r="AO9" s="193" t="s">
        <v>493</v>
      </c>
      <c r="AP9" s="193" t="s">
        <v>494</v>
      </c>
      <c r="AQ9" s="193" t="s">
        <v>495</v>
      </c>
      <c r="AR9" s="193" t="s">
        <v>496</v>
      </c>
      <c r="AS9" s="193" t="s">
        <v>497</v>
      </c>
      <c r="AT9" s="193" t="s">
        <v>498</v>
      </c>
      <c r="AU9" s="193" t="s">
        <v>591</v>
      </c>
      <c r="AV9" s="193" t="s">
        <v>500</v>
      </c>
      <c r="AW9" s="193" t="s">
        <v>501</v>
      </c>
      <c r="AX9" s="193" t="s">
        <v>502</v>
      </c>
      <c r="AY9" s="193" t="s">
        <v>503</v>
      </c>
      <c r="AZ9" s="193" t="s">
        <v>504</v>
      </c>
      <c r="BA9" s="193" t="s">
        <v>620</v>
      </c>
      <c r="BB9" s="193" t="s">
        <v>506</v>
      </c>
      <c r="BC9" s="193" t="s">
        <v>507</v>
      </c>
      <c r="BD9" s="193" t="s">
        <v>508</v>
      </c>
      <c r="BE9" s="193" t="s">
        <v>509</v>
      </c>
      <c r="BF9" s="193" t="s">
        <v>621</v>
      </c>
      <c r="BG9" s="193" t="s">
        <v>511</v>
      </c>
      <c r="BH9" s="194" t="s">
        <v>512</v>
      </c>
      <c r="BI9" s="194" t="s">
        <v>513</v>
      </c>
      <c r="BJ9" s="194" t="s">
        <v>635</v>
      </c>
      <c r="BK9" s="194" t="s">
        <v>528</v>
      </c>
      <c r="BL9" s="298" t="s">
        <v>636</v>
      </c>
      <c r="BM9" s="298" t="s">
        <v>637</v>
      </c>
      <c r="BN9" s="299" t="s">
        <v>638</v>
      </c>
      <c r="BO9" s="299" t="s">
        <v>639</v>
      </c>
      <c r="BP9" s="299" t="s">
        <v>640</v>
      </c>
      <c r="BQ9" s="299" t="s">
        <v>641</v>
      </c>
      <c r="BR9" s="299" t="s">
        <v>642</v>
      </c>
      <c r="BS9" s="299" t="s">
        <v>643</v>
      </c>
      <c r="BT9" s="299" t="s">
        <v>644</v>
      </c>
      <c r="BU9" s="299" t="s">
        <v>645</v>
      </c>
      <c r="BV9" s="299" t="s">
        <v>646</v>
      </c>
      <c r="BW9" s="299" t="s">
        <v>647</v>
      </c>
      <c r="BX9" s="299" t="s">
        <v>648</v>
      </c>
      <c r="BY9" s="299" t="s">
        <v>649</v>
      </c>
      <c r="BZ9" s="299" t="s">
        <v>650</v>
      </c>
      <c r="CA9" s="299" t="s">
        <v>651</v>
      </c>
      <c r="CB9" s="299" t="s">
        <v>652</v>
      </c>
      <c r="CC9" s="299" t="s">
        <v>653</v>
      </c>
      <c r="CD9" s="299" t="s">
        <v>654</v>
      </c>
      <c r="CE9" s="299" t="s">
        <v>655</v>
      </c>
      <c r="CF9" s="299" t="s">
        <v>656</v>
      </c>
      <c r="CG9" s="299" t="s">
        <v>657</v>
      </c>
      <c r="CH9" s="299" t="s">
        <v>658</v>
      </c>
      <c r="CI9" s="299" t="s">
        <v>659</v>
      </c>
      <c r="CJ9" s="299" t="s">
        <v>660</v>
      </c>
      <c r="CK9" s="299" t="s">
        <v>661</v>
      </c>
      <c r="CL9" s="299" t="s">
        <v>662</v>
      </c>
      <c r="CM9" s="298" t="s">
        <v>663</v>
      </c>
    </row>
    <row r="10" spans="2:91" s="10" customFormat="1" x14ac:dyDescent="0.3">
      <c r="B10" s="226"/>
      <c r="C10" s="159" t="s">
        <v>80</v>
      </c>
      <c r="D10" s="159" t="s">
        <v>80</v>
      </c>
      <c r="E10" s="159" t="s">
        <v>80</v>
      </c>
      <c r="F10" s="159"/>
      <c r="G10" s="159"/>
      <c r="H10" s="159"/>
      <c r="I10" s="159"/>
      <c r="J10" s="159"/>
      <c r="K10" s="159"/>
      <c r="L10" s="159"/>
      <c r="M10" s="159" t="s">
        <v>80</v>
      </c>
      <c r="N10" s="159" t="s">
        <v>80</v>
      </c>
      <c r="O10" s="159" t="s">
        <v>80</v>
      </c>
      <c r="P10" s="159" t="s">
        <v>80</v>
      </c>
      <c r="Q10" s="159" t="s">
        <v>80</v>
      </c>
      <c r="R10" s="159" t="s">
        <v>80</v>
      </c>
      <c r="S10" s="159" t="s">
        <v>80</v>
      </c>
      <c r="T10" s="159" t="s">
        <v>80</v>
      </c>
      <c r="U10" s="159" t="s">
        <v>80</v>
      </c>
      <c r="V10" s="159" t="s">
        <v>80</v>
      </c>
      <c r="W10" s="159" t="s">
        <v>80</v>
      </c>
      <c r="X10" s="159" t="s">
        <v>80</v>
      </c>
      <c r="Y10" s="159" t="s">
        <v>80</v>
      </c>
      <c r="Z10" s="159" t="s">
        <v>80</v>
      </c>
      <c r="AA10" s="159" t="s">
        <v>80</v>
      </c>
      <c r="AB10" s="159" t="s">
        <v>80</v>
      </c>
      <c r="AC10" s="159" t="s">
        <v>80</v>
      </c>
      <c r="AD10" s="162"/>
      <c r="AE10" s="300"/>
      <c r="AF10" s="159"/>
      <c r="AG10" s="159"/>
      <c r="AH10" s="159"/>
      <c r="AI10" s="159" t="s">
        <v>80</v>
      </c>
      <c r="AJ10" s="159" t="s">
        <v>80</v>
      </c>
      <c r="AK10" s="159" t="s">
        <v>80</v>
      </c>
      <c r="AL10" s="159" t="s">
        <v>80</v>
      </c>
      <c r="AM10" s="159"/>
      <c r="AN10" s="159"/>
      <c r="AO10" s="159"/>
      <c r="AP10" s="159"/>
      <c r="AQ10" s="159"/>
      <c r="AR10" s="159"/>
      <c r="AS10" s="159" t="s">
        <v>80</v>
      </c>
      <c r="AT10" s="159" t="s">
        <v>80</v>
      </c>
      <c r="AU10" s="159" t="s">
        <v>80</v>
      </c>
      <c r="AV10" s="159" t="s">
        <v>80</v>
      </c>
      <c r="AW10" s="159" t="s">
        <v>80</v>
      </c>
      <c r="AX10" s="159" t="s">
        <v>80</v>
      </c>
      <c r="AY10" s="159" t="s">
        <v>80</v>
      </c>
      <c r="AZ10" s="159" t="s">
        <v>80</v>
      </c>
      <c r="BA10" s="159" t="s">
        <v>80</v>
      </c>
      <c r="BB10" s="159" t="s">
        <v>80</v>
      </c>
      <c r="BC10" s="159" t="s">
        <v>80</v>
      </c>
      <c r="BD10" s="159" t="s">
        <v>80</v>
      </c>
      <c r="BE10" s="159" t="s">
        <v>80</v>
      </c>
      <c r="BF10" s="159" t="s">
        <v>80</v>
      </c>
      <c r="BG10" s="159" t="s">
        <v>80</v>
      </c>
      <c r="BH10" s="159" t="s">
        <v>80</v>
      </c>
      <c r="BI10" s="159" t="s">
        <v>80</v>
      </c>
      <c r="BJ10" s="159"/>
      <c r="BK10" s="159" t="s">
        <v>80</v>
      </c>
      <c r="BL10" s="159" t="s">
        <v>80</v>
      </c>
      <c r="BM10" s="159" t="s">
        <v>80</v>
      </c>
      <c r="BN10" s="159" t="s">
        <v>80</v>
      </c>
      <c r="BO10" s="159" t="s">
        <v>80</v>
      </c>
      <c r="BP10" s="159" t="s">
        <v>80</v>
      </c>
      <c r="BQ10" s="159" t="s">
        <v>80</v>
      </c>
      <c r="BR10" s="159" t="s">
        <v>80</v>
      </c>
      <c r="BS10" s="159" t="s">
        <v>80</v>
      </c>
      <c r="BT10" s="159" t="s">
        <v>80</v>
      </c>
      <c r="BU10" s="159" t="s">
        <v>80</v>
      </c>
      <c r="BV10" s="159" t="s">
        <v>80</v>
      </c>
      <c r="BW10" s="159" t="s">
        <v>80</v>
      </c>
      <c r="BX10" s="159" t="s">
        <v>80</v>
      </c>
      <c r="BY10" s="159" t="s">
        <v>80</v>
      </c>
      <c r="BZ10" s="159" t="s">
        <v>80</v>
      </c>
      <c r="CA10" s="159" t="s">
        <v>80</v>
      </c>
      <c r="CB10" s="159" t="s">
        <v>80</v>
      </c>
      <c r="CC10" s="159" t="s">
        <v>80</v>
      </c>
      <c r="CD10" s="159" t="s">
        <v>80</v>
      </c>
      <c r="CE10" s="159" t="s">
        <v>80</v>
      </c>
      <c r="CF10" s="159" t="s">
        <v>80</v>
      </c>
      <c r="CG10" s="159" t="s">
        <v>80</v>
      </c>
      <c r="CH10" s="159" t="s">
        <v>80</v>
      </c>
      <c r="CI10" s="159" t="s">
        <v>80</v>
      </c>
      <c r="CJ10" s="159" t="s">
        <v>80</v>
      </c>
      <c r="CK10" s="159" t="s">
        <v>80</v>
      </c>
      <c r="CL10" s="159" t="s">
        <v>80</v>
      </c>
      <c r="CM10" s="159" t="s">
        <v>80</v>
      </c>
    </row>
    <row r="11" spans="2:91" s="10" customFormat="1" x14ac:dyDescent="0.3">
      <c r="B11" s="226"/>
      <c r="C11" s="159" t="s">
        <v>80</v>
      </c>
      <c r="D11" s="159" t="s">
        <v>80</v>
      </c>
      <c r="E11" s="159" t="s">
        <v>80</v>
      </c>
      <c r="F11" s="159"/>
      <c r="G11" s="159"/>
      <c r="H11" s="159"/>
      <c r="I11" s="159"/>
      <c r="J11" s="159"/>
      <c r="K11" s="159"/>
      <c r="L11" s="159"/>
      <c r="M11" s="159" t="s">
        <v>80</v>
      </c>
      <c r="N11" s="159" t="s">
        <v>80</v>
      </c>
      <c r="O11" s="159" t="s">
        <v>80</v>
      </c>
      <c r="P11" s="159" t="s">
        <v>80</v>
      </c>
      <c r="Q11" s="159" t="s">
        <v>80</v>
      </c>
      <c r="R11" s="159" t="s">
        <v>80</v>
      </c>
      <c r="S11" s="159" t="s">
        <v>80</v>
      </c>
      <c r="T11" s="159" t="s">
        <v>80</v>
      </c>
      <c r="U11" s="159" t="s">
        <v>80</v>
      </c>
      <c r="V11" s="159" t="s">
        <v>80</v>
      </c>
      <c r="W11" s="159" t="s">
        <v>80</v>
      </c>
      <c r="X11" s="159" t="s">
        <v>80</v>
      </c>
      <c r="Y11" s="159" t="s">
        <v>80</v>
      </c>
      <c r="Z11" s="159" t="s">
        <v>80</v>
      </c>
      <c r="AA11" s="159" t="s">
        <v>80</v>
      </c>
      <c r="AB11" s="159" t="s">
        <v>80</v>
      </c>
      <c r="AC11" s="159" t="s">
        <v>80</v>
      </c>
      <c r="AD11" s="159"/>
      <c r="AE11" s="159"/>
      <c r="AF11" s="159"/>
      <c r="AG11" s="159"/>
      <c r="AH11" s="159"/>
      <c r="AI11" s="159" t="s">
        <v>80</v>
      </c>
      <c r="AJ11" s="159" t="s">
        <v>80</v>
      </c>
      <c r="AK11" s="159" t="s">
        <v>80</v>
      </c>
      <c r="AL11" s="159" t="s">
        <v>80</v>
      </c>
      <c r="AM11" s="159"/>
      <c r="AN11" s="159"/>
      <c r="AO11" s="159"/>
      <c r="AP11" s="159"/>
      <c r="AQ11" s="159"/>
      <c r="AR11" s="159"/>
      <c r="AS11" s="159" t="s">
        <v>80</v>
      </c>
      <c r="AT11" s="159" t="s">
        <v>80</v>
      </c>
      <c r="AU11" s="159" t="s">
        <v>80</v>
      </c>
      <c r="AV11" s="159" t="s">
        <v>80</v>
      </c>
      <c r="AW11" s="159" t="s">
        <v>80</v>
      </c>
      <c r="AX11" s="159" t="s">
        <v>80</v>
      </c>
      <c r="AY11" s="159" t="s">
        <v>80</v>
      </c>
      <c r="AZ11" s="159" t="s">
        <v>80</v>
      </c>
      <c r="BA11" s="159" t="s">
        <v>80</v>
      </c>
      <c r="BB11" s="159" t="s">
        <v>80</v>
      </c>
      <c r="BC11" s="159" t="s">
        <v>80</v>
      </c>
      <c r="BD11" s="159" t="s">
        <v>80</v>
      </c>
      <c r="BE11" s="159" t="s">
        <v>80</v>
      </c>
      <c r="BF11" s="159" t="s">
        <v>80</v>
      </c>
      <c r="BG11" s="159" t="s">
        <v>80</v>
      </c>
      <c r="BH11" s="159" t="s">
        <v>80</v>
      </c>
      <c r="BI11" s="159" t="s">
        <v>80</v>
      </c>
      <c r="BJ11" s="159"/>
      <c r="BK11" s="159" t="s">
        <v>80</v>
      </c>
      <c r="BL11" s="159" t="s">
        <v>80</v>
      </c>
      <c r="BM11" s="159" t="s">
        <v>80</v>
      </c>
      <c r="BN11" s="159" t="s">
        <v>80</v>
      </c>
      <c r="BO11" s="159" t="s">
        <v>80</v>
      </c>
      <c r="BP11" s="159" t="s">
        <v>80</v>
      </c>
      <c r="BQ11" s="159" t="s">
        <v>80</v>
      </c>
      <c r="BR11" s="159" t="s">
        <v>80</v>
      </c>
      <c r="BS11" s="159" t="s">
        <v>80</v>
      </c>
      <c r="BT11" s="159" t="s">
        <v>80</v>
      </c>
      <c r="BU11" s="159" t="s">
        <v>80</v>
      </c>
      <c r="BV11" s="159" t="s">
        <v>80</v>
      </c>
      <c r="BW11" s="159" t="s">
        <v>80</v>
      </c>
      <c r="BX11" s="159" t="s">
        <v>80</v>
      </c>
      <c r="BY11" s="159" t="s">
        <v>80</v>
      </c>
      <c r="BZ11" s="159" t="s">
        <v>80</v>
      </c>
      <c r="CA11" s="159" t="s">
        <v>80</v>
      </c>
      <c r="CB11" s="159" t="s">
        <v>80</v>
      </c>
      <c r="CC11" s="159" t="s">
        <v>80</v>
      </c>
      <c r="CD11" s="159" t="s">
        <v>80</v>
      </c>
      <c r="CE11" s="159" t="s">
        <v>80</v>
      </c>
      <c r="CF11" s="159" t="s">
        <v>80</v>
      </c>
      <c r="CG11" s="159" t="s">
        <v>80</v>
      </c>
      <c r="CH11" s="159" t="s">
        <v>80</v>
      </c>
      <c r="CI11" s="159" t="s">
        <v>80</v>
      </c>
      <c r="CJ11" s="159" t="s">
        <v>80</v>
      </c>
      <c r="CK11" s="159" t="s">
        <v>80</v>
      </c>
      <c r="CL11" s="159" t="s">
        <v>80</v>
      </c>
      <c r="CM11" s="159" t="s">
        <v>80</v>
      </c>
    </row>
    <row r="12" spans="2:91" s="10" customFormat="1" x14ac:dyDescent="0.3">
      <c r="B12" s="226"/>
      <c r="C12" s="159" t="s">
        <v>80</v>
      </c>
      <c r="D12" s="159" t="s">
        <v>80</v>
      </c>
      <c r="E12" s="159" t="s">
        <v>80</v>
      </c>
      <c r="F12" s="159"/>
      <c r="G12" s="159"/>
      <c r="H12" s="159"/>
      <c r="I12" s="159"/>
      <c r="J12" s="159"/>
      <c r="K12" s="159"/>
      <c r="L12" s="159"/>
      <c r="M12" s="159" t="s">
        <v>80</v>
      </c>
      <c r="N12" s="159" t="s">
        <v>80</v>
      </c>
      <c r="O12" s="159" t="s">
        <v>80</v>
      </c>
      <c r="P12" s="159" t="s">
        <v>80</v>
      </c>
      <c r="Q12" s="159" t="s">
        <v>80</v>
      </c>
      <c r="R12" s="159" t="s">
        <v>80</v>
      </c>
      <c r="S12" s="159" t="s">
        <v>80</v>
      </c>
      <c r="T12" s="159" t="s">
        <v>80</v>
      </c>
      <c r="U12" s="159" t="s">
        <v>80</v>
      </c>
      <c r="V12" s="159" t="s">
        <v>80</v>
      </c>
      <c r="W12" s="159" t="s">
        <v>80</v>
      </c>
      <c r="X12" s="159" t="s">
        <v>80</v>
      </c>
      <c r="Y12" s="159" t="s">
        <v>80</v>
      </c>
      <c r="Z12" s="159" t="s">
        <v>80</v>
      </c>
      <c r="AA12" s="159" t="s">
        <v>80</v>
      </c>
      <c r="AB12" s="159" t="s">
        <v>80</v>
      </c>
      <c r="AC12" s="159" t="s">
        <v>80</v>
      </c>
      <c r="AD12" s="159"/>
      <c r="AE12" s="159"/>
      <c r="AF12" s="159"/>
      <c r="AG12" s="159"/>
      <c r="AH12" s="159"/>
      <c r="AI12" s="159" t="s">
        <v>80</v>
      </c>
      <c r="AJ12" s="159" t="s">
        <v>80</v>
      </c>
      <c r="AK12" s="159" t="s">
        <v>80</v>
      </c>
      <c r="AL12" s="159" t="s">
        <v>80</v>
      </c>
      <c r="AM12" s="159"/>
      <c r="AN12" s="159"/>
      <c r="AO12" s="159"/>
      <c r="AP12" s="159"/>
      <c r="AQ12" s="159"/>
      <c r="AR12" s="159"/>
      <c r="AS12" s="159" t="s">
        <v>80</v>
      </c>
      <c r="AT12" s="159" t="s">
        <v>80</v>
      </c>
      <c r="AU12" s="159" t="s">
        <v>80</v>
      </c>
      <c r="AV12" s="159" t="s">
        <v>80</v>
      </c>
      <c r="AW12" s="159" t="s">
        <v>80</v>
      </c>
      <c r="AX12" s="159" t="s">
        <v>80</v>
      </c>
      <c r="AY12" s="159" t="s">
        <v>80</v>
      </c>
      <c r="AZ12" s="159" t="s">
        <v>80</v>
      </c>
      <c r="BA12" s="159" t="s">
        <v>80</v>
      </c>
      <c r="BB12" s="159" t="s">
        <v>80</v>
      </c>
      <c r="BC12" s="159" t="s">
        <v>80</v>
      </c>
      <c r="BD12" s="159" t="s">
        <v>80</v>
      </c>
      <c r="BE12" s="159" t="s">
        <v>80</v>
      </c>
      <c r="BF12" s="159" t="s">
        <v>80</v>
      </c>
      <c r="BG12" s="159" t="s">
        <v>80</v>
      </c>
      <c r="BH12" s="159" t="s">
        <v>80</v>
      </c>
      <c r="BI12" s="159" t="s">
        <v>80</v>
      </c>
      <c r="BJ12" s="159"/>
      <c r="BK12" s="159" t="s">
        <v>80</v>
      </c>
      <c r="BL12" s="159" t="s">
        <v>80</v>
      </c>
      <c r="BM12" s="159" t="s">
        <v>80</v>
      </c>
      <c r="BN12" s="159" t="s">
        <v>80</v>
      </c>
      <c r="BO12" s="159" t="s">
        <v>80</v>
      </c>
      <c r="BP12" s="159" t="s">
        <v>80</v>
      </c>
      <c r="BQ12" s="159" t="s">
        <v>80</v>
      </c>
      <c r="BR12" s="159" t="s">
        <v>80</v>
      </c>
      <c r="BS12" s="159" t="s">
        <v>80</v>
      </c>
      <c r="BT12" s="159" t="s">
        <v>80</v>
      </c>
      <c r="BU12" s="159" t="s">
        <v>80</v>
      </c>
      <c r="BV12" s="159" t="s">
        <v>80</v>
      </c>
      <c r="BW12" s="159" t="s">
        <v>80</v>
      </c>
      <c r="BX12" s="159" t="s">
        <v>80</v>
      </c>
      <c r="BY12" s="159" t="s">
        <v>80</v>
      </c>
      <c r="BZ12" s="159" t="s">
        <v>80</v>
      </c>
      <c r="CA12" s="159" t="s">
        <v>80</v>
      </c>
      <c r="CB12" s="159" t="s">
        <v>80</v>
      </c>
      <c r="CC12" s="159" t="s">
        <v>80</v>
      </c>
      <c r="CD12" s="159" t="s">
        <v>80</v>
      </c>
      <c r="CE12" s="159" t="s">
        <v>80</v>
      </c>
      <c r="CF12" s="159" t="s">
        <v>80</v>
      </c>
      <c r="CG12" s="159" t="s">
        <v>80</v>
      </c>
      <c r="CH12" s="159" t="s">
        <v>80</v>
      </c>
      <c r="CI12" s="159" t="s">
        <v>80</v>
      </c>
      <c r="CJ12" s="159" t="s">
        <v>80</v>
      </c>
      <c r="CK12" s="159" t="s">
        <v>80</v>
      </c>
      <c r="CL12" s="159" t="s">
        <v>80</v>
      </c>
      <c r="CM12" s="159" t="s">
        <v>80</v>
      </c>
    </row>
    <row r="13" spans="2:91" s="10" customFormat="1" x14ac:dyDescent="0.3">
      <c r="B13" s="226"/>
      <c r="C13" s="159" t="s">
        <v>80</v>
      </c>
      <c r="D13" s="159" t="s">
        <v>80</v>
      </c>
      <c r="E13" s="159" t="s">
        <v>80</v>
      </c>
      <c r="F13" s="159"/>
      <c r="G13" s="159"/>
      <c r="H13" s="159"/>
      <c r="I13" s="159"/>
      <c r="J13" s="159"/>
      <c r="K13" s="159"/>
      <c r="L13" s="159"/>
      <c r="M13" s="159" t="s">
        <v>80</v>
      </c>
      <c r="N13" s="159" t="s">
        <v>80</v>
      </c>
      <c r="O13" s="159" t="s">
        <v>80</v>
      </c>
      <c r="P13" s="159" t="s">
        <v>80</v>
      </c>
      <c r="Q13" s="159" t="s">
        <v>80</v>
      </c>
      <c r="R13" s="159" t="s">
        <v>80</v>
      </c>
      <c r="S13" s="159" t="s">
        <v>80</v>
      </c>
      <c r="T13" s="159" t="s">
        <v>80</v>
      </c>
      <c r="U13" s="159" t="s">
        <v>80</v>
      </c>
      <c r="V13" s="159" t="s">
        <v>80</v>
      </c>
      <c r="W13" s="159" t="s">
        <v>80</v>
      </c>
      <c r="X13" s="159" t="s">
        <v>80</v>
      </c>
      <c r="Y13" s="159" t="s">
        <v>80</v>
      </c>
      <c r="Z13" s="159" t="s">
        <v>80</v>
      </c>
      <c r="AA13" s="159" t="s">
        <v>80</v>
      </c>
      <c r="AB13" s="159" t="s">
        <v>80</v>
      </c>
      <c r="AC13" s="159" t="s">
        <v>80</v>
      </c>
      <c r="AD13" s="159"/>
      <c r="AE13" s="159"/>
      <c r="AF13" s="159"/>
      <c r="AG13" s="159"/>
      <c r="AH13" s="159"/>
      <c r="AI13" s="159" t="s">
        <v>80</v>
      </c>
      <c r="AJ13" s="159" t="s">
        <v>80</v>
      </c>
      <c r="AK13" s="159" t="s">
        <v>80</v>
      </c>
      <c r="AL13" s="159" t="s">
        <v>80</v>
      </c>
      <c r="AM13" s="159"/>
      <c r="AN13" s="159"/>
      <c r="AO13" s="159"/>
      <c r="AP13" s="159"/>
      <c r="AQ13" s="159"/>
      <c r="AR13" s="159"/>
      <c r="AS13" s="159" t="s">
        <v>80</v>
      </c>
      <c r="AT13" s="159" t="s">
        <v>80</v>
      </c>
      <c r="AU13" s="159" t="s">
        <v>80</v>
      </c>
      <c r="AV13" s="159" t="s">
        <v>80</v>
      </c>
      <c r="AW13" s="159" t="s">
        <v>80</v>
      </c>
      <c r="AX13" s="159" t="s">
        <v>80</v>
      </c>
      <c r="AY13" s="159" t="s">
        <v>80</v>
      </c>
      <c r="AZ13" s="159" t="s">
        <v>80</v>
      </c>
      <c r="BA13" s="159" t="s">
        <v>80</v>
      </c>
      <c r="BB13" s="159" t="s">
        <v>80</v>
      </c>
      <c r="BC13" s="159" t="s">
        <v>80</v>
      </c>
      <c r="BD13" s="159" t="s">
        <v>80</v>
      </c>
      <c r="BE13" s="159" t="s">
        <v>80</v>
      </c>
      <c r="BF13" s="159" t="s">
        <v>80</v>
      </c>
      <c r="BG13" s="159" t="s">
        <v>80</v>
      </c>
      <c r="BH13" s="159" t="s">
        <v>80</v>
      </c>
      <c r="BI13" s="159" t="s">
        <v>80</v>
      </c>
      <c r="BJ13" s="159"/>
      <c r="BK13" s="159" t="s">
        <v>80</v>
      </c>
      <c r="BL13" s="159" t="s">
        <v>80</v>
      </c>
      <c r="BM13" s="159" t="s">
        <v>80</v>
      </c>
      <c r="BN13" s="159" t="s">
        <v>80</v>
      </c>
      <c r="BO13" s="159" t="s">
        <v>80</v>
      </c>
      <c r="BP13" s="159" t="s">
        <v>80</v>
      </c>
      <c r="BQ13" s="159" t="s">
        <v>80</v>
      </c>
      <c r="BR13" s="159" t="s">
        <v>80</v>
      </c>
      <c r="BS13" s="159" t="s">
        <v>80</v>
      </c>
      <c r="BT13" s="159" t="s">
        <v>80</v>
      </c>
      <c r="BU13" s="159" t="s">
        <v>80</v>
      </c>
      <c r="BV13" s="159" t="s">
        <v>80</v>
      </c>
      <c r="BW13" s="159" t="s">
        <v>80</v>
      </c>
      <c r="BX13" s="159" t="s">
        <v>80</v>
      </c>
      <c r="BY13" s="159" t="s">
        <v>80</v>
      </c>
      <c r="BZ13" s="159" t="s">
        <v>80</v>
      </c>
      <c r="CA13" s="159" t="s">
        <v>80</v>
      </c>
      <c r="CB13" s="159" t="s">
        <v>80</v>
      </c>
      <c r="CC13" s="159" t="s">
        <v>80</v>
      </c>
      <c r="CD13" s="159" t="s">
        <v>80</v>
      </c>
      <c r="CE13" s="159" t="s">
        <v>80</v>
      </c>
      <c r="CF13" s="159" t="s">
        <v>80</v>
      </c>
      <c r="CG13" s="159" t="s">
        <v>80</v>
      </c>
      <c r="CH13" s="159" t="s">
        <v>80</v>
      </c>
      <c r="CI13" s="159" t="s">
        <v>80</v>
      </c>
      <c r="CJ13" s="159" t="s">
        <v>80</v>
      </c>
      <c r="CK13" s="159" t="s">
        <v>80</v>
      </c>
      <c r="CL13" s="159" t="s">
        <v>80</v>
      </c>
      <c r="CM13" s="159" t="s">
        <v>80</v>
      </c>
    </row>
    <row r="14" spans="2:91" s="10" customFormat="1" x14ac:dyDescent="0.3">
      <c r="B14" s="226"/>
      <c r="C14" s="159" t="s">
        <v>80</v>
      </c>
      <c r="D14" s="159" t="s">
        <v>80</v>
      </c>
      <c r="E14" s="159" t="s">
        <v>80</v>
      </c>
      <c r="F14" s="159"/>
      <c r="G14" s="159"/>
      <c r="H14" s="159"/>
      <c r="I14" s="159"/>
      <c r="J14" s="159"/>
      <c r="K14" s="159"/>
      <c r="L14" s="159"/>
      <c r="M14" s="159" t="s">
        <v>80</v>
      </c>
      <c r="N14" s="159" t="s">
        <v>80</v>
      </c>
      <c r="O14" s="159" t="s">
        <v>80</v>
      </c>
      <c r="P14" s="159" t="s">
        <v>80</v>
      </c>
      <c r="Q14" s="159" t="s">
        <v>80</v>
      </c>
      <c r="R14" s="159" t="s">
        <v>80</v>
      </c>
      <c r="S14" s="159" t="s">
        <v>80</v>
      </c>
      <c r="T14" s="159" t="s">
        <v>80</v>
      </c>
      <c r="U14" s="159" t="s">
        <v>80</v>
      </c>
      <c r="V14" s="159" t="s">
        <v>80</v>
      </c>
      <c r="W14" s="159" t="s">
        <v>80</v>
      </c>
      <c r="X14" s="159" t="s">
        <v>80</v>
      </c>
      <c r="Y14" s="159" t="s">
        <v>80</v>
      </c>
      <c r="Z14" s="159" t="s">
        <v>80</v>
      </c>
      <c r="AA14" s="159" t="s">
        <v>80</v>
      </c>
      <c r="AB14" s="159" t="s">
        <v>80</v>
      </c>
      <c r="AC14" s="159" t="s">
        <v>80</v>
      </c>
      <c r="AD14" s="159"/>
      <c r="AE14" s="159"/>
      <c r="AF14" s="159"/>
      <c r="AG14" s="159"/>
      <c r="AH14" s="159"/>
      <c r="AI14" s="159" t="s">
        <v>80</v>
      </c>
      <c r="AJ14" s="159" t="s">
        <v>80</v>
      </c>
      <c r="AK14" s="159" t="s">
        <v>80</v>
      </c>
      <c r="AL14" s="159" t="s">
        <v>80</v>
      </c>
      <c r="AM14" s="159"/>
      <c r="AN14" s="159"/>
      <c r="AO14" s="159"/>
      <c r="AP14" s="159"/>
      <c r="AQ14" s="159"/>
      <c r="AR14" s="159"/>
      <c r="AS14" s="159" t="s">
        <v>80</v>
      </c>
      <c r="AT14" s="159" t="s">
        <v>80</v>
      </c>
      <c r="AU14" s="159" t="s">
        <v>80</v>
      </c>
      <c r="AV14" s="159" t="s">
        <v>80</v>
      </c>
      <c r="AW14" s="159" t="s">
        <v>80</v>
      </c>
      <c r="AX14" s="159" t="s">
        <v>80</v>
      </c>
      <c r="AY14" s="159" t="s">
        <v>80</v>
      </c>
      <c r="AZ14" s="159" t="s">
        <v>80</v>
      </c>
      <c r="BA14" s="159" t="s">
        <v>80</v>
      </c>
      <c r="BB14" s="159" t="s">
        <v>80</v>
      </c>
      <c r="BC14" s="159" t="s">
        <v>80</v>
      </c>
      <c r="BD14" s="159" t="s">
        <v>80</v>
      </c>
      <c r="BE14" s="159" t="s">
        <v>80</v>
      </c>
      <c r="BF14" s="159" t="s">
        <v>80</v>
      </c>
      <c r="BG14" s="159" t="s">
        <v>80</v>
      </c>
      <c r="BH14" s="159" t="s">
        <v>80</v>
      </c>
      <c r="BI14" s="159" t="s">
        <v>80</v>
      </c>
      <c r="BJ14" s="159"/>
      <c r="BK14" s="159" t="s">
        <v>80</v>
      </c>
      <c r="BL14" s="159" t="s">
        <v>80</v>
      </c>
      <c r="BM14" s="159" t="s">
        <v>80</v>
      </c>
      <c r="BN14" s="159" t="s">
        <v>80</v>
      </c>
      <c r="BO14" s="159" t="s">
        <v>80</v>
      </c>
      <c r="BP14" s="159" t="s">
        <v>80</v>
      </c>
      <c r="BQ14" s="159" t="s">
        <v>80</v>
      </c>
      <c r="BR14" s="159" t="s">
        <v>80</v>
      </c>
      <c r="BS14" s="159" t="s">
        <v>80</v>
      </c>
      <c r="BT14" s="159" t="s">
        <v>80</v>
      </c>
      <c r="BU14" s="159" t="s">
        <v>80</v>
      </c>
      <c r="BV14" s="159" t="s">
        <v>80</v>
      </c>
      <c r="BW14" s="159" t="s">
        <v>80</v>
      </c>
      <c r="BX14" s="159" t="s">
        <v>80</v>
      </c>
      <c r="BY14" s="159" t="s">
        <v>80</v>
      </c>
      <c r="BZ14" s="159" t="s">
        <v>80</v>
      </c>
      <c r="CA14" s="159" t="s">
        <v>80</v>
      </c>
      <c r="CB14" s="159" t="s">
        <v>80</v>
      </c>
      <c r="CC14" s="159" t="s">
        <v>80</v>
      </c>
      <c r="CD14" s="159" t="s">
        <v>80</v>
      </c>
      <c r="CE14" s="159" t="s">
        <v>80</v>
      </c>
      <c r="CF14" s="159" t="s">
        <v>80</v>
      </c>
      <c r="CG14" s="159" t="s">
        <v>80</v>
      </c>
      <c r="CH14" s="159" t="s">
        <v>80</v>
      </c>
      <c r="CI14" s="159" t="s">
        <v>80</v>
      </c>
      <c r="CJ14" s="159" t="s">
        <v>80</v>
      </c>
      <c r="CK14" s="159" t="s">
        <v>80</v>
      </c>
      <c r="CL14" s="159" t="s">
        <v>80</v>
      </c>
      <c r="CM14" s="159" t="s">
        <v>80</v>
      </c>
    </row>
    <row r="15" spans="2:91" s="10" customFormat="1" x14ac:dyDescent="0.3">
      <c r="B15" s="226"/>
      <c r="C15" s="159" t="s">
        <v>80</v>
      </c>
      <c r="D15" s="159" t="s">
        <v>80</v>
      </c>
      <c r="E15" s="159" t="s">
        <v>80</v>
      </c>
      <c r="F15" s="159"/>
      <c r="G15" s="159"/>
      <c r="H15" s="159"/>
      <c r="I15" s="159"/>
      <c r="J15" s="159"/>
      <c r="K15" s="159"/>
      <c r="L15" s="159"/>
      <c r="M15" s="159" t="s">
        <v>80</v>
      </c>
      <c r="N15" s="159" t="s">
        <v>80</v>
      </c>
      <c r="O15" s="159" t="s">
        <v>80</v>
      </c>
      <c r="P15" s="159" t="s">
        <v>80</v>
      </c>
      <c r="Q15" s="159" t="s">
        <v>80</v>
      </c>
      <c r="R15" s="159" t="s">
        <v>80</v>
      </c>
      <c r="S15" s="159" t="s">
        <v>80</v>
      </c>
      <c r="T15" s="159" t="s">
        <v>80</v>
      </c>
      <c r="U15" s="159" t="s">
        <v>80</v>
      </c>
      <c r="V15" s="159" t="s">
        <v>80</v>
      </c>
      <c r="W15" s="159" t="s">
        <v>80</v>
      </c>
      <c r="X15" s="159" t="s">
        <v>80</v>
      </c>
      <c r="Y15" s="159" t="s">
        <v>80</v>
      </c>
      <c r="Z15" s="159" t="s">
        <v>80</v>
      </c>
      <c r="AA15" s="159" t="s">
        <v>80</v>
      </c>
      <c r="AB15" s="159" t="s">
        <v>80</v>
      </c>
      <c r="AC15" s="159" t="s">
        <v>80</v>
      </c>
      <c r="AD15" s="159" t="s">
        <v>80</v>
      </c>
      <c r="AE15" s="159"/>
      <c r="AF15" s="159"/>
      <c r="AG15" s="159"/>
      <c r="AH15" s="159"/>
      <c r="AI15" s="159" t="s">
        <v>80</v>
      </c>
      <c r="AJ15" s="159" t="s">
        <v>80</v>
      </c>
      <c r="AK15" s="159" t="s">
        <v>80</v>
      </c>
      <c r="AL15" s="159" t="s">
        <v>80</v>
      </c>
      <c r="AM15" s="159"/>
      <c r="AN15" s="159"/>
      <c r="AO15" s="159"/>
      <c r="AP15" s="159"/>
      <c r="AQ15" s="159"/>
      <c r="AR15" s="159"/>
      <c r="AS15" s="159" t="s">
        <v>80</v>
      </c>
      <c r="AT15" s="159" t="s">
        <v>80</v>
      </c>
      <c r="AU15" s="159" t="s">
        <v>80</v>
      </c>
      <c r="AV15" s="159" t="s">
        <v>80</v>
      </c>
      <c r="AW15" s="159" t="s">
        <v>80</v>
      </c>
      <c r="AX15" s="159" t="s">
        <v>80</v>
      </c>
      <c r="AY15" s="159" t="s">
        <v>80</v>
      </c>
      <c r="AZ15" s="159" t="s">
        <v>80</v>
      </c>
      <c r="BA15" s="159" t="s">
        <v>80</v>
      </c>
      <c r="BB15" s="159" t="s">
        <v>80</v>
      </c>
      <c r="BC15" s="159" t="s">
        <v>80</v>
      </c>
      <c r="BD15" s="159" t="s">
        <v>80</v>
      </c>
      <c r="BE15" s="159" t="s">
        <v>80</v>
      </c>
      <c r="BF15" s="159" t="s">
        <v>80</v>
      </c>
      <c r="BG15" s="159" t="s">
        <v>80</v>
      </c>
      <c r="BH15" s="159" t="s">
        <v>80</v>
      </c>
      <c r="BI15" s="159" t="s">
        <v>80</v>
      </c>
      <c r="BJ15" s="159"/>
      <c r="BK15" s="159" t="s">
        <v>80</v>
      </c>
      <c r="BL15" s="159" t="s">
        <v>80</v>
      </c>
      <c r="BM15" s="159" t="s">
        <v>80</v>
      </c>
      <c r="BN15" s="159" t="s">
        <v>80</v>
      </c>
      <c r="BO15" s="159" t="s">
        <v>80</v>
      </c>
      <c r="BP15" s="159" t="s">
        <v>80</v>
      </c>
      <c r="BQ15" s="159" t="s">
        <v>80</v>
      </c>
      <c r="BR15" s="159" t="s">
        <v>80</v>
      </c>
      <c r="BS15" s="159" t="s">
        <v>80</v>
      </c>
      <c r="BT15" s="159" t="s">
        <v>80</v>
      </c>
      <c r="BU15" s="159" t="s">
        <v>80</v>
      </c>
      <c r="BV15" s="159" t="s">
        <v>80</v>
      </c>
      <c r="BW15" s="159" t="s">
        <v>80</v>
      </c>
      <c r="BX15" s="159" t="s">
        <v>80</v>
      </c>
      <c r="BY15" s="159" t="s">
        <v>80</v>
      </c>
      <c r="BZ15" s="159" t="s">
        <v>80</v>
      </c>
      <c r="CA15" s="159" t="s">
        <v>80</v>
      </c>
      <c r="CB15" s="159" t="s">
        <v>80</v>
      </c>
      <c r="CC15" s="159" t="s">
        <v>80</v>
      </c>
      <c r="CD15" s="159" t="s">
        <v>80</v>
      </c>
      <c r="CE15" s="159" t="s">
        <v>80</v>
      </c>
      <c r="CF15" s="159" t="s">
        <v>80</v>
      </c>
      <c r="CG15" s="159" t="s">
        <v>80</v>
      </c>
      <c r="CH15" s="159" t="s">
        <v>80</v>
      </c>
      <c r="CI15" s="159" t="s">
        <v>80</v>
      </c>
      <c r="CJ15" s="159" t="s">
        <v>80</v>
      </c>
      <c r="CK15" s="159" t="s">
        <v>80</v>
      </c>
      <c r="CL15" s="159" t="s">
        <v>80</v>
      </c>
      <c r="CM15" s="159" t="s">
        <v>80</v>
      </c>
    </row>
    <row r="16" spans="2:91" s="10" customFormat="1" x14ac:dyDescent="0.3">
      <c r="B16" s="226"/>
      <c r="C16" s="159" t="s">
        <v>80</v>
      </c>
      <c r="D16" s="159" t="s">
        <v>80</v>
      </c>
      <c r="E16" s="159" t="s">
        <v>80</v>
      </c>
      <c r="F16" s="159"/>
      <c r="G16" s="159"/>
      <c r="H16" s="159"/>
      <c r="I16" s="159"/>
      <c r="J16" s="159"/>
      <c r="K16" s="159"/>
      <c r="L16" s="159"/>
      <c r="M16" s="159" t="s">
        <v>80</v>
      </c>
      <c r="N16" s="159" t="s">
        <v>80</v>
      </c>
      <c r="O16" s="159" t="s">
        <v>80</v>
      </c>
      <c r="P16" s="159" t="s">
        <v>80</v>
      </c>
      <c r="Q16" s="159" t="s">
        <v>80</v>
      </c>
      <c r="R16" s="159" t="s">
        <v>80</v>
      </c>
      <c r="S16" s="159" t="s">
        <v>80</v>
      </c>
      <c r="T16" s="159" t="s">
        <v>80</v>
      </c>
      <c r="U16" s="159" t="s">
        <v>80</v>
      </c>
      <c r="V16" s="159" t="s">
        <v>80</v>
      </c>
      <c r="W16" s="159" t="s">
        <v>80</v>
      </c>
      <c r="X16" s="159" t="s">
        <v>80</v>
      </c>
      <c r="Y16" s="159" t="s">
        <v>80</v>
      </c>
      <c r="Z16" s="159" t="s">
        <v>80</v>
      </c>
      <c r="AA16" s="159" t="s">
        <v>80</v>
      </c>
      <c r="AB16" s="159" t="s">
        <v>80</v>
      </c>
      <c r="AC16" s="159" t="s">
        <v>80</v>
      </c>
      <c r="AD16" s="159" t="s">
        <v>80</v>
      </c>
      <c r="AE16" s="159"/>
      <c r="AF16" s="159"/>
      <c r="AG16" s="159"/>
      <c r="AH16" s="159"/>
      <c r="AI16" s="159" t="s">
        <v>80</v>
      </c>
      <c r="AJ16" s="159" t="s">
        <v>80</v>
      </c>
      <c r="AK16" s="159" t="s">
        <v>80</v>
      </c>
      <c r="AL16" s="159" t="s">
        <v>80</v>
      </c>
      <c r="AM16" s="159"/>
      <c r="AN16" s="159"/>
      <c r="AO16" s="159"/>
      <c r="AP16" s="159"/>
      <c r="AQ16" s="159"/>
      <c r="AR16" s="159"/>
      <c r="AS16" s="159" t="s">
        <v>80</v>
      </c>
      <c r="AT16" s="159" t="s">
        <v>80</v>
      </c>
      <c r="AU16" s="159" t="s">
        <v>80</v>
      </c>
      <c r="AV16" s="159" t="s">
        <v>80</v>
      </c>
      <c r="AW16" s="159" t="s">
        <v>80</v>
      </c>
      <c r="AX16" s="159" t="s">
        <v>80</v>
      </c>
      <c r="AY16" s="159" t="s">
        <v>80</v>
      </c>
      <c r="AZ16" s="159" t="s">
        <v>80</v>
      </c>
      <c r="BA16" s="159" t="s">
        <v>80</v>
      </c>
      <c r="BB16" s="159" t="s">
        <v>80</v>
      </c>
      <c r="BC16" s="159" t="s">
        <v>80</v>
      </c>
      <c r="BD16" s="159" t="s">
        <v>80</v>
      </c>
      <c r="BE16" s="159" t="s">
        <v>80</v>
      </c>
      <c r="BF16" s="159" t="s">
        <v>80</v>
      </c>
      <c r="BG16" s="159" t="s">
        <v>80</v>
      </c>
      <c r="BH16" s="159" t="s">
        <v>80</v>
      </c>
      <c r="BI16" s="159" t="s">
        <v>80</v>
      </c>
      <c r="BJ16" s="159"/>
      <c r="BK16" s="159" t="s">
        <v>80</v>
      </c>
      <c r="BL16" s="159" t="s">
        <v>80</v>
      </c>
      <c r="BM16" s="159" t="s">
        <v>80</v>
      </c>
      <c r="BN16" s="159" t="s">
        <v>80</v>
      </c>
      <c r="BO16" s="159" t="s">
        <v>80</v>
      </c>
      <c r="BP16" s="159" t="s">
        <v>80</v>
      </c>
      <c r="BQ16" s="159" t="s">
        <v>80</v>
      </c>
      <c r="BR16" s="159" t="s">
        <v>80</v>
      </c>
      <c r="BS16" s="159" t="s">
        <v>80</v>
      </c>
      <c r="BT16" s="159" t="s">
        <v>80</v>
      </c>
      <c r="BU16" s="159" t="s">
        <v>80</v>
      </c>
      <c r="BV16" s="159" t="s">
        <v>80</v>
      </c>
      <c r="BW16" s="159" t="s">
        <v>80</v>
      </c>
      <c r="BX16" s="159" t="s">
        <v>80</v>
      </c>
      <c r="BY16" s="159" t="s">
        <v>80</v>
      </c>
      <c r="BZ16" s="159" t="s">
        <v>80</v>
      </c>
      <c r="CA16" s="159" t="s">
        <v>80</v>
      </c>
      <c r="CB16" s="159" t="s">
        <v>80</v>
      </c>
      <c r="CC16" s="159" t="s">
        <v>80</v>
      </c>
      <c r="CD16" s="159" t="s">
        <v>80</v>
      </c>
      <c r="CE16" s="159" t="s">
        <v>80</v>
      </c>
      <c r="CF16" s="159" t="s">
        <v>80</v>
      </c>
      <c r="CG16" s="159" t="s">
        <v>80</v>
      </c>
      <c r="CH16" s="159" t="s">
        <v>80</v>
      </c>
      <c r="CI16" s="159" t="s">
        <v>80</v>
      </c>
      <c r="CJ16" s="159" t="s">
        <v>80</v>
      </c>
      <c r="CK16" s="159" t="s">
        <v>80</v>
      </c>
      <c r="CL16" s="159" t="s">
        <v>80</v>
      </c>
      <c r="CM16" s="159" t="s">
        <v>80</v>
      </c>
    </row>
    <row r="17" spans="2:91" s="10" customFormat="1" x14ac:dyDescent="0.3">
      <c r="B17" s="226"/>
      <c r="C17" s="159" t="s">
        <v>80</v>
      </c>
      <c r="D17" s="159" t="s">
        <v>80</v>
      </c>
      <c r="E17" s="159" t="s">
        <v>80</v>
      </c>
      <c r="F17" s="159"/>
      <c r="G17" s="159"/>
      <c r="H17" s="159"/>
      <c r="I17" s="159"/>
      <c r="J17" s="159"/>
      <c r="K17" s="159"/>
      <c r="L17" s="159"/>
      <c r="M17" s="159" t="s">
        <v>80</v>
      </c>
      <c r="N17" s="159" t="s">
        <v>80</v>
      </c>
      <c r="O17" s="159" t="s">
        <v>80</v>
      </c>
      <c r="P17" s="159" t="s">
        <v>80</v>
      </c>
      <c r="Q17" s="159" t="s">
        <v>80</v>
      </c>
      <c r="R17" s="159" t="s">
        <v>80</v>
      </c>
      <c r="S17" s="159" t="s">
        <v>80</v>
      </c>
      <c r="T17" s="159" t="s">
        <v>80</v>
      </c>
      <c r="U17" s="159" t="s">
        <v>80</v>
      </c>
      <c r="V17" s="159" t="s">
        <v>80</v>
      </c>
      <c r="W17" s="159" t="s">
        <v>80</v>
      </c>
      <c r="X17" s="159" t="s">
        <v>80</v>
      </c>
      <c r="Y17" s="159" t="s">
        <v>80</v>
      </c>
      <c r="Z17" s="159" t="s">
        <v>80</v>
      </c>
      <c r="AA17" s="159" t="s">
        <v>80</v>
      </c>
      <c r="AB17" s="159" t="s">
        <v>80</v>
      </c>
      <c r="AC17" s="159" t="s">
        <v>80</v>
      </c>
      <c r="AD17" s="159" t="s">
        <v>80</v>
      </c>
      <c r="AE17" s="159"/>
      <c r="AF17" s="159"/>
      <c r="AG17" s="159"/>
      <c r="AH17" s="159"/>
      <c r="AI17" s="159" t="s">
        <v>80</v>
      </c>
      <c r="AJ17" s="159" t="s">
        <v>80</v>
      </c>
      <c r="AK17" s="159" t="s">
        <v>80</v>
      </c>
      <c r="AL17" s="159" t="s">
        <v>80</v>
      </c>
      <c r="AM17" s="159"/>
      <c r="AN17" s="159"/>
      <c r="AO17" s="159"/>
      <c r="AP17" s="159"/>
      <c r="AQ17" s="159"/>
      <c r="AR17" s="159"/>
      <c r="AS17" s="159" t="s">
        <v>80</v>
      </c>
      <c r="AT17" s="159" t="s">
        <v>80</v>
      </c>
      <c r="AU17" s="159" t="s">
        <v>80</v>
      </c>
      <c r="AV17" s="159" t="s">
        <v>80</v>
      </c>
      <c r="AW17" s="159" t="s">
        <v>80</v>
      </c>
      <c r="AX17" s="159" t="s">
        <v>80</v>
      </c>
      <c r="AY17" s="159" t="s">
        <v>80</v>
      </c>
      <c r="AZ17" s="159" t="s">
        <v>80</v>
      </c>
      <c r="BA17" s="159" t="s">
        <v>80</v>
      </c>
      <c r="BB17" s="159" t="s">
        <v>80</v>
      </c>
      <c r="BC17" s="159" t="s">
        <v>80</v>
      </c>
      <c r="BD17" s="159" t="s">
        <v>80</v>
      </c>
      <c r="BE17" s="159" t="s">
        <v>80</v>
      </c>
      <c r="BF17" s="159" t="s">
        <v>80</v>
      </c>
      <c r="BG17" s="159" t="s">
        <v>80</v>
      </c>
      <c r="BH17" s="159" t="s">
        <v>80</v>
      </c>
      <c r="BI17" s="159" t="s">
        <v>80</v>
      </c>
      <c r="BJ17" s="159"/>
      <c r="BK17" s="159" t="s">
        <v>80</v>
      </c>
      <c r="BL17" s="159" t="s">
        <v>80</v>
      </c>
      <c r="BM17" s="159" t="s">
        <v>80</v>
      </c>
      <c r="BN17" s="159" t="s">
        <v>80</v>
      </c>
      <c r="BO17" s="159" t="s">
        <v>80</v>
      </c>
      <c r="BP17" s="159" t="s">
        <v>80</v>
      </c>
      <c r="BQ17" s="159" t="s">
        <v>80</v>
      </c>
      <c r="BR17" s="159" t="s">
        <v>80</v>
      </c>
      <c r="BS17" s="159" t="s">
        <v>80</v>
      </c>
      <c r="BT17" s="159" t="s">
        <v>80</v>
      </c>
      <c r="BU17" s="159" t="s">
        <v>80</v>
      </c>
      <c r="BV17" s="159" t="s">
        <v>80</v>
      </c>
      <c r="BW17" s="159" t="s">
        <v>80</v>
      </c>
      <c r="BX17" s="159" t="s">
        <v>80</v>
      </c>
      <c r="BY17" s="159" t="s">
        <v>80</v>
      </c>
      <c r="BZ17" s="159" t="s">
        <v>80</v>
      </c>
      <c r="CA17" s="159" t="s">
        <v>80</v>
      </c>
      <c r="CB17" s="159" t="s">
        <v>80</v>
      </c>
      <c r="CC17" s="159" t="s">
        <v>80</v>
      </c>
      <c r="CD17" s="159" t="s">
        <v>80</v>
      </c>
      <c r="CE17" s="159" t="s">
        <v>80</v>
      </c>
      <c r="CF17" s="159" t="s">
        <v>80</v>
      </c>
      <c r="CG17" s="159" t="s">
        <v>80</v>
      </c>
      <c r="CH17" s="159" t="s">
        <v>80</v>
      </c>
      <c r="CI17" s="159" t="s">
        <v>80</v>
      </c>
      <c r="CJ17" s="159" t="s">
        <v>80</v>
      </c>
      <c r="CK17" s="159" t="s">
        <v>80</v>
      </c>
      <c r="CL17" s="159" t="s">
        <v>80</v>
      </c>
      <c r="CM17" s="159" t="s">
        <v>80</v>
      </c>
    </row>
    <row r="18" spans="2:91" s="10" customFormat="1" x14ac:dyDescent="0.3">
      <c r="B18" s="226"/>
      <c r="C18" s="159" t="s">
        <v>80</v>
      </c>
      <c r="D18" s="159" t="s">
        <v>80</v>
      </c>
      <c r="E18" s="159" t="s">
        <v>80</v>
      </c>
      <c r="F18" s="159"/>
      <c r="G18" s="159"/>
      <c r="H18" s="159"/>
      <c r="I18" s="159"/>
      <c r="J18" s="159"/>
      <c r="K18" s="159"/>
      <c r="L18" s="159"/>
      <c r="M18" s="159" t="s">
        <v>80</v>
      </c>
      <c r="N18" s="159" t="s">
        <v>80</v>
      </c>
      <c r="O18" s="159" t="s">
        <v>80</v>
      </c>
      <c r="P18" s="159" t="s">
        <v>80</v>
      </c>
      <c r="Q18" s="159" t="s">
        <v>80</v>
      </c>
      <c r="R18" s="159" t="s">
        <v>80</v>
      </c>
      <c r="S18" s="159" t="s">
        <v>80</v>
      </c>
      <c r="T18" s="159" t="s">
        <v>80</v>
      </c>
      <c r="U18" s="159" t="s">
        <v>80</v>
      </c>
      <c r="V18" s="159" t="s">
        <v>80</v>
      </c>
      <c r="W18" s="159" t="s">
        <v>80</v>
      </c>
      <c r="X18" s="159" t="s">
        <v>80</v>
      </c>
      <c r="Y18" s="159" t="s">
        <v>80</v>
      </c>
      <c r="Z18" s="159" t="s">
        <v>80</v>
      </c>
      <c r="AA18" s="159" t="s">
        <v>80</v>
      </c>
      <c r="AB18" s="159" t="s">
        <v>80</v>
      </c>
      <c r="AC18" s="159" t="s">
        <v>80</v>
      </c>
      <c r="AD18" s="159" t="s">
        <v>80</v>
      </c>
      <c r="AE18" s="159"/>
      <c r="AF18" s="159"/>
      <c r="AG18" s="159"/>
      <c r="AH18" s="159"/>
      <c r="AI18" s="159" t="s">
        <v>80</v>
      </c>
      <c r="AJ18" s="159" t="s">
        <v>80</v>
      </c>
      <c r="AK18" s="159" t="s">
        <v>80</v>
      </c>
      <c r="AL18" s="159" t="s">
        <v>80</v>
      </c>
      <c r="AM18" s="159"/>
      <c r="AN18" s="159"/>
      <c r="AO18" s="159"/>
      <c r="AP18" s="159"/>
      <c r="AQ18" s="159"/>
      <c r="AR18" s="159"/>
      <c r="AS18" s="159" t="s">
        <v>80</v>
      </c>
      <c r="AT18" s="159" t="s">
        <v>80</v>
      </c>
      <c r="AU18" s="159" t="s">
        <v>80</v>
      </c>
      <c r="AV18" s="159" t="s">
        <v>80</v>
      </c>
      <c r="AW18" s="159" t="s">
        <v>80</v>
      </c>
      <c r="AX18" s="159" t="s">
        <v>80</v>
      </c>
      <c r="AY18" s="159" t="s">
        <v>80</v>
      </c>
      <c r="AZ18" s="159" t="s">
        <v>80</v>
      </c>
      <c r="BA18" s="159" t="s">
        <v>80</v>
      </c>
      <c r="BB18" s="159" t="s">
        <v>80</v>
      </c>
      <c r="BC18" s="159" t="s">
        <v>80</v>
      </c>
      <c r="BD18" s="159" t="s">
        <v>80</v>
      </c>
      <c r="BE18" s="159" t="s">
        <v>80</v>
      </c>
      <c r="BF18" s="159" t="s">
        <v>80</v>
      </c>
      <c r="BG18" s="159" t="s">
        <v>80</v>
      </c>
      <c r="BH18" s="159" t="s">
        <v>80</v>
      </c>
      <c r="BI18" s="159" t="s">
        <v>80</v>
      </c>
      <c r="BJ18" s="159"/>
      <c r="BK18" s="159" t="s">
        <v>80</v>
      </c>
      <c r="BL18" s="159" t="s">
        <v>80</v>
      </c>
      <c r="BM18" s="159" t="s">
        <v>80</v>
      </c>
      <c r="BN18" s="159" t="s">
        <v>80</v>
      </c>
      <c r="BO18" s="159" t="s">
        <v>80</v>
      </c>
      <c r="BP18" s="159" t="s">
        <v>80</v>
      </c>
      <c r="BQ18" s="159" t="s">
        <v>80</v>
      </c>
      <c r="BR18" s="159" t="s">
        <v>80</v>
      </c>
      <c r="BS18" s="159" t="s">
        <v>80</v>
      </c>
      <c r="BT18" s="159" t="s">
        <v>80</v>
      </c>
      <c r="BU18" s="159" t="s">
        <v>80</v>
      </c>
      <c r="BV18" s="159" t="s">
        <v>80</v>
      </c>
      <c r="BW18" s="159" t="s">
        <v>80</v>
      </c>
      <c r="BX18" s="159" t="s">
        <v>80</v>
      </c>
      <c r="BY18" s="159" t="s">
        <v>80</v>
      </c>
      <c r="BZ18" s="159" t="s">
        <v>80</v>
      </c>
      <c r="CA18" s="159" t="s">
        <v>80</v>
      </c>
      <c r="CB18" s="159" t="s">
        <v>80</v>
      </c>
      <c r="CC18" s="159" t="s">
        <v>80</v>
      </c>
      <c r="CD18" s="159" t="s">
        <v>80</v>
      </c>
      <c r="CE18" s="159" t="s">
        <v>80</v>
      </c>
      <c r="CF18" s="159" t="s">
        <v>80</v>
      </c>
      <c r="CG18" s="159" t="s">
        <v>80</v>
      </c>
      <c r="CH18" s="159" t="s">
        <v>80</v>
      </c>
      <c r="CI18" s="159" t="s">
        <v>80</v>
      </c>
      <c r="CJ18" s="159" t="s">
        <v>80</v>
      </c>
      <c r="CK18" s="159" t="s">
        <v>80</v>
      </c>
      <c r="CL18" s="159" t="s">
        <v>80</v>
      </c>
      <c r="CM18" s="159" t="s">
        <v>80</v>
      </c>
    </row>
    <row r="19" spans="2:91" s="10" customFormat="1" x14ac:dyDescent="0.3">
      <c r="B19" s="226"/>
      <c r="C19" s="159" t="s">
        <v>80</v>
      </c>
      <c r="D19" s="159" t="s">
        <v>80</v>
      </c>
      <c r="E19" s="159" t="s">
        <v>80</v>
      </c>
      <c r="F19" s="159"/>
      <c r="G19" s="159"/>
      <c r="H19" s="159"/>
      <c r="I19" s="159"/>
      <c r="J19" s="159"/>
      <c r="K19" s="159"/>
      <c r="L19" s="159"/>
      <c r="M19" s="159" t="s">
        <v>80</v>
      </c>
      <c r="N19" s="159" t="s">
        <v>80</v>
      </c>
      <c r="O19" s="159" t="s">
        <v>80</v>
      </c>
      <c r="P19" s="159" t="s">
        <v>80</v>
      </c>
      <c r="Q19" s="159" t="s">
        <v>80</v>
      </c>
      <c r="R19" s="159" t="s">
        <v>80</v>
      </c>
      <c r="S19" s="159" t="s">
        <v>80</v>
      </c>
      <c r="T19" s="159" t="s">
        <v>80</v>
      </c>
      <c r="U19" s="159" t="s">
        <v>80</v>
      </c>
      <c r="V19" s="159" t="s">
        <v>80</v>
      </c>
      <c r="W19" s="159" t="s">
        <v>80</v>
      </c>
      <c r="X19" s="159" t="s">
        <v>80</v>
      </c>
      <c r="Y19" s="159" t="s">
        <v>80</v>
      </c>
      <c r="Z19" s="159" t="s">
        <v>80</v>
      </c>
      <c r="AA19" s="159" t="s">
        <v>80</v>
      </c>
      <c r="AB19" s="159" t="s">
        <v>80</v>
      </c>
      <c r="AC19" s="159" t="s">
        <v>80</v>
      </c>
      <c r="AD19" s="159" t="s">
        <v>80</v>
      </c>
      <c r="AE19" s="159"/>
      <c r="AF19" s="159"/>
      <c r="AG19" s="159"/>
      <c r="AH19" s="159"/>
      <c r="AI19" s="159" t="s">
        <v>80</v>
      </c>
      <c r="AJ19" s="159" t="s">
        <v>80</v>
      </c>
      <c r="AK19" s="159" t="s">
        <v>80</v>
      </c>
      <c r="AL19" s="159" t="s">
        <v>80</v>
      </c>
      <c r="AM19" s="159"/>
      <c r="AN19" s="159"/>
      <c r="AO19" s="159"/>
      <c r="AP19" s="159"/>
      <c r="AQ19" s="159"/>
      <c r="AR19" s="159"/>
      <c r="AS19" s="159" t="s">
        <v>80</v>
      </c>
      <c r="AT19" s="159" t="s">
        <v>80</v>
      </c>
      <c r="AU19" s="159" t="s">
        <v>80</v>
      </c>
      <c r="AV19" s="159" t="s">
        <v>80</v>
      </c>
      <c r="AW19" s="159" t="s">
        <v>80</v>
      </c>
      <c r="AX19" s="159" t="s">
        <v>80</v>
      </c>
      <c r="AY19" s="159" t="s">
        <v>80</v>
      </c>
      <c r="AZ19" s="159" t="s">
        <v>80</v>
      </c>
      <c r="BA19" s="159" t="s">
        <v>80</v>
      </c>
      <c r="BB19" s="159" t="s">
        <v>80</v>
      </c>
      <c r="BC19" s="159" t="s">
        <v>80</v>
      </c>
      <c r="BD19" s="159" t="s">
        <v>80</v>
      </c>
      <c r="BE19" s="159" t="s">
        <v>80</v>
      </c>
      <c r="BF19" s="159" t="s">
        <v>80</v>
      </c>
      <c r="BG19" s="159" t="s">
        <v>80</v>
      </c>
      <c r="BH19" s="159" t="s">
        <v>80</v>
      </c>
      <c r="BI19" s="159" t="s">
        <v>80</v>
      </c>
      <c r="BJ19" s="159"/>
      <c r="BK19" s="159" t="s">
        <v>80</v>
      </c>
      <c r="BL19" s="159" t="s">
        <v>80</v>
      </c>
      <c r="BM19" s="159" t="s">
        <v>80</v>
      </c>
      <c r="BN19" s="159" t="s">
        <v>80</v>
      </c>
      <c r="BO19" s="159" t="s">
        <v>80</v>
      </c>
      <c r="BP19" s="159" t="s">
        <v>80</v>
      </c>
      <c r="BQ19" s="159" t="s">
        <v>80</v>
      </c>
      <c r="BR19" s="159" t="s">
        <v>80</v>
      </c>
      <c r="BS19" s="159" t="s">
        <v>80</v>
      </c>
      <c r="BT19" s="159" t="s">
        <v>80</v>
      </c>
      <c r="BU19" s="159" t="s">
        <v>80</v>
      </c>
      <c r="BV19" s="159" t="s">
        <v>80</v>
      </c>
      <c r="BW19" s="159" t="s">
        <v>80</v>
      </c>
      <c r="BX19" s="159" t="s">
        <v>80</v>
      </c>
      <c r="BY19" s="159" t="s">
        <v>80</v>
      </c>
      <c r="BZ19" s="159" t="s">
        <v>80</v>
      </c>
      <c r="CA19" s="159" t="s">
        <v>80</v>
      </c>
      <c r="CB19" s="159" t="s">
        <v>80</v>
      </c>
      <c r="CC19" s="159" t="s">
        <v>80</v>
      </c>
      <c r="CD19" s="159" t="s">
        <v>80</v>
      </c>
      <c r="CE19" s="159" t="s">
        <v>80</v>
      </c>
      <c r="CF19" s="159" t="s">
        <v>80</v>
      </c>
      <c r="CG19" s="159" t="s">
        <v>80</v>
      </c>
      <c r="CH19" s="159" t="s">
        <v>80</v>
      </c>
      <c r="CI19" s="159" t="s">
        <v>80</v>
      </c>
      <c r="CJ19" s="159" t="s">
        <v>80</v>
      </c>
      <c r="CK19" s="159" t="s">
        <v>80</v>
      </c>
      <c r="CL19" s="159" t="s">
        <v>80</v>
      </c>
      <c r="CM19" s="159" t="s">
        <v>80</v>
      </c>
    </row>
    <row r="20" spans="2:91" s="10" customFormat="1" x14ac:dyDescent="0.3">
      <c r="B20" s="226"/>
      <c r="C20" s="159" t="s">
        <v>80</v>
      </c>
      <c r="D20" s="159" t="s">
        <v>80</v>
      </c>
      <c r="E20" s="159" t="s">
        <v>80</v>
      </c>
      <c r="F20" s="159"/>
      <c r="G20" s="159"/>
      <c r="H20" s="159"/>
      <c r="I20" s="159"/>
      <c r="J20" s="159"/>
      <c r="K20" s="159"/>
      <c r="L20" s="159"/>
      <c r="M20" s="159" t="s">
        <v>80</v>
      </c>
      <c r="N20" s="159" t="s">
        <v>80</v>
      </c>
      <c r="O20" s="159" t="s">
        <v>80</v>
      </c>
      <c r="P20" s="159" t="s">
        <v>80</v>
      </c>
      <c r="Q20" s="159" t="s">
        <v>80</v>
      </c>
      <c r="R20" s="159" t="s">
        <v>80</v>
      </c>
      <c r="S20" s="159" t="s">
        <v>80</v>
      </c>
      <c r="T20" s="159" t="s">
        <v>80</v>
      </c>
      <c r="U20" s="159" t="s">
        <v>80</v>
      </c>
      <c r="V20" s="159" t="s">
        <v>80</v>
      </c>
      <c r="W20" s="159" t="s">
        <v>80</v>
      </c>
      <c r="X20" s="159" t="s">
        <v>80</v>
      </c>
      <c r="Y20" s="159" t="s">
        <v>80</v>
      </c>
      <c r="Z20" s="159" t="s">
        <v>80</v>
      </c>
      <c r="AA20" s="159" t="s">
        <v>80</v>
      </c>
      <c r="AB20" s="159" t="s">
        <v>80</v>
      </c>
      <c r="AC20" s="159" t="s">
        <v>80</v>
      </c>
      <c r="AD20" s="159" t="s">
        <v>80</v>
      </c>
      <c r="AE20" s="159"/>
      <c r="AF20" s="159"/>
      <c r="AG20" s="159"/>
      <c r="AH20" s="159"/>
      <c r="AI20" s="159" t="s">
        <v>80</v>
      </c>
      <c r="AJ20" s="159" t="s">
        <v>80</v>
      </c>
      <c r="AK20" s="159" t="s">
        <v>80</v>
      </c>
      <c r="AL20" s="159" t="s">
        <v>80</v>
      </c>
      <c r="AM20" s="159"/>
      <c r="AN20" s="159"/>
      <c r="AO20" s="159"/>
      <c r="AP20" s="159"/>
      <c r="AQ20" s="159"/>
      <c r="AR20" s="159"/>
      <c r="AS20" s="159" t="s">
        <v>80</v>
      </c>
      <c r="AT20" s="159" t="s">
        <v>80</v>
      </c>
      <c r="AU20" s="159" t="s">
        <v>80</v>
      </c>
      <c r="AV20" s="159" t="s">
        <v>80</v>
      </c>
      <c r="AW20" s="159" t="s">
        <v>80</v>
      </c>
      <c r="AX20" s="159" t="s">
        <v>80</v>
      </c>
      <c r="AY20" s="159" t="s">
        <v>80</v>
      </c>
      <c r="AZ20" s="159" t="s">
        <v>80</v>
      </c>
      <c r="BA20" s="159" t="s">
        <v>80</v>
      </c>
      <c r="BB20" s="159" t="s">
        <v>80</v>
      </c>
      <c r="BC20" s="159" t="s">
        <v>80</v>
      </c>
      <c r="BD20" s="159" t="s">
        <v>80</v>
      </c>
      <c r="BE20" s="159" t="s">
        <v>80</v>
      </c>
      <c r="BF20" s="159" t="s">
        <v>80</v>
      </c>
      <c r="BG20" s="159" t="s">
        <v>80</v>
      </c>
      <c r="BH20" s="159" t="s">
        <v>80</v>
      </c>
      <c r="BI20" s="159" t="s">
        <v>80</v>
      </c>
      <c r="BJ20" s="159"/>
      <c r="BK20" s="159" t="s">
        <v>80</v>
      </c>
      <c r="BL20" s="159" t="s">
        <v>80</v>
      </c>
      <c r="BM20" s="159" t="s">
        <v>80</v>
      </c>
      <c r="BN20" s="159" t="s">
        <v>80</v>
      </c>
      <c r="BO20" s="159" t="s">
        <v>80</v>
      </c>
      <c r="BP20" s="159" t="s">
        <v>80</v>
      </c>
      <c r="BQ20" s="159" t="s">
        <v>80</v>
      </c>
      <c r="BR20" s="159" t="s">
        <v>80</v>
      </c>
      <c r="BS20" s="159" t="s">
        <v>80</v>
      </c>
      <c r="BT20" s="159" t="s">
        <v>80</v>
      </c>
      <c r="BU20" s="159" t="s">
        <v>80</v>
      </c>
      <c r="BV20" s="159" t="s">
        <v>80</v>
      </c>
      <c r="BW20" s="159" t="s">
        <v>80</v>
      </c>
      <c r="BX20" s="159" t="s">
        <v>80</v>
      </c>
      <c r="BY20" s="159" t="s">
        <v>80</v>
      </c>
      <c r="BZ20" s="159" t="s">
        <v>80</v>
      </c>
      <c r="CA20" s="159" t="s">
        <v>80</v>
      </c>
      <c r="CB20" s="159" t="s">
        <v>80</v>
      </c>
      <c r="CC20" s="159" t="s">
        <v>80</v>
      </c>
      <c r="CD20" s="159" t="s">
        <v>80</v>
      </c>
      <c r="CE20" s="159" t="s">
        <v>80</v>
      </c>
      <c r="CF20" s="159" t="s">
        <v>80</v>
      </c>
      <c r="CG20" s="159" t="s">
        <v>80</v>
      </c>
      <c r="CH20" s="159" t="s">
        <v>80</v>
      </c>
      <c r="CI20" s="159" t="s">
        <v>80</v>
      </c>
      <c r="CJ20" s="159" t="s">
        <v>80</v>
      </c>
      <c r="CK20" s="159" t="s">
        <v>80</v>
      </c>
      <c r="CL20" s="159" t="s">
        <v>80</v>
      </c>
      <c r="CM20" s="159" t="s">
        <v>80</v>
      </c>
    </row>
    <row r="21" spans="2:91" s="10" customFormat="1" x14ac:dyDescent="0.3">
      <c r="B21" s="226"/>
      <c r="C21" s="159" t="s">
        <v>80</v>
      </c>
      <c r="D21" s="159" t="s">
        <v>80</v>
      </c>
      <c r="E21" s="159" t="s">
        <v>80</v>
      </c>
      <c r="F21" s="159"/>
      <c r="G21" s="159"/>
      <c r="H21" s="159"/>
      <c r="I21" s="159"/>
      <c r="J21" s="159"/>
      <c r="K21" s="159"/>
      <c r="L21" s="159"/>
      <c r="M21" s="159" t="s">
        <v>80</v>
      </c>
      <c r="N21" s="159" t="s">
        <v>80</v>
      </c>
      <c r="O21" s="159" t="s">
        <v>80</v>
      </c>
      <c r="P21" s="159" t="s">
        <v>80</v>
      </c>
      <c r="Q21" s="159" t="s">
        <v>80</v>
      </c>
      <c r="R21" s="159" t="s">
        <v>80</v>
      </c>
      <c r="S21" s="159" t="s">
        <v>80</v>
      </c>
      <c r="T21" s="159" t="s">
        <v>80</v>
      </c>
      <c r="U21" s="159" t="s">
        <v>80</v>
      </c>
      <c r="V21" s="159" t="s">
        <v>80</v>
      </c>
      <c r="W21" s="159" t="s">
        <v>80</v>
      </c>
      <c r="X21" s="159" t="s">
        <v>80</v>
      </c>
      <c r="Y21" s="159" t="s">
        <v>80</v>
      </c>
      <c r="Z21" s="159" t="s">
        <v>80</v>
      </c>
      <c r="AA21" s="159" t="s">
        <v>80</v>
      </c>
      <c r="AB21" s="159" t="s">
        <v>80</v>
      </c>
      <c r="AC21" s="159" t="s">
        <v>80</v>
      </c>
      <c r="AD21" s="159" t="s">
        <v>80</v>
      </c>
      <c r="AE21" s="159"/>
      <c r="AF21" s="159"/>
      <c r="AG21" s="159"/>
      <c r="AH21" s="159"/>
      <c r="AI21" s="159" t="s">
        <v>80</v>
      </c>
      <c r="AJ21" s="159" t="s">
        <v>80</v>
      </c>
      <c r="AK21" s="159" t="s">
        <v>80</v>
      </c>
      <c r="AL21" s="159" t="s">
        <v>80</v>
      </c>
      <c r="AM21" s="159"/>
      <c r="AN21" s="159"/>
      <c r="AO21" s="159"/>
      <c r="AP21" s="159"/>
      <c r="AQ21" s="159"/>
      <c r="AR21" s="159"/>
      <c r="AS21" s="159" t="s">
        <v>80</v>
      </c>
      <c r="AT21" s="159" t="s">
        <v>80</v>
      </c>
      <c r="AU21" s="159" t="s">
        <v>80</v>
      </c>
      <c r="AV21" s="159" t="s">
        <v>80</v>
      </c>
      <c r="AW21" s="159" t="s">
        <v>80</v>
      </c>
      <c r="AX21" s="159" t="s">
        <v>80</v>
      </c>
      <c r="AY21" s="159" t="s">
        <v>80</v>
      </c>
      <c r="AZ21" s="159" t="s">
        <v>80</v>
      </c>
      <c r="BA21" s="159" t="s">
        <v>80</v>
      </c>
      <c r="BB21" s="159" t="s">
        <v>80</v>
      </c>
      <c r="BC21" s="159" t="s">
        <v>80</v>
      </c>
      <c r="BD21" s="159" t="s">
        <v>80</v>
      </c>
      <c r="BE21" s="159" t="s">
        <v>80</v>
      </c>
      <c r="BF21" s="159" t="s">
        <v>80</v>
      </c>
      <c r="BG21" s="159" t="s">
        <v>80</v>
      </c>
      <c r="BH21" s="159" t="s">
        <v>80</v>
      </c>
      <c r="BI21" s="159" t="s">
        <v>80</v>
      </c>
      <c r="BJ21" s="159"/>
      <c r="BK21" s="159" t="s">
        <v>80</v>
      </c>
      <c r="BL21" s="159" t="s">
        <v>80</v>
      </c>
      <c r="BM21" s="159" t="s">
        <v>80</v>
      </c>
      <c r="BN21" s="159" t="s">
        <v>80</v>
      </c>
      <c r="BO21" s="159" t="s">
        <v>80</v>
      </c>
      <c r="BP21" s="159" t="s">
        <v>80</v>
      </c>
      <c r="BQ21" s="159" t="s">
        <v>80</v>
      </c>
      <c r="BR21" s="159" t="s">
        <v>80</v>
      </c>
      <c r="BS21" s="159" t="s">
        <v>80</v>
      </c>
      <c r="BT21" s="159" t="s">
        <v>80</v>
      </c>
      <c r="BU21" s="159" t="s">
        <v>80</v>
      </c>
      <c r="BV21" s="159" t="s">
        <v>80</v>
      </c>
      <c r="BW21" s="159" t="s">
        <v>80</v>
      </c>
      <c r="BX21" s="159" t="s">
        <v>80</v>
      </c>
      <c r="BY21" s="159" t="s">
        <v>80</v>
      </c>
      <c r="BZ21" s="159" t="s">
        <v>80</v>
      </c>
      <c r="CA21" s="159" t="s">
        <v>80</v>
      </c>
      <c r="CB21" s="159" t="s">
        <v>80</v>
      </c>
      <c r="CC21" s="159" t="s">
        <v>80</v>
      </c>
      <c r="CD21" s="159" t="s">
        <v>80</v>
      </c>
      <c r="CE21" s="159" t="s">
        <v>80</v>
      </c>
      <c r="CF21" s="159" t="s">
        <v>80</v>
      </c>
      <c r="CG21" s="159" t="s">
        <v>80</v>
      </c>
      <c r="CH21" s="159" t="s">
        <v>80</v>
      </c>
      <c r="CI21" s="159" t="s">
        <v>80</v>
      </c>
      <c r="CJ21" s="159" t="s">
        <v>80</v>
      </c>
      <c r="CK21" s="159" t="s">
        <v>80</v>
      </c>
      <c r="CL21" s="159" t="s">
        <v>80</v>
      </c>
      <c r="CM21" s="159" t="s">
        <v>80</v>
      </c>
    </row>
    <row r="22" spans="2:91" s="10" customFormat="1" x14ac:dyDescent="0.3">
      <c r="B22" s="226"/>
      <c r="C22" s="159" t="s">
        <v>80</v>
      </c>
      <c r="D22" s="159" t="s">
        <v>80</v>
      </c>
      <c r="E22" s="159" t="s">
        <v>80</v>
      </c>
      <c r="F22" s="159"/>
      <c r="G22" s="159"/>
      <c r="H22" s="159"/>
      <c r="I22" s="159"/>
      <c r="J22" s="159"/>
      <c r="K22" s="159"/>
      <c r="L22" s="159"/>
      <c r="M22" s="159" t="s">
        <v>80</v>
      </c>
      <c r="N22" s="159" t="s">
        <v>80</v>
      </c>
      <c r="O22" s="159" t="s">
        <v>80</v>
      </c>
      <c r="P22" s="159" t="s">
        <v>80</v>
      </c>
      <c r="Q22" s="159" t="s">
        <v>80</v>
      </c>
      <c r="R22" s="159" t="s">
        <v>80</v>
      </c>
      <c r="S22" s="159" t="s">
        <v>80</v>
      </c>
      <c r="T22" s="159" t="s">
        <v>80</v>
      </c>
      <c r="U22" s="159" t="s">
        <v>80</v>
      </c>
      <c r="V22" s="159" t="s">
        <v>80</v>
      </c>
      <c r="W22" s="159" t="s">
        <v>80</v>
      </c>
      <c r="X22" s="159" t="s">
        <v>80</v>
      </c>
      <c r="Y22" s="159" t="s">
        <v>80</v>
      </c>
      <c r="Z22" s="159" t="s">
        <v>80</v>
      </c>
      <c r="AA22" s="159" t="s">
        <v>80</v>
      </c>
      <c r="AB22" s="159" t="s">
        <v>80</v>
      </c>
      <c r="AC22" s="159" t="s">
        <v>80</v>
      </c>
      <c r="AD22" s="159" t="s">
        <v>80</v>
      </c>
      <c r="AE22" s="159"/>
      <c r="AF22" s="159"/>
      <c r="AG22" s="159"/>
      <c r="AH22" s="159"/>
      <c r="AI22" s="159" t="s">
        <v>80</v>
      </c>
      <c r="AJ22" s="159" t="s">
        <v>80</v>
      </c>
      <c r="AK22" s="159" t="s">
        <v>80</v>
      </c>
      <c r="AL22" s="159" t="s">
        <v>80</v>
      </c>
      <c r="AM22" s="159"/>
      <c r="AN22" s="159"/>
      <c r="AO22" s="159"/>
      <c r="AP22" s="159"/>
      <c r="AQ22" s="159"/>
      <c r="AR22" s="159"/>
      <c r="AS22" s="159" t="s">
        <v>80</v>
      </c>
      <c r="AT22" s="159" t="s">
        <v>80</v>
      </c>
      <c r="AU22" s="159" t="s">
        <v>80</v>
      </c>
      <c r="AV22" s="159" t="s">
        <v>80</v>
      </c>
      <c r="AW22" s="159" t="s">
        <v>80</v>
      </c>
      <c r="AX22" s="159" t="s">
        <v>80</v>
      </c>
      <c r="AY22" s="159" t="s">
        <v>80</v>
      </c>
      <c r="AZ22" s="159" t="s">
        <v>80</v>
      </c>
      <c r="BA22" s="159" t="s">
        <v>80</v>
      </c>
      <c r="BB22" s="159" t="s">
        <v>80</v>
      </c>
      <c r="BC22" s="159" t="s">
        <v>80</v>
      </c>
      <c r="BD22" s="159" t="s">
        <v>80</v>
      </c>
      <c r="BE22" s="159" t="s">
        <v>80</v>
      </c>
      <c r="BF22" s="159" t="s">
        <v>80</v>
      </c>
      <c r="BG22" s="159" t="s">
        <v>80</v>
      </c>
      <c r="BH22" s="159" t="s">
        <v>80</v>
      </c>
      <c r="BI22" s="159" t="s">
        <v>80</v>
      </c>
      <c r="BJ22" s="159"/>
      <c r="BK22" s="159" t="s">
        <v>80</v>
      </c>
      <c r="BL22" s="159" t="s">
        <v>80</v>
      </c>
      <c r="BM22" s="159" t="s">
        <v>80</v>
      </c>
      <c r="BN22" s="159" t="s">
        <v>80</v>
      </c>
      <c r="BO22" s="159" t="s">
        <v>80</v>
      </c>
      <c r="BP22" s="159" t="s">
        <v>80</v>
      </c>
      <c r="BQ22" s="159" t="s">
        <v>80</v>
      </c>
      <c r="BR22" s="159" t="s">
        <v>80</v>
      </c>
      <c r="BS22" s="159" t="s">
        <v>80</v>
      </c>
      <c r="BT22" s="159" t="s">
        <v>80</v>
      </c>
      <c r="BU22" s="159" t="s">
        <v>80</v>
      </c>
      <c r="BV22" s="159" t="s">
        <v>80</v>
      </c>
      <c r="BW22" s="159" t="s">
        <v>80</v>
      </c>
      <c r="BX22" s="159" t="s">
        <v>80</v>
      </c>
      <c r="BY22" s="159" t="s">
        <v>80</v>
      </c>
      <c r="BZ22" s="159" t="s">
        <v>80</v>
      </c>
      <c r="CA22" s="159" t="s">
        <v>80</v>
      </c>
      <c r="CB22" s="159" t="s">
        <v>80</v>
      </c>
      <c r="CC22" s="159" t="s">
        <v>80</v>
      </c>
      <c r="CD22" s="159" t="s">
        <v>80</v>
      </c>
      <c r="CE22" s="159" t="s">
        <v>80</v>
      </c>
      <c r="CF22" s="159" t="s">
        <v>80</v>
      </c>
      <c r="CG22" s="159" t="s">
        <v>80</v>
      </c>
      <c r="CH22" s="159" t="s">
        <v>80</v>
      </c>
      <c r="CI22" s="159" t="s">
        <v>80</v>
      </c>
      <c r="CJ22" s="159" t="s">
        <v>80</v>
      </c>
      <c r="CK22" s="159" t="s">
        <v>80</v>
      </c>
      <c r="CL22" s="159" t="s">
        <v>80</v>
      </c>
      <c r="CM22" s="159" t="s">
        <v>80</v>
      </c>
    </row>
    <row r="23" spans="2:91" ht="15" customHeight="1" x14ac:dyDescent="0.3"/>
  </sheetData>
  <sheetProtection algorithmName="SHA-512" hashValue="0LxtEOmbfPETcnlgo0SGosfoXDurQfjiOa2Hv2xYIAQnT9fOYV42WzacWr57SnHSIB2OELJHvGv0nZR5ZLyMbA==" saltValue="Fh8e0RPt1KdMMnSgNXzdfA==" spinCount="100000" sheet="1" objects="1" scenarios="1" formatCells="0" formatColumns="0" formatRows="0" insertColumns="0" insertRows="0" insertHyperlinks="0" deleteColumns="0" deleteRows="0" sort="0" autoFilter="0" pivotTables="0"/>
  <mergeCells count="7">
    <mergeCell ref="D1:G2"/>
    <mergeCell ref="BN8:CM8"/>
    <mergeCell ref="B8:B9"/>
    <mergeCell ref="C8:AC8"/>
    <mergeCell ref="AE8:AH8"/>
    <mergeCell ref="AI8:BI8"/>
    <mergeCell ref="BL8:BM8"/>
  </mergeCells>
  <conditionalFormatting sqref="B10:B22">
    <cfRule type="notContainsBlanks" dxfId="52" priority="8">
      <formula>LEN(TRIM(B10))&gt;0</formula>
    </cfRule>
  </conditionalFormatting>
  <conditionalFormatting sqref="C4:C5">
    <cfRule type="cellIs" dxfId="51" priority="9" operator="equal">
      <formula>0</formula>
    </cfRule>
  </conditionalFormatting>
  <conditionalFormatting sqref="C10:CM22">
    <cfRule type="expression" dxfId="50" priority="7">
      <formula>NOT($B10="")</formula>
    </cfRule>
  </conditionalFormatting>
  <conditionalFormatting sqref="AF10:AF22">
    <cfRule type="expression" dxfId="48" priority="3">
      <formula>NOT($AE10="Yes")</formula>
    </cfRule>
  </conditionalFormatting>
  <conditionalFormatting sqref="AH10:AH22">
    <cfRule type="expression" dxfId="47" priority="5">
      <formula>NOT($AG10="Yes")</formula>
    </cfRule>
  </conditionalFormatting>
  <conditionalFormatting sqref="BK10:BK22">
    <cfRule type="expression" dxfId="46" priority="4">
      <formula>NOT($BJ10="Yes")</formula>
    </cfRule>
  </conditionalFormatting>
  <dataValidations count="1">
    <dataValidation type="list" allowBlank="1" showInputMessage="1" showErrorMessage="1" sqref="BJ10:BJ22 AE10:AE22 AG10:AG22" xr:uid="{91B75086-2DEC-4FF3-92A7-D730D5FF7B6D}">
      <formula1>"Yes, No"</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AF470610-3CD7-454B-A3F2-1BB5315D0DED}">
            <xm:f>Facility!$C$66="No"</xm:f>
            <x14:dxf>
              <font>
                <color rgb="FFFF0000"/>
              </font>
              <fill>
                <patternFill>
                  <bgColor theme="1"/>
                </patternFill>
              </fill>
            </x14:dxf>
          </x14:cfRule>
          <xm:sqref>D7:F7 B10:CM22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99D1-3751-4ECD-81CC-B783863564C7}">
  <sheetPr codeName="Sheet12">
    <tabColor theme="9" tint="0.59999389629810485"/>
  </sheetPr>
  <dimension ref="B1:BN27"/>
  <sheetViews>
    <sheetView workbookViewId="0">
      <selection activeCell="AL15" sqref="AL15"/>
    </sheetView>
  </sheetViews>
  <sheetFormatPr defaultRowHeight="14.4" x14ac:dyDescent="0.3"/>
  <cols>
    <col min="1" max="1" width="3" style="36" customWidth="1"/>
    <col min="2" max="2" width="18.5546875" style="36" customWidth="1"/>
    <col min="3" max="14" width="15.6640625" style="36" customWidth="1"/>
    <col min="15" max="15" width="16.5546875" style="36" customWidth="1"/>
    <col min="16" max="29" width="15.6640625" style="36" customWidth="1"/>
    <col min="30" max="33" width="20.6640625" style="36" customWidth="1"/>
    <col min="34" max="34" width="25.6640625" style="36" customWidth="1"/>
    <col min="35" max="35" width="20.6640625" style="36" customWidth="1"/>
    <col min="36" max="36" width="15.33203125" style="36" customWidth="1"/>
    <col min="37" max="37" width="40.6640625" style="36" customWidth="1"/>
    <col min="38" max="49" width="15.6640625" style="36" customWidth="1"/>
    <col min="50" max="50" width="16.6640625" style="36" customWidth="1"/>
    <col min="51" max="64" width="15.6640625" style="36" customWidth="1"/>
    <col min="65" max="65" width="23.5546875" style="36" customWidth="1"/>
    <col min="66" max="66" width="17" style="36" customWidth="1"/>
    <col min="67" max="16384" width="8.88671875" style="36"/>
  </cols>
  <sheetData>
    <row r="1" spans="2:66" ht="18" customHeight="1" x14ac:dyDescent="0.3">
      <c r="B1" s="146" t="s">
        <v>664</v>
      </c>
      <c r="C1" s="146"/>
      <c r="D1" s="146"/>
      <c r="F1" s="38"/>
    </row>
    <row r="2" spans="2:66" ht="18" customHeight="1" x14ac:dyDescent="0.3">
      <c r="B2" s="146"/>
      <c r="C2" s="146"/>
      <c r="D2" s="146"/>
      <c r="F2" s="38"/>
    </row>
    <row r="4" spans="2:66" ht="15.6" x14ac:dyDescent="0.3">
      <c r="B4" s="40" t="s">
        <v>368</v>
      </c>
    </row>
    <row r="5" spans="2:66" x14ac:dyDescent="0.3">
      <c r="B5" s="103" t="s">
        <v>369</v>
      </c>
      <c r="C5" s="121" t="str">
        <f>Facility!C4</f>
        <v xml:space="preserve">ETC Texas Pipeline, Ltd. </v>
      </c>
    </row>
    <row r="6" spans="2:66" x14ac:dyDescent="0.3">
      <c r="B6" s="103" t="s">
        <v>14</v>
      </c>
      <c r="C6" s="121" t="str">
        <f>Facility!C21</f>
        <v>Rebel Gas Processing Plant</v>
      </c>
    </row>
    <row r="7" spans="2:66" x14ac:dyDescent="0.3">
      <c r="B7" s="105"/>
      <c r="C7" s="105"/>
    </row>
    <row r="8" spans="2:66" ht="15.6" x14ac:dyDescent="0.3">
      <c r="B8" s="40" t="s">
        <v>468</v>
      </c>
      <c r="C8" s="105"/>
    </row>
    <row r="9" spans="2:66" ht="28.8" x14ac:dyDescent="0.3">
      <c r="B9" s="172" t="s">
        <v>665</v>
      </c>
      <c r="C9" s="173">
        <v>1</v>
      </c>
    </row>
    <row r="10" spans="2:66" x14ac:dyDescent="0.3">
      <c r="B10" s="147"/>
      <c r="C10" s="233"/>
      <c r="D10" s="301"/>
    </row>
    <row r="11" spans="2:66" ht="15.6" x14ac:dyDescent="0.3">
      <c r="B11" s="40" t="s">
        <v>666</v>
      </c>
      <c r="C11" s="302"/>
      <c r="D11" s="148" t="s">
        <v>472</v>
      </c>
      <c r="AH11" s="157"/>
    </row>
    <row r="12" spans="2:66" x14ac:dyDescent="0.3">
      <c r="B12" s="155" t="s">
        <v>667</v>
      </c>
      <c r="C12" s="303" t="s">
        <v>473</v>
      </c>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304" t="s">
        <v>474</v>
      </c>
      <c r="AE12" s="304"/>
      <c r="AF12" s="305"/>
      <c r="AG12" s="306" t="s">
        <v>475</v>
      </c>
      <c r="AH12" s="306"/>
      <c r="AI12" s="306"/>
      <c r="AJ12" s="306"/>
      <c r="AK12" s="307"/>
      <c r="AL12" s="218" t="s">
        <v>476</v>
      </c>
      <c r="AM12" s="218"/>
      <c r="AN12" s="218"/>
      <c r="AO12" s="218"/>
      <c r="AP12" s="218"/>
      <c r="AQ12" s="218"/>
      <c r="AR12" s="218"/>
      <c r="AS12" s="218"/>
      <c r="AT12" s="218"/>
      <c r="AU12" s="218"/>
      <c r="AV12" s="218"/>
      <c r="AW12" s="218"/>
      <c r="AX12" s="218"/>
      <c r="AY12" s="218"/>
      <c r="AZ12" s="218"/>
      <c r="BA12" s="218"/>
      <c r="BB12" s="218"/>
      <c r="BC12" s="218"/>
      <c r="BD12" s="218"/>
      <c r="BE12" s="218"/>
      <c r="BF12" s="218"/>
      <c r="BG12" s="218"/>
      <c r="BH12" s="218"/>
      <c r="BI12" s="218"/>
      <c r="BJ12" s="218"/>
      <c r="BK12" s="218"/>
      <c r="BL12" s="218"/>
      <c r="BM12" s="247" t="s">
        <v>477</v>
      </c>
      <c r="BN12" s="247"/>
    </row>
    <row r="13" spans="2:66" ht="61.2" customHeight="1" x14ac:dyDescent="0.3">
      <c r="B13" s="155"/>
      <c r="C13" s="193" t="s">
        <v>487</v>
      </c>
      <c r="D13" s="193" t="s">
        <v>488</v>
      </c>
      <c r="E13" s="193" t="s">
        <v>489</v>
      </c>
      <c r="F13" s="193" t="s">
        <v>490</v>
      </c>
      <c r="G13" s="193" t="s">
        <v>491</v>
      </c>
      <c r="H13" s="193" t="s">
        <v>492</v>
      </c>
      <c r="I13" s="193" t="s">
        <v>493</v>
      </c>
      <c r="J13" s="193" t="s">
        <v>494</v>
      </c>
      <c r="K13" s="193" t="s">
        <v>495</v>
      </c>
      <c r="L13" s="193" t="s">
        <v>496</v>
      </c>
      <c r="M13" s="193" t="s">
        <v>497</v>
      </c>
      <c r="N13" s="193" t="s">
        <v>498</v>
      </c>
      <c r="O13" s="193" t="s">
        <v>591</v>
      </c>
      <c r="P13" s="193" t="s">
        <v>500</v>
      </c>
      <c r="Q13" s="193" t="s">
        <v>501</v>
      </c>
      <c r="R13" s="193" t="s">
        <v>502</v>
      </c>
      <c r="S13" s="193" t="s">
        <v>503</v>
      </c>
      <c r="T13" s="193" t="s">
        <v>504</v>
      </c>
      <c r="U13" s="193" t="s">
        <v>620</v>
      </c>
      <c r="V13" s="193" t="s">
        <v>506</v>
      </c>
      <c r="W13" s="193" t="s">
        <v>507</v>
      </c>
      <c r="X13" s="193" t="s">
        <v>508</v>
      </c>
      <c r="Y13" s="193" t="s">
        <v>509</v>
      </c>
      <c r="Z13" s="193" t="s">
        <v>621</v>
      </c>
      <c r="AA13" s="193" t="s">
        <v>511</v>
      </c>
      <c r="AB13" s="194" t="s">
        <v>512</v>
      </c>
      <c r="AC13" s="194" t="s">
        <v>513</v>
      </c>
      <c r="AD13" s="195" t="s">
        <v>514</v>
      </c>
      <c r="AE13" s="195" t="s">
        <v>515</v>
      </c>
      <c r="AF13" s="195" t="s">
        <v>516</v>
      </c>
      <c r="AG13" s="194" t="s">
        <v>668</v>
      </c>
      <c r="AH13" s="194" t="s">
        <v>669</v>
      </c>
      <c r="AI13" s="195" t="s">
        <v>634</v>
      </c>
      <c r="AJ13" s="195" t="s">
        <v>670</v>
      </c>
      <c r="AK13" s="195" t="s">
        <v>671</v>
      </c>
      <c r="AL13" s="193" t="s">
        <v>487</v>
      </c>
      <c r="AM13" s="193" t="s">
        <v>488</v>
      </c>
      <c r="AN13" s="193" t="s">
        <v>489</v>
      </c>
      <c r="AO13" s="193" t="s">
        <v>490</v>
      </c>
      <c r="AP13" s="193" t="s">
        <v>491</v>
      </c>
      <c r="AQ13" s="193" t="s">
        <v>492</v>
      </c>
      <c r="AR13" s="193" t="s">
        <v>493</v>
      </c>
      <c r="AS13" s="193" t="s">
        <v>494</v>
      </c>
      <c r="AT13" s="193" t="s">
        <v>495</v>
      </c>
      <c r="AU13" s="193" t="s">
        <v>496</v>
      </c>
      <c r="AV13" s="193" t="s">
        <v>497</v>
      </c>
      <c r="AW13" s="193" t="s">
        <v>498</v>
      </c>
      <c r="AX13" s="193" t="s">
        <v>591</v>
      </c>
      <c r="AY13" s="193" t="s">
        <v>500</v>
      </c>
      <c r="AZ13" s="193" t="s">
        <v>501</v>
      </c>
      <c r="BA13" s="193" t="s">
        <v>502</v>
      </c>
      <c r="BB13" s="193" t="s">
        <v>503</v>
      </c>
      <c r="BC13" s="193" t="s">
        <v>504</v>
      </c>
      <c r="BD13" s="193" t="s">
        <v>620</v>
      </c>
      <c r="BE13" s="193" t="s">
        <v>506</v>
      </c>
      <c r="BF13" s="193" t="s">
        <v>507</v>
      </c>
      <c r="BG13" s="193" t="s">
        <v>508</v>
      </c>
      <c r="BH13" s="193" t="s">
        <v>509</v>
      </c>
      <c r="BI13" s="193" t="s">
        <v>621</v>
      </c>
      <c r="BJ13" s="193" t="s">
        <v>511</v>
      </c>
      <c r="BK13" s="194" t="s">
        <v>512</v>
      </c>
      <c r="BL13" s="194" t="s">
        <v>513</v>
      </c>
      <c r="BM13" s="194" t="s">
        <v>635</v>
      </c>
      <c r="BN13" s="194" t="s">
        <v>528</v>
      </c>
    </row>
    <row r="14" spans="2:66" s="10" customFormat="1" x14ac:dyDescent="0.3">
      <c r="B14" s="226" t="s">
        <v>908</v>
      </c>
      <c r="C14" s="308">
        <v>0.65289327483452997</v>
      </c>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t="s">
        <v>903</v>
      </c>
      <c r="AE14" s="159" t="s">
        <v>909</v>
      </c>
      <c r="AF14" s="159"/>
      <c r="AG14" s="159" t="s">
        <v>880</v>
      </c>
      <c r="AH14" s="159" t="s">
        <v>910</v>
      </c>
      <c r="AI14" s="159" t="s">
        <v>875</v>
      </c>
      <c r="AJ14" s="159"/>
      <c r="AK14" s="159"/>
      <c r="AL14" s="308">
        <v>2.1700000000000001E-2</v>
      </c>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t="s">
        <v>875</v>
      </c>
      <c r="BN14" s="159" t="s">
        <v>80</v>
      </c>
    </row>
    <row r="15" spans="2:66" s="10" customFormat="1" x14ac:dyDescent="0.3">
      <c r="B15" s="226"/>
      <c r="C15" s="159" t="s">
        <v>80</v>
      </c>
      <c r="D15" s="159" t="s">
        <v>80</v>
      </c>
      <c r="E15" s="159" t="s">
        <v>80</v>
      </c>
      <c r="F15" s="159" t="s">
        <v>80</v>
      </c>
      <c r="G15" s="159"/>
      <c r="H15" s="159"/>
      <c r="I15" s="159"/>
      <c r="J15" s="159"/>
      <c r="K15" s="159"/>
      <c r="L15" s="159"/>
      <c r="M15" s="159"/>
      <c r="N15" s="159" t="s">
        <v>80</v>
      </c>
      <c r="O15" s="159" t="s">
        <v>80</v>
      </c>
      <c r="P15" s="159" t="s">
        <v>80</v>
      </c>
      <c r="Q15" s="159" t="s">
        <v>80</v>
      </c>
      <c r="R15" s="159" t="s">
        <v>80</v>
      </c>
      <c r="S15" s="159" t="s">
        <v>80</v>
      </c>
      <c r="T15" s="159" t="s">
        <v>80</v>
      </c>
      <c r="U15" s="159" t="s">
        <v>80</v>
      </c>
      <c r="V15" s="159" t="s">
        <v>80</v>
      </c>
      <c r="W15" s="159" t="s">
        <v>80</v>
      </c>
      <c r="X15" s="159" t="s">
        <v>80</v>
      </c>
      <c r="Y15" s="159" t="s">
        <v>80</v>
      </c>
      <c r="Z15" s="159" t="s">
        <v>80</v>
      </c>
      <c r="AA15" s="159" t="s">
        <v>80</v>
      </c>
      <c r="AB15" s="159" t="s">
        <v>80</v>
      </c>
      <c r="AC15" s="159" t="s">
        <v>80</v>
      </c>
      <c r="AD15" s="159"/>
      <c r="AE15" s="159" t="s">
        <v>80</v>
      </c>
      <c r="AF15" s="159"/>
      <c r="AG15" s="159"/>
      <c r="AH15" s="159"/>
      <c r="AI15" s="159"/>
      <c r="AJ15" s="159"/>
      <c r="AK15" s="159"/>
      <c r="AL15" s="159" t="s">
        <v>80</v>
      </c>
      <c r="AM15" s="159" t="s">
        <v>80</v>
      </c>
      <c r="AN15" s="159" t="s">
        <v>80</v>
      </c>
      <c r="AO15" s="159" t="s">
        <v>80</v>
      </c>
      <c r="AP15" s="159"/>
      <c r="AQ15" s="159"/>
      <c r="AR15" s="159"/>
      <c r="AS15" s="159"/>
      <c r="AT15" s="159"/>
      <c r="AU15" s="159"/>
      <c r="AV15" s="159" t="s">
        <v>80</v>
      </c>
      <c r="AW15" s="159" t="s">
        <v>80</v>
      </c>
      <c r="AX15" s="159" t="s">
        <v>80</v>
      </c>
      <c r="AY15" s="159" t="s">
        <v>80</v>
      </c>
      <c r="AZ15" s="159" t="s">
        <v>80</v>
      </c>
      <c r="BA15" s="159" t="s">
        <v>80</v>
      </c>
      <c r="BB15" s="159" t="s">
        <v>80</v>
      </c>
      <c r="BC15" s="159" t="s">
        <v>80</v>
      </c>
      <c r="BD15" s="159" t="s">
        <v>80</v>
      </c>
      <c r="BE15" s="159" t="s">
        <v>80</v>
      </c>
      <c r="BF15" s="159" t="s">
        <v>80</v>
      </c>
      <c r="BG15" s="159" t="s">
        <v>80</v>
      </c>
      <c r="BH15" s="159" t="s">
        <v>80</v>
      </c>
      <c r="BI15" s="159" t="s">
        <v>80</v>
      </c>
      <c r="BJ15" s="159" t="s">
        <v>80</v>
      </c>
      <c r="BK15" s="159" t="s">
        <v>80</v>
      </c>
      <c r="BL15" s="159" t="s">
        <v>80</v>
      </c>
      <c r="BM15" s="159"/>
      <c r="BN15" s="159" t="s">
        <v>80</v>
      </c>
    </row>
    <row r="16" spans="2:66" s="10" customFormat="1" x14ac:dyDescent="0.3">
      <c r="B16" s="226"/>
      <c r="C16" s="159" t="s">
        <v>80</v>
      </c>
      <c r="D16" s="159" t="s">
        <v>80</v>
      </c>
      <c r="E16" s="159" t="s">
        <v>80</v>
      </c>
      <c r="F16" s="159" t="s">
        <v>80</v>
      </c>
      <c r="G16" s="159"/>
      <c r="H16" s="159"/>
      <c r="I16" s="159"/>
      <c r="J16" s="159"/>
      <c r="K16" s="159"/>
      <c r="L16" s="159"/>
      <c r="M16" s="159"/>
      <c r="N16" s="159" t="s">
        <v>80</v>
      </c>
      <c r="O16" s="159" t="s">
        <v>80</v>
      </c>
      <c r="P16" s="159" t="s">
        <v>80</v>
      </c>
      <c r="Q16" s="159" t="s">
        <v>80</v>
      </c>
      <c r="R16" s="159" t="s">
        <v>80</v>
      </c>
      <c r="S16" s="159" t="s">
        <v>80</v>
      </c>
      <c r="T16" s="159" t="s">
        <v>80</v>
      </c>
      <c r="U16" s="159" t="s">
        <v>80</v>
      </c>
      <c r="V16" s="159" t="s">
        <v>80</v>
      </c>
      <c r="W16" s="159" t="s">
        <v>80</v>
      </c>
      <c r="X16" s="159" t="s">
        <v>80</v>
      </c>
      <c r="Y16" s="159" t="s">
        <v>80</v>
      </c>
      <c r="Z16" s="159" t="s">
        <v>80</v>
      </c>
      <c r="AA16" s="159" t="s">
        <v>80</v>
      </c>
      <c r="AB16" s="159" t="s">
        <v>80</v>
      </c>
      <c r="AC16" s="159" t="s">
        <v>80</v>
      </c>
      <c r="AD16" s="159"/>
      <c r="AE16" s="159" t="s">
        <v>80</v>
      </c>
      <c r="AF16" s="159"/>
      <c r="AG16" s="159"/>
      <c r="AH16" s="159"/>
      <c r="AI16" s="159"/>
      <c r="AJ16" s="159"/>
      <c r="AK16" s="159"/>
      <c r="AL16" s="159" t="s">
        <v>80</v>
      </c>
      <c r="AM16" s="159" t="s">
        <v>80</v>
      </c>
      <c r="AN16" s="159" t="s">
        <v>80</v>
      </c>
      <c r="AO16" s="159" t="s">
        <v>80</v>
      </c>
      <c r="AP16" s="159"/>
      <c r="AQ16" s="159"/>
      <c r="AR16" s="159"/>
      <c r="AS16" s="159"/>
      <c r="AT16" s="159"/>
      <c r="AU16" s="159"/>
      <c r="AV16" s="159" t="s">
        <v>80</v>
      </c>
      <c r="AW16" s="159" t="s">
        <v>80</v>
      </c>
      <c r="AX16" s="159" t="s">
        <v>80</v>
      </c>
      <c r="AY16" s="159" t="s">
        <v>80</v>
      </c>
      <c r="AZ16" s="159" t="s">
        <v>80</v>
      </c>
      <c r="BA16" s="159" t="s">
        <v>80</v>
      </c>
      <c r="BB16" s="159" t="s">
        <v>80</v>
      </c>
      <c r="BC16" s="159" t="s">
        <v>80</v>
      </c>
      <c r="BD16" s="159" t="s">
        <v>80</v>
      </c>
      <c r="BE16" s="159" t="s">
        <v>80</v>
      </c>
      <c r="BF16" s="159" t="s">
        <v>80</v>
      </c>
      <c r="BG16" s="159" t="s">
        <v>80</v>
      </c>
      <c r="BH16" s="159" t="s">
        <v>80</v>
      </c>
      <c r="BI16" s="159" t="s">
        <v>80</v>
      </c>
      <c r="BJ16" s="159" t="s">
        <v>80</v>
      </c>
      <c r="BK16" s="159" t="s">
        <v>80</v>
      </c>
      <c r="BL16" s="159" t="s">
        <v>80</v>
      </c>
      <c r="BM16" s="159"/>
      <c r="BN16" s="159" t="s">
        <v>80</v>
      </c>
    </row>
    <row r="17" spans="2:66" s="10" customFormat="1" x14ac:dyDescent="0.3">
      <c r="B17" s="226"/>
      <c r="C17" s="159" t="s">
        <v>80</v>
      </c>
      <c r="D17" s="159" t="s">
        <v>80</v>
      </c>
      <c r="E17" s="159" t="s">
        <v>80</v>
      </c>
      <c r="F17" s="159" t="s">
        <v>80</v>
      </c>
      <c r="G17" s="159"/>
      <c r="H17" s="159"/>
      <c r="I17" s="159"/>
      <c r="J17" s="159"/>
      <c r="K17" s="159"/>
      <c r="L17" s="159"/>
      <c r="M17" s="159"/>
      <c r="N17" s="159" t="s">
        <v>80</v>
      </c>
      <c r="O17" s="159" t="s">
        <v>80</v>
      </c>
      <c r="P17" s="159" t="s">
        <v>80</v>
      </c>
      <c r="Q17" s="159" t="s">
        <v>80</v>
      </c>
      <c r="R17" s="159" t="s">
        <v>80</v>
      </c>
      <c r="S17" s="159" t="s">
        <v>80</v>
      </c>
      <c r="T17" s="159" t="s">
        <v>80</v>
      </c>
      <c r="U17" s="159" t="s">
        <v>80</v>
      </c>
      <c r="V17" s="159" t="s">
        <v>80</v>
      </c>
      <c r="W17" s="159" t="s">
        <v>80</v>
      </c>
      <c r="X17" s="159" t="s">
        <v>80</v>
      </c>
      <c r="Y17" s="159" t="s">
        <v>80</v>
      </c>
      <c r="Z17" s="159" t="s">
        <v>80</v>
      </c>
      <c r="AA17" s="159" t="s">
        <v>80</v>
      </c>
      <c r="AB17" s="159" t="s">
        <v>80</v>
      </c>
      <c r="AC17" s="159" t="s">
        <v>80</v>
      </c>
      <c r="AD17" s="159" t="s">
        <v>80</v>
      </c>
      <c r="AE17" s="159" t="s">
        <v>80</v>
      </c>
      <c r="AF17" s="159"/>
      <c r="AG17" s="159"/>
      <c r="AH17" s="159"/>
      <c r="AI17" s="159"/>
      <c r="AJ17" s="159"/>
      <c r="AK17" s="159"/>
      <c r="AL17" s="159" t="s">
        <v>80</v>
      </c>
      <c r="AM17" s="159" t="s">
        <v>80</v>
      </c>
      <c r="AN17" s="159" t="s">
        <v>80</v>
      </c>
      <c r="AO17" s="159" t="s">
        <v>80</v>
      </c>
      <c r="AP17" s="159"/>
      <c r="AQ17" s="159"/>
      <c r="AR17" s="159"/>
      <c r="AS17" s="159"/>
      <c r="AT17" s="159"/>
      <c r="AU17" s="159"/>
      <c r="AV17" s="159" t="s">
        <v>80</v>
      </c>
      <c r="AW17" s="159" t="s">
        <v>80</v>
      </c>
      <c r="AX17" s="159" t="s">
        <v>80</v>
      </c>
      <c r="AY17" s="159" t="s">
        <v>80</v>
      </c>
      <c r="AZ17" s="159" t="s">
        <v>80</v>
      </c>
      <c r="BA17" s="159" t="s">
        <v>80</v>
      </c>
      <c r="BB17" s="159" t="s">
        <v>80</v>
      </c>
      <c r="BC17" s="159" t="s">
        <v>80</v>
      </c>
      <c r="BD17" s="159" t="s">
        <v>80</v>
      </c>
      <c r="BE17" s="159" t="s">
        <v>80</v>
      </c>
      <c r="BF17" s="159" t="s">
        <v>80</v>
      </c>
      <c r="BG17" s="159" t="s">
        <v>80</v>
      </c>
      <c r="BH17" s="159" t="s">
        <v>80</v>
      </c>
      <c r="BI17" s="159" t="s">
        <v>80</v>
      </c>
      <c r="BJ17" s="159" t="s">
        <v>80</v>
      </c>
      <c r="BK17" s="159" t="s">
        <v>80</v>
      </c>
      <c r="BL17" s="159" t="s">
        <v>80</v>
      </c>
      <c r="BM17" s="159"/>
      <c r="BN17" s="159" t="s">
        <v>80</v>
      </c>
    </row>
    <row r="18" spans="2:66" s="10" customFormat="1" x14ac:dyDescent="0.3">
      <c r="B18" s="226"/>
      <c r="C18" s="159" t="s">
        <v>80</v>
      </c>
      <c r="D18" s="159" t="s">
        <v>80</v>
      </c>
      <c r="E18" s="159" t="s">
        <v>80</v>
      </c>
      <c r="F18" s="159" t="s">
        <v>80</v>
      </c>
      <c r="G18" s="159"/>
      <c r="H18" s="159"/>
      <c r="I18" s="159"/>
      <c r="J18" s="159"/>
      <c r="K18" s="159"/>
      <c r="L18" s="159"/>
      <c r="M18" s="159"/>
      <c r="N18" s="159" t="s">
        <v>80</v>
      </c>
      <c r="O18" s="159" t="s">
        <v>80</v>
      </c>
      <c r="P18" s="159" t="s">
        <v>80</v>
      </c>
      <c r="Q18" s="159" t="s">
        <v>80</v>
      </c>
      <c r="R18" s="159" t="s">
        <v>80</v>
      </c>
      <c r="S18" s="159" t="s">
        <v>80</v>
      </c>
      <c r="T18" s="159" t="s">
        <v>80</v>
      </c>
      <c r="U18" s="159" t="s">
        <v>80</v>
      </c>
      <c r="V18" s="159" t="s">
        <v>80</v>
      </c>
      <c r="W18" s="159" t="s">
        <v>80</v>
      </c>
      <c r="X18" s="159" t="s">
        <v>80</v>
      </c>
      <c r="Y18" s="159" t="s">
        <v>80</v>
      </c>
      <c r="Z18" s="159" t="s">
        <v>80</v>
      </c>
      <c r="AA18" s="159" t="s">
        <v>80</v>
      </c>
      <c r="AB18" s="159" t="s">
        <v>80</v>
      </c>
      <c r="AC18" s="159" t="s">
        <v>80</v>
      </c>
      <c r="AD18" s="159" t="s">
        <v>80</v>
      </c>
      <c r="AE18" s="159" t="s">
        <v>80</v>
      </c>
      <c r="AF18" s="159"/>
      <c r="AG18" s="159"/>
      <c r="AH18" s="159"/>
      <c r="AI18" s="159"/>
      <c r="AJ18" s="159"/>
      <c r="AK18" s="159"/>
      <c r="AL18" s="159" t="s">
        <v>80</v>
      </c>
      <c r="AM18" s="159" t="s">
        <v>80</v>
      </c>
      <c r="AN18" s="159" t="s">
        <v>80</v>
      </c>
      <c r="AO18" s="159" t="s">
        <v>80</v>
      </c>
      <c r="AP18" s="159"/>
      <c r="AQ18" s="159"/>
      <c r="AR18" s="159"/>
      <c r="AS18" s="159"/>
      <c r="AT18" s="159"/>
      <c r="AU18" s="159"/>
      <c r="AV18" s="159" t="s">
        <v>80</v>
      </c>
      <c r="AW18" s="159" t="s">
        <v>80</v>
      </c>
      <c r="AX18" s="159" t="s">
        <v>80</v>
      </c>
      <c r="AY18" s="159" t="s">
        <v>80</v>
      </c>
      <c r="AZ18" s="159" t="s">
        <v>80</v>
      </c>
      <c r="BA18" s="159" t="s">
        <v>80</v>
      </c>
      <c r="BB18" s="159" t="s">
        <v>80</v>
      </c>
      <c r="BC18" s="159" t="s">
        <v>80</v>
      </c>
      <c r="BD18" s="159" t="s">
        <v>80</v>
      </c>
      <c r="BE18" s="159" t="s">
        <v>80</v>
      </c>
      <c r="BF18" s="159" t="s">
        <v>80</v>
      </c>
      <c r="BG18" s="159" t="s">
        <v>80</v>
      </c>
      <c r="BH18" s="159" t="s">
        <v>80</v>
      </c>
      <c r="BI18" s="159" t="s">
        <v>80</v>
      </c>
      <c r="BJ18" s="159" t="s">
        <v>80</v>
      </c>
      <c r="BK18" s="159" t="s">
        <v>80</v>
      </c>
      <c r="BL18" s="159" t="s">
        <v>80</v>
      </c>
      <c r="BM18" s="159"/>
      <c r="BN18" s="159" t="s">
        <v>80</v>
      </c>
    </row>
    <row r="19" spans="2:66" s="10" customFormat="1" x14ac:dyDescent="0.3">
      <c r="B19" s="226"/>
      <c r="C19" s="159" t="s">
        <v>80</v>
      </c>
      <c r="D19" s="159" t="s">
        <v>80</v>
      </c>
      <c r="E19" s="159" t="s">
        <v>80</v>
      </c>
      <c r="F19" s="159" t="s">
        <v>80</v>
      </c>
      <c r="G19" s="159"/>
      <c r="H19" s="159"/>
      <c r="I19" s="159"/>
      <c r="J19" s="159"/>
      <c r="K19" s="159"/>
      <c r="L19" s="159"/>
      <c r="M19" s="159"/>
      <c r="N19" s="159" t="s">
        <v>80</v>
      </c>
      <c r="O19" s="159" t="s">
        <v>80</v>
      </c>
      <c r="P19" s="159" t="s">
        <v>80</v>
      </c>
      <c r="Q19" s="159" t="s">
        <v>80</v>
      </c>
      <c r="R19" s="159" t="s">
        <v>80</v>
      </c>
      <c r="S19" s="159" t="s">
        <v>80</v>
      </c>
      <c r="T19" s="159" t="s">
        <v>80</v>
      </c>
      <c r="U19" s="159" t="s">
        <v>80</v>
      </c>
      <c r="V19" s="159" t="s">
        <v>80</v>
      </c>
      <c r="W19" s="159" t="s">
        <v>80</v>
      </c>
      <c r="X19" s="159" t="s">
        <v>80</v>
      </c>
      <c r="Y19" s="159" t="s">
        <v>80</v>
      </c>
      <c r="Z19" s="159" t="s">
        <v>80</v>
      </c>
      <c r="AA19" s="159" t="s">
        <v>80</v>
      </c>
      <c r="AB19" s="159" t="s">
        <v>80</v>
      </c>
      <c r="AC19" s="159" t="s">
        <v>80</v>
      </c>
      <c r="AD19" s="159" t="s">
        <v>80</v>
      </c>
      <c r="AE19" s="159" t="s">
        <v>80</v>
      </c>
      <c r="AF19" s="159"/>
      <c r="AG19" s="159"/>
      <c r="AH19" s="159"/>
      <c r="AI19" s="159"/>
      <c r="AJ19" s="159"/>
      <c r="AK19" s="159"/>
      <c r="AL19" s="159" t="s">
        <v>80</v>
      </c>
      <c r="AM19" s="159" t="s">
        <v>80</v>
      </c>
      <c r="AN19" s="159" t="s">
        <v>80</v>
      </c>
      <c r="AO19" s="159" t="s">
        <v>80</v>
      </c>
      <c r="AP19" s="159"/>
      <c r="AQ19" s="159"/>
      <c r="AR19" s="159"/>
      <c r="AS19" s="159"/>
      <c r="AT19" s="159"/>
      <c r="AU19" s="159"/>
      <c r="AV19" s="159" t="s">
        <v>80</v>
      </c>
      <c r="AW19" s="159" t="s">
        <v>80</v>
      </c>
      <c r="AX19" s="159" t="s">
        <v>80</v>
      </c>
      <c r="AY19" s="159" t="s">
        <v>80</v>
      </c>
      <c r="AZ19" s="159" t="s">
        <v>80</v>
      </c>
      <c r="BA19" s="159" t="s">
        <v>80</v>
      </c>
      <c r="BB19" s="159" t="s">
        <v>80</v>
      </c>
      <c r="BC19" s="159" t="s">
        <v>80</v>
      </c>
      <c r="BD19" s="159" t="s">
        <v>80</v>
      </c>
      <c r="BE19" s="159" t="s">
        <v>80</v>
      </c>
      <c r="BF19" s="159" t="s">
        <v>80</v>
      </c>
      <c r="BG19" s="159" t="s">
        <v>80</v>
      </c>
      <c r="BH19" s="159" t="s">
        <v>80</v>
      </c>
      <c r="BI19" s="159" t="s">
        <v>80</v>
      </c>
      <c r="BJ19" s="159" t="s">
        <v>80</v>
      </c>
      <c r="BK19" s="159" t="s">
        <v>80</v>
      </c>
      <c r="BL19" s="159" t="s">
        <v>80</v>
      </c>
      <c r="BM19" s="159"/>
      <c r="BN19" s="159" t="s">
        <v>80</v>
      </c>
    </row>
    <row r="20" spans="2:66" s="10" customFormat="1" x14ac:dyDescent="0.3">
      <c r="B20" s="226"/>
      <c r="C20" s="159" t="s">
        <v>80</v>
      </c>
      <c r="D20" s="159" t="s">
        <v>80</v>
      </c>
      <c r="E20" s="159" t="s">
        <v>80</v>
      </c>
      <c r="F20" s="159" t="s">
        <v>80</v>
      </c>
      <c r="G20" s="159"/>
      <c r="H20" s="159"/>
      <c r="I20" s="159"/>
      <c r="J20" s="159"/>
      <c r="K20" s="159"/>
      <c r="L20" s="159"/>
      <c r="M20" s="159"/>
      <c r="N20" s="159" t="s">
        <v>80</v>
      </c>
      <c r="O20" s="159" t="s">
        <v>80</v>
      </c>
      <c r="P20" s="159" t="s">
        <v>80</v>
      </c>
      <c r="Q20" s="159" t="s">
        <v>80</v>
      </c>
      <c r="R20" s="159" t="s">
        <v>80</v>
      </c>
      <c r="S20" s="159" t="s">
        <v>80</v>
      </c>
      <c r="T20" s="159" t="s">
        <v>80</v>
      </c>
      <c r="U20" s="159" t="s">
        <v>80</v>
      </c>
      <c r="V20" s="159" t="s">
        <v>80</v>
      </c>
      <c r="W20" s="159" t="s">
        <v>80</v>
      </c>
      <c r="X20" s="159" t="s">
        <v>80</v>
      </c>
      <c r="Y20" s="159" t="s">
        <v>80</v>
      </c>
      <c r="Z20" s="159" t="s">
        <v>80</v>
      </c>
      <c r="AA20" s="159" t="s">
        <v>80</v>
      </c>
      <c r="AB20" s="159" t="s">
        <v>80</v>
      </c>
      <c r="AC20" s="159" t="s">
        <v>80</v>
      </c>
      <c r="AD20" s="159" t="s">
        <v>80</v>
      </c>
      <c r="AE20" s="159" t="s">
        <v>80</v>
      </c>
      <c r="AF20" s="159"/>
      <c r="AG20" s="159"/>
      <c r="AH20" s="159"/>
      <c r="AI20" s="159"/>
      <c r="AJ20" s="159"/>
      <c r="AK20" s="159"/>
      <c r="AL20" s="159" t="s">
        <v>80</v>
      </c>
      <c r="AM20" s="159" t="s">
        <v>80</v>
      </c>
      <c r="AN20" s="159" t="s">
        <v>80</v>
      </c>
      <c r="AO20" s="159" t="s">
        <v>80</v>
      </c>
      <c r="AP20" s="159"/>
      <c r="AQ20" s="159"/>
      <c r="AR20" s="159"/>
      <c r="AS20" s="159"/>
      <c r="AT20" s="159"/>
      <c r="AU20" s="159"/>
      <c r="AV20" s="159" t="s">
        <v>80</v>
      </c>
      <c r="AW20" s="159" t="s">
        <v>80</v>
      </c>
      <c r="AX20" s="159" t="s">
        <v>80</v>
      </c>
      <c r="AY20" s="159" t="s">
        <v>80</v>
      </c>
      <c r="AZ20" s="159" t="s">
        <v>80</v>
      </c>
      <c r="BA20" s="159" t="s">
        <v>80</v>
      </c>
      <c r="BB20" s="159" t="s">
        <v>80</v>
      </c>
      <c r="BC20" s="159" t="s">
        <v>80</v>
      </c>
      <c r="BD20" s="159" t="s">
        <v>80</v>
      </c>
      <c r="BE20" s="159" t="s">
        <v>80</v>
      </c>
      <c r="BF20" s="159" t="s">
        <v>80</v>
      </c>
      <c r="BG20" s="159" t="s">
        <v>80</v>
      </c>
      <c r="BH20" s="159" t="s">
        <v>80</v>
      </c>
      <c r="BI20" s="159" t="s">
        <v>80</v>
      </c>
      <c r="BJ20" s="159" t="s">
        <v>80</v>
      </c>
      <c r="BK20" s="159" t="s">
        <v>80</v>
      </c>
      <c r="BL20" s="159" t="s">
        <v>80</v>
      </c>
      <c r="BM20" s="159"/>
      <c r="BN20" s="159" t="s">
        <v>80</v>
      </c>
    </row>
    <row r="21" spans="2:66" s="10" customFormat="1" x14ac:dyDescent="0.3">
      <c r="B21" s="226"/>
      <c r="C21" s="159" t="s">
        <v>80</v>
      </c>
      <c r="D21" s="159" t="s">
        <v>80</v>
      </c>
      <c r="E21" s="159" t="s">
        <v>80</v>
      </c>
      <c r="F21" s="159" t="s">
        <v>80</v>
      </c>
      <c r="G21" s="159"/>
      <c r="H21" s="159"/>
      <c r="I21" s="159"/>
      <c r="J21" s="159"/>
      <c r="K21" s="159"/>
      <c r="L21" s="159"/>
      <c r="M21" s="159"/>
      <c r="N21" s="159" t="s">
        <v>80</v>
      </c>
      <c r="O21" s="159" t="s">
        <v>80</v>
      </c>
      <c r="P21" s="159" t="s">
        <v>80</v>
      </c>
      <c r="Q21" s="159" t="s">
        <v>80</v>
      </c>
      <c r="R21" s="159" t="s">
        <v>80</v>
      </c>
      <c r="S21" s="159" t="s">
        <v>80</v>
      </c>
      <c r="T21" s="159" t="s">
        <v>80</v>
      </c>
      <c r="U21" s="159" t="s">
        <v>80</v>
      </c>
      <c r="V21" s="159" t="s">
        <v>80</v>
      </c>
      <c r="W21" s="159" t="s">
        <v>80</v>
      </c>
      <c r="X21" s="159" t="s">
        <v>80</v>
      </c>
      <c r="Y21" s="159" t="s">
        <v>80</v>
      </c>
      <c r="Z21" s="159" t="s">
        <v>80</v>
      </c>
      <c r="AA21" s="159" t="s">
        <v>80</v>
      </c>
      <c r="AB21" s="159" t="s">
        <v>80</v>
      </c>
      <c r="AC21" s="159" t="s">
        <v>80</v>
      </c>
      <c r="AD21" s="159" t="s">
        <v>80</v>
      </c>
      <c r="AE21" s="159" t="s">
        <v>80</v>
      </c>
      <c r="AF21" s="159"/>
      <c r="AG21" s="159"/>
      <c r="AH21" s="159"/>
      <c r="AI21" s="159"/>
      <c r="AJ21" s="159"/>
      <c r="AK21" s="159"/>
      <c r="AL21" s="159" t="s">
        <v>80</v>
      </c>
      <c r="AM21" s="159" t="s">
        <v>80</v>
      </c>
      <c r="AN21" s="159" t="s">
        <v>80</v>
      </c>
      <c r="AO21" s="159" t="s">
        <v>80</v>
      </c>
      <c r="AP21" s="159"/>
      <c r="AQ21" s="159"/>
      <c r="AR21" s="159"/>
      <c r="AS21" s="159"/>
      <c r="AT21" s="159"/>
      <c r="AU21" s="159"/>
      <c r="AV21" s="159" t="s">
        <v>80</v>
      </c>
      <c r="AW21" s="159" t="s">
        <v>80</v>
      </c>
      <c r="AX21" s="159" t="s">
        <v>80</v>
      </c>
      <c r="AY21" s="159" t="s">
        <v>80</v>
      </c>
      <c r="AZ21" s="159" t="s">
        <v>80</v>
      </c>
      <c r="BA21" s="159" t="s">
        <v>80</v>
      </c>
      <c r="BB21" s="159" t="s">
        <v>80</v>
      </c>
      <c r="BC21" s="159" t="s">
        <v>80</v>
      </c>
      <c r="BD21" s="159" t="s">
        <v>80</v>
      </c>
      <c r="BE21" s="159" t="s">
        <v>80</v>
      </c>
      <c r="BF21" s="159" t="s">
        <v>80</v>
      </c>
      <c r="BG21" s="159" t="s">
        <v>80</v>
      </c>
      <c r="BH21" s="159" t="s">
        <v>80</v>
      </c>
      <c r="BI21" s="159" t="s">
        <v>80</v>
      </c>
      <c r="BJ21" s="159" t="s">
        <v>80</v>
      </c>
      <c r="BK21" s="159" t="s">
        <v>80</v>
      </c>
      <c r="BL21" s="159" t="s">
        <v>80</v>
      </c>
      <c r="BM21" s="159"/>
      <c r="BN21" s="159" t="s">
        <v>80</v>
      </c>
    </row>
    <row r="22" spans="2:66" s="10" customFormat="1" x14ac:dyDescent="0.3">
      <c r="B22" s="226"/>
      <c r="C22" s="159" t="s">
        <v>80</v>
      </c>
      <c r="D22" s="159" t="s">
        <v>80</v>
      </c>
      <c r="E22" s="159" t="s">
        <v>80</v>
      </c>
      <c r="F22" s="159" t="s">
        <v>80</v>
      </c>
      <c r="G22" s="159"/>
      <c r="H22" s="159"/>
      <c r="I22" s="159"/>
      <c r="J22" s="159"/>
      <c r="K22" s="159"/>
      <c r="L22" s="159"/>
      <c r="M22" s="159"/>
      <c r="N22" s="159" t="s">
        <v>80</v>
      </c>
      <c r="O22" s="159" t="s">
        <v>80</v>
      </c>
      <c r="P22" s="159" t="s">
        <v>80</v>
      </c>
      <c r="Q22" s="159" t="s">
        <v>80</v>
      </c>
      <c r="R22" s="159" t="s">
        <v>80</v>
      </c>
      <c r="S22" s="159" t="s">
        <v>80</v>
      </c>
      <c r="T22" s="159" t="s">
        <v>80</v>
      </c>
      <c r="U22" s="159" t="s">
        <v>80</v>
      </c>
      <c r="V22" s="159" t="s">
        <v>80</v>
      </c>
      <c r="W22" s="159" t="s">
        <v>80</v>
      </c>
      <c r="X22" s="159" t="s">
        <v>80</v>
      </c>
      <c r="Y22" s="159" t="s">
        <v>80</v>
      </c>
      <c r="Z22" s="159" t="s">
        <v>80</v>
      </c>
      <c r="AA22" s="159" t="s">
        <v>80</v>
      </c>
      <c r="AB22" s="159" t="s">
        <v>80</v>
      </c>
      <c r="AC22" s="159" t="s">
        <v>80</v>
      </c>
      <c r="AD22" s="159" t="s">
        <v>80</v>
      </c>
      <c r="AE22" s="159" t="s">
        <v>80</v>
      </c>
      <c r="AF22" s="159"/>
      <c r="AG22" s="159"/>
      <c r="AH22" s="159"/>
      <c r="AI22" s="159"/>
      <c r="AJ22" s="159"/>
      <c r="AK22" s="159"/>
      <c r="AL22" s="159" t="s">
        <v>80</v>
      </c>
      <c r="AM22" s="159" t="s">
        <v>80</v>
      </c>
      <c r="AN22" s="159" t="s">
        <v>80</v>
      </c>
      <c r="AO22" s="159" t="s">
        <v>80</v>
      </c>
      <c r="AP22" s="159"/>
      <c r="AQ22" s="159"/>
      <c r="AR22" s="159"/>
      <c r="AS22" s="159"/>
      <c r="AT22" s="159"/>
      <c r="AU22" s="159"/>
      <c r="AV22" s="159" t="s">
        <v>80</v>
      </c>
      <c r="AW22" s="159" t="s">
        <v>80</v>
      </c>
      <c r="AX22" s="159" t="s">
        <v>80</v>
      </c>
      <c r="AY22" s="159" t="s">
        <v>80</v>
      </c>
      <c r="AZ22" s="159" t="s">
        <v>80</v>
      </c>
      <c r="BA22" s="159" t="s">
        <v>80</v>
      </c>
      <c r="BB22" s="159" t="s">
        <v>80</v>
      </c>
      <c r="BC22" s="159" t="s">
        <v>80</v>
      </c>
      <c r="BD22" s="159" t="s">
        <v>80</v>
      </c>
      <c r="BE22" s="159" t="s">
        <v>80</v>
      </c>
      <c r="BF22" s="159" t="s">
        <v>80</v>
      </c>
      <c r="BG22" s="159" t="s">
        <v>80</v>
      </c>
      <c r="BH22" s="159" t="s">
        <v>80</v>
      </c>
      <c r="BI22" s="159" t="s">
        <v>80</v>
      </c>
      <c r="BJ22" s="159" t="s">
        <v>80</v>
      </c>
      <c r="BK22" s="159" t="s">
        <v>80</v>
      </c>
      <c r="BL22" s="159" t="s">
        <v>80</v>
      </c>
      <c r="BM22" s="159"/>
      <c r="BN22" s="159" t="s">
        <v>80</v>
      </c>
    </row>
    <row r="23" spans="2:66" s="10" customFormat="1" x14ac:dyDescent="0.3">
      <c r="B23" s="226"/>
      <c r="C23" s="159" t="s">
        <v>80</v>
      </c>
      <c r="D23" s="159" t="s">
        <v>80</v>
      </c>
      <c r="E23" s="159" t="s">
        <v>80</v>
      </c>
      <c r="F23" s="159" t="s">
        <v>80</v>
      </c>
      <c r="G23" s="159"/>
      <c r="H23" s="159"/>
      <c r="I23" s="159"/>
      <c r="J23" s="159"/>
      <c r="K23" s="159"/>
      <c r="L23" s="159"/>
      <c r="M23" s="159"/>
      <c r="N23" s="159" t="s">
        <v>80</v>
      </c>
      <c r="O23" s="159" t="s">
        <v>80</v>
      </c>
      <c r="P23" s="159" t="s">
        <v>80</v>
      </c>
      <c r="Q23" s="159" t="s">
        <v>80</v>
      </c>
      <c r="R23" s="159" t="s">
        <v>80</v>
      </c>
      <c r="S23" s="159" t="s">
        <v>80</v>
      </c>
      <c r="T23" s="159" t="s">
        <v>80</v>
      </c>
      <c r="U23" s="159" t="s">
        <v>80</v>
      </c>
      <c r="V23" s="159" t="s">
        <v>80</v>
      </c>
      <c r="W23" s="159" t="s">
        <v>80</v>
      </c>
      <c r="X23" s="159" t="s">
        <v>80</v>
      </c>
      <c r="Y23" s="159" t="s">
        <v>80</v>
      </c>
      <c r="Z23" s="159" t="s">
        <v>80</v>
      </c>
      <c r="AA23" s="159" t="s">
        <v>80</v>
      </c>
      <c r="AB23" s="159" t="s">
        <v>80</v>
      </c>
      <c r="AC23" s="159" t="s">
        <v>80</v>
      </c>
      <c r="AD23" s="159" t="s">
        <v>80</v>
      </c>
      <c r="AE23" s="159" t="s">
        <v>80</v>
      </c>
      <c r="AF23" s="159"/>
      <c r="AG23" s="159"/>
      <c r="AH23" s="159"/>
      <c r="AI23" s="159"/>
      <c r="AJ23" s="159"/>
      <c r="AK23" s="159"/>
      <c r="AL23" s="159" t="s">
        <v>80</v>
      </c>
      <c r="AM23" s="159" t="s">
        <v>80</v>
      </c>
      <c r="AN23" s="159" t="s">
        <v>80</v>
      </c>
      <c r="AO23" s="159" t="s">
        <v>80</v>
      </c>
      <c r="AP23" s="159"/>
      <c r="AQ23" s="159"/>
      <c r="AR23" s="159"/>
      <c r="AS23" s="159"/>
      <c r="AT23" s="159"/>
      <c r="AU23" s="159"/>
      <c r="AV23" s="159" t="s">
        <v>80</v>
      </c>
      <c r="AW23" s="159" t="s">
        <v>80</v>
      </c>
      <c r="AX23" s="159" t="s">
        <v>80</v>
      </c>
      <c r="AY23" s="159" t="s">
        <v>80</v>
      </c>
      <c r="AZ23" s="159" t="s">
        <v>80</v>
      </c>
      <c r="BA23" s="159" t="s">
        <v>80</v>
      </c>
      <c r="BB23" s="159" t="s">
        <v>80</v>
      </c>
      <c r="BC23" s="159" t="s">
        <v>80</v>
      </c>
      <c r="BD23" s="159" t="s">
        <v>80</v>
      </c>
      <c r="BE23" s="159" t="s">
        <v>80</v>
      </c>
      <c r="BF23" s="159" t="s">
        <v>80</v>
      </c>
      <c r="BG23" s="159" t="s">
        <v>80</v>
      </c>
      <c r="BH23" s="159" t="s">
        <v>80</v>
      </c>
      <c r="BI23" s="159" t="s">
        <v>80</v>
      </c>
      <c r="BJ23" s="159" t="s">
        <v>80</v>
      </c>
      <c r="BK23" s="159" t="s">
        <v>80</v>
      </c>
      <c r="BL23" s="159" t="s">
        <v>80</v>
      </c>
      <c r="BM23" s="159"/>
      <c r="BN23" s="159" t="s">
        <v>80</v>
      </c>
    </row>
    <row r="24" spans="2:66" s="10" customFormat="1" x14ac:dyDescent="0.3">
      <c r="B24" s="226"/>
      <c r="C24" s="159" t="s">
        <v>80</v>
      </c>
      <c r="D24" s="159" t="s">
        <v>80</v>
      </c>
      <c r="E24" s="159" t="s">
        <v>80</v>
      </c>
      <c r="F24" s="159" t="s">
        <v>80</v>
      </c>
      <c r="G24" s="159"/>
      <c r="H24" s="159"/>
      <c r="I24" s="159"/>
      <c r="J24" s="159"/>
      <c r="K24" s="159"/>
      <c r="L24" s="159"/>
      <c r="M24" s="159"/>
      <c r="N24" s="159" t="s">
        <v>80</v>
      </c>
      <c r="O24" s="159" t="s">
        <v>80</v>
      </c>
      <c r="P24" s="159" t="s">
        <v>80</v>
      </c>
      <c r="Q24" s="159" t="s">
        <v>80</v>
      </c>
      <c r="R24" s="159" t="s">
        <v>80</v>
      </c>
      <c r="S24" s="159" t="s">
        <v>80</v>
      </c>
      <c r="T24" s="159" t="s">
        <v>80</v>
      </c>
      <c r="U24" s="159" t="s">
        <v>80</v>
      </c>
      <c r="V24" s="159" t="s">
        <v>80</v>
      </c>
      <c r="W24" s="159" t="s">
        <v>80</v>
      </c>
      <c r="X24" s="159" t="s">
        <v>80</v>
      </c>
      <c r="Y24" s="159" t="s">
        <v>80</v>
      </c>
      <c r="Z24" s="159" t="s">
        <v>80</v>
      </c>
      <c r="AA24" s="159" t="s">
        <v>80</v>
      </c>
      <c r="AB24" s="159" t="s">
        <v>80</v>
      </c>
      <c r="AC24" s="159" t="s">
        <v>80</v>
      </c>
      <c r="AD24" s="159" t="s">
        <v>80</v>
      </c>
      <c r="AE24" s="159" t="s">
        <v>80</v>
      </c>
      <c r="AF24" s="159"/>
      <c r="AG24" s="159"/>
      <c r="AH24" s="159"/>
      <c r="AI24" s="159"/>
      <c r="AJ24" s="159"/>
      <c r="AK24" s="159"/>
      <c r="AL24" s="159" t="s">
        <v>80</v>
      </c>
      <c r="AM24" s="159" t="s">
        <v>80</v>
      </c>
      <c r="AN24" s="159" t="s">
        <v>80</v>
      </c>
      <c r="AO24" s="159" t="s">
        <v>80</v>
      </c>
      <c r="AP24" s="159"/>
      <c r="AQ24" s="159"/>
      <c r="AR24" s="159"/>
      <c r="AS24" s="159"/>
      <c r="AT24" s="159"/>
      <c r="AU24" s="159"/>
      <c r="AV24" s="159" t="s">
        <v>80</v>
      </c>
      <c r="AW24" s="159" t="s">
        <v>80</v>
      </c>
      <c r="AX24" s="159" t="s">
        <v>80</v>
      </c>
      <c r="AY24" s="159" t="s">
        <v>80</v>
      </c>
      <c r="AZ24" s="159" t="s">
        <v>80</v>
      </c>
      <c r="BA24" s="159" t="s">
        <v>80</v>
      </c>
      <c r="BB24" s="159" t="s">
        <v>80</v>
      </c>
      <c r="BC24" s="159" t="s">
        <v>80</v>
      </c>
      <c r="BD24" s="159" t="s">
        <v>80</v>
      </c>
      <c r="BE24" s="159" t="s">
        <v>80</v>
      </c>
      <c r="BF24" s="159" t="s">
        <v>80</v>
      </c>
      <c r="BG24" s="159" t="s">
        <v>80</v>
      </c>
      <c r="BH24" s="159" t="s">
        <v>80</v>
      </c>
      <c r="BI24" s="159" t="s">
        <v>80</v>
      </c>
      <c r="BJ24" s="159" t="s">
        <v>80</v>
      </c>
      <c r="BK24" s="159" t="s">
        <v>80</v>
      </c>
      <c r="BL24" s="159" t="s">
        <v>80</v>
      </c>
      <c r="BM24" s="159"/>
      <c r="BN24" s="159" t="s">
        <v>80</v>
      </c>
    </row>
    <row r="25" spans="2:66" s="10" customFormat="1" x14ac:dyDescent="0.3">
      <c r="B25" s="226"/>
      <c r="C25" s="159" t="s">
        <v>80</v>
      </c>
      <c r="D25" s="159" t="s">
        <v>80</v>
      </c>
      <c r="E25" s="159" t="s">
        <v>80</v>
      </c>
      <c r="F25" s="159" t="s">
        <v>80</v>
      </c>
      <c r="G25" s="159"/>
      <c r="H25" s="159"/>
      <c r="I25" s="159"/>
      <c r="J25" s="159"/>
      <c r="K25" s="159"/>
      <c r="L25" s="159"/>
      <c r="M25" s="159"/>
      <c r="N25" s="159" t="s">
        <v>80</v>
      </c>
      <c r="O25" s="159" t="s">
        <v>80</v>
      </c>
      <c r="P25" s="159" t="s">
        <v>80</v>
      </c>
      <c r="Q25" s="159" t="s">
        <v>80</v>
      </c>
      <c r="R25" s="159" t="s">
        <v>80</v>
      </c>
      <c r="S25" s="159" t="s">
        <v>80</v>
      </c>
      <c r="T25" s="159" t="s">
        <v>80</v>
      </c>
      <c r="U25" s="159" t="s">
        <v>80</v>
      </c>
      <c r="V25" s="159" t="s">
        <v>80</v>
      </c>
      <c r="W25" s="159" t="s">
        <v>80</v>
      </c>
      <c r="X25" s="159" t="s">
        <v>80</v>
      </c>
      <c r="Y25" s="159" t="s">
        <v>80</v>
      </c>
      <c r="Z25" s="159" t="s">
        <v>80</v>
      </c>
      <c r="AA25" s="159" t="s">
        <v>80</v>
      </c>
      <c r="AB25" s="159" t="s">
        <v>80</v>
      </c>
      <c r="AC25" s="159" t="s">
        <v>80</v>
      </c>
      <c r="AD25" s="159" t="s">
        <v>80</v>
      </c>
      <c r="AE25" s="159" t="s">
        <v>80</v>
      </c>
      <c r="AF25" s="159"/>
      <c r="AG25" s="159"/>
      <c r="AH25" s="159"/>
      <c r="AI25" s="159"/>
      <c r="AJ25" s="159"/>
      <c r="AK25" s="159"/>
      <c r="AL25" s="159" t="s">
        <v>80</v>
      </c>
      <c r="AM25" s="159" t="s">
        <v>80</v>
      </c>
      <c r="AN25" s="159" t="s">
        <v>80</v>
      </c>
      <c r="AO25" s="159" t="s">
        <v>80</v>
      </c>
      <c r="AP25" s="159"/>
      <c r="AQ25" s="159"/>
      <c r="AR25" s="159"/>
      <c r="AS25" s="159"/>
      <c r="AT25" s="159"/>
      <c r="AU25" s="159"/>
      <c r="AV25" s="159" t="s">
        <v>80</v>
      </c>
      <c r="AW25" s="159" t="s">
        <v>80</v>
      </c>
      <c r="AX25" s="159" t="s">
        <v>80</v>
      </c>
      <c r="AY25" s="159" t="s">
        <v>80</v>
      </c>
      <c r="AZ25" s="159" t="s">
        <v>80</v>
      </c>
      <c r="BA25" s="159" t="s">
        <v>80</v>
      </c>
      <c r="BB25" s="159" t="s">
        <v>80</v>
      </c>
      <c r="BC25" s="159" t="s">
        <v>80</v>
      </c>
      <c r="BD25" s="159" t="s">
        <v>80</v>
      </c>
      <c r="BE25" s="159" t="s">
        <v>80</v>
      </c>
      <c r="BF25" s="159" t="s">
        <v>80</v>
      </c>
      <c r="BG25" s="159" t="s">
        <v>80</v>
      </c>
      <c r="BH25" s="159" t="s">
        <v>80</v>
      </c>
      <c r="BI25" s="159" t="s">
        <v>80</v>
      </c>
      <c r="BJ25" s="159" t="s">
        <v>80</v>
      </c>
      <c r="BK25" s="159" t="s">
        <v>80</v>
      </c>
      <c r="BL25" s="159" t="s">
        <v>80</v>
      </c>
      <c r="BM25" s="159"/>
      <c r="BN25" s="159" t="s">
        <v>80</v>
      </c>
    </row>
    <row r="26" spans="2:66" s="10" customFormat="1" x14ac:dyDescent="0.3">
      <c r="B26" s="226"/>
      <c r="C26" s="159" t="s">
        <v>80</v>
      </c>
      <c r="D26" s="159" t="s">
        <v>80</v>
      </c>
      <c r="E26" s="159" t="s">
        <v>80</v>
      </c>
      <c r="F26" s="159" t="s">
        <v>80</v>
      </c>
      <c r="G26" s="159"/>
      <c r="H26" s="159"/>
      <c r="I26" s="159"/>
      <c r="J26" s="159"/>
      <c r="K26" s="159"/>
      <c r="L26" s="159"/>
      <c r="M26" s="159"/>
      <c r="N26" s="159" t="s">
        <v>80</v>
      </c>
      <c r="O26" s="159" t="s">
        <v>80</v>
      </c>
      <c r="P26" s="159" t="s">
        <v>80</v>
      </c>
      <c r="Q26" s="159" t="s">
        <v>80</v>
      </c>
      <c r="R26" s="159" t="s">
        <v>80</v>
      </c>
      <c r="S26" s="159" t="s">
        <v>80</v>
      </c>
      <c r="T26" s="159" t="s">
        <v>80</v>
      </c>
      <c r="U26" s="159" t="s">
        <v>80</v>
      </c>
      <c r="V26" s="159" t="s">
        <v>80</v>
      </c>
      <c r="W26" s="159" t="s">
        <v>80</v>
      </c>
      <c r="X26" s="159" t="s">
        <v>80</v>
      </c>
      <c r="Y26" s="159" t="s">
        <v>80</v>
      </c>
      <c r="Z26" s="159" t="s">
        <v>80</v>
      </c>
      <c r="AA26" s="159" t="s">
        <v>80</v>
      </c>
      <c r="AB26" s="159" t="s">
        <v>80</v>
      </c>
      <c r="AC26" s="159" t="s">
        <v>80</v>
      </c>
      <c r="AD26" s="159" t="s">
        <v>80</v>
      </c>
      <c r="AE26" s="159" t="s">
        <v>80</v>
      </c>
      <c r="AF26" s="159"/>
      <c r="AG26" s="159"/>
      <c r="AH26" s="159"/>
      <c r="AI26" s="159"/>
      <c r="AJ26" s="159"/>
      <c r="AK26" s="159"/>
      <c r="AL26" s="159" t="s">
        <v>80</v>
      </c>
      <c r="AM26" s="159" t="s">
        <v>80</v>
      </c>
      <c r="AN26" s="159" t="s">
        <v>80</v>
      </c>
      <c r="AO26" s="159" t="s">
        <v>80</v>
      </c>
      <c r="AP26" s="159"/>
      <c r="AQ26" s="159"/>
      <c r="AR26" s="159"/>
      <c r="AS26" s="159"/>
      <c r="AT26" s="159"/>
      <c r="AU26" s="159"/>
      <c r="AV26" s="159" t="s">
        <v>80</v>
      </c>
      <c r="AW26" s="159" t="s">
        <v>80</v>
      </c>
      <c r="AX26" s="159" t="s">
        <v>80</v>
      </c>
      <c r="AY26" s="159" t="s">
        <v>80</v>
      </c>
      <c r="AZ26" s="159" t="s">
        <v>80</v>
      </c>
      <c r="BA26" s="159" t="s">
        <v>80</v>
      </c>
      <c r="BB26" s="159" t="s">
        <v>80</v>
      </c>
      <c r="BC26" s="159" t="s">
        <v>80</v>
      </c>
      <c r="BD26" s="159" t="s">
        <v>80</v>
      </c>
      <c r="BE26" s="159" t="s">
        <v>80</v>
      </c>
      <c r="BF26" s="159" t="s">
        <v>80</v>
      </c>
      <c r="BG26" s="159" t="s">
        <v>80</v>
      </c>
      <c r="BH26" s="159" t="s">
        <v>80</v>
      </c>
      <c r="BI26" s="159" t="s">
        <v>80</v>
      </c>
      <c r="BJ26" s="159" t="s">
        <v>80</v>
      </c>
      <c r="BK26" s="159" t="s">
        <v>80</v>
      </c>
      <c r="BL26" s="159" t="s">
        <v>80</v>
      </c>
      <c r="BM26" s="159"/>
      <c r="BN26" s="159" t="s">
        <v>80</v>
      </c>
    </row>
    <row r="27" spans="2:66" ht="15" customHeight="1" x14ac:dyDescent="0.3"/>
  </sheetData>
  <sheetProtection algorithmName="SHA-512" hashValue="I/pS+aXl4v7QyDssXoH0zh0jjiQ4v1KC1dFbX7i/G6MXirjo5gLnYcRp62Bp+dyVPm5cCgTJEIJoHdC5sXpeag==" saltValue="2JeFmk8LI/EU4G3PyCFRqA==" spinCount="100000" sheet="1" objects="1" scenarios="1" formatCells="0" formatColumns="0" formatRows="0" insertColumns="0" insertRows="0" insertHyperlinks="0" deleteColumns="0" deleteRows="0" sort="0" autoFilter="0" pivotTables="0"/>
  <mergeCells count="7">
    <mergeCell ref="B1:D2"/>
    <mergeCell ref="BM12:BN12"/>
    <mergeCell ref="B12:B13"/>
    <mergeCell ref="C12:AC12"/>
    <mergeCell ref="AD12:AE12"/>
    <mergeCell ref="AG12:AJ12"/>
    <mergeCell ref="AL12:BL12"/>
  </mergeCells>
  <conditionalFormatting sqref="B14:B26">
    <cfRule type="notContainsBlanks" dxfId="45" priority="10">
      <formula>LEN(TRIM(B14))&gt;0</formula>
    </cfRule>
  </conditionalFormatting>
  <conditionalFormatting sqref="C5:C6">
    <cfRule type="cellIs" dxfId="44" priority="11" operator="equal">
      <formula>0</formula>
    </cfRule>
  </conditionalFormatting>
  <conditionalFormatting sqref="C14:BN26">
    <cfRule type="expression" dxfId="43" priority="9">
      <formula>NOT($B14="")</formula>
    </cfRule>
  </conditionalFormatting>
  <conditionalFormatting sqref="D11:G11 B14:BN26">
    <cfRule type="expression" dxfId="42" priority="1">
      <formula>AND(NOT($C$9=""),$C$9=0)</formula>
    </cfRule>
  </conditionalFormatting>
  <conditionalFormatting sqref="AE14:AE26">
    <cfRule type="expression" dxfId="41" priority="8">
      <formula>NOT(OR($AD14="Calculated/Modeled"))</formula>
    </cfRule>
  </conditionalFormatting>
  <conditionalFormatting sqref="AF14:AF26">
    <cfRule type="expression" dxfId="40" priority="7">
      <formula>NOT($AD14="Measured")</formula>
    </cfRule>
  </conditionalFormatting>
  <conditionalFormatting sqref="AH14:AH26">
    <cfRule type="expression" dxfId="39" priority="6">
      <formula>NOT($AG14="Yes")</formula>
    </cfRule>
  </conditionalFormatting>
  <conditionalFormatting sqref="AJ14:AJ26">
    <cfRule type="expression" dxfId="38" priority="4">
      <formula>NOT($AI14="Yes")</formula>
    </cfRule>
  </conditionalFormatting>
  <conditionalFormatting sqref="AK14:AK26">
    <cfRule type="expression" dxfId="37" priority="3">
      <formula>NOT($AJ14="Other")</formula>
    </cfRule>
  </conditionalFormatting>
  <conditionalFormatting sqref="BN14:BN26">
    <cfRule type="expression" dxfId="36" priority="2">
      <formula>NOT($BM14="Yes")</formula>
    </cfRule>
  </conditionalFormatting>
  <dataValidations disablePrompts="1" count="4">
    <dataValidation type="list" allowBlank="1" showInputMessage="1" showErrorMessage="1" sqref="AI14:AI26 AG14:AG26 BM14:BM26" xr:uid="{93B84C26-5402-4C88-947B-91DD198E9E4D}">
      <formula1>"Yes, No"</formula1>
    </dataValidation>
    <dataValidation type="list" allowBlank="1" showInputMessage="1" showErrorMessage="1" sqref="AD14:AD26" xr:uid="{ABD49A3B-1350-4B82-BE27-63F8DB6622DA}">
      <formula1>"Calculated/Modeled, Measured"</formula1>
    </dataValidation>
    <dataValidation type="list" allowBlank="1" showInputMessage="1" showErrorMessage="1" sqref="AJ14:AJ26" xr:uid="{CEE28B84-A174-4AE4-9416-9B7C86700FAB}">
      <formula1>"Submerged fill, bottom loading,other"</formula1>
    </dataValidation>
    <dataValidation type="list" allowBlank="1" showInputMessage="1" showErrorMessage="1" sqref="AH14:AH26" xr:uid="{66CA9F8B-1F15-4EF4-836B-034103C21ECF}">
      <formula1>CntrlIDListFinal</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8368-8C1E-4D14-A0FD-E52A6F028629}">
  <sheetPr codeName="Sheet13">
    <tabColor theme="9" tint="0.59999389629810485"/>
  </sheetPr>
  <dimension ref="B1:BO24"/>
  <sheetViews>
    <sheetView workbookViewId="0">
      <selection activeCell="H17" sqref="H17"/>
    </sheetView>
  </sheetViews>
  <sheetFormatPr defaultRowHeight="14.4" x14ac:dyDescent="0.3"/>
  <cols>
    <col min="1" max="1" width="3" style="36" customWidth="1"/>
    <col min="2" max="2" width="18.5546875" style="36" customWidth="1"/>
    <col min="3" max="14" width="15.6640625" style="36" customWidth="1"/>
    <col min="15" max="15" width="16.5546875" style="36" customWidth="1"/>
    <col min="16" max="29" width="15.6640625" style="36" customWidth="1"/>
    <col min="30" max="33" width="20.6640625" style="36" customWidth="1"/>
    <col min="34" max="34" width="25.6640625" style="36" customWidth="1"/>
    <col min="35" max="35" width="20.6640625" style="36" customWidth="1"/>
    <col min="36" max="36" width="40.6640625" style="36" customWidth="1"/>
    <col min="37" max="63" width="15.6640625" style="36" customWidth="1"/>
    <col min="64" max="66" width="23.5546875" style="36" customWidth="1"/>
    <col min="67" max="67" width="17" style="36" customWidth="1"/>
    <col min="68" max="16384" width="8.88671875" style="36"/>
  </cols>
  <sheetData>
    <row r="1" spans="2:67" ht="18" customHeight="1" x14ac:dyDescent="0.3">
      <c r="B1" s="146" t="s">
        <v>672</v>
      </c>
      <c r="C1" s="146"/>
      <c r="E1" s="38"/>
    </row>
    <row r="2" spans="2:67" ht="18" customHeight="1" x14ac:dyDescent="0.3">
      <c r="B2" s="146"/>
      <c r="C2" s="146"/>
      <c r="E2" s="38"/>
    </row>
    <row r="4" spans="2:67" ht="15.6" x14ac:dyDescent="0.3">
      <c r="B4" s="40" t="s">
        <v>368</v>
      </c>
      <c r="E4" s="94" t="s">
        <v>673</v>
      </c>
      <c r="F4" s="179"/>
      <c r="G4" s="179"/>
    </row>
    <row r="5" spans="2:67" x14ac:dyDescent="0.3">
      <c r="B5" s="103" t="s">
        <v>369</v>
      </c>
      <c r="C5" s="121" t="str">
        <f>Facility!C4</f>
        <v xml:space="preserve">ETC Texas Pipeline, Ltd. </v>
      </c>
    </row>
    <row r="6" spans="2:67" x14ac:dyDescent="0.3">
      <c r="B6" s="103" t="s">
        <v>14</v>
      </c>
      <c r="C6" s="121" t="str">
        <f>Facility!C21</f>
        <v>Rebel Gas Processing Plant</v>
      </c>
    </row>
    <row r="7" spans="2:67" x14ac:dyDescent="0.3">
      <c r="B7" s="105"/>
      <c r="C7" s="105"/>
    </row>
    <row r="8" spans="2:67" ht="15.6" x14ac:dyDescent="0.3">
      <c r="B8" s="40" t="s">
        <v>674</v>
      </c>
      <c r="AH8" s="157"/>
    </row>
    <row r="9" spans="2:67" x14ac:dyDescent="0.3">
      <c r="B9" s="155" t="s">
        <v>675</v>
      </c>
      <c r="C9" s="255" t="s">
        <v>473</v>
      </c>
      <c r="D9" s="255"/>
      <c r="E9" s="255"/>
      <c r="F9" s="255"/>
      <c r="G9" s="255"/>
      <c r="H9" s="255"/>
      <c r="I9" s="255"/>
      <c r="J9" s="255"/>
      <c r="K9" s="255"/>
      <c r="L9" s="255"/>
      <c r="M9" s="255"/>
      <c r="N9" s="255"/>
      <c r="O9" s="255"/>
      <c r="P9" s="255"/>
      <c r="Q9" s="255"/>
      <c r="R9" s="255"/>
      <c r="S9" s="255"/>
      <c r="T9" s="255"/>
      <c r="U9" s="255"/>
      <c r="V9" s="255"/>
      <c r="W9" s="255"/>
      <c r="X9" s="255"/>
      <c r="Y9" s="255"/>
      <c r="Z9" s="255"/>
      <c r="AA9" s="255"/>
      <c r="AB9" s="255"/>
      <c r="AC9" s="255"/>
      <c r="AD9" s="304" t="s">
        <v>474</v>
      </c>
      <c r="AE9" s="304"/>
      <c r="AF9" s="305"/>
      <c r="AG9" s="306" t="s">
        <v>475</v>
      </c>
      <c r="AH9" s="306"/>
      <c r="AI9" s="306"/>
      <c r="AJ9" s="306"/>
      <c r="AK9" s="218" t="s">
        <v>476</v>
      </c>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47" t="s">
        <v>477</v>
      </c>
      <c r="BM9" s="247"/>
      <c r="BN9" s="247"/>
      <c r="BO9" s="247"/>
    </row>
    <row r="10" spans="2:67" ht="61.2" customHeight="1" x14ac:dyDescent="0.3">
      <c r="B10" s="155"/>
      <c r="C10" s="193" t="s">
        <v>487</v>
      </c>
      <c r="D10" s="193" t="s">
        <v>488</v>
      </c>
      <c r="E10" s="193" t="s">
        <v>489</v>
      </c>
      <c r="F10" s="193" t="s">
        <v>490</v>
      </c>
      <c r="G10" s="193" t="s">
        <v>491</v>
      </c>
      <c r="H10" s="193" t="s">
        <v>492</v>
      </c>
      <c r="I10" s="193" t="s">
        <v>493</v>
      </c>
      <c r="J10" s="193" t="s">
        <v>494</v>
      </c>
      <c r="K10" s="193" t="s">
        <v>495</v>
      </c>
      <c r="L10" s="193" t="s">
        <v>496</v>
      </c>
      <c r="M10" s="193" t="s">
        <v>497</v>
      </c>
      <c r="N10" s="193" t="s">
        <v>498</v>
      </c>
      <c r="O10" s="193" t="s">
        <v>591</v>
      </c>
      <c r="P10" s="193" t="s">
        <v>500</v>
      </c>
      <c r="Q10" s="193" t="s">
        <v>501</v>
      </c>
      <c r="R10" s="193" t="s">
        <v>502</v>
      </c>
      <c r="S10" s="193" t="s">
        <v>503</v>
      </c>
      <c r="T10" s="193" t="s">
        <v>504</v>
      </c>
      <c r="U10" s="193" t="s">
        <v>620</v>
      </c>
      <c r="V10" s="193" t="s">
        <v>506</v>
      </c>
      <c r="W10" s="193" t="s">
        <v>507</v>
      </c>
      <c r="X10" s="193" t="s">
        <v>508</v>
      </c>
      <c r="Y10" s="193" t="s">
        <v>509</v>
      </c>
      <c r="Z10" s="193" t="s">
        <v>621</v>
      </c>
      <c r="AA10" s="193" t="s">
        <v>511</v>
      </c>
      <c r="AB10" s="194" t="s">
        <v>512</v>
      </c>
      <c r="AC10" s="194" t="s">
        <v>513</v>
      </c>
      <c r="AD10" s="195" t="s">
        <v>514</v>
      </c>
      <c r="AE10" s="195" t="s">
        <v>515</v>
      </c>
      <c r="AF10" s="195" t="s">
        <v>516</v>
      </c>
      <c r="AG10" s="194" t="s">
        <v>676</v>
      </c>
      <c r="AH10" s="194" t="s">
        <v>677</v>
      </c>
      <c r="AI10" s="195" t="s">
        <v>634</v>
      </c>
      <c r="AJ10" s="195" t="s">
        <v>633</v>
      </c>
      <c r="AK10" s="193" t="s">
        <v>487</v>
      </c>
      <c r="AL10" s="193" t="s">
        <v>488</v>
      </c>
      <c r="AM10" s="193" t="s">
        <v>489</v>
      </c>
      <c r="AN10" s="193" t="s">
        <v>490</v>
      </c>
      <c r="AO10" s="193" t="s">
        <v>491</v>
      </c>
      <c r="AP10" s="193" t="s">
        <v>492</v>
      </c>
      <c r="AQ10" s="193" t="s">
        <v>493</v>
      </c>
      <c r="AR10" s="193" t="s">
        <v>494</v>
      </c>
      <c r="AS10" s="193" t="s">
        <v>495</v>
      </c>
      <c r="AT10" s="193" t="s">
        <v>496</v>
      </c>
      <c r="AU10" s="193" t="s">
        <v>497</v>
      </c>
      <c r="AV10" s="193" t="s">
        <v>498</v>
      </c>
      <c r="AW10" s="193" t="s">
        <v>519</v>
      </c>
      <c r="AX10" s="193" t="s">
        <v>500</v>
      </c>
      <c r="AY10" s="193" t="s">
        <v>501</v>
      </c>
      <c r="AZ10" s="193" t="s">
        <v>502</v>
      </c>
      <c r="BA10" s="193" t="s">
        <v>503</v>
      </c>
      <c r="BB10" s="193" t="s">
        <v>504</v>
      </c>
      <c r="BC10" s="193" t="s">
        <v>620</v>
      </c>
      <c r="BD10" s="193" t="s">
        <v>506</v>
      </c>
      <c r="BE10" s="193" t="s">
        <v>507</v>
      </c>
      <c r="BF10" s="193" t="s">
        <v>508</v>
      </c>
      <c r="BG10" s="193" t="s">
        <v>509</v>
      </c>
      <c r="BH10" s="193" t="s">
        <v>621</v>
      </c>
      <c r="BI10" s="193" t="s">
        <v>511</v>
      </c>
      <c r="BJ10" s="194" t="s">
        <v>512</v>
      </c>
      <c r="BK10" s="194" t="s">
        <v>513</v>
      </c>
      <c r="BL10" s="194" t="s">
        <v>678</v>
      </c>
      <c r="BM10" s="194" t="s">
        <v>679</v>
      </c>
      <c r="BN10" s="194" t="s">
        <v>680</v>
      </c>
      <c r="BO10" s="194" t="s">
        <v>528</v>
      </c>
    </row>
    <row r="11" spans="2:67" s="10" customFormat="1" x14ac:dyDescent="0.3">
      <c r="B11" s="226" t="s">
        <v>913</v>
      </c>
      <c r="C11" s="227">
        <v>49.814386474053755</v>
      </c>
      <c r="D11" s="227">
        <v>151.46139749909713</v>
      </c>
      <c r="E11" s="159" t="s">
        <v>80</v>
      </c>
      <c r="F11" s="227">
        <v>2.1258696457238635</v>
      </c>
      <c r="G11" s="159"/>
      <c r="H11" s="159"/>
      <c r="I11" s="159">
        <v>0</v>
      </c>
      <c r="J11" s="159"/>
      <c r="K11" s="159"/>
      <c r="L11" s="159"/>
      <c r="M11" s="159" t="s">
        <v>80</v>
      </c>
      <c r="N11" s="227">
        <v>0.60814919967719827</v>
      </c>
      <c r="O11" s="159" t="s">
        <v>80</v>
      </c>
      <c r="P11" s="229">
        <v>9.0070396706727951E-2</v>
      </c>
      <c r="Q11" s="159" t="s">
        <v>80</v>
      </c>
      <c r="R11" s="159" t="s">
        <v>80</v>
      </c>
      <c r="S11" s="159" t="s">
        <v>80</v>
      </c>
      <c r="T11" s="159" t="s">
        <v>80</v>
      </c>
      <c r="U11" s="159" t="s">
        <v>80</v>
      </c>
      <c r="V11" s="159" t="s">
        <v>80</v>
      </c>
      <c r="W11" s="159" t="s">
        <v>80</v>
      </c>
      <c r="X11" s="159" t="s">
        <v>80</v>
      </c>
      <c r="Y11" s="159" t="s">
        <v>80</v>
      </c>
      <c r="Z11" s="159" t="s">
        <v>80</v>
      </c>
      <c r="AA11" s="159" t="s">
        <v>80</v>
      </c>
      <c r="AB11" s="159" t="s">
        <v>80</v>
      </c>
      <c r="AC11" s="227">
        <f>SUM(E11:AB11)</f>
        <v>2.8240892421077897</v>
      </c>
      <c r="AD11" s="159" t="s">
        <v>903</v>
      </c>
      <c r="AE11" s="159" t="s">
        <v>916</v>
      </c>
      <c r="AF11" s="159"/>
      <c r="AG11" s="159" t="s">
        <v>880</v>
      </c>
      <c r="AH11" s="159" t="s">
        <v>897</v>
      </c>
      <c r="AI11" s="159" t="s">
        <v>875</v>
      </c>
      <c r="AJ11" s="159"/>
      <c r="AK11" s="227">
        <v>0.16635994847880134</v>
      </c>
      <c r="AL11" s="227">
        <v>134.05593364746287</v>
      </c>
      <c r="AM11" s="159" t="s">
        <v>80</v>
      </c>
      <c r="AN11" s="229">
        <v>4.0351690210050244E-2</v>
      </c>
      <c r="AO11" s="159" t="s">
        <v>80</v>
      </c>
      <c r="AP11" s="159" t="s">
        <v>80</v>
      </c>
      <c r="AQ11" s="159">
        <v>0</v>
      </c>
      <c r="AR11" s="159" t="s">
        <v>80</v>
      </c>
      <c r="AS11" s="159" t="s">
        <v>80</v>
      </c>
      <c r="AT11" s="159" t="s">
        <v>80</v>
      </c>
      <c r="AU11" s="159" t="s">
        <v>80</v>
      </c>
      <c r="AV11" s="229">
        <v>1.1652348114262162E-2</v>
      </c>
      <c r="AW11" s="159" t="s">
        <v>80</v>
      </c>
      <c r="AX11" s="308">
        <v>1.75582261416262E-3</v>
      </c>
      <c r="AY11" s="159" t="s">
        <v>80</v>
      </c>
      <c r="AZ11" s="159" t="s">
        <v>80</v>
      </c>
      <c r="BA11" s="159" t="s">
        <v>80</v>
      </c>
      <c r="BB11" s="159" t="s">
        <v>80</v>
      </c>
      <c r="BC11" s="159" t="s">
        <v>80</v>
      </c>
      <c r="BD11" s="159"/>
      <c r="BE11" s="159"/>
      <c r="BF11" s="159"/>
      <c r="BG11" s="159"/>
      <c r="BH11" s="159"/>
      <c r="BI11" s="159"/>
      <c r="BJ11" s="159"/>
      <c r="BK11" s="227">
        <f>SUM(AM11:BJ11)</f>
        <v>5.3759860938475026E-2</v>
      </c>
      <c r="BL11" s="159" t="s">
        <v>875</v>
      </c>
      <c r="BM11" s="159" t="s">
        <v>880</v>
      </c>
      <c r="BN11" s="159" t="s">
        <v>875</v>
      </c>
      <c r="BO11" s="159" t="s">
        <v>80</v>
      </c>
    </row>
    <row r="12" spans="2:67" s="10" customFormat="1" x14ac:dyDescent="0.3">
      <c r="B12" s="226" t="s">
        <v>914</v>
      </c>
      <c r="C12" s="227">
        <v>26.410233191778843</v>
      </c>
      <c r="D12" s="227">
        <v>250.6583190139807</v>
      </c>
      <c r="E12" s="159" t="s">
        <v>80</v>
      </c>
      <c r="F12" s="227">
        <v>4.970258548136643</v>
      </c>
      <c r="G12" s="159"/>
      <c r="H12" s="159"/>
      <c r="I12" s="159">
        <v>0</v>
      </c>
      <c r="J12" s="159"/>
      <c r="K12" s="159"/>
      <c r="L12" s="159"/>
      <c r="M12" s="159" t="s">
        <v>80</v>
      </c>
      <c r="N12" s="227">
        <v>1.6617502408907505</v>
      </c>
      <c r="O12" s="159" t="s">
        <v>80</v>
      </c>
      <c r="P12" s="229">
        <v>0.2841992278090974</v>
      </c>
      <c r="Q12" s="159" t="s">
        <v>80</v>
      </c>
      <c r="R12" s="159" t="s">
        <v>80</v>
      </c>
      <c r="S12" s="159" t="s">
        <v>80</v>
      </c>
      <c r="T12" s="159" t="s">
        <v>80</v>
      </c>
      <c r="U12" s="159" t="s">
        <v>80</v>
      </c>
      <c r="V12" s="159" t="s">
        <v>80</v>
      </c>
      <c r="W12" s="159" t="s">
        <v>80</v>
      </c>
      <c r="X12" s="159" t="s">
        <v>80</v>
      </c>
      <c r="Y12" s="159" t="s">
        <v>80</v>
      </c>
      <c r="Z12" s="159" t="s">
        <v>80</v>
      </c>
      <c r="AA12" s="159" t="s">
        <v>80</v>
      </c>
      <c r="AB12" s="159" t="s">
        <v>80</v>
      </c>
      <c r="AC12" s="227">
        <f t="shared" ref="AC12:AC13" si="0">SUM(E12:AB12)</f>
        <v>6.9162080168364906</v>
      </c>
      <c r="AD12" s="159" t="s">
        <v>903</v>
      </c>
      <c r="AE12" s="159" t="s">
        <v>916</v>
      </c>
      <c r="AF12" s="159"/>
      <c r="AG12" s="159" t="s">
        <v>880</v>
      </c>
      <c r="AH12" s="159" t="s">
        <v>897</v>
      </c>
      <c r="AI12" s="159" t="s">
        <v>875</v>
      </c>
      <c r="AJ12" s="159"/>
      <c r="AK12" s="227">
        <v>0.42194874558403594</v>
      </c>
      <c r="AL12" s="227">
        <v>16.900166865301529</v>
      </c>
      <c r="AM12" s="159" t="s">
        <v>80</v>
      </c>
      <c r="AN12" s="229">
        <v>9.5870024857537942E-2</v>
      </c>
      <c r="AO12" s="159" t="s">
        <v>80</v>
      </c>
      <c r="AP12" s="159" t="s">
        <v>80</v>
      </c>
      <c r="AQ12" s="159">
        <v>0</v>
      </c>
      <c r="AR12" s="159" t="s">
        <v>80</v>
      </c>
      <c r="AS12" s="159" t="s">
        <v>80</v>
      </c>
      <c r="AT12" s="159" t="s">
        <v>80</v>
      </c>
      <c r="AU12" s="159" t="s">
        <v>80</v>
      </c>
      <c r="AV12" s="229">
        <v>3.2406444117505942E-2</v>
      </c>
      <c r="AW12" s="159" t="s">
        <v>80</v>
      </c>
      <c r="AX12" s="308">
        <v>5.6109406731356505E-3</v>
      </c>
      <c r="AY12" s="159" t="s">
        <v>80</v>
      </c>
      <c r="AZ12" s="159" t="s">
        <v>80</v>
      </c>
      <c r="BA12" s="159" t="s">
        <v>80</v>
      </c>
      <c r="BB12" s="159" t="s">
        <v>80</v>
      </c>
      <c r="BC12" s="159" t="s">
        <v>80</v>
      </c>
      <c r="BD12" s="159"/>
      <c r="BE12" s="159"/>
      <c r="BF12" s="159"/>
      <c r="BG12" s="159"/>
      <c r="BH12" s="159"/>
      <c r="BI12" s="159"/>
      <c r="BJ12" s="159"/>
      <c r="BK12" s="227">
        <f t="shared" ref="BK12:BK13" si="1">SUM(AM12:BJ12)</f>
        <v>0.13388740964817952</v>
      </c>
      <c r="BL12" s="159" t="s">
        <v>875</v>
      </c>
      <c r="BM12" s="159" t="s">
        <v>880</v>
      </c>
      <c r="BN12" s="159" t="s">
        <v>875</v>
      </c>
      <c r="BO12" s="159" t="s">
        <v>80</v>
      </c>
    </row>
    <row r="13" spans="2:67" s="10" customFormat="1" x14ac:dyDescent="0.3">
      <c r="B13" s="226" t="s">
        <v>915</v>
      </c>
      <c r="C13" s="227">
        <v>12.547718888749264</v>
      </c>
      <c r="D13" s="227">
        <v>137.47417673096288</v>
      </c>
      <c r="E13" s="159" t="s">
        <v>80</v>
      </c>
      <c r="F13" s="227">
        <v>1.8697537867521257</v>
      </c>
      <c r="G13" s="159"/>
      <c r="H13" s="159"/>
      <c r="I13" s="159">
        <v>0</v>
      </c>
      <c r="J13" s="159"/>
      <c r="K13" s="159"/>
      <c r="L13" s="159"/>
      <c r="M13" s="159" t="s">
        <v>80</v>
      </c>
      <c r="N13" s="227">
        <v>0.52745250471939698</v>
      </c>
      <c r="O13" s="159" t="s">
        <v>80</v>
      </c>
      <c r="P13" s="229">
        <v>7.7574079650064173E-2</v>
      </c>
      <c r="Q13" s="159" t="s">
        <v>80</v>
      </c>
      <c r="R13" s="159" t="s">
        <v>80</v>
      </c>
      <c r="S13" s="159" t="s">
        <v>80</v>
      </c>
      <c r="T13" s="159" t="s">
        <v>80</v>
      </c>
      <c r="U13" s="159" t="s">
        <v>80</v>
      </c>
      <c r="V13" s="159" t="s">
        <v>80</v>
      </c>
      <c r="W13" s="159" t="s">
        <v>80</v>
      </c>
      <c r="X13" s="159" t="s">
        <v>80</v>
      </c>
      <c r="Y13" s="159" t="s">
        <v>80</v>
      </c>
      <c r="Z13" s="159" t="s">
        <v>80</v>
      </c>
      <c r="AA13" s="159" t="s">
        <v>80</v>
      </c>
      <c r="AB13" s="159" t="s">
        <v>80</v>
      </c>
      <c r="AC13" s="227">
        <f t="shared" si="0"/>
        <v>2.4747803711215868</v>
      </c>
      <c r="AD13" s="159" t="s">
        <v>903</v>
      </c>
      <c r="AE13" s="159" t="s">
        <v>916</v>
      </c>
      <c r="AF13" s="159"/>
      <c r="AG13" s="159" t="s">
        <v>880</v>
      </c>
      <c r="AH13" s="159" t="s">
        <v>897</v>
      </c>
      <c r="AI13" s="159" t="s">
        <v>875</v>
      </c>
      <c r="AJ13" s="159"/>
      <c r="AK13" s="227">
        <v>0.14484153689012497</v>
      </c>
      <c r="AL13" s="227">
        <v>134.01761908808862</v>
      </c>
      <c r="AM13" s="159" t="s">
        <v>80</v>
      </c>
      <c r="AN13" s="229">
        <v>3.5447954457294942E-2</v>
      </c>
      <c r="AO13" s="159" t="s">
        <v>80</v>
      </c>
      <c r="AP13" s="159" t="s">
        <v>80</v>
      </c>
      <c r="AQ13" s="159">
        <v>0</v>
      </c>
      <c r="AR13" s="159" t="s">
        <v>80</v>
      </c>
      <c r="AS13" s="159" t="s">
        <v>80</v>
      </c>
      <c r="AT13" s="159" t="s">
        <v>80</v>
      </c>
      <c r="AU13" s="159" t="s">
        <v>80</v>
      </c>
      <c r="AV13" s="229">
        <v>1.0090835821355433E-2</v>
      </c>
      <c r="AW13" s="159" t="s">
        <v>80</v>
      </c>
      <c r="AX13" s="308">
        <v>1.5106786577108414E-3</v>
      </c>
      <c r="AY13" s="159" t="s">
        <v>80</v>
      </c>
      <c r="AZ13" s="159" t="s">
        <v>80</v>
      </c>
      <c r="BA13" s="159" t="s">
        <v>80</v>
      </c>
      <c r="BB13" s="159" t="s">
        <v>80</v>
      </c>
      <c r="BC13" s="159" t="s">
        <v>80</v>
      </c>
      <c r="BD13" s="159"/>
      <c r="BE13" s="159"/>
      <c r="BF13" s="159"/>
      <c r="BG13" s="159"/>
      <c r="BH13" s="159"/>
      <c r="BI13" s="159"/>
      <c r="BJ13" s="159"/>
      <c r="BK13" s="227">
        <f t="shared" si="1"/>
        <v>4.7049468936361215E-2</v>
      </c>
      <c r="BL13" s="159" t="s">
        <v>875</v>
      </c>
      <c r="BM13" s="159" t="s">
        <v>880</v>
      </c>
      <c r="BN13" s="159" t="s">
        <v>875</v>
      </c>
      <c r="BO13" s="159" t="s">
        <v>80</v>
      </c>
    </row>
    <row r="14" spans="2:67" s="10" customFormat="1" x14ac:dyDescent="0.3">
      <c r="B14" s="226"/>
      <c r="C14" s="159" t="s">
        <v>80</v>
      </c>
      <c r="D14" s="159" t="s">
        <v>80</v>
      </c>
      <c r="E14" s="159" t="s">
        <v>80</v>
      </c>
      <c r="F14" s="159"/>
      <c r="G14" s="159"/>
      <c r="H14" s="159"/>
      <c r="I14" s="159"/>
      <c r="J14" s="159"/>
      <c r="K14" s="159"/>
      <c r="L14" s="159"/>
      <c r="M14" s="159" t="s">
        <v>80</v>
      </c>
      <c r="N14" s="159" t="s">
        <v>80</v>
      </c>
      <c r="O14" s="159" t="s">
        <v>80</v>
      </c>
      <c r="P14" s="159" t="s">
        <v>80</v>
      </c>
      <c r="Q14" s="159" t="s">
        <v>80</v>
      </c>
      <c r="R14" s="159" t="s">
        <v>80</v>
      </c>
      <c r="S14" s="159" t="s">
        <v>80</v>
      </c>
      <c r="T14" s="159" t="s">
        <v>80</v>
      </c>
      <c r="U14" s="159" t="s">
        <v>80</v>
      </c>
      <c r="V14" s="159" t="s">
        <v>80</v>
      </c>
      <c r="W14" s="159" t="s">
        <v>80</v>
      </c>
      <c r="X14" s="159" t="s">
        <v>80</v>
      </c>
      <c r="Y14" s="159" t="s">
        <v>80</v>
      </c>
      <c r="Z14" s="159" t="s">
        <v>80</v>
      </c>
      <c r="AA14" s="159" t="s">
        <v>80</v>
      </c>
      <c r="AB14" s="159" t="s">
        <v>80</v>
      </c>
      <c r="AC14" s="159" t="s">
        <v>80</v>
      </c>
      <c r="AD14" s="159"/>
      <c r="AE14" s="159" t="s">
        <v>80</v>
      </c>
      <c r="AF14" s="159"/>
      <c r="AG14" s="159"/>
      <c r="AH14" s="159"/>
      <c r="AI14" s="159"/>
      <c r="AJ14" s="159"/>
      <c r="AK14" s="159" t="s">
        <v>80</v>
      </c>
      <c r="AL14" s="159" t="s">
        <v>80</v>
      </c>
      <c r="AM14" s="159" t="s">
        <v>80</v>
      </c>
      <c r="AN14" s="159" t="s">
        <v>80</v>
      </c>
      <c r="AO14" s="159" t="s">
        <v>80</v>
      </c>
      <c r="AP14" s="159" t="s">
        <v>80</v>
      </c>
      <c r="AQ14" s="159" t="s">
        <v>80</v>
      </c>
      <c r="AR14" s="159" t="s">
        <v>80</v>
      </c>
      <c r="AS14" s="159" t="s">
        <v>80</v>
      </c>
      <c r="AT14" s="159" t="s">
        <v>80</v>
      </c>
      <c r="AU14" s="159" t="s">
        <v>80</v>
      </c>
      <c r="AV14" s="159" t="s">
        <v>80</v>
      </c>
      <c r="AW14" s="159" t="s">
        <v>80</v>
      </c>
      <c r="AX14" s="159" t="s">
        <v>80</v>
      </c>
      <c r="AY14" s="159" t="s">
        <v>80</v>
      </c>
      <c r="AZ14" s="159" t="s">
        <v>80</v>
      </c>
      <c r="BA14" s="159" t="s">
        <v>80</v>
      </c>
      <c r="BB14" s="159" t="s">
        <v>80</v>
      </c>
      <c r="BC14" s="159" t="s">
        <v>80</v>
      </c>
      <c r="BD14" s="159"/>
      <c r="BE14" s="159"/>
      <c r="BF14" s="159"/>
      <c r="BG14" s="159"/>
      <c r="BH14" s="159"/>
      <c r="BI14" s="159"/>
      <c r="BJ14" s="159"/>
      <c r="BK14" s="159" t="s">
        <v>80</v>
      </c>
      <c r="BL14" s="159"/>
      <c r="BM14" s="159"/>
      <c r="BN14" s="159"/>
      <c r="BO14" s="159" t="s">
        <v>80</v>
      </c>
    </row>
    <row r="15" spans="2:67" s="10" customFormat="1" x14ac:dyDescent="0.3">
      <c r="B15" s="226"/>
      <c r="C15" s="159" t="s">
        <v>80</v>
      </c>
      <c r="D15" s="159" t="s">
        <v>80</v>
      </c>
      <c r="E15" s="159" t="s">
        <v>80</v>
      </c>
      <c r="F15" s="159"/>
      <c r="G15" s="159"/>
      <c r="H15" s="159"/>
      <c r="I15" s="159"/>
      <c r="J15" s="159"/>
      <c r="K15" s="159"/>
      <c r="L15" s="159"/>
      <c r="M15" s="159" t="s">
        <v>80</v>
      </c>
      <c r="N15" s="159" t="s">
        <v>80</v>
      </c>
      <c r="O15" s="159" t="s">
        <v>80</v>
      </c>
      <c r="P15" s="159" t="s">
        <v>80</v>
      </c>
      <c r="Q15" s="159" t="s">
        <v>80</v>
      </c>
      <c r="R15" s="159" t="s">
        <v>80</v>
      </c>
      <c r="S15" s="159" t="s">
        <v>80</v>
      </c>
      <c r="T15" s="159" t="s">
        <v>80</v>
      </c>
      <c r="U15" s="159" t="s">
        <v>80</v>
      </c>
      <c r="V15" s="159" t="s">
        <v>80</v>
      </c>
      <c r="W15" s="159" t="s">
        <v>80</v>
      </c>
      <c r="X15" s="159" t="s">
        <v>80</v>
      </c>
      <c r="Y15" s="159" t="s">
        <v>80</v>
      </c>
      <c r="Z15" s="159" t="s">
        <v>80</v>
      </c>
      <c r="AA15" s="159" t="s">
        <v>80</v>
      </c>
      <c r="AB15" s="159" t="s">
        <v>80</v>
      </c>
      <c r="AC15" s="159" t="s">
        <v>80</v>
      </c>
      <c r="AD15" s="159" t="s">
        <v>80</v>
      </c>
      <c r="AE15" s="159" t="s">
        <v>80</v>
      </c>
      <c r="AF15" s="159"/>
      <c r="AG15" s="159"/>
      <c r="AH15" s="159"/>
      <c r="AI15" s="159"/>
      <c r="AJ15" s="159"/>
      <c r="AK15" s="159" t="s">
        <v>80</v>
      </c>
      <c r="AL15" s="159" t="s">
        <v>80</v>
      </c>
      <c r="AM15" s="159" t="s">
        <v>80</v>
      </c>
      <c r="AN15" s="159" t="s">
        <v>80</v>
      </c>
      <c r="AO15" s="159" t="s">
        <v>80</v>
      </c>
      <c r="AP15" s="159" t="s">
        <v>80</v>
      </c>
      <c r="AQ15" s="159" t="s">
        <v>80</v>
      </c>
      <c r="AR15" s="159" t="s">
        <v>80</v>
      </c>
      <c r="AS15" s="159" t="s">
        <v>80</v>
      </c>
      <c r="AT15" s="159" t="s">
        <v>80</v>
      </c>
      <c r="AU15" s="159" t="s">
        <v>80</v>
      </c>
      <c r="AV15" s="159" t="s">
        <v>80</v>
      </c>
      <c r="AW15" s="159" t="s">
        <v>80</v>
      </c>
      <c r="AX15" s="159" t="s">
        <v>80</v>
      </c>
      <c r="AY15" s="159" t="s">
        <v>80</v>
      </c>
      <c r="AZ15" s="159" t="s">
        <v>80</v>
      </c>
      <c r="BA15" s="159" t="s">
        <v>80</v>
      </c>
      <c r="BB15" s="159" t="s">
        <v>80</v>
      </c>
      <c r="BC15" s="159" t="s">
        <v>80</v>
      </c>
      <c r="BD15" s="159"/>
      <c r="BE15" s="159"/>
      <c r="BF15" s="159"/>
      <c r="BG15" s="159"/>
      <c r="BH15" s="159"/>
      <c r="BI15" s="159"/>
      <c r="BJ15" s="159"/>
      <c r="BK15" s="159" t="s">
        <v>80</v>
      </c>
      <c r="BL15" s="159"/>
      <c r="BM15" s="159"/>
      <c r="BN15" s="159"/>
      <c r="BO15" s="159" t="s">
        <v>80</v>
      </c>
    </row>
    <row r="16" spans="2:67" s="10" customFormat="1" x14ac:dyDescent="0.3">
      <c r="B16" s="226"/>
      <c r="C16" s="159" t="s">
        <v>80</v>
      </c>
      <c r="D16" s="159" t="s">
        <v>80</v>
      </c>
      <c r="E16" s="159" t="s">
        <v>80</v>
      </c>
      <c r="F16" s="159"/>
      <c r="G16" s="159"/>
      <c r="H16" s="159"/>
      <c r="I16" s="159"/>
      <c r="J16" s="159"/>
      <c r="K16" s="159"/>
      <c r="L16" s="159"/>
      <c r="M16" s="159" t="s">
        <v>80</v>
      </c>
      <c r="N16" s="159" t="s">
        <v>80</v>
      </c>
      <c r="O16" s="159" t="s">
        <v>80</v>
      </c>
      <c r="P16" s="159" t="s">
        <v>80</v>
      </c>
      <c r="Q16" s="159" t="s">
        <v>80</v>
      </c>
      <c r="R16" s="159" t="s">
        <v>80</v>
      </c>
      <c r="S16" s="159" t="s">
        <v>80</v>
      </c>
      <c r="T16" s="159" t="s">
        <v>80</v>
      </c>
      <c r="U16" s="159" t="s">
        <v>80</v>
      </c>
      <c r="V16" s="159" t="s">
        <v>80</v>
      </c>
      <c r="W16" s="159" t="s">
        <v>80</v>
      </c>
      <c r="X16" s="159" t="s">
        <v>80</v>
      </c>
      <c r="Y16" s="159" t="s">
        <v>80</v>
      </c>
      <c r="Z16" s="159" t="s">
        <v>80</v>
      </c>
      <c r="AA16" s="159" t="s">
        <v>80</v>
      </c>
      <c r="AB16" s="159" t="s">
        <v>80</v>
      </c>
      <c r="AC16" s="159" t="s">
        <v>80</v>
      </c>
      <c r="AD16" s="159" t="s">
        <v>80</v>
      </c>
      <c r="AE16" s="159" t="s">
        <v>80</v>
      </c>
      <c r="AF16" s="159"/>
      <c r="AG16" s="159"/>
      <c r="AH16" s="159"/>
      <c r="AI16" s="159"/>
      <c r="AJ16" s="159"/>
      <c r="AK16" s="159" t="s">
        <v>80</v>
      </c>
      <c r="AL16" s="159" t="s">
        <v>80</v>
      </c>
      <c r="AM16" s="159" t="s">
        <v>80</v>
      </c>
      <c r="AN16" s="159" t="s">
        <v>80</v>
      </c>
      <c r="AO16" s="159" t="s">
        <v>80</v>
      </c>
      <c r="AP16" s="159" t="s">
        <v>80</v>
      </c>
      <c r="AQ16" s="159" t="s">
        <v>80</v>
      </c>
      <c r="AR16" s="159" t="s">
        <v>80</v>
      </c>
      <c r="AS16" s="159" t="s">
        <v>80</v>
      </c>
      <c r="AT16" s="159" t="s">
        <v>80</v>
      </c>
      <c r="AU16" s="159" t="s">
        <v>80</v>
      </c>
      <c r="AV16" s="159" t="s">
        <v>80</v>
      </c>
      <c r="AW16" s="159" t="s">
        <v>80</v>
      </c>
      <c r="AX16" s="159" t="s">
        <v>80</v>
      </c>
      <c r="AY16" s="159" t="s">
        <v>80</v>
      </c>
      <c r="AZ16" s="159" t="s">
        <v>80</v>
      </c>
      <c r="BA16" s="159" t="s">
        <v>80</v>
      </c>
      <c r="BB16" s="159" t="s">
        <v>80</v>
      </c>
      <c r="BC16" s="159" t="s">
        <v>80</v>
      </c>
      <c r="BD16" s="159"/>
      <c r="BE16" s="159"/>
      <c r="BF16" s="159"/>
      <c r="BG16" s="159"/>
      <c r="BH16" s="159"/>
      <c r="BI16" s="159"/>
      <c r="BJ16" s="159"/>
      <c r="BK16" s="159" t="s">
        <v>80</v>
      </c>
      <c r="BL16" s="159"/>
      <c r="BM16" s="159"/>
      <c r="BN16" s="159"/>
      <c r="BO16" s="159" t="s">
        <v>80</v>
      </c>
    </row>
    <row r="17" spans="2:67" s="10" customFormat="1" x14ac:dyDescent="0.3">
      <c r="B17" s="226"/>
      <c r="C17" s="159" t="s">
        <v>80</v>
      </c>
      <c r="D17" s="159" t="s">
        <v>80</v>
      </c>
      <c r="E17" s="159" t="s">
        <v>80</v>
      </c>
      <c r="F17" s="159"/>
      <c r="G17" s="159"/>
      <c r="H17" s="159"/>
      <c r="I17" s="159"/>
      <c r="J17" s="159"/>
      <c r="K17" s="159"/>
      <c r="L17" s="159"/>
      <c r="M17" s="159" t="s">
        <v>80</v>
      </c>
      <c r="N17" s="159" t="s">
        <v>80</v>
      </c>
      <c r="O17" s="159" t="s">
        <v>80</v>
      </c>
      <c r="P17" s="159" t="s">
        <v>80</v>
      </c>
      <c r="Q17" s="159" t="s">
        <v>80</v>
      </c>
      <c r="R17" s="159" t="s">
        <v>80</v>
      </c>
      <c r="S17" s="159" t="s">
        <v>80</v>
      </c>
      <c r="T17" s="159" t="s">
        <v>80</v>
      </c>
      <c r="U17" s="159" t="s">
        <v>80</v>
      </c>
      <c r="V17" s="159" t="s">
        <v>80</v>
      </c>
      <c r="W17" s="159" t="s">
        <v>80</v>
      </c>
      <c r="X17" s="159" t="s">
        <v>80</v>
      </c>
      <c r="Y17" s="159" t="s">
        <v>80</v>
      </c>
      <c r="Z17" s="159" t="s">
        <v>80</v>
      </c>
      <c r="AA17" s="159" t="s">
        <v>80</v>
      </c>
      <c r="AB17" s="159" t="s">
        <v>80</v>
      </c>
      <c r="AC17" s="159" t="s">
        <v>80</v>
      </c>
      <c r="AD17" s="159" t="s">
        <v>80</v>
      </c>
      <c r="AE17" s="159" t="s">
        <v>80</v>
      </c>
      <c r="AF17" s="159"/>
      <c r="AG17" s="159"/>
      <c r="AH17" s="159"/>
      <c r="AI17" s="159"/>
      <c r="AJ17" s="159"/>
      <c r="AK17" s="159" t="s">
        <v>80</v>
      </c>
      <c r="AL17" s="159" t="s">
        <v>80</v>
      </c>
      <c r="AM17" s="159" t="s">
        <v>80</v>
      </c>
      <c r="AN17" s="159" t="s">
        <v>80</v>
      </c>
      <c r="AO17" s="159" t="s">
        <v>80</v>
      </c>
      <c r="AP17" s="159" t="s">
        <v>80</v>
      </c>
      <c r="AQ17" s="159" t="s">
        <v>80</v>
      </c>
      <c r="AR17" s="159" t="s">
        <v>80</v>
      </c>
      <c r="AS17" s="159" t="s">
        <v>80</v>
      </c>
      <c r="AT17" s="159" t="s">
        <v>80</v>
      </c>
      <c r="AU17" s="159" t="s">
        <v>80</v>
      </c>
      <c r="AV17" s="159" t="s">
        <v>80</v>
      </c>
      <c r="AW17" s="159" t="s">
        <v>80</v>
      </c>
      <c r="AX17" s="159" t="s">
        <v>80</v>
      </c>
      <c r="AY17" s="159" t="s">
        <v>80</v>
      </c>
      <c r="AZ17" s="159" t="s">
        <v>80</v>
      </c>
      <c r="BA17" s="159" t="s">
        <v>80</v>
      </c>
      <c r="BB17" s="159" t="s">
        <v>80</v>
      </c>
      <c r="BC17" s="159" t="s">
        <v>80</v>
      </c>
      <c r="BD17" s="159"/>
      <c r="BE17" s="159"/>
      <c r="BF17" s="159"/>
      <c r="BG17" s="159"/>
      <c r="BH17" s="159"/>
      <c r="BI17" s="159"/>
      <c r="BJ17" s="159"/>
      <c r="BK17" s="159" t="s">
        <v>80</v>
      </c>
      <c r="BL17" s="159"/>
      <c r="BM17" s="159"/>
      <c r="BN17" s="159"/>
      <c r="BO17" s="159" t="s">
        <v>80</v>
      </c>
    </row>
    <row r="18" spans="2:67" s="10" customFormat="1" x14ac:dyDescent="0.3">
      <c r="B18" s="226"/>
      <c r="C18" s="159" t="s">
        <v>80</v>
      </c>
      <c r="D18" s="159" t="s">
        <v>80</v>
      </c>
      <c r="E18" s="159" t="s">
        <v>80</v>
      </c>
      <c r="F18" s="159"/>
      <c r="G18" s="159"/>
      <c r="H18" s="159"/>
      <c r="I18" s="159"/>
      <c r="J18" s="159"/>
      <c r="K18" s="159"/>
      <c r="L18" s="159"/>
      <c r="M18" s="159" t="s">
        <v>80</v>
      </c>
      <c r="N18" s="159" t="s">
        <v>80</v>
      </c>
      <c r="O18" s="159" t="s">
        <v>80</v>
      </c>
      <c r="P18" s="159" t="s">
        <v>80</v>
      </c>
      <c r="Q18" s="159" t="s">
        <v>80</v>
      </c>
      <c r="R18" s="159" t="s">
        <v>80</v>
      </c>
      <c r="S18" s="159" t="s">
        <v>80</v>
      </c>
      <c r="T18" s="159" t="s">
        <v>80</v>
      </c>
      <c r="U18" s="159" t="s">
        <v>80</v>
      </c>
      <c r="V18" s="159" t="s">
        <v>80</v>
      </c>
      <c r="W18" s="159" t="s">
        <v>80</v>
      </c>
      <c r="X18" s="159" t="s">
        <v>80</v>
      </c>
      <c r="Y18" s="159" t="s">
        <v>80</v>
      </c>
      <c r="Z18" s="159" t="s">
        <v>80</v>
      </c>
      <c r="AA18" s="159" t="s">
        <v>80</v>
      </c>
      <c r="AB18" s="159" t="s">
        <v>80</v>
      </c>
      <c r="AC18" s="159" t="s">
        <v>80</v>
      </c>
      <c r="AD18" s="159" t="s">
        <v>80</v>
      </c>
      <c r="AE18" s="159" t="s">
        <v>80</v>
      </c>
      <c r="AF18" s="159"/>
      <c r="AG18" s="159"/>
      <c r="AH18" s="159"/>
      <c r="AI18" s="159"/>
      <c r="AJ18" s="159"/>
      <c r="AK18" s="159" t="s">
        <v>80</v>
      </c>
      <c r="AL18" s="159" t="s">
        <v>80</v>
      </c>
      <c r="AM18" s="159" t="s">
        <v>80</v>
      </c>
      <c r="AN18" s="159" t="s">
        <v>80</v>
      </c>
      <c r="AO18" s="159" t="s">
        <v>80</v>
      </c>
      <c r="AP18" s="159" t="s">
        <v>80</v>
      </c>
      <c r="AQ18" s="159" t="s">
        <v>80</v>
      </c>
      <c r="AR18" s="159" t="s">
        <v>80</v>
      </c>
      <c r="AS18" s="159" t="s">
        <v>80</v>
      </c>
      <c r="AT18" s="159" t="s">
        <v>80</v>
      </c>
      <c r="AU18" s="159" t="s">
        <v>80</v>
      </c>
      <c r="AV18" s="159" t="s">
        <v>80</v>
      </c>
      <c r="AW18" s="159" t="s">
        <v>80</v>
      </c>
      <c r="AX18" s="159" t="s">
        <v>80</v>
      </c>
      <c r="AY18" s="159" t="s">
        <v>80</v>
      </c>
      <c r="AZ18" s="159" t="s">
        <v>80</v>
      </c>
      <c r="BA18" s="159" t="s">
        <v>80</v>
      </c>
      <c r="BB18" s="159" t="s">
        <v>80</v>
      </c>
      <c r="BC18" s="159" t="s">
        <v>80</v>
      </c>
      <c r="BD18" s="159"/>
      <c r="BE18" s="159"/>
      <c r="BF18" s="159"/>
      <c r="BG18" s="159"/>
      <c r="BH18" s="159"/>
      <c r="BI18" s="159"/>
      <c r="BJ18" s="159"/>
      <c r="BK18" s="159" t="s">
        <v>80</v>
      </c>
      <c r="BL18" s="159"/>
      <c r="BM18" s="159"/>
      <c r="BN18" s="159"/>
      <c r="BO18" s="159" t="s">
        <v>80</v>
      </c>
    </row>
    <row r="19" spans="2:67" s="10" customFormat="1" x14ac:dyDescent="0.3">
      <c r="B19" s="226"/>
      <c r="C19" s="159" t="s">
        <v>80</v>
      </c>
      <c r="D19" s="159" t="s">
        <v>80</v>
      </c>
      <c r="E19" s="159" t="s">
        <v>80</v>
      </c>
      <c r="F19" s="159"/>
      <c r="G19" s="159"/>
      <c r="H19" s="159"/>
      <c r="I19" s="159"/>
      <c r="J19" s="159"/>
      <c r="K19" s="159"/>
      <c r="L19" s="159"/>
      <c r="M19" s="159" t="s">
        <v>80</v>
      </c>
      <c r="N19" s="159" t="s">
        <v>80</v>
      </c>
      <c r="O19" s="159" t="s">
        <v>80</v>
      </c>
      <c r="P19" s="159" t="s">
        <v>80</v>
      </c>
      <c r="Q19" s="159" t="s">
        <v>80</v>
      </c>
      <c r="R19" s="159" t="s">
        <v>80</v>
      </c>
      <c r="S19" s="159" t="s">
        <v>80</v>
      </c>
      <c r="T19" s="159" t="s">
        <v>80</v>
      </c>
      <c r="U19" s="159" t="s">
        <v>80</v>
      </c>
      <c r="V19" s="159" t="s">
        <v>80</v>
      </c>
      <c r="W19" s="159" t="s">
        <v>80</v>
      </c>
      <c r="X19" s="159" t="s">
        <v>80</v>
      </c>
      <c r="Y19" s="159" t="s">
        <v>80</v>
      </c>
      <c r="Z19" s="159" t="s">
        <v>80</v>
      </c>
      <c r="AA19" s="159" t="s">
        <v>80</v>
      </c>
      <c r="AB19" s="159" t="s">
        <v>80</v>
      </c>
      <c r="AC19" s="159" t="s">
        <v>80</v>
      </c>
      <c r="AD19" s="159" t="s">
        <v>80</v>
      </c>
      <c r="AE19" s="159" t="s">
        <v>80</v>
      </c>
      <c r="AF19" s="159"/>
      <c r="AG19" s="159"/>
      <c r="AH19" s="159"/>
      <c r="AI19" s="159"/>
      <c r="AJ19" s="159"/>
      <c r="AK19" s="159" t="s">
        <v>80</v>
      </c>
      <c r="AL19" s="159" t="s">
        <v>80</v>
      </c>
      <c r="AM19" s="159" t="s">
        <v>80</v>
      </c>
      <c r="AN19" s="159" t="s">
        <v>80</v>
      </c>
      <c r="AO19" s="159" t="s">
        <v>80</v>
      </c>
      <c r="AP19" s="159" t="s">
        <v>80</v>
      </c>
      <c r="AQ19" s="159" t="s">
        <v>80</v>
      </c>
      <c r="AR19" s="159" t="s">
        <v>80</v>
      </c>
      <c r="AS19" s="159" t="s">
        <v>80</v>
      </c>
      <c r="AT19" s="159" t="s">
        <v>80</v>
      </c>
      <c r="AU19" s="159" t="s">
        <v>80</v>
      </c>
      <c r="AV19" s="159" t="s">
        <v>80</v>
      </c>
      <c r="AW19" s="159" t="s">
        <v>80</v>
      </c>
      <c r="AX19" s="159" t="s">
        <v>80</v>
      </c>
      <c r="AY19" s="159" t="s">
        <v>80</v>
      </c>
      <c r="AZ19" s="159" t="s">
        <v>80</v>
      </c>
      <c r="BA19" s="159" t="s">
        <v>80</v>
      </c>
      <c r="BB19" s="159" t="s">
        <v>80</v>
      </c>
      <c r="BC19" s="159" t="s">
        <v>80</v>
      </c>
      <c r="BD19" s="159"/>
      <c r="BE19" s="159"/>
      <c r="BF19" s="159"/>
      <c r="BG19" s="159"/>
      <c r="BH19" s="159"/>
      <c r="BI19" s="159"/>
      <c r="BJ19" s="159"/>
      <c r="BK19" s="159" t="s">
        <v>80</v>
      </c>
      <c r="BL19" s="159"/>
      <c r="BM19" s="159"/>
      <c r="BN19" s="159"/>
      <c r="BO19" s="159" t="s">
        <v>80</v>
      </c>
    </row>
    <row r="20" spans="2:67" s="10" customFormat="1" x14ac:dyDescent="0.3">
      <c r="B20" s="226"/>
      <c r="C20" s="159" t="s">
        <v>80</v>
      </c>
      <c r="D20" s="159" t="s">
        <v>80</v>
      </c>
      <c r="E20" s="159" t="s">
        <v>80</v>
      </c>
      <c r="F20" s="159"/>
      <c r="G20" s="159"/>
      <c r="H20" s="159"/>
      <c r="I20" s="159"/>
      <c r="J20" s="159"/>
      <c r="K20" s="159"/>
      <c r="L20" s="159"/>
      <c r="M20" s="159" t="s">
        <v>80</v>
      </c>
      <c r="N20" s="159" t="s">
        <v>80</v>
      </c>
      <c r="O20" s="159" t="s">
        <v>80</v>
      </c>
      <c r="P20" s="159" t="s">
        <v>80</v>
      </c>
      <c r="Q20" s="159" t="s">
        <v>80</v>
      </c>
      <c r="R20" s="159" t="s">
        <v>80</v>
      </c>
      <c r="S20" s="159" t="s">
        <v>80</v>
      </c>
      <c r="T20" s="159" t="s">
        <v>80</v>
      </c>
      <c r="U20" s="159" t="s">
        <v>80</v>
      </c>
      <c r="V20" s="159" t="s">
        <v>80</v>
      </c>
      <c r="W20" s="159" t="s">
        <v>80</v>
      </c>
      <c r="X20" s="159" t="s">
        <v>80</v>
      </c>
      <c r="Y20" s="159" t="s">
        <v>80</v>
      </c>
      <c r="Z20" s="159" t="s">
        <v>80</v>
      </c>
      <c r="AA20" s="159" t="s">
        <v>80</v>
      </c>
      <c r="AB20" s="159" t="s">
        <v>80</v>
      </c>
      <c r="AC20" s="159" t="s">
        <v>80</v>
      </c>
      <c r="AD20" s="159" t="s">
        <v>80</v>
      </c>
      <c r="AE20" s="159" t="s">
        <v>80</v>
      </c>
      <c r="AF20" s="159"/>
      <c r="AG20" s="159"/>
      <c r="AH20" s="159"/>
      <c r="AI20" s="159"/>
      <c r="AJ20" s="159"/>
      <c r="AK20" s="159" t="s">
        <v>80</v>
      </c>
      <c r="AL20" s="159" t="s">
        <v>80</v>
      </c>
      <c r="AM20" s="159" t="s">
        <v>80</v>
      </c>
      <c r="AN20" s="159" t="s">
        <v>80</v>
      </c>
      <c r="AO20" s="159" t="s">
        <v>80</v>
      </c>
      <c r="AP20" s="159" t="s">
        <v>80</v>
      </c>
      <c r="AQ20" s="159" t="s">
        <v>80</v>
      </c>
      <c r="AR20" s="159" t="s">
        <v>80</v>
      </c>
      <c r="AS20" s="159" t="s">
        <v>80</v>
      </c>
      <c r="AT20" s="159" t="s">
        <v>80</v>
      </c>
      <c r="AU20" s="159" t="s">
        <v>80</v>
      </c>
      <c r="AV20" s="159" t="s">
        <v>80</v>
      </c>
      <c r="AW20" s="159" t="s">
        <v>80</v>
      </c>
      <c r="AX20" s="159" t="s">
        <v>80</v>
      </c>
      <c r="AY20" s="159" t="s">
        <v>80</v>
      </c>
      <c r="AZ20" s="159" t="s">
        <v>80</v>
      </c>
      <c r="BA20" s="159" t="s">
        <v>80</v>
      </c>
      <c r="BB20" s="159" t="s">
        <v>80</v>
      </c>
      <c r="BC20" s="159" t="s">
        <v>80</v>
      </c>
      <c r="BD20" s="159"/>
      <c r="BE20" s="159"/>
      <c r="BF20" s="159"/>
      <c r="BG20" s="159"/>
      <c r="BH20" s="159"/>
      <c r="BI20" s="159"/>
      <c r="BJ20" s="159"/>
      <c r="BK20" s="159" t="s">
        <v>80</v>
      </c>
      <c r="BL20" s="159"/>
      <c r="BM20" s="159"/>
      <c r="BN20" s="159"/>
      <c r="BO20" s="159" t="s">
        <v>80</v>
      </c>
    </row>
    <row r="21" spans="2:67" s="10" customFormat="1" x14ac:dyDescent="0.3">
      <c r="B21" s="226"/>
      <c r="C21" s="159" t="s">
        <v>80</v>
      </c>
      <c r="D21" s="159" t="s">
        <v>80</v>
      </c>
      <c r="E21" s="159" t="s">
        <v>80</v>
      </c>
      <c r="F21" s="159"/>
      <c r="G21" s="159"/>
      <c r="H21" s="159"/>
      <c r="I21" s="159"/>
      <c r="J21" s="159"/>
      <c r="K21" s="159"/>
      <c r="L21" s="159"/>
      <c r="M21" s="159" t="s">
        <v>80</v>
      </c>
      <c r="N21" s="159" t="s">
        <v>80</v>
      </c>
      <c r="O21" s="159" t="s">
        <v>80</v>
      </c>
      <c r="P21" s="159" t="s">
        <v>80</v>
      </c>
      <c r="Q21" s="159" t="s">
        <v>80</v>
      </c>
      <c r="R21" s="159" t="s">
        <v>80</v>
      </c>
      <c r="S21" s="159" t="s">
        <v>80</v>
      </c>
      <c r="T21" s="159" t="s">
        <v>80</v>
      </c>
      <c r="U21" s="159" t="s">
        <v>80</v>
      </c>
      <c r="V21" s="159" t="s">
        <v>80</v>
      </c>
      <c r="W21" s="159" t="s">
        <v>80</v>
      </c>
      <c r="X21" s="159" t="s">
        <v>80</v>
      </c>
      <c r="Y21" s="159" t="s">
        <v>80</v>
      </c>
      <c r="Z21" s="159" t="s">
        <v>80</v>
      </c>
      <c r="AA21" s="159" t="s">
        <v>80</v>
      </c>
      <c r="AB21" s="159" t="s">
        <v>80</v>
      </c>
      <c r="AC21" s="159" t="s">
        <v>80</v>
      </c>
      <c r="AD21" s="159" t="s">
        <v>80</v>
      </c>
      <c r="AE21" s="159" t="s">
        <v>80</v>
      </c>
      <c r="AF21" s="159"/>
      <c r="AG21" s="159"/>
      <c r="AH21" s="159"/>
      <c r="AI21" s="159"/>
      <c r="AJ21" s="159"/>
      <c r="AK21" s="159" t="s">
        <v>80</v>
      </c>
      <c r="AL21" s="159" t="s">
        <v>80</v>
      </c>
      <c r="AM21" s="159" t="s">
        <v>80</v>
      </c>
      <c r="AN21" s="159" t="s">
        <v>80</v>
      </c>
      <c r="AO21" s="159" t="s">
        <v>80</v>
      </c>
      <c r="AP21" s="159" t="s">
        <v>80</v>
      </c>
      <c r="AQ21" s="159" t="s">
        <v>80</v>
      </c>
      <c r="AR21" s="159" t="s">
        <v>80</v>
      </c>
      <c r="AS21" s="159" t="s">
        <v>80</v>
      </c>
      <c r="AT21" s="159" t="s">
        <v>80</v>
      </c>
      <c r="AU21" s="159" t="s">
        <v>80</v>
      </c>
      <c r="AV21" s="159" t="s">
        <v>80</v>
      </c>
      <c r="AW21" s="159" t="s">
        <v>80</v>
      </c>
      <c r="AX21" s="159" t="s">
        <v>80</v>
      </c>
      <c r="AY21" s="159" t="s">
        <v>80</v>
      </c>
      <c r="AZ21" s="159" t="s">
        <v>80</v>
      </c>
      <c r="BA21" s="159" t="s">
        <v>80</v>
      </c>
      <c r="BB21" s="159" t="s">
        <v>80</v>
      </c>
      <c r="BC21" s="159" t="s">
        <v>80</v>
      </c>
      <c r="BD21" s="159"/>
      <c r="BE21" s="159"/>
      <c r="BF21" s="159"/>
      <c r="BG21" s="159"/>
      <c r="BH21" s="159"/>
      <c r="BI21" s="159"/>
      <c r="BJ21" s="159"/>
      <c r="BK21" s="159" t="s">
        <v>80</v>
      </c>
      <c r="BL21" s="159"/>
      <c r="BM21" s="159"/>
      <c r="BN21" s="159"/>
      <c r="BO21" s="159" t="s">
        <v>80</v>
      </c>
    </row>
    <row r="22" spans="2:67" s="10" customFormat="1" x14ac:dyDescent="0.3">
      <c r="B22" s="226"/>
      <c r="C22" s="159" t="s">
        <v>80</v>
      </c>
      <c r="D22" s="159" t="s">
        <v>80</v>
      </c>
      <c r="E22" s="159" t="s">
        <v>80</v>
      </c>
      <c r="F22" s="159"/>
      <c r="G22" s="159"/>
      <c r="H22" s="159"/>
      <c r="I22" s="159"/>
      <c r="J22" s="159"/>
      <c r="K22" s="159"/>
      <c r="L22" s="159"/>
      <c r="M22" s="159" t="s">
        <v>80</v>
      </c>
      <c r="N22" s="159" t="s">
        <v>80</v>
      </c>
      <c r="O22" s="159" t="s">
        <v>80</v>
      </c>
      <c r="P22" s="159" t="s">
        <v>80</v>
      </c>
      <c r="Q22" s="159" t="s">
        <v>80</v>
      </c>
      <c r="R22" s="159" t="s">
        <v>80</v>
      </c>
      <c r="S22" s="159" t="s">
        <v>80</v>
      </c>
      <c r="T22" s="159" t="s">
        <v>80</v>
      </c>
      <c r="U22" s="159" t="s">
        <v>80</v>
      </c>
      <c r="V22" s="159" t="s">
        <v>80</v>
      </c>
      <c r="W22" s="159" t="s">
        <v>80</v>
      </c>
      <c r="X22" s="159" t="s">
        <v>80</v>
      </c>
      <c r="Y22" s="159" t="s">
        <v>80</v>
      </c>
      <c r="Z22" s="159" t="s">
        <v>80</v>
      </c>
      <c r="AA22" s="159" t="s">
        <v>80</v>
      </c>
      <c r="AB22" s="159" t="s">
        <v>80</v>
      </c>
      <c r="AC22" s="159" t="s">
        <v>80</v>
      </c>
      <c r="AD22" s="159" t="s">
        <v>80</v>
      </c>
      <c r="AE22" s="159" t="s">
        <v>80</v>
      </c>
      <c r="AF22" s="159"/>
      <c r="AG22" s="159"/>
      <c r="AH22" s="159"/>
      <c r="AI22" s="159"/>
      <c r="AJ22" s="159"/>
      <c r="AK22" s="159" t="s">
        <v>80</v>
      </c>
      <c r="AL22" s="159" t="s">
        <v>80</v>
      </c>
      <c r="AM22" s="159" t="s">
        <v>80</v>
      </c>
      <c r="AN22" s="159" t="s">
        <v>80</v>
      </c>
      <c r="AO22" s="159" t="s">
        <v>80</v>
      </c>
      <c r="AP22" s="159" t="s">
        <v>80</v>
      </c>
      <c r="AQ22" s="159" t="s">
        <v>80</v>
      </c>
      <c r="AR22" s="159" t="s">
        <v>80</v>
      </c>
      <c r="AS22" s="159" t="s">
        <v>80</v>
      </c>
      <c r="AT22" s="159" t="s">
        <v>80</v>
      </c>
      <c r="AU22" s="159" t="s">
        <v>80</v>
      </c>
      <c r="AV22" s="159" t="s">
        <v>80</v>
      </c>
      <c r="AW22" s="159" t="s">
        <v>80</v>
      </c>
      <c r="AX22" s="159" t="s">
        <v>80</v>
      </c>
      <c r="AY22" s="159" t="s">
        <v>80</v>
      </c>
      <c r="AZ22" s="159" t="s">
        <v>80</v>
      </c>
      <c r="BA22" s="159" t="s">
        <v>80</v>
      </c>
      <c r="BB22" s="159" t="s">
        <v>80</v>
      </c>
      <c r="BC22" s="159" t="s">
        <v>80</v>
      </c>
      <c r="BD22" s="159"/>
      <c r="BE22" s="159"/>
      <c r="BF22" s="159"/>
      <c r="BG22" s="159"/>
      <c r="BH22" s="159"/>
      <c r="BI22" s="159"/>
      <c r="BJ22" s="159"/>
      <c r="BK22" s="159" t="s">
        <v>80</v>
      </c>
      <c r="BL22" s="159"/>
      <c r="BM22" s="159"/>
      <c r="BN22" s="159"/>
      <c r="BO22" s="159" t="s">
        <v>80</v>
      </c>
    </row>
    <row r="23" spans="2:67" s="10" customFormat="1" x14ac:dyDescent="0.3">
      <c r="B23" s="226"/>
      <c r="C23" s="159" t="s">
        <v>80</v>
      </c>
      <c r="D23" s="159" t="s">
        <v>80</v>
      </c>
      <c r="E23" s="159" t="s">
        <v>80</v>
      </c>
      <c r="F23" s="159"/>
      <c r="G23" s="159"/>
      <c r="H23" s="159"/>
      <c r="I23" s="159"/>
      <c r="J23" s="159"/>
      <c r="K23" s="159"/>
      <c r="L23" s="159"/>
      <c r="M23" s="159" t="s">
        <v>80</v>
      </c>
      <c r="N23" s="159" t="s">
        <v>80</v>
      </c>
      <c r="O23" s="159" t="s">
        <v>80</v>
      </c>
      <c r="P23" s="159" t="s">
        <v>80</v>
      </c>
      <c r="Q23" s="159" t="s">
        <v>80</v>
      </c>
      <c r="R23" s="159" t="s">
        <v>80</v>
      </c>
      <c r="S23" s="159" t="s">
        <v>80</v>
      </c>
      <c r="T23" s="159" t="s">
        <v>80</v>
      </c>
      <c r="U23" s="159" t="s">
        <v>80</v>
      </c>
      <c r="V23" s="159" t="s">
        <v>80</v>
      </c>
      <c r="W23" s="159" t="s">
        <v>80</v>
      </c>
      <c r="X23" s="159" t="s">
        <v>80</v>
      </c>
      <c r="Y23" s="159" t="s">
        <v>80</v>
      </c>
      <c r="Z23" s="159" t="s">
        <v>80</v>
      </c>
      <c r="AA23" s="159" t="s">
        <v>80</v>
      </c>
      <c r="AB23" s="159" t="s">
        <v>80</v>
      </c>
      <c r="AC23" s="159" t="s">
        <v>80</v>
      </c>
      <c r="AD23" s="159" t="s">
        <v>80</v>
      </c>
      <c r="AE23" s="159" t="s">
        <v>80</v>
      </c>
      <c r="AF23" s="159"/>
      <c r="AG23" s="159"/>
      <c r="AH23" s="159"/>
      <c r="AI23" s="159"/>
      <c r="AJ23" s="159"/>
      <c r="AK23" s="159" t="s">
        <v>80</v>
      </c>
      <c r="AL23" s="159" t="s">
        <v>80</v>
      </c>
      <c r="AM23" s="159" t="s">
        <v>80</v>
      </c>
      <c r="AN23" s="159" t="s">
        <v>80</v>
      </c>
      <c r="AO23" s="159" t="s">
        <v>80</v>
      </c>
      <c r="AP23" s="159" t="s">
        <v>80</v>
      </c>
      <c r="AQ23" s="159" t="s">
        <v>80</v>
      </c>
      <c r="AR23" s="159" t="s">
        <v>80</v>
      </c>
      <c r="AS23" s="159" t="s">
        <v>80</v>
      </c>
      <c r="AT23" s="159" t="s">
        <v>80</v>
      </c>
      <c r="AU23" s="159" t="s">
        <v>80</v>
      </c>
      <c r="AV23" s="159" t="s">
        <v>80</v>
      </c>
      <c r="AW23" s="159" t="s">
        <v>80</v>
      </c>
      <c r="AX23" s="159" t="s">
        <v>80</v>
      </c>
      <c r="AY23" s="159" t="s">
        <v>80</v>
      </c>
      <c r="AZ23" s="159" t="s">
        <v>80</v>
      </c>
      <c r="BA23" s="159" t="s">
        <v>80</v>
      </c>
      <c r="BB23" s="159" t="s">
        <v>80</v>
      </c>
      <c r="BC23" s="159" t="s">
        <v>80</v>
      </c>
      <c r="BD23" s="159"/>
      <c r="BE23" s="159"/>
      <c r="BF23" s="159"/>
      <c r="BG23" s="159"/>
      <c r="BH23" s="159"/>
      <c r="BI23" s="159"/>
      <c r="BJ23" s="159"/>
      <c r="BK23" s="159" t="s">
        <v>80</v>
      </c>
      <c r="BL23" s="159"/>
      <c r="BM23" s="159"/>
      <c r="BN23" s="159"/>
      <c r="BO23" s="159" t="s">
        <v>80</v>
      </c>
    </row>
    <row r="24" spans="2:67" ht="15" customHeight="1" x14ac:dyDescent="0.3"/>
  </sheetData>
  <sheetProtection algorithmName="SHA-512" hashValue="YPvZgg5ZFXw3EueI7hSgVxGFPFyQ5Yjr+bz1Mg1NDBm8d6vT1jt7WgUZKJ69HhZ/wrnLeZnXQ7CBEXtMtNVlQA==" saltValue="5BIK/tF2pXTQXOyANxs8Rg==" spinCount="100000" sheet="1" objects="1" scenarios="1" formatCells="0" formatColumns="0" formatRows="0" insertColumns="0" insertRows="0" insertHyperlinks="0" deleteColumns="0" deleteRows="0" sort="0" autoFilter="0" pivotTables="0"/>
  <mergeCells count="7">
    <mergeCell ref="B1:C2"/>
    <mergeCell ref="BL9:BO9"/>
    <mergeCell ref="B9:B10"/>
    <mergeCell ref="C9:AC9"/>
    <mergeCell ref="AD9:AE9"/>
    <mergeCell ref="AG9:AJ9"/>
    <mergeCell ref="AK9:BK9"/>
  </mergeCells>
  <conditionalFormatting sqref="B11:B23">
    <cfRule type="notContainsBlanks" dxfId="35" priority="8">
      <formula>LEN(TRIM(B11))&gt;0</formula>
    </cfRule>
  </conditionalFormatting>
  <conditionalFormatting sqref="C5:C6">
    <cfRule type="cellIs" dxfId="34" priority="9" operator="equal">
      <formula>0</formula>
    </cfRule>
  </conditionalFormatting>
  <conditionalFormatting sqref="C11:BO23">
    <cfRule type="expression" dxfId="33" priority="7">
      <formula>NOT($B11="")</formula>
    </cfRule>
  </conditionalFormatting>
  <conditionalFormatting sqref="AE11:AE23">
    <cfRule type="expression" dxfId="31" priority="6">
      <formula>NOT(OR($AD11="Calculated/Modeled"))</formula>
    </cfRule>
  </conditionalFormatting>
  <conditionalFormatting sqref="AF11:AF23">
    <cfRule type="expression" dxfId="30" priority="5">
      <formula>NOT($AD11="Measured")</formula>
    </cfRule>
  </conditionalFormatting>
  <conditionalFormatting sqref="AH11:AH23">
    <cfRule type="expression" dxfId="29" priority="4">
      <formula>NOT($AG11="Yes")</formula>
    </cfRule>
  </conditionalFormatting>
  <conditionalFormatting sqref="AJ11:AJ23">
    <cfRule type="expression" dxfId="28" priority="3">
      <formula>NOT($AI11="Yes")</formula>
    </cfRule>
  </conditionalFormatting>
  <conditionalFormatting sqref="BO11:BO23">
    <cfRule type="expression" dxfId="27" priority="2">
      <formula>NOT($BN11="Yes")</formula>
    </cfRule>
  </conditionalFormatting>
  <dataValidations count="3">
    <dataValidation type="list" allowBlank="1" showInputMessage="1" showErrorMessage="1" sqref="AD11:AD23" xr:uid="{84D4E0A2-0D49-47C3-BB96-EA05E23724E8}">
      <formula1>"Calculated/Modeled, Measured"</formula1>
    </dataValidation>
    <dataValidation type="list" allowBlank="1" showInputMessage="1" showErrorMessage="1" sqref="AG11:AG23 AI11:AI23 BL11:BN23" xr:uid="{C2BE3289-758A-4E80-908E-4C6A1CE647E5}">
      <formula1>"Yes, No"</formula1>
    </dataValidation>
    <dataValidation type="list" allowBlank="1" showInputMessage="1" showErrorMessage="1" sqref="AH11:AH23" xr:uid="{9D55C111-21FE-43F5-9BEF-023C478923BE}">
      <formula1>CntrlIDListFinal</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3F342918-778F-41B1-AAF0-2DFC7CD7DCD2}">
            <xm:f>Facility!$C$69="No"</xm:f>
            <x14:dxf>
              <font>
                <color rgb="FFFF0000"/>
              </font>
              <fill>
                <patternFill>
                  <bgColor theme="1"/>
                </patternFill>
              </fill>
            </x14:dxf>
          </x14:cfRule>
          <xm:sqref>E4:G4 B11:BO23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FACB4-F4CA-4DF0-A06C-A38EEBB91BF3}">
  <sheetPr codeName="Sheet14">
    <tabColor theme="9" tint="0.59999389629810485"/>
  </sheetPr>
  <dimension ref="A1:ED191"/>
  <sheetViews>
    <sheetView topLeftCell="A6" workbookViewId="0">
      <selection activeCell="E19" sqref="E19"/>
    </sheetView>
  </sheetViews>
  <sheetFormatPr defaultColWidth="9.33203125" defaultRowHeight="14.4" x14ac:dyDescent="0.3"/>
  <cols>
    <col min="1" max="1" width="3" style="36" customWidth="1"/>
    <col min="2" max="2" width="49" style="122" customWidth="1"/>
    <col min="3" max="3" width="33" style="122" customWidth="1"/>
    <col min="4" max="4" width="34.44140625" style="122" bestFit="1" customWidth="1"/>
    <col min="5" max="9" width="24.6640625" style="122" customWidth="1"/>
    <col min="10" max="134" width="9.33203125" style="36"/>
    <col min="135" max="16384" width="9.33203125" style="122"/>
  </cols>
  <sheetData>
    <row r="1" spans="2:9" s="36" customFormat="1" ht="18" customHeight="1" x14ac:dyDescent="0.35">
      <c r="B1" s="37" t="s">
        <v>681</v>
      </c>
      <c r="D1" s="38"/>
    </row>
    <row r="2" spans="2:9" s="36" customFormat="1" ht="18" customHeight="1" x14ac:dyDescent="0.35">
      <c r="B2" s="309"/>
      <c r="D2" s="38"/>
    </row>
    <row r="3" spans="2:9" s="36" customFormat="1" x14ac:dyDescent="0.3"/>
    <row r="4" spans="2:9" s="36" customFormat="1" ht="15.6" x14ac:dyDescent="0.3">
      <c r="B4" s="40" t="s">
        <v>368</v>
      </c>
    </row>
    <row r="5" spans="2:9" x14ac:dyDescent="0.3">
      <c r="B5" s="103" t="s">
        <v>369</v>
      </c>
      <c r="C5" s="121" t="str">
        <f>Facility!C4</f>
        <v xml:space="preserve">ETC Texas Pipeline, Ltd. </v>
      </c>
      <c r="D5" s="36"/>
      <c r="E5" s="36"/>
      <c r="F5" s="36"/>
      <c r="G5" s="36"/>
      <c r="H5" s="36"/>
      <c r="I5" s="36"/>
    </row>
    <row r="6" spans="2:9" x14ac:dyDescent="0.3">
      <c r="B6" s="103" t="s">
        <v>14</v>
      </c>
      <c r="C6" s="121" t="str">
        <f>Facility!C21</f>
        <v>Rebel Gas Processing Plant</v>
      </c>
      <c r="D6" s="36"/>
      <c r="E6" s="36"/>
      <c r="F6" s="36"/>
      <c r="G6" s="36"/>
      <c r="H6" s="36"/>
      <c r="I6" s="36"/>
    </row>
    <row r="7" spans="2:9" s="36" customFormat="1" x14ac:dyDescent="0.3"/>
    <row r="8" spans="2:9" s="36" customFormat="1" ht="15.6" x14ac:dyDescent="0.3">
      <c r="B8" s="40" t="s">
        <v>682</v>
      </c>
    </row>
    <row r="9" spans="2:9" ht="28.8" x14ac:dyDescent="0.3">
      <c r="B9" s="310" t="s">
        <v>683</v>
      </c>
      <c r="C9" s="99" t="s">
        <v>875</v>
      </c>
      <c r="D9" s="311" t="s">
        <v>472</v>
      </c>
      <c r="E9" s="36"/>
      <c r="F9" s="36"/>
      <c r="G9" s="36"/>
      <c r="H9" s="36"/>
      <c r="I9" s="36"/>
    </row>
    <row r="10" spans="2:9" s="36" customFormat="1" x14ac:dyDescent="0.3">
      <c r="E10" s="176"/>
    </row>
    <row r="11" spans="2:9" s="36" customFormat="1" ht="15.6" x14ac:dyDescent="0.3">
      <c r="B11" s="40" t="s">
        <v>684</v>
      </c>
    </row>
    <row r="12" spans="2:9" s="36" customFormat="1" x14ac:dyDescent="0.3">
      <c r="B12" s="36" t="s">
        <v>685</v>
      </c>
    </row>
    <row r="13" spans="2:9" ht="28.8" x14ac:dyDescent="0.3">
      <c r="B13" s="128" t="s">
        <v>686</v>
      </c>
      <c r="C13" s="128" t="s">
        <v>687</v>
      </c>
      <c r="D13" s="128" t="s">
        <v>688</v>
      </c>
      <c r="E13" s="312"/>
      <c r="F13" s="36"/>
      <c r="G13" s="36"/>
      <c r="H13" s="36"/>
      <c r="I13" s="36"/>
    </row>
    <row r="14" spans="2:9" x14ac:dyDescent="0.3">
      <c r="B14" s="313" t="s">
        <v>689</v>
      </c>
      <c r="C14" s="70"/>
      <c r="D14" s="70"/>
      <c r="E14" s="36"/>
      <c r="F14" s="36"/>
      <c r="G14" s="36"/>
      <c r="H14" s="36"/>
      <c r="I14" s="36"/>
    </row>
    <row r="15" spans="2:9" x14ac:dyDescent="0.3">
      <c r="B15" s="313" t="s">
        <v>690</v>
      </c>
      <c r="C15" s="70"/>
      <c r="D15" s="70"/>
      <c r="E15" s="36"/>
      <c r="F15" s="36"/>
      <c r="G15" s="36"/>
      <c r="H15" s="36"/>
      <c r="I15" s="36"/>
    </row>
    <row r="16" spans="2:9" x14ac:dyDescent="0.3">
      <c r="B16" s="313" t="s">
        <v>691</v>
      </c>
      <c r="C16" s="70"/>
      <c r="D16" s="70"/>
      <c r="E16" s="36"/>
      <c r="F16" s="36"/>
      <c r="G16" s="36"/>
      <c r="H16" s="36"/>
      <c r="I16" s="36"/>
    </row>
    <row r="17" spans="2:9" ht="28.8" x14ac:dyDescent="0.3">
      <c r="B17" s="313" t="s">
        <v>692</v>
      </c>
      <c r="C17" s="70"/>
      <c r="D17" s="70"/>
      <c r="E17" s="36"/>
      <c r="F17" s="36"/>
      <c r="G17" s="36"/>
      <c r="H17" s="36"/>
      <c r="I17" s="36"/>
    </row>
    <row r="18" spans="2:9" ht="28.8" x14ac:dyDescent="0.3">
      <c r="B18" s="313" t="s">
        <v>693</v>
      </c>
      <c r="C18" s="70"/>
      <c r="D18" s="70"/>
      <c r="E18" s="36"/>
      <c r="F18" s="36"/>
      <c r="G18" s="36"/>
      <c r="H18" s="36"/>
      <c r="I18" s="36"/>
    </row>
    <row r="19" spans="2:9" ht="28.8" x14ac:dyDescent="0.3">
      <c r="B19" s="313" t="s">
        <v>694</v>
      </c>
      <c r="C19" s="70"/>
      <c r="D19" s="70"/>
      <c r="E19" s="36"/>
      <c r="F19" s="36"/>
      <c r="G19" s="36"/>
      <c r="H19" s="36"/>
      <c r="I19" s="36"/>
    </row>
    <row r="20" spans="2:9" ht="28.8" x14ac:dyDescent="0.3">
      <c r="B20" s="313" t="s">
        <v>695</v>
      </c>
      <c r="C20" s="70"/>
      <c r="D20" s="70"/>
      <c r="E20" s="36"/>
      <c r="F20" s="36"/>
      <c r="G20" s="36"/>
      <c r="H20" s="36"/>
      <c r="I20" s="36"/>
    </row>
    <row r="21" spans="2:9" ht="28.8" x14ac:dyDescent="0.3">
      <c r="B21" s="313" t="s">
        <v>696</v>
      </c>
      <c r="C21" s="70"/>
      <c r="D21" s="70"/>
      <c r="E21" s="36"/>
      <c r="F21" s="36"/>
      <c r="G21" s="36"/>
      <c r="H21" s="36"/>
      <c r="I21" s="36"/>
    </row>
    <row r="22" spans="2:9" ht="28.8" x14ac:dyDescent="0.3">
      <c r="B22" s="313" t="s">
        <v>697</v>
      </c>
      <c r="C22" s="70"/>
      <c r="D22" s="70"/>
      <c r="E22" s="36"/>
      <c r="F22" s="36"/>
      <c r="G22" s="36"/>
      <c r="H22" s="36"/>
      <c r="I22" s="36"/>
    </row>
    <row r="23" spans="2:9" s="36" customFormat="1" x14ac:dyDescent="0.3"/>
    <row r="24" spans="2:9" s="36" customFormat="1" x14ac:dyDescent="0.3">
      <c r="D24" s="314" t="s">
        <v>698</v>
      </c>
    </row>
    <row r="25" spans="2:9" x14ac:dyDescent="0.3">
      <c r="B25" s="315" t="s">
        <v>699</v>
      </c>
      <c r="C25" s="70"/>
      <c r="D25" s="70"/>
      <c r="E25" s="36"/>
      <c r="F25" s="36"/>
      <c r="G25" s="36"/>
      <c r="H25" s="36"/>
      <c r="I25" s="36"/>
    </row>
    <row r="26" spans="2:9" x14ac:dyDescent="0.3">
      <c r="B26" s="315" t="s">
        <v>700</v>
      </c>
      <c r="C26" s="70"/>
      <c r="D26" s="70"/>
      <c r="E26" s="36"/>
      <c r="F26" s="36"/>
      <c r="G26" s="36"/>
      <c r="H26" s="36"/>
      <c r="I26" s="36"/>
    </row>
    <row r="27" spans="2:9" s="36" customFormat="1" x14ac:dyDescent="0.3"/>
    <row r="28" spans="2:9" s="36" customFormat="1" x14ac:dyDescent="0.3"/>
    <row r="29" spans="2:9" s="36" customFormat="1" ht="15.6" x14ac:dyDescent="0.3">
      <c r="B29" s="40" t="s">
        <v>701</v>
      </c>
      <c r="D29" s="314" t="s">
        <v>702</v>
      </c>
    </row>
    <row r="30" spans="2:9" ht="28.8" x14ac:dyDescent="0.3">
      <c r="B30" s="313" t="s">
        <v>703</v>
      </c>
      <c r="C30" s="97"/>
      <c r="D30" s="136"/>
      <c r="E30" s="36"/>
      <c r="F30" s="36"/>
      <c r="G30" s="36"/>
      <c r="H30" s="36"/>
      <c r="I30" s="36"/>
    </row>
    <row r="31" spans="2:9" ht="28.8" x14ac:dyDescent="0.3">
      <c r="B31" s="313" t="s">
        <v>704</v>
      </c>
      <c r="C31" s="97"/>
      <c r="D31" s="136"/>
      <c r="E31" s="36"/>
      <c r="F31" s="36"/>
      <c r="G31" s="36"/>
      <c r="H31" s="36"/>
      <c r="I31" s="36"/>
    </row>
    <row r="32" spans="2:9" ht="43.2" x14ac:dyDescent="0.3">
      <c r="B32" s="313" t="s">
        <v>705</v>
      </c>
      <c r="C32" s="97"/>
      <c r="D32" s="133"/>
      <c r="E32" s="36"/>
      <c r="F32" s="36"/>
      <c r="G32" s="36"/>
      <c r="H32" s="36"/>
      <c r="I32" s="36"/>
    </row>
    <row r="33" spans="2:9" ht="28.8" x14ac:dyDescent="0.3">
      <c r="B33" s="313" t="s">
        <v>706</v>
      </c>
      <c r="C33" s="99"/>
      <c r="D33" s="10"/>
      <c r="E33" s="36"/>
      <c r="F33" s="36"/>
      <c r="G33" s="36"/>
      <c r="H33" s="36"/>
      <c r="I33" s="36"/>
    </row>
    <row r="34" spans="2:9" ht="28.8" x14ac:dyDescent="0.3">
      <c r="B34" s="313" t="s">
        <v>707</v>
      </c>
      <c r="C34" s="99"/>
      <c r="D34" s="316" t="s">
        <v>702</v>
      </c>
      <c r="E34" s="36"/>
      <c r="F34" s="36"/>
      <c r="G34" s="36"/>
      <c r="H34" s="36"/>
      <c r="I34" s="36"/>
    </row>
    <row r="35" spans="2:9" ht="28.8" x14ac:dyDescent="0.3">
      <c r="B35" s="313" t="s">
        <v>708</v>
      </c>
      <c r="C35" s="99"/>
      <c r="D35" s="70"/>
      <c r="E35" s="36"/>
      <c r="F35" s="36"/>
      <c r="G35" s="36"/>
      <c r="H35" s="36"/>
      <c r="I35" s="36"/>
    </row>
    <row r="36" spans="2:9" ht="43.2" x14ac:dyDescent="0.3">
      <c r="B36" s="313" t="s">
        <v>709</v>
      </c>
      <c r="C36" s="99"/>
      <c r="D36" s="10"/>
      <c r="E36" s="36"/>
      <c r="F36" s="36"/>
      <c r="G36" s="36"/>
      <c r="H36" s="36"/>
      <c r="I36" s="36"/>
    </row>
    <row r="37" spans="2:9" ht="28.8" x14ac:dyDescent="0.3">
      <c r="B37" s="317" t="s">
        <v>710</v>
      </c>
      <c r="C37" s="318"/>
      <c r="D37" s="10"/>
      <c r="E37" s="36"/>
      <c r="F37" s="36"/>
      <c r="G37" s="36"/>
      <c r="H37" s="36"/>
      <c r="I37" s="36"/>
    </row>
    <row r="38" spans="2:9" ht="28.8" x14ac:dyDescent="0.3">
      <c r="B38" s="319" t="s">
        <v>711</v>
      </c>
      <c r="C38" s="99"/>
      <c r="D38" s="10"/>
      <c r="E38" s="36"/>
      <c r="F38" s="36"/>
      <c r="G38" s="36"/>
      <c r="H38" s="36"/>
      <c r="I38" s="36"/>
    </row>
    <row r="39" spans="2:9" ht="28.8" x14ac:dyDescent="0.3">
      <c r="B39" s="319" t="s">
        <v>712</v>
      </c>
      <c r="C39" s="99"/>
      <c r="D39" s="10"/>
      <c r="E39" s="36"/>
      <c r="F39" s="36"/>
      <c r="G39" s="36"/>
      <c r="H39" s="36"/>
      <c r="I39" s="36"/>
    </row>
    <row r="40" spans="2:9" ht="28.8" x14ac:dyDescent="0.3">
      <c r="B40" s="319" t="s">
        <v>713</v>
      </c>
      <c r="C40" s="99"/>
      <c r="D40" s="320" t="s">
        <v>714</v>
      </c>
      <c r="E40" s="320"/>
      <c r="F40" s="320"/>
      <c r="G40" s="320"/>
      <c r="H40" s="320"/>
      <c r="I40" s="320"/>
    </row>
    <row r="41" spans="2:9" ht="43.2" x14ac:dyDescent="0.3">
      <c r="B41" s="319" t="s">
        <v>715</v>
      </c>
      <c r="C41" s="99"/>
      <c r="D41" s="321" t="s">
        <v>716</v>
      </c>
      <c r="E41" s="321" t="s">
        <v>717</v>
      </c>
      <c r="F41" s="321" t="s">
        <v>718</v>
      </c>
      <c r="G41" s="321" t="s">
        <v>719</v>
      </c>
      <c r="H41" s="321" t="s">
        <v>720</v>
      </c>
      <c r="I41" s="321" t="s">
        <v>721</v>
      </c>
    </row>
    <row r="42" spans="2:9" x14ac:dyDescent="0.3">
      <c r="B42" s="317" t="s">
        <v>722</v>
      </c>
      <c r="C42" s="99"/>
      <c r="D42" s="70" t="s">
        <v>723</v>
      </c>
      <c r="E42" s="70"/>
      <c r="F42" s="70"/>
      <c r="G42" s="70"/>
      <c r="H42" s="70"/>
      <c r="I42" s="70"/>
    </row>
    <row r="43" spans="2:9" x14ac:dyDescent="0.3">
      <c r="B43" s="317" t="s">
        <v>724</v>
      </c>
      <c r="C43" s="99"/>
      <c r="D43" s="70" t="s">
        <v>723</v>
      </c>
      <c r="E43" s="70"/>
      <c r="F43" s="70"/>
      <c r="G43" s="70"/>
      <c r="H43" s="70"/>
      <c r="I43" s="70"/>
    </row>
    <row r="44" spans="2:9" s="36" customFormat="1" x14ac:dyDescent="0.3"/>
    <row r="45" spans="2:9" s="36" customFormat="1" x14ac:dyDescent="0.3"/>
    <row r="46" spans="2:9" s="36" customFormat="1" ht="15.6" customHeight="1" x14ac:dyDescent="0.3">
      <c r="B46" s="322" t="s">
        <v>725</v>
      </c>
      <c r="C46" s="322"/>
      <c r="D46" s="322"/>
      <c r="E46" s="322"/>
      <c r="F46" s="322"/>
    </row>
    <row r="47" spans="2:9" s="36" customFormat="1" x14ac:dyDescent="0.3">
      <c r="B47" s="323" t="s">
        <v>726</v>
      </c>
      <c r="C47" s="324"/>
      <c r="D47" s="324"/>
      <c r="E47" s="324"/>
      <c r="F47" s="324"/>
    </row>
    <row r="48" spans="2:9" ht="72" x14ac:dyDescent="0.3">
      <c r="B48" s="128" t="s">
        <v>727</v>
      </c>
      <c r="C48" s="128" t="s">
        <v>728</v>
      </c>
      <c r="D48" s="128" t="s">
        <v>729</v>
      </c>
      <c r="E48" s="128" t="s">
        <v>730</v>
      </c>
      <c r="F48" s="128" t="s">
        <v>731</v>
      </c>
      <c r="G48" s="128" t="s">
        <v>732</v>
      </c>
      <c r="H48" s="36"/>
      <c r="I48" s="36"/>
    </row>
    <row r="49" spans="2:9" x14ac:dyDescent="0.3">
      <c r="B49" s="133"/>
      <c r="C49" s="133"/>
      <c r="D49" s="133"/>
      <c r="E49" s="133"/>
      <c r="F49" s="133"/>
      <c r="G49" s="133"/>
      <c r="H49" s="36"/>
      <c r="I49" s="36"/>
    </row>
    <row r="50" spans="2:9" x14ac:dyDescent="0.3">
      <c r="B50" s="133"/>
      <c r="C50" s="133"/>
      <c r="D50" s="133"/>
      <c r="E50" s="133"/>
      <c r="F50" s="133"/>
      <c r="G50" s="133"/>
      <c r="H50" s="36"/>
      <c r="I50" s="36"/>
    </row>
    <row r="51" spans="2:9" x14ac:dyDescent="0.3">
      <c r="B51" s="133"/>
      <c r="C51" s="133"/>
      <c r="D51" s="133"/>
      <c r="E51" s="133"/>
      <c r="F51" s="133"/>
      <c r="G51" s="133"/>
      <c r="H51" s="36"/>
      <c r="I51" s="36"/>
    </row>
    <row r="52" spans="2:9" x14ac:dyDescent="0.3">
      <c r="B52" s="133"/>
      <c r="C52" s="133"/>
      <c r="D52" s="133"/>
      <c r="E52" s="133"/>
      <c r="F52" s="133"/>
      <c r="G52" s="133"/>
      <c r="H52" s="36"/>
      <c r="I52" s="36"/>
    </row>
    <row r="53" spans="2:9" x14ac:dyDescent="0.3">
      <c r="B53" s="133"/>
      <c r="C53" s="133"/>
      <c r="D53" s="133"/>
      <c r="E53" s="133"/>
      <c r="F53" s="133"/>
      <c r="G53" s="133"/>
      <c r="H53" s="36"/>
      <c r="I53" s="36"/>
    </row>
    <row r="54" spans="2:9" x14ac:dyDescent="0.3">
      <c r="B54" s="133"/>
      <c r="C54" s="133"/>
      <c r="D54" s="133"/>
      <c r="E54" s="133"/>
      <c r="F54" s="133"/>
      <c r="G54" s="133"/>
      <c r="H54" s="36"/>
      <c r="I54" s="36"/>
    </row>
    <row r="55" spans="2:9" x14ac:dyDescent="0.3">
      <c r="B55" s="133"/>
      <c r="C55" s="133"/>
      <c r="D55" s="133"/>
      <c r="E55" s="133"/>
      <c r="F55" s="133"/>
      <c r="G55" s="133"/>
      <c r="H55" s="36"/>
      <c r="I55" s="36"/>
    </row>
    <row r="56" spans="2:9" x14ac:dyDescent="0.3">
      <c r="B56" s="133"/>
      <c r="C56" s="133"/>
      <c r="D56" s="133"/>
      <c r="E56" s="133"/>
      <c r="F56" s="133"/>
      <c r="G56" s="133"/>
      <c r="H56" s="36"/>
      <c r="I56" s="36"/>
    </row>
    <row r="57" spans="2:9" x14ac:dyDescent="0.3">
      <c r="B57" s="133"/>
      <c r="C57" s="133"/>
      <c r="D57" s="133"/>
      <c r="E57" s="133"/>
      <c r="F57" s="133"/>
      <c r="G57" s="133"/>
      <c r="H57" s="36"/>
      <c r="I57" s="36"/>
    </row>
    <row r="58" spans="2:9" x14ac:dyDescent="0.3">
      <c r="B58" s="133"/>
      <c r="C58" s="133"/>
      <c r="D58" s="133"/>
      <c r="E58" s="133"/>
      <c r="F58" s="133"/>
      <c r="G58" s="133"/>
      <c r="H58" s="36"/>
      <c r="I58" s="36"/>
    </row>
    <row r="59" spans="2:9" x14ac:dyDescent="0.3">
      <c r="B59" s="133"/>
      <c r="C59" s="133"/>
      <c r="D59" s="133"/>
      <c r="E59" s="133"/>
      <c r="F59" s="133"/>
      <c r="G59" s="133"/>
      <c r="H59" s="36"/>
      <c r="I59" s="36"/>
    </row>
    <row r="60" spans="2:9" x14ac:dyDescent="0.3">
      <c r="B60" s="133"/>
      <c r="C60" s="133"/>
      <c r="D60" s="133"/>
      <c r="E60" s="133"/>
      <c r="F60" s="133"/>
      <c r="G60" s="133"/>
      <c r="H60" s="36"/>
      <c r="I60" s="36"/>
    </row>
    <row r="61" spans="2:9" x14ac:dyDescent="0.3">
      <c r="B61" s="133"/>
      <c r="C61" s="133"/>
      <c r="D61" s="133"/>
      <c r="E61" s="133"/>
      <c r="F61" s="133"/>
      <c r="G61" s="133"/>
      <c r="H61" s="36"/>
      <c r="I61" s="36"/>
    </row>
    <row r="62" spans="2:9" x14ac:dyDescent="0.3">
      <c r="B62" s="133"/>
      <c r="C62" s="133"/>
      <c r="D62" s="133"/>
      <c r="E62" s="133"/>
      <c r="F62" s="133"/>
      <c r="G62" s="133"/>
      <c r="H62" s="36"/>
      <c r="I62" s="36"/>
    </row>
    <row r="63" spans="2:9" x14ac:dyDescent="0.3">
      <c r="B63" s="133"/>
      <c r="C63" s="133"/>
      <c r="D63" s="133"/>
      <c r="E63" s="133"/>
      <c r="F63" s="133"/>
      <c r="G63" s="133"/>
      <c r="H63" s="36"/>
      <c r="I63" s="36"/>
    </row>
    <row r="64" spans="2:9" x14ac:dyDescent="0.3">
      <c r="B64" s="133"/>
      <c r="C64" s="133"/>
      <c r="D64" s="133"/>
      <c r="E64" s="133"/>
      <c r="F64" s="133"/>
      <c r="G64" s="133"/>
      <c r="H64" s="36"/>
      <c r="I64" s="36"/>
    </row>
    <row r="65" spans="2:10" x14ac:dyDescent="0.3">
      <c r="B65" s="133"/>
      <c r="C65" s="133"/>
      <c r="D65" s="133"/>
      <c r="E65" s="133"/>
      <c r="F65" s="133"/>
      <c r="G65" s="133"/>
      <c r="H65" s="36"/>
      <c r="I65" s="36"/>
    </row>
    <row r="66" spans="2:10" x14ac:dyDescent="0.3">
      <c r="B66" s="133"/>
      <c r="C66" s="133"/>
      <c r="D66" s="133"/>
      <c r="E66" s="133"/>
      <c r="F66" s="133"/>
      <c r="G66" s="133"/>
      <c r="H66" s="36"/>
      <c r="I66" s="36"/>
    </row>
    <row r="67" spans="2:10" x14ac:dyDescent="0.3">
      <c r="B67" s="133"/>
      <c r="C67" s="133"/>
      <c r="D67" s="133"/>
      <c r="E67" s="133"/>
      <c r="F67" s="133"/>
      <c r="G67" s="133"/>
      <c r="H67" s="36"/>
      <c r="I67" s="36"/>
    </row>
    <row r="68" spans="2:10" x14ac:dyDescent="0.3">
      <c r="B68" s="133"/>
      <c r="C68" s="133"/>
      <c r="D68" s="133"/>
      <c r="E68" s="133"/>
      <c r="F68" s="133"/>
      <c r="G68" s="133"/>
      <c r="H68" s="36"/>
      <c r="I68" s="36"/>
    </row>
    <row r="69" spans="2:10" x14ac:dyDescent="0.3">
      <c r="B69" s="133"/>
      <c r="C69" s="133"/>
      <c r="D69" s="133"/>
      <c r="E69" s="133"/>
      <c r="F69" s="133"/>
      <c r="G69" s="133"/>
      <c r="H69" s="36"/>
      <c r="I69" s="36"/>
    </row>
    <row r="70" spans="2:10" x14ac:dyDescent="0.3">
      <c r="B70" s="133"/>
      <c r="C70" s="133"/>
      <c r="D70" s="133"/>
      <c r="E70" s="133"/>
      <c r="F70" s="133"/>
      <c r="G70" s="133"/>
      <c r="H70" s="36"/>
      <c r="I70" s="36"/>
    </row>
    <row r="71" spans="2:10" x14ac:dyDescent="0.3">
      <c r="B71" s="133"/>
      <c r="C71" s="133"/>
      <c r="D71" s="133"/>
      <c r="E71" s="133"/>
      <c r="F71" s="133"/>
      <c r="G71" s="133"/>
      <c r="H71" s="36"/>
      <c r="I71" s="36"/>
    </row>
    <row r="72" spans="2:10" x14ac:dyDescent="0.3">
      <c r="B72" s="133"/>
      <c r="C72" s="133"/>
      <c r="D72" s="133"/>
      <c r="E72" s="133"/>
      <c r="F72" s="133"/>
      <c r="G72" s="133"/>
      <c r="H72" s="36"/>
      <c r="I72" s="36"/>
    </row>
    <row r="73" spans="2:10" x14ac:dyDescent="0.3">
      <c r="B73" s="133"/>
      <c r="C73" s="133"/>
      <c r="D73" s="133"/>
      <c r="E73" s="133"/>
      <c r="F73" s="133"/>
      <c r="G73" s="133"/>
      <c r="H73" s="36"/>
      <c r="I73" s="36"/>
    </row>
    <row r="74" spans="2:10" x14ac:dyDescent="0.3">
      <c r="B74" s="133"/>
      <c r="C74" s="133"/>
      <c r="D74" s="133"/>
      <c r="E74" s="133"/>
      <c r="F74" s="133"/>
      <c r="G74" s="133"/>
      <c r="H74" s="36"/>
      <c r="I74" s="36"/>
    </row>
    <row r="75" spans="2:10" x14ac:dyDescent="0.3">
      <c r="B75" s="133"/>
      <c r="C75" s="133"/>
      <c r="D75" s="133"/>
      <c r="E75" s="133"/>
      <c r="F75" s="133"/>
      <c r="G75" s="133"/>
      <c r="H75" s="36"/>
      <c r="I75" s="36"/>
    </row>
    <row r="76" spans="2:10" x14ac:dyDescent="0.3">
      <c r="B76" s="133"/>
      <c r="C76" s="133"/>
      <c r="D76" s="133"/>
      <c r="E76" s="133"/>
      <c r="F76" s="133"/>
      <c r="G76" s="133"/>
      <c r="H76" s="36"/>
      <c r="I76" s="36"/>
    </row>
    <row r="77" spans="2:10" x14ac:dyDescent="0.3">
      <c r="B77" s="133"/>
      <c r="C77" s="133"/>
      <c r="D77" s="133"/>
      <c r="E77" s="133"/>
      <c r="F77" s="133"/>
      <c r="G77" s="133"/>
      <c r="H77" s="36"/>
      <c r="I77" s="36"/>
    </row>
    <row r="78" spans="2:10" s="36" customFormat="1" x14ac:dyDescent="0.3"/>
    <row r="79" spans="2:10" s="36" customFormat="1" x14ac:dyDescent="0.3"/>
    <row r="80" spans="2:10" s="36" customFormat="1" ht="15.6" x14ac:dyDescent="0.3">
      <c r="B80" s="40" t="s">
        <v>733</v>
      </c>
      <c r="C80" s="94" t="s">
        <v>628</v>
      </c>
      <c r="D80" s="179"/>
      <c r="F80" s="325"/>
      <c r="G80" s="325"/>
      <c r="H80" s="325"/>
      <c r="I80" s="325"/>
      <c r="J80" s="325"/>
    </row>
    <row r="81" spans="2:9" s="36" customFormat="1" x14ac:dyDescent="0.3">
      <c r="B81" s="36" t="s">
        <v>734</v>
      </c>
    </row>
    <row r="82" spans="2:9" ht="57.6" x14ac:dyDescent="0.3">
      <c r="B82" s="128" t="s">
        <v>735</v>
      </c>
      <c r="C82" s="128" t="s">
        <v>736</v>
      </c>
      <c r="D82" s="128" t="s">
        <v>729</v>
      </c>
      <c r="E82" s="128" t="s">
        <v>737</v>
      </c>
      <c r="F82" s="128" t="s">
        <v>738</v>
      </c>
      <c r="G82" s="128" t="s">
        <v>739</v>
      </c>
      <c r="H82" s="128" t="s">
        <v>740</v>
      </c>
      <c r="I82" s="36"/>
    </row>
    <row r="83" spans="2:9" x14ac:dyDescent="0.3">
      <c r="B83" s="133"/>
      <c r="C83" s="133"/>
      <c r="D83" s="133"/>
      <c r="E83" s="133"/>
      <c r="F83" s="133"/>
      <c r="G83" s="133"/>
      <c r="H83" s="326"/>
      <c r="I83" s="36"/>
    </row>
    <row r="84" spans="2:9" x14ac:dyDescent="0.3">
      <c r="B84" s="133"/>
      <c r="C84" s="133"/>
      <c r="D84" s="133"/>
      <c r="E84" s="133"/>
      <c r="F84" s="133"/>
      <c r="G84" s="133"/>
      <c r="H84" s="326"/>
      <c r="I84" s="36"/>
    </row>
    <row r="85" spans="2:9" x14ac:dyDescent="0.3">
      <c r="B85" s="133"/>
      <c r="C85" s="133"/>
      <c r="D85" s="133"/>
      <c r="E85" s="133"/>
      <c r="F85" s="133"/>
      <c r="G85" s="133"/>
      <c r="H85" s="326"/>
      <c r="I85" s="36"/>
    </row>
    <row r="86" spans="2:9" x14ac:dyDescent="0.3">
      <c r="B86" s="133"/>
      <c r="C86" s="133"/>
      <c r="D86" s="133"/>
      <c r="E86" s="133"/>
      <c r="F86" s="133"/>
      <c r="G86" s="133"/>
      <c r="H86" s="326"/>
      <c r="I86" s="36"/>
    </row>
    <row r="87" spans="2:9" x14ac:dyDescent="0.3">
      <c r="B87" s="133"/>
      <c r="C87" s="133"/>
      <c r="D87" s="133"/>
      <c r="E87" s="133"/>
      <c r="F87" s="133"/>
      <c r="G87" s="133"/>
      <c r="H87" s="326"/>
      <c r="I87" s="36"/>
    </row>
    <row r="88" spans="2:9" x14ac:dyDescent="0.3">
      <c r="B88" s="133"/>
      <c r="C88" s="133"/>
      <c r="D88" s="133"/>
      <c r="E88" s="133"/>
      <c r="F88" s="133"/>
      <c r="G88" s="133"/>
      <c r="H88" s="326"/>
      <c r="I88" s="36"/>
    </row>
    <row r="89" spans="2:9" x14ac:dyDescent="0.3">
      <c r="B89" s="133"/>
      <c r="C89" s="133"/>
      <c r="D89" s="133"/>
      <c r="E89" s="133"/>
      <c r="F89" s="133"/>
      <c r="G89" s="133"/>
      <c r="H89" s="326"/>
      <c r="I89" s="36"/>
    </row>
    <row r="90" spans="2:9" x14ac:dyDescent="0.3">
      <c r="B90" s="133"/>
      <c r="C90" s="133"/>
      <c r="D90" s="133"/>
      <c r="E90" s="133"/>
      <c r="F90" s="133"/>
      <c r="G90" s="133"/>
      <c r="H90" s="326"/>
      <c r="I90" s="36"/>
    </row>
    <row r="91" spans="2:9" x14ac:dyDescent="0.3">
      <c r="B91" s="133"/>
      <c r="C91" s="133"/>
      <c r="D91" s="133"/>
      <c r="E91" s="133"/>
      <c r="F91" s="133"/>
      <c r="G91" s="133"/>
      <c r="H91" s="326"/>
      <c r="I91" s="36"/>
    </row>
    <row r="92" spans="2:9" x14ac:dyDescent="0.3">
      <c r="B92" s="133"/>
      <c r="C92" s="133"/>
      <c r="D92" s="133"/>
      <c r="E92" s="133"/>
      <c r="F92" s="133"/>
      <c r="G92" s="133"/>
      <c r="H92" s="326"/>
      <c r="I92" s="36"/>
    </row>
    <row r="93" spans="2:9" x14ac:dyDescent="0.3">
      <c r="B93" s="133"/>
      <c r="C93" s="133"/>
      <c r="D93" s="133"/>
      <c r="E93" s="133"/>
      <c r="F93" s="133"/>
      <c r="G93" s="133"/>
      <c r="H93" s="326"/>
      <c r="I93" s="36"/>
    </row>
    <row r="94" spans="2:9" x14ac:dyDescent="0.3">
      <c r="B94" s="133"/>
      <c r="C94" s="133"/>
      <c r="D94" s="133"/>
      <c r="E94" s="133"/>
      <c r="F94" s="133"/>
      <c r="G94" s="133"/>
      <c r="H94" s="326"/>
      <c r="I94" s="36"/>
    </row>
    <row r="95" spans="2:9" x14ac:dyDescent="0.3">
      <c r="B95" s="133"/>
      <c r="C95" s="133"/>
      <c r="D95" s="133"/>
      <c r="E95" s="133"/>
      <c r="F95" s="133"/>
      <c r="G95" s="133"/>
      <c r="H95" s="326"/>
      <c r="I95" s="36"/>
    </row>
    <row r="96" spans="2:9" x14ac:dyDescent="0.3">
      <c r="B96" s="133"/>
      <c r="C96" s="133"/>
      <c r="D96" s="133"/>
      <c r="E96" s="133"/>
      <c r="F96" s="133"/>
      <c r="G96" s="133"/>
      <c r="H96" s="326"/>
      <c r="I96" s="36"/>
    </row>
    <row r="97" spans="2:9" x14ac:dyDescent="0.3">
      <c r="B97" s="133"/>
      <c r="C97" s="133"/>
      <c r="D97" s="133"/>
      <c r="E97" s="133"/>
      <c r="F97" s="133"/>
      <c r="G97" s="133"/>
      <c r="H97" s="326"/>
      <c r="I97" s="36"/>
    </row>
    <row r="98" spans="2:9" x14ac:dyDescent="0.3">
      <c r="B98" s="133"/>
      <c r="C98" s="133"/>
      <c r="D98" s="133"/>
      <c r="E98" s="133"/>
      <c r="F98" s="133"/>
      <c r="G98" s="133"/>
      <c r="H98" s="326"/>
      <c r="I98" s="36"/>
    </row>
    <row r="99" spans="2:9" x14ac:dyDescent="0.3">
      <c r="B99" s="133"/>
      <c r="C99" s="133"/>
      <c r="D99" s="133"/>
      <c r="E99" s="133"/>
      <c r="F99" s="133"/>
      <c r="G99" s="133"/>
      <c r="H99" s="326"/>
      <c r="I99" s="36"/>
    </row>
    <row r="100" spans="2:9" x14ac:dyDescent="0.3">
      <c r="B100" s="133"/>
      <c r="C100" s="133"/>
      <c r="D100" s="133"/>
      <c r="E100" s="133"/>
      <c r="F100" s="133"/>
      <c r="G100" s="133"/>
      <c r="H100" s="326"/>
      <c r="I100" s="36"/>
    </row>
    <row r="101" spans="2:9" x14ac:dyDescent="0.3">
      <c r="B101" s="133"/>
      <c r="C101" s="133"/>
      <c r="D101" s="133"/>
      <c r="E101" s="133"/>
      <c r="F101" s="133"/>
      <c r="G101" s="133"/>
      <c r="H101" s="326"/>
      <c r="I101" s="36"/>
    </row>
    <row r="102" spans="2:9" x14ac:dyDescent="0.3">
      <c r="B102" s="133"/>
      <c r="C102" s="133"/>
      <c r="D102" s="133"/>
      <c r="E102" s="133"/>
      <c r="F102" s="133"/>
      <c r="G102" s="133"/>
      <c r="H102" s="326"/>
      <c r="I102" s="36"/>
    </row>
    <row r="103" spans="2:9" x14ac:dyDescent="0.3">
      <c r="B103" s="133"/>
      <c r="C103" s="133"/>
      <c r="D103" s="133"/>
      <c r="E103" s="133"/>
      <c r="F103" s="133"/>
      <c r="G103" s="133"/>
      <c r="H103" s="326"/>
      <c r="I103" s="36"/>
    </row>
    <row r="104" spans="2:9" x14ac:dyDescent="0.3">
      <c r="B104" s="133"/>
      <c r="C104" s="133"/>
      <c r="D104" s="133"/>
      <c r="E104" s="133"/>
      <c r="F104" s="133"/>
      <c r="G104" s="133"/>
      <c r="H104" s="326"/>
      <c r="I104" s="36"/>
    </row>
    <row r="105" spans="2:9" x14ac:dyDescent="0.3">
      <c r="B105" s="133"/>
      <c r="C105" s="133"/>
      <c r="D105" s="133"/>
      <c r="E105" s="133"/>
      <c r="F105" s="133"/>
      <c r="G105" s="133"/>
      <c r="H105" s="326"/>
      <c r="I105" s="36"/>
    </row>
    <row r="106" spans="2:9" x14ac:dyDescent="0.3">
      <c r="B106" s="133"/>
      <c r="C106" s="133"/>
      <c r="D106" s="133"/>
      <c r="E106" s="133"/>
      <c r="F106" s="133"/>
      <c r="G106" s="133"/>
      <c r="H106" s="326"/>
      <c r="I106" s="36"/>
    </row>
    <row r="107" spans="2:9" x14ac:dyDescent="0.3">
      <c r="B107" s="133"/>
      <c r="C107" s="133"/>
      <c r="D107" s="133"/>
      <c r="E107" s="133"/>
      <c r="F107" s="133"/>
      <c r="G107" s="133"/>
      <c r="H107" s="326"/>
      <c r="I107" s="36"/>
    </row>
    <row r="108" spans="2:9" x14ac:dyDescent="0.3">
      <c r="B108" s="133"/>
      <c r="C108" s="133"/>
      <c r="D108" s="133"/>
      <c r="E108" s="133"/>
      <c r="F108" s="133"/>
      <c r="G108" s="133"/>
      <c r="H108" s="326"/>
      <c r="I108" s="36"/>
    </row>
    <row r="109" spans="2:9" x14ac:dyDescent="0.3">
      <c r="B109" s="133"/>
      <c r="C109" s="133"/>
      <c r="D109" s="133"/>
      <c r="E109" s="133"/>
      <c r="F109" s="133"/>
      <c r="G109" s="133"/>
      <c r="H109" s="326"/>
      <c r="I109" s="36"/>
    </row>
    <row r="110" spans="2:9" x14ac:dyDescent="0.3">
      <c r="B110" s="133"/>
      <c r="C110" s="133"/>
      <c r="D110" s="133"/>
      <c r="E110" s="133"/>
      <c r="F110" s="133"/>
      <c r="G110" s="133"/>
      <c r="H110" s="326"/>
      <c r="I110" s="36"/>
    </row>
    <row r="111" spans="2:9" x14ac:dyDescent="0.3">
      <c r="B111" s="133"/>
      <c r="C111" s="133"/>
      <c r="D111" s="133"/>
      <c r="E111" s="133"/>
      <c r="F111" s="133"/>
      <c r="G111" s="133"/>
      <c r="H111" s="326"/>
      <c r="I111" s="36"/>
    </row>
    <row r="112" spans="2:9" x14ac:dyDescent="0.3">
      <c r="B112" s="133"/>
      <c r="C112" s="133"/>
      <c r="D112" s="133"/>
      <c r="E112" s="133"/>
      <c r="F112" s="133"/>
      <c r="G112" s="133"/>
      <c r="H112" s="326"/>
      <c r="I112" s="36"/>
    </row>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sheetData>
  <sheetProtection algorithmName="SHA-512" hashValue="2Dqw00EK7nIx3usTdpwo2vLkg5pskP/LRx4Qoe6VG7es1dGngUaqXZc7YLxTRpDWNE8Dnuk42812Bbm/IiSWAw==" saltValue="03TLULz40zxRAiLn9mFMgQ==" spinCount="100000" sheet="1" objects="1" scenarios="1" formatCells="0" formatColumns="0" formatRows="0" insertColumns="0" insertRows="0" insertHyperlinks="0" deleteColumns="0" deleteRows="0" sort="0" autoFilter="0" pivotTables="0"/>
  <mergeCells count="1">
    <mergeCell ref="D40:I40"/>
  </mergeCells>
  <conditionalFormatting sqref="C5:C6">
    <cfRule type="cellIs" dxfId="26" priority="13" operator="equal">
      <formula>0</formula>
    </cfRule>
  </conditionalFormatting>
  <conditionalFormatting sqref="C38:C41">
    <cfRule type="expression" dxfId="25" priority="6">
      <formula>NOT($C$37="Yes")</formula>
    </cfRule>
  </conditionalFormatting>
  <conditionalFormatting sqref="C80:D80 B83:H112">
    <cfRule type="expression" dxfId="24" priority="10">
      <formula>NOT($C$36="Yes")</formula>
    </cfRule>
  </conditionalFormatting>
  <conditionalFormatting sqref="D25:D26">
    <cfRule type="expression" dxfId="23" priority="11">
      <formula>NOT($C25="Yes")</formula>
    </cfRule>
  </conditionalFormatting>
  <conditionalFormatting sqref="D30:D31">
    <cfRule type="expression" dxfId="22" priority="4">
      <formula>NOT($C30="Other design considerations")</formula>
    </cfRule>
  </conditionalFormatting>
  <conditionalFormatting sqref="D32">
    <cfRule type="expression" dxfId="21" priority="3">
      <formula>NOT($C$32="Other (describe)")</formula>
    </cfRule>
  </conditionalFormatting>
  <conditionalFormatting sqref="D35">
    <cfRule type="expression" dxfId="20" priority="2">
      <formula>NOT($C$35="Other")</formula>
    </cfRule>
  </conditionalFormatting>
  <conditionalFormatting sqref="D49:D77">
    <cfRule type="expression" dxfId="19" priority="7">
      <formula>NOT($C49="Other")</formula>
    </cfRule>
  </conditionalFormatting>
  <conditionalFormatting sqref="D83:D112">
    <cfRule type="expression" dxfId="18" priority="1">
      <formula>NOT($C83="Other")</formula>
    </cfRule>
  </conditionalFormatting>
  <conditionalFormatting sqref="D9:E9 C14:D22 C25:C26 C30:C43 D32 D35 B49:G77">
    <cfRule type="expression" dxfId="17" priority="5">
      <formula>$C$9="No"</formula>
    </cfRule>
  </conditionalFormatting>
  <conditionalFormatting sqref="D42:I42">
    <cfRule type="expression" dxfId="16" priority="9">
      <formula>NOT($C$42="Yes")</formula>
    </cfRule>
  </conditionalFormatting>
  <conditionalFormatting sqref="D43:I43">
    <cfRule type="expression" dxfId="15" priority="8">
      <formula>NOT($C$43="Yes")</formula>
    </cfRule>
  </conditionalFormatting>
  <dataValidations count="20">
    <dataValidation type="list" allowBlank="1" showInputMessage="1" showErrorMessage="1" sqref="C30:C31" xr:uid="{4D27BCDA-BFC4-48E1-B575-C9CC33D0CED5}">
      <formula1>Pneum1</formula1>
    </dataValidation>
    <dataValidation type="list" allowBlank="1" showInputMessage="1" showErrorMessage="1" sqref="C32" xr:uid="{E0455F6F-2C6B-433B-815C-6572C1EF8DFD}">
      <formula1>Pneum2</formula1>
    </dataValidation>
    <dataValidation type="decimal" operator="greaterThanOrEqual" allowBlank="1" showInputMessage="1" showErrorMessage="1" errorTitle="Pressure" error="This input value must be a numeric value greater than or equal to 0." sqref="C34" xr:uid="{E6A2E242-574C-4470-9014-56BA8109445D}">
      <formula1>0</formula1>
    </dataValidation>
    <dataValidation type="list" allowBlank="1" showInputMessage="1" showErrorMessage="1" sqref="E83:E112" xr:uid="{09BA67A3-AC4B-44B4-9169-F6049CFB460C}">
      <formula1>Pneum6</formula1>
    </dataValidation>
    <dataValidation type="list" allowBlank="1" showInputMessage="1" showErrorMessage="1" sqref="C49:C77" xr:uid="{75A73EE3-DB67-44F7-A9A9-92111C237619}">
      <formula1>Pneum4</formula1>
    </dataValidation>
    <dataValidation type="whole" operator="greaterThanOrEqual" allowBlank="1" showInputMessage="1" showErrorMessage="1" errorTitle="Number" error="This input must be an integer greater than or equal to 0." sqref="C33" xr:uid="{94F2AE1F-1D9D-4414-96EA-8756B2C5736E}">
      <formula1>0</formula1>
    </dataValidation>
    <dataValidation type="list" allowBlank="1" showInputMessage="1" showErrorMessage="1" sqref="C9 D27 D14:D22 C36:C43" xr:uid="{70CBF5AA-3CC9-49C2-9FBD-6DB82CDB1F11}">
      <formula1>"Yes, No"</formula1>
    </dataValidation>
    <dataValidation type="list" allowBlank="1" showInputMessage="1" showErrorMessage="1" sqref="C83:C112" xr:uid="{E67AA3CA-1F48-469D-9083-321A728654F0}">
      <formula1>Pneum5</formula1>
    </dataValidation>
    <dataValidation type="whole" operator="greaterThanOrEqual" allowBlank="1" showInputMessage="1" showErrorMessage="1" errorTitle="Actuation Cycles" error="This input must be an integer greater than or equal to 0." sqref="F49:F77" xr:uid="{B00280E4-B820-40E2-87B8-28294E17ACEF}">
      <formula1>0</formula1>
    </dataValidation>
    <dataValidation type="whole" operator="greaterThanOrEqual" allowBlank="1" showInputMessage="1" showErrorMessage="1" errorTitle="Number of devices" error="This input must be an integer greater than or equal to 0." sqref="F83:F112" xr:uid="{82C3FE89-8C25-4A47-A0AC-1B6E0612A8B0}">
      <formula1>0</formula1>
    </dataValidation>
    <dataValidation type="decimal" operator="greaterThanOrEqual" allowBlank="1" showInputMessage="1" showErrorMessage="1" errorTitle="Measurement (scf/hr)" error="This input value must be a numeric value greater than or equal to 0." sqref="G83:G112" xr:uid="{F009775A-FDC0-436D-A054-03A7E733AEBC}">
      <formula1>0</formula1>
    </dataValidation>
    <dataValidation type="whole" allowBlank="1" showInputMessage="1" showErrorMessage="1" errorTitle="Number" error="This input must be an integer greater than or equal to 0." sqref="C27 C14:C24 E14:E27" xr:uid="{4D69CEA4-4BB1-4BFD-9491-506A4A5912F5}">
      <formula1>0</formula1>
      <formula2>10000</formula2>
    </dataValidation>
    <dataValidation type="list" allowBlank="1" showInputMessage="1" showErrorMessage="1" sqref="H42:H43 D42:D43 F42:F43" xr:uid="{6CB8D354-5972-4ED3-8E27-5F5931340157}">
      <formula1>CntrlIDListFinal</formula1>
    </dataValidation>
    <dataValidation type="decimal" operator="greaterThanOrEqual" allowBlank="1" showInputMessage="1" showErrorMessage="1" errorTitle="Input" error="This input must be a number greater than or equal to 0." sqref="E49:E77 G49:G77" xr:uid="{31CF9C82-2E93-4D3C-8689-73E14EBC076A}">
      <formula1>0</formula1>
    </dataValidation>
    <dataValidation type="list" operator="greaterThanOrEqual" allowBlank="1" showInputMessage="1" showErrorMessage="1" errorTitle="Pressure" error="This input value must be a numeric value greater than or equal to 0." sqref="C35" xr:uid="{FB4F6709-499E-4870-BA41-51957B7FCE01}">
      <formula1>Pneum3</formula1>
    </dataValidation>
    <dataValidation operator="greaterThanOrEqual" allowBlank="1" showInputMessage="1" showErrorMessage="1" errorTitle="Pressure" error="This input value must be a numeric value greater than or equal to 0." sqref="D35" xr:uid="{6D928612-3292-48F5-846F-315DBC564402}"/>
    <dataValidation type="whole" operator="greaterThanOrEqual" allowBlank="1" showInputMessage="1" showErrorMessage="1" errorTitle="Count" error="This input must be an integer greater than or equal to 0." sqref="E42:E43 G42:G43 I42:I43" xr:uid="{A0E2F656-2FDE-4C9F-A493-6DB4AA723256}">
      <formula1>0</formula1>
    </dataValidation>
    <dataValidation operator="greaterThanOrEqual" allowBlank="1" showInputMessage="1" showErrorMessage="1" errorTitle="Measurement (scf/hr)" error="This input value must be a numeric value greater than or equal to 0." sqref="H83:H112" xr:uid="{5427E9E3-1389-4039-A573-C8D13B09F38B}"/>
    <dataValidation type="list" allowBlank="1" showInputMessage="1" showErrorMessage="1" errorTitle="Number" error="This input must be an integer greater than or equal to 0." sqref="C25:C26" xr:uid="{97A8D26B-B345-47C4-B72B-975A162C4CD3}">
      <formula1>"Yes, No"</formula1>
    </dataValidation>
    <dataValidation type="list" allowBlank="1" showInputMessage="1" showErrorMessage="1" sqref="D25" xr:uid="{F5F93CB0-D604-481A-8180-A9CB975B976F}">
      <formula1>"Grid, Solar, Generator"</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50666-8D48-41A4-8865-37DD914BBAA5}">
  <sheetPr codeName="Sheet15">
    <tabColor theme="9" tint="0.59999389629810485"/>
  </sheetPr>
  <dimension ref="A1:FW266"/>
  <sheetViews>
    <sheetView topLeftCell="A16" zoomScaleNormal="100" workbookViewId="0">
      <selection activeCell="D27" sqref="D27"/>
    </sheetView>
  </sheetViews>
  <sheetFormatPr defaultColWidth="9.33203125" defaultRowHeight="14.4" x14ac:dyDescent="0.3"/>
  <cols>
    <col min="1" max="1" width="3" style="36" customWidth="1"/>
    <col min="2" max="2" width="48" style="122" customWidth="1"/>
    <col min="3" max="3" width="27.6640625" style="122" customWidth="1"/>
    <col min="4" max="8" width="21.6640625" style="122" customWidth="1"/>
    <col min="9" max="9" width="15.6640625" style="122" customWidth="1"/>
    <col min="10" max="14" width="15.6640625" style="36" customWidth="1"/>
    <col min="15" max="15" width="16.33203125" style="36" customWidth="1"/>
    <col min="16" max="29" width="15.6640625" style="36" customWidth="1"/>
    <col min="30" max="32" width="20.6640625" style="36" customWidth="1"/>
    <col min="33" max="44" width="15.6640625" style="36" customWidth="1"/>
    <col min="45" max="45" width="16.6640625" style="36" customWidth="1"/>
    <col min="46" max="55" width="15.6640625" style="36" customWidth="1"/>
    <col min="56" max="56" width="18" style="36" customWidth="1"/>
    <col min="57" max="59" width="15.6640625" style="36" customWidth="1"/>
    <col min="60" max="179" width="9.33203125" style="36"/>
    <col min="180" max="16384" width="9.33203125" style="122"/>
  </cols>
  <sheetData>
    <row r="1" spans="2:9" s="36" customFormat="1" ht="35.4" customHeight="1" x14ac:dyDescent="0.35">
      <c r="B1" s="327" t="s">
        <v>741</v>
      </c>
      <c r="C1" s="309"/>
      <c r="D1" s="38"/>
    </row>
    <row r="2" spans="2:9" s="36" customFormat="1" ht="18" x14ac:dyDescent="0.35">
      <c r="B2" s="37"/>
    </row>
    <row r="3" spans="2:9" s="36" customFormat="1" ht="15.6" x14ac:dyDescent="0.3">
      <c r="B3" s="40" t="s">
        <v>368</v>
      </c>
    </row>
    <row r="4" spans="2:9" x14ac:dyDescent="0.3">
      <c r="B4" s="103" t="s">
        <v>369</v>
      </c>
      <c r="C4" s="121" t="str">
        <f>Facility!C4</f>
        <v xml:space="preserve">ETC Texas Pipeline, Ltd. </v>
      </c>
      <c r="D4" s="36"/>
      <c r="E4" s="36"/>
      <c r="F4" s="36"/>
      <c r="G4" s="36"/>
      <c r="H4" s="36"/>
      <c r="I4" s="36"/>
    </row>
    <row r="5" spans="2:9" x14ac:dyDescent="0.3">
      <c r="B5" s="103" t="s">
        <v>14</v>
      </c>
      <c r="C5" s="121" t="str">
        <f>Facility!C21</f>
        <v>Rebel Gas Processing Plant</v>
      </c>
      <c r="D5" s="36"/>
      <c r="E5" s="36"/>
      <c r="F5" s="36"/>
      <c r="G5" s="36"/>
      <c r="H5" s="36"/>
      <c r="I5" s="36"/>
    </row>
    <row r="6" spans="2:9" s="36" customFormat="1" x14ac:dyDescent="0.3"/>
    <row r="7" spans="2:9" s="36" customFormat="1" ht="15.6" x14ac:dyDescent="0.3">
      <c r="B7" s="40" t="s">
        <v>742</v>
      </c>
    </row>
    <row r="8" spans="2:9" x14ac:dyDescent="0.3">
      <c r="B8" s="69" t="s">
        <v>743</v>
      </c>
      <c r="C8" s="328">
        <f>IF(ICR_ID="","",ICR_ID)</f>
        <v>24</v>
      </c>
      <c r="D8" s="36"/>
      <c r="E8" s="36"/>
      <c r="F8" s="36"/>
      <c r="G8" s="36"/>
      <c r="H8" s="36"/>
      <c r="I8" s="36"/>
    </row>
    <row r="9" spans="2:9" ht="44.25" customHeight="1" x14ac:dyDescent="0.3">
      <c r="B9" s="317" t="s">
        <v>744</v>
      </c>
      <c r="C9" s="99" t="s">
        <v>880</v>
      </c>
      <c r="D9" s="36"/>
      <c r="E9" s="36"/>
      <c r="F9" s="36"/>
      <c r="G9" s="36"/>
      <c r="H9" s="36"/>
      <c r="I9" s="36"/>
    </row>
    <row r="10" spans="2:9" ht="46.5" customHeight="1" x14ac:dyDescent="0.3">
      <c r="B10" s="317" t="s">
        <v>745</v>
      </c>
      <c r="C10" s="99" t="s">
        <v>875</v>
      </c>
      <c r="D10" s="36"/>
      <c r="E10" s="36"/>
      <c r="F10" s="36"/>
      <c r="G10" s="36"/>
      <c r="H10" s="36"/>
      <c r="I10" s="36"/>
    </row>
    <row r="11" spans="2:9" ht="31.5" customHeight="1" x14ac:dyDescent="0.3">
      <c r="B11" s="317" t="s">
        <v>528</v>
      </c>
      <c r="C11" s="99"/>
      <c r="D11" s="36"/>
      <c r="E11" s="36"/>
      <c r="F11" s="36"/>
      <c r="G11" s="36"/>
      <c r="H11" s="36"/>
      <c r="I11" s="36"/>
    </row>
    <row r="12" spans="2:9" ht="31.5" customHeight="1" x14ac:dyDescent="0.3">
      <c r="B12" s="317" t="s">
        <v>746</v>
      </c>
      <c r="C12" s="99" t="s">
        <v>875</v>
      </c>
      <c r="D12" s="36"/>
      <c r="E12" s="36"/>
      <c r="F12" s="36"/>
      <c r="G12" s="36"/>
      <c r="H12" s="36"/>
      <c r="I12" s="36"/>
    </row>
    <row r="13" spans="2:9" ht="31.5" customHeight="1" x14ac:dyDescent="0.3">
      <c r="B13" s="317" t="s">
        <v>747</v>
      </c>
      <c r="C13" s="99" t="s">
        <v>880</v>
      </c>
      <c r="D13" s="36"/>
      <c r="E13" s="36"/>
      <c r="F13" s="36"/>
      <c r="G13" s="36"/>
      <c r="H13" s="36"/>
      <c r="I13" s="36"/>
    </row>
    <row r="14" spans="2:9" ht="31.5" customHeight="1" x14ac:dyDescent="0.3">
      <c r="B14" s="317" t="s">
        <v>748</v>
      </c>
      <c r="C14" s="99" t="s">
        <v>875</v>
      </c>
      <c r="D14" s="36"/>
      <c r="E14" s="36"/>
      <c r="F14" s="36"/>
      <c r="G14" s="36"/>
      <c r="H14" s="36"/>
      <c r="I14" s="36"/>
    </row>
    <row r="15" spans="2:9" ht="31.5" customHeight="1" x14ac:dyDescent="0.3">
      <c r="B15" s="317" t="s">
        <v>749</v>
      </c>
      <c r="C15" s="99" t="s">
        <v>875</v>
      </c>
      <c r="D15" s="36"/>
      <c r="E15" s="36"/>
      <c r="F15" s="36"/>
      <c r="G15" s="36"/>
      <c r="H15" s="36"/>
      <c r="I15" s="36"/>
    </row>
    <row r="16" spans="2:9" ht="31.5" customHeight="1" x14ac:dyDescent="0.3">
      <c r="B16" s="317" t="s">
        <v>750</v>
      </c>
      <c r="C16" s="99" t="s">
        <v>875</v>
      </c>
      <c r="D16" s="36"/>
      <c r="E16" s="36"/>
      <c r="F16" s="36"/>
      <c r="G16" s="36"/>
      <c r="H16" s="36"/>
      <c r="I16" s="36"/>
    </row>
    <row r="17" spans="2:32" ht="28.8" x14ac:dyDescent="0.3">
      <c r="B17" s="96" t="s">
        <v>751</v>
      </c>
      <c r="C17" s="99" t="s">
        <v>880</v>
      </c>
      <c r="D17" s="36"/>
      <c r="E17" s="36"/>
      <c r="F17" s="36"/>
      <c r="G17" s="36"/>
      <c r="H17" s="36"/>
      <c r="I17" s="36"/>
    </row>
    <row r="18" spans="2:32" x14ac:dyDescent="0.3">
      <c r="B18" s="100" t="s">
        <v>752</v>
      </c>
      <c r="C18" s="72" t="s">
        <v>801</v>
      </c>
      <c r="D18" s="36"/>
      <c r="E18" s="36"/>
      <c r="F18" s="36"/>
      <c r="G18" s="36"/>
      <c r="H18" s="36"/>
      <c r="I18" s="36"/>
    </row>
    <row r="19" spans="2:32" ht="57.6" x14ac:dyDescent="0.3">
      <c r="B19" s="96" t="s">
        <v>753</v>
      </c>
      <c r="C19" s="97" t="s">
        <v>808</v>
      </c>
      <c r="D19" s="66"/>
      <c r="E19" s="36"/>
      <c r="F19" s="36"/>
      <c r="G19" s="36"/>
      <c r="H19" s="36"/>
      <c r="I19" s="36"/>
    </row>
    <row r="20" spans="2:32" ht="28.8" x14ac:dyDescent="0.3">
      <c r="B20" s="96" t="s">
        <v>754</v>
      </c>
      <c r="C20" s="329" t="s">
        <v>755</v>
      </c>
      <c r="D20" s="329" t="s">
        <v>756</v>
      </c>
      <c r="E20" s="329" t="s">
        <v>757</v>
      </c>
      <c r="F20" s="329" t="s">
        <v>758</v>
      </c>
      <c r="G20" s="329" t="s">
        <v>759</v>
      </c>
      <c r="H20" s="329" t="s">
        <v>760</v>
      </c>
      <c r="I20" s="36"/>
    </row>
    <row r="21" spans="2:32" ht="28.8" x14ac:dyDescent="0.3">
      <c r="B21" s="100" t="s">
        <v>761</v>
      </c>
      <c r="C21" s="133" t="s">
        <v>802</v>
      </c>
      <c r="D21" s="133" t="s">
        <v>804</v>
      </c>
      <c r="E21" s="133" t="s">
        <v>804</v>
      </c>
      <c r="F21" s="133" t="s">
        <v>801</v>
      </c>
      <c r="G21" s="133" t="s">
        <v>804</v>
      </c>
      <c r="H21" s="133" t="s">
        <v>804</v>
      </c>
      <c r="I21" s="36"/>
    </row>
    <row r="22" spans="2:32" x14ac:dyDescent="0.3">
      <c r="B22" s="100" t="s">
        <v>762</v>
      </c>
      <c r="C22" s="133" t="s">
        <v>808</v>
      </c>
      <c r="D22" s="133" t="s">
        <v>808</v>
      </c>
      <c r="E22" s="133" t="s">
        <v>808</v>
      </c>
      <c r="F22" s="133" t="s">
        <v>808</v>
      </c>
      <c r="G22" s="133" t="s">
        <v>808</v>
      </c>
      <c r="H22" s="133" t="s">
        <v>808</v>
      </c>
      <c r="I22" s="36"/>
    </row>
    <row r="23" spans="2:32" x14ac:dyDescent="0.3">
      <c r="B23" s="100" t="s">
        <v>763</v>
      </c>
      <c r="C23" s="136"/>
      <c r="D23" s="136"/>
      <c r="E23" s="136"/>
      <c r="F23" s="136"/>
      <c r="G23" s="136"/>
      <c r="H23" s="136"/>
      <c r="I23" s="36"/>
    </row>
    <row r="24" spans="2:32" ht="43.2" x14ac:dyDescent="0.3">
      <c r="B24" s="78" t="s">
        <v>764</v>
      </c>
      <c r="C24" s="330" t="s">
        <v>875</v>
      </c>
      <c r="D24" s="176"/>
      <c r="E24" s="176"/>
      <c r="F24" s="36"/>
      <c r="G24" s="36"/>
      <c r="H24" s="36"/>
      <c r="I24" s="36"/>
    </row>
    <row r="25" spans="2:32" s="36" customFormat="1" x14ac:dyDescent="0.3"/>
    <row r="26" spans="2:32" ht="15.6" x14ac:dyDescent="0.3">
      <c r="B26" s="40" t="s">
        <v>765</v>
      </c>
      <c r="C26" s="331"/>
      <c r="D26" s="331"/>
      <c r="E26" s="331"/>
      <c r="F26" s="331"/>
      <c r="G26" s="331"/>
      <c r="H26" s="36"/>
      <c r="I26" s="36"/>
    </row>
    <row r="27" spans="2:32" x14ac:dyDescent="0.3">
      <c r="B27" s="332" t="s">
        <v>766</v>
      </c>
      <c r="C27" s="97">
        <v>390</v>
      </c>
      <c r="D27" s="331"/>
      <c r="E27" s="331"/>
      <c r="F27" s="331"/>
      <c r="G27" s="331"/>
      <c r="H27" s="36"/>
      <c r="I27" s="36"/>
    </row>
    <row r="28" spans="2:32" ht="41.7" customHeight="1" x14ac:dyDescent="0.3">
      <c r="B28" s="332" t="s">
        <v>767</v>
      </c>
      <c r="C28" s="97">
        <v>0</v>
      </c>
      <c r="D28" s="331"/>
      <c r="E28" s="331"/>
      <c r="F28" s="331"/>
      <c r="G28" s="331"/>
      <c r="H28" s="36"/>
      <c r="I28" s="36"/>
    </row>
    <row r="29" spans="2:32" ht="57.6" x14ac:dyDescent="0.3">
      <c r="B29" s="332" t="s">
        <v>768</v>
      </c>
      <c r="C29" s="97">
        <v>155</v>
      </c>
      <c r="D29" s="331"/>
      <c r="E29" s="331"/>
      <c r="F29" s="331"/>
      <c r="G29" s="331"/>
      <c r="H29" s="36"/>
      <c r="I29" s="36"/>
    </row>
    <row r="30" spans="2:32" x14ac:dyDescent="0.3">
      <c r="B30" s="36"/>
      <c r="C30" s="36"/>
      <c r="D30" s="36"/>
      <c r="E30" s="331"/>
      <c r="F30" s="331"/>
      <c r="G30" s="331"/>
      <c r="H30" s="36"/>
      <c r="I30" s="36"/>
    </row>
    <row r="31" spans="2:32" ht="15.6" x14ac:dyDescent="0.3">
      <c r="B31" s="40" t="s">
        <v>769</v>
      </c>
      <c r="C31" s="94"/>
      <c r="D31" s="179"/>
      <c r="E31" s="36"/>
      <c r="F31" s="331"/>
      <c r="G31" s="331"/>
      <c r="H31" s="36"/>
      <c r="I31" s="36"/>
    </row>
    <row r="32" spans="2:32" x14ac:dyDescent="0.3">
      <c r="B32" s="155"/>
      <c r="C32" s="333" t="s">
        <v>770</v>
      </c>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5"/>
      <c r="AD32" s="336" t="s">
        <v>474</v>
      </c>
      <c r="AE32" s="337"/>
      <c r="AF32" s="338"/>
    </row>
    <row r="33" spans="2:32" ht="57.6" x14ac:dyDescent="0.3">
      <c r="B33" s="155"/>
      <c r="C33" s="193" t="s">
        <v>771</v>
      </c>
      <c r="D33" s="193" t="s">
        <v>772</v>
      </c>
      <c r="E33" s="193" t="s">
        <v>773</v>
      </c>
      <c r="F33" s="193" t="s">
        <v>774</v>
      </c>
      <c r="G33" s="193" t="s">
        <v>491</v>
      </c>
      <c r="H33" s="193" t="s">
        <v>492</v>
      </c>
      <c r="I33" s="193" t="s">
        <v>775</v>
      </c>
      <c r="J33" s="193" t="s">
        <v>494</v>
      </c>
      <c r="K33" s="193" t="s">
        <v>495</v>
      </c>
      <c r="L33" s="193" t="s">
        <v>496</v>
      </c>
      <c r="M33" s="193" t="s">
        <v>497</v>
      </c>
      <c r="N33" s="193" t="s">
        <v>498</v>
      </c>
      <c r="O33" s="193" t="s">
        <v>591</v>
      </c>
      <c r="P33" s="193" t="s">
        <v>500</v>
      </c>
      <c r="Q33" s="193" t="s">
        <v>501</v>
      </c>
      <c r="R33" s="193" t="s">
        <v>502</v>
      </c>
      <c r="S33" s="193" t="s">
        <v>503</v>
      </c>
      <c r="T33" s="193" t="s">
        <v>504</v>
      </c>
      <c r="U33" s="193" t="s">
        <v>620</v>
      </c>
      <c r="V33" s="193" t="s">
        <v>506</v>
      </c>
      <c r="W33" s="193" t="s">
        <v>507</v>
      </c>
      <c r="X33" s="193" t="s">
        <v>508</v>
      </c>
      <c r="Y33" s="193" t="s">
        <v>509</v>
      </c>
      <c r="Z33" s="193" t="s">
        <v>510</v>
      </c>
      <c r="AA33" s="193" t="s">
        <v>511</v>
      </c>
      <c r="AB33" s="194" t="s">
        <v>512</v>
      </c>
      <c r="AC33" s="194" t="s">
        <v>513</v>
      </c>
      <c r="AD33" s="195" t="s">
        <v>514</v>
      </c>
      <c r="AE33" s="195" t="s">
        <v>515</v>
      </c>
      <c r="AF33" s="195" t="s">
        <v>516</v>
      </c>
    </row>
    <row r="34" spans="2:32" x14ac:dyDescent="0.3">
      <c r="B34" s="339" t="s">
        <v>776</v>
      </c>
      <c r="C34" s="340"/>
      <c r="D34" s="341"/>
      <c r="E34" s="341"/>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2"/>
      <c r="AD34" s="342"/>
      <c r="AE34" s="159" t="s">
        <v>80</v>
      </c>
      <c r="AF34" s="159"/>
    </row>
    <row r="35" spans="2:32" x14ac:dyDescent="0.3">
      <c r="B35" s="36"/>
      <c r="C35" s="36"/>
      <c r="D35" s="36"/>
      <c r="E35" s="36"/>
      <c r="F35" s="331"/>
      <c r="G35" s="331"/>
      <c r="H35" s="36"/>
      <c r="I35" s="36"/>
    </row>
    <row r="36" spans="2:32" x14ac:dyDescent="0.3">
      <c r="B36" s="36"/>
      <c r="C36" s="36"/>
      <c r="D36" s="36"/>
      <c r="E36" s="331"/>
      <c r="F36" s="331"/>
      <c r="G36" s="331"/>
      <c r="H36" s="36"/>
      <c r="I36" s="36"/>
    </row>
    <row r="37" spans="2:32" x14ac:dyDescent="0.3">
      <c r="B37" s="36"/>
      <c r="C37" s="36"/>
      <c r="D37" s="36"/>
      <c r="E37" s="331"/>
      <c r="F37" s="331"/>
      <c r="G37" s="331"/>
      <c r="H37" s="36"/>
      <c r="I37" s="36"/>
    </row>
    <row r="38" spans="2:32" x14ac:dyDescent="0.3">
      <c r="B38" s="36"/>
      <c r="C38" s="36"/>
      <c r="D38" s="36"/>
      <c r="E38" s="331"/>
      <c r="F38" s="331"/>
      <c r="G38" s="331"/>
      <c r="H38" s="36"/>
      <c r="I38" s="36"/>
    </row>
    <row r="39" spans="2:32" x14ac:dyDescent="0.3">
      <c r="B39" s="36"/>
      <c r="C39" s="36"/>
      <c r="D39" s="36"/>
      <c r="E39" s="331"/>
      <c r="F39" s="331"/>
      <c r="G39" s="331"/>
      <c r="H39" s="36"/>
      <c r="I39" s="36"/>
    </row>
    <row r="40" spans="2:32" s="36" customFormat="1" x14ac:dyDescent="0.3"/>
    <row r="41" spans="2:32" s="36" customFormat="1" x14ac:dyDescent="0.3"/>
    <row r="42" spans="2:32" s="36" customFormat="1" x14ac:dyDescent="0.3"/>
    <row r="43" spans="2:32" s="36" customFormat="1" x14ac:dyDescent="0.3"/>
    <row r="44" spans="2:32" s="36" customFormat="1" x14ac:dyDescent="0.3"/>
    <row r="45" spans="2:32" s="36" customFormat="1" x14ac:dyDescent="0.3"/>
    <row r="46" spans="2:32" s="36" customFormat="1" x14ac:dyDescent="0.3"/>
    <row r="47" spans="2:32" s="36" customFormat="1" x14ac:dyDescent="0.3"/>
    <row r="48" spans="2:32" s="36" customFormat="1" x14ac:dyDescent="0.3"/>
    <row r="49" s="36" customFormat="1" x14ac:dyDescent="0.3"/>
    <row r="50" s="36" customFormat="1" x14ac:dyDescent="0.3"/>
    <row r="51" s="36" customFormat="1" x14ac:dyDescent="0.3"/>
    <row r="52" s="36" customFormat="1" x14ac:dyDescent="0.3"/>
    <row r="53" s="36" customFormat="1" x14ac:dyDescent="0.3"/>
    <row r="54" s="36" customFormat="1" x14ac:dyDescent="0.3"/>
    <row r="55" s="36" customFormat="1" x14ac:dyDescent="0.3"/>
    <row r="56" s="36" customFormat="1" x14ac:dyDescent="0.3"/>
    <row r="57" s="36" customFormat="1" x14ac:dyDescent="0.3"/>
    <row r="58" s="36" customFormat="1" x14ac:dyDescent="0.3"/>
    <row r="59" s="36" customFormat="1" x14ac:dyDescent="0.3"/>
    <row r="60" s="36" customFormat="1" x14ac:dyDescent="0.3"/>
    <row r="61" s="36" customFormat="1" x14ac:dyDescent="0.3"/>
    <row r="62" s="36" customFormat="1" x14ac:dyDescent="0.3"/>
    <row r="63" s="36" customFormat="1" x14ac:dyDescent="0.3"/>
    <row r="64" s="36" customFormat="1" x14ac:dyDescent="0.3"/>
    <row r="65" s="36" customFormat="1" x14ac:dyDescent="0.3"/>
    <row r="66" s="36" customFormat="1" x14ac:dyDescent="0.3"/>
    <row r="67" s="36" customFormat="1" x14ac:dyDescent="0.3"/>
    <row r="68" s="36" customFormat="1" x14ac:dyDescent="0.3"/>
    <row r="69" s="36" customFormat="1" x14ac:dyDescent="0.3"/>
    <row r="70" s="36" customFormat="1" x14ac:dyDescent="0.3"/>
    <row r="71" s="36" customFormat="1" x14ac:dyDescent="0.3"/>
    <row r="72" s="36" customFormat="1" x14ac:dyDescent="0.3"/>
    <row r="73" s="36" customFormat="1" x14ac:dyDescent="0.3"/>
    <row r="74" s="36" customFormat="1" x14ac:dyDescent="0.3"/>
    <row r="75" s="36" customFormat="1" x14ac:dyDescent="0.3"/>
    <row r="76" s="36" customFormat="1" x14ac:dyDescent="0.3"/>
    <row r="77" s="36" customFormat="1" x14ac:dyDescent="0.3"/>
    <row r="78" s="36" customFormat="1" x14ac:dyDescent="0.3"/>
    <row r="79" s="36" customFormat="1" x14ac:dyDescent="0.3"/>
    <row r="80" s="36" customFormat="1" x14ac:dyDescent="0.3"/>
    <row r="81" s="36" customFormat="1" x14ac:dyDescent="0.3"/>
    <row r="82" s="36" customFormat="1" x14ac:dyDescent="0.3"/>
    <row r="83" s="36" customFormat="1" x14ac:dyDescent="0.3"/>
    <row r="84" s="36" customFormat="1" x14ac:dyDescent="0.3"/>
    <row r="85" s="36" customFormat="1" x14ac:dyDescent="0.3"/>
    <row r="86" s="36" customFormat="1" x14ac:dyDescent="0.3"/>
    <row r="87" s="36" customFormat="1" x14ac:dyDescent="0.3"/>
    <row r="88" s="36" customFormat="1" x14ac:dyDescent="0.3"/>
    <row r="89" s="36" customFormat="1" x14ac:dyDescent="0.3"/>
    <row r="90" s="36" customFormat="1" x14ac:dyDescent="0.3"/>
    <row r="91" s="36" customFormat="1" x14ac:dyDescent="0.3"/>
    <row r="92" s="36" customFormat="1" x14ac:dyDescent="0.3"/>
    <row r="93" s="36" customFormat="1" x14ac:dyDescent="0.3"/>
    <row r="94" s="36" customFormat="1" x14ac:dyDescent="0.3"/>
    <row r="95" s="36" customFormat="1" x14ac:dyDescent="0.3"/>
    <row r="96"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36" customFormat="1" x14ac:dyDescent="0.3"/>
    <row r="210" s="36" customFormat="1" x14ac:dyDescent="0.3"/>
    <row r="211" s="36" customFormat="1" x14ac:dyDescent="0.3"/>
    <row r="212" s="36" customFormat="1" x14ac:dyDescent="0.3"/>
    <row r="213" s="36" customFormat="1" x14ac:dyDescent="0.3"/>
    <row r="214" s="36" customFormat="1" x14ac:dyDescent="0.3"/>
    <row r="215" s="36" customFormat="1" x14ac:dyDescent="0.3"/>
    <row r="216" s="36" customFormat="1" x14ac:dyDescent="0.3"/>
    <row r="217" s="36" customFormat="1" x14ac:dyDescent="0.3"/>
    <row r="218" s="36" customFormat="1" x14ac:dyDescent="0.3"/>
    <row r="219" s="36" customFormat="1" x14ac:dyDescent="0.3"/>
    <row r="220" s="36" customFormat="1" x14ac:dyDescent="0.3"/>
    <row r="221" s="36" customFormat="1" x14ac:dyDescent="0.3"/>
    <row r="222" s="36" customFormat="1" x14ac:dyDescent="0.3"/>
    <row r="223" s="36" customFormat="1" x14ac:dyDescent="0.3"/>
    <row r="224" s="36" customFormat="1" x14ac:dyDescent="0.3"/>
    <row r="225" s="36" customFormat="1" x14ac:dyDescent="0.3"/>
    <row r="226" s="36" customFormat="1" x14ac:dyDescent="0.3"/>
    <row r="227" s="36" customFormat="1" x14ac:dyDescent="0.3"/>
    <row r="228" s="36" customFormat="1" x14ac:dyDescent="0.3"/>
    <row r="229" s="36" customFormat="1" x14ac:dyDescent="0.3"/>
    <row r="230" s="36" customFormat="1" x14ac:dyDescent="0.3"/>
    <row r="231" s="36" customFormat="1" x14ac:dyDescent="0.3"/>
    <row r="232" s="36" customFormat="1" x14ac:dyDescent="0.3"/>
    <row r="233" s="36" customFormat="1" x14ac:dyDescent="0.3"/>
    <row r="234" s="36" customFormat="1" x14ac:dyDescent="0.3"/>
    <row r="235" s="36" customFormat="1" x14ac:dyDescent="0.3"/>
    <row r="236" s="36" customFormat="1" x14ac:dyDescent="0.3"/>
    <row r="237" s="36" customFormat="1" x14ac:dyDescent="0.3"/>
    <row r="238" s="36" customFormat="1" x14ac:dyDescent="0.3"/>
    <row r="239" s="36" customFormat="1" x14ac:dyDescent="0.3"/>
    <row r="240" s="36" customFormat="1" x14ac:dyDescent="0.3"/>
    <row r="241" spans="4:4" s="36" customFormat="1" x14ac:dyDescent="0.3"/>
    <row r="242" spans="4:4" s="36" customFormat="1" x14ac:dyDescent="0.3"/>
    <row r="243" spans="4:4" s="36" customFormat="1" x14ac:dyDescent="0.3"/>
    <row r="244" spans="4:4" s="36" customFormat="1" x14ac:dyDescent="0.3"/>
    <row r="245" spans="4:4" s="36" customFormat="1" x14ac:dyDescent="0.3"/>
    <row r="246" spans="4:4" s="36" customFormat="1" x14ac:dyDescent="0.3"/>
    <row r="247" spans="4:4" s="36" customFormat="1" x14ac:dyDescent="0.3"/>
    <row r="248" spans="4:4" s="36" customFormat="1" x14ac:dyDescent="0.3"/>
    <row r="249" spans="4:4" s="36" customFormat="1" x14ac:dyDescent="0.3"/>
    <row r="250" spans="4:4" s="36" customFormat="1" x14ac:dyDescent="0.3"/>
    <row r="251" spans="4:4" s="36" customFormat="1" x14ac:dyDescent="0.3"/>
    <row r="252" spans="4:4" s="36" customFormat="1" x14ac:dyDescent="0.3"/>
    <row r="253" spans="4:4" s="36" customFormat="1" x14ac:dyDescent="0.3">
      <c r="D253" s="122"/>
    </row>
    <row r="254" spans="4:4" s="36" customFormat="1" x14ac:dyDescent="0.3">
      <c r="D254" s="122"/>
    </row>
    <row r="255" spans="4:4" s="36" customFormat="1" x14ac:dyDescent="0.3">
      <c r="D255" s="122"/>
    </row>
    <row r="256" spans="4:4" s="36" customFormat="1" x14ac:dyDescent="0.3">
      <c r="D256" s="122"/>
    </row>
    <row r="257" spans="2:4" s="36" customFormat="1" x14ac:dyDescent="0.3">
      <c r="B257" s="122"/>
      <c r="C257" s="122"/>
      <c r="D257" s="122"/>
    </row>
    <row r="258" spans="2:4" s="36" customFormat="1" x14ac:dyDescent="0.3">
      <c r="B258" s="122"/>
      <c r="C258" s="122"/>
      <c r="D258" s="122"/>
    </row>
    <row r="259" spans="2:4" s="36" customFormat="1" x14ac:dyDescent="0.3">
      <c r="B259" s="122"/>
      <c r="C259" s="122"/>
      <c r="D259" s="122"/>
    </row>
    <row r="260" spans="2:4" s="36" customFormat="1" x14ac:dyDescent="0.3">
      <c r="B260" s="122"/>
      <c r="C260" s="122"/>
      <c r="D260" s="122"/>
    </row>
    <row r="261" spans="2:4" s="36" customFormat="1" x14ac:dyDescent="0.3">
      <c r="B261" s="122"/>
      <c r="C261" s="122"/>
      <c r="D261" s="122"/>
    </row>
    <row r="262" spans="2:4" s="36" customFormat="1" x14ac:dyDescent="0.3">
      <c r="B262" s="122"/>
      <c r="C262" s="122"/>
      <c r="D262" s="122"/>
    </row>
    <row r="263" spans="2:4" s="36" customFormat="1" x14ac:dyDescent="0.3">
      <c r="B263" s="122"/>
      <c r="C263" s="122"/>
      <c r="D263" s="122"/>
    </row>
    <row r="264" spans="2:4" s="36" customFormat="1" x14ac:dyDescent="0.3">
      <c r="B264" s="122"/>
      <c r="C264" s="122"/>
      <c r="D264" s="122"/>
    </row>
    <row r="265" spans="2:4" s="36" customFormat="1" x14ac:dyDescent="0.3">
      <c r="B265" s="122"/>
      <c r="C265" s="122"/>
      <c r="D265" s="122"/>
    </row>
    <row r="266" spans="2:4" s="36" customFormat="1" x14ac:dyDescent="0.3">
      <c r="B266" s="122"/>
      <c r="C266" s="122"/>
      <c r="D266" s="122"/>
    </row>
  </sheetData>
  <sheetProtection algorithmName="SHA-512" hashValue="W6p45pTPoRXL8GjB56aeMnPZIRIBFw5++2ZvteSyhG0+aKtsGybUBHlELVJQyJMws3xbnZhLojcdmLBQC+xlPw==" saltValue="n8rKs8qJwaPchRKv2sUYsA==" spinCount="100000" sheet="1" objects="1" scenarios="1" formatCells="0" formatColumns="0" formatRows="0" insertColumns="0" insertRows="0" insertHyperlinks="0" deleteColumns="0" deleteRows="0" sort="0" autoFilter="0" pivotTables="0"/>
  <mergeCells count="2">
    <mergeCell ref="B32:B33"/>
    <mergeCell ref="AD32:AF32"/>
  </mergeCells>
  <conditionalFormatting sqref="C4:C5">
    <cfRule type="cellIs" dxfId="14" priority="7" operator="equal">
      <formula>0</formula>
    </cfRule>
  </conditionalFormatting>
  <conditionalFormatting sqref="C10:C11">
    <cfRule type="expression" dxfId="13" priority="15">
      <formula>NOT($C$9="Yes")</formula>
    </cfRule>
  </conditionalFormatting>
  <conditionalFormatting sqref="C11">
    <cfRule type="expression" dxfId="12" priority="6">
      <formula>NOT($C$10="Yes")</formula>
    </cfRule>
  </conditionalFormatting>
  <conditionalFormatting sqref="C12">
    <cfRule type="expression" dxfId="11" priority="14">
      <formula>NOT(C9="Yes")</formula>
    </cfRule>
  </conditionalFormatting>
  <conditionalFormatting sqref="C13">
    <cfRule type="expression" dxfId="10" priority="13">
      <formula>NOT(C9="Yes")</formula>
    </cfRule>
  </conditionalFormatting>
  <conditionalFormatting sqref="C14">
    <cfRule type="expression" dxfId="9" priority="12">
      <formula>NOT(C9="Yes")</formula>
    </cfRule>
  </conditionalFormatting>
  <conditionalFormatting sqref="C15">
    <cfRule type="expression" dxfId="8" priority="11">
      <formula>NOT(C9="Yes")</formula>
    </cfRule>
  </conditionalFormatting>
  <conditionalFormatting sqref="C16">
    <cfRule type="expression" dxfId="7" priority="10">
      <formula>NOT(C9="Yes")</formula>
    </cfRule>
  </conditionalFormatting>
  <conditionalFormatting sqref="C18">
    <cfRule type="expression" dxfId="6" priority="9">
      <formula>NOT(C17="Yes")</formula>
    </cfRule>
  </conditionalFormatting>
  <conditionalFormatting sqref="C28:C29">
    <cfRule type="expression" dxfId="5" priority="2">
      <formula>AND($C$27=0,NOT($C$27=""))</formula>
    </cfRule>
  </conditionalFormatting>
  <conditionalFormatting sqref="C31:D31 C34:AF34">
    <cfRule type="expression" dxfId="4" priority="1">
      <formula>$C$24="No"</formula>
    </cfRule>
  </conditionalFormatting>
  <conditionalFormatting sqref="C21:H23">
    <cfRule type="expression" dxfId="3" priority="18">
      <formula>$C$19=""</formula>
    </cfRule>
  </conditionalFormatting>
  <conditionalFormatting sqref="C23:H23">
    <cfRule type="expression" dxfId="2" priority="16">
      <formula>NOT(C$22="Other (specify)")</formula>
    </cfRule>
  </conditionalFormatting>
  <conditionalFormatting sqref="AE34">
    <cfRule type="expression" dxfId="1" priority="4">
      <formula>NOT(OR($AD34="Calculated/Modeled"))</formula>
    </cfRule>
  </conditionalFormatting>
  <conditionalFormatting sqref="AF34">
    <cfRule type="expression" dxfId="0" priority="3">
      <formula>NOT($AD34="Measured")</formula>
    </cfRule>
  </conditionalFormatting>
  <dataValidations count="9">
    <dataValidation type="list" allowBlank="1" showInputMessage="1" showErrorMessage="1" sqref="C24 C9:C10 C12:C17" xr:uid="{9C9C2CC0-60A8-447E-B93C-FE95C33635C5}">
      <formula1>"Yes, No"</formula1>
    </dataValidation>
    <dataValidation type="list" allowBlank="1" showInputMessage="1" showErrorMessage="1" sqref="C21:H21 C18" xr:uid="{535BDDED-461C-4CEB-B79C-C64A8E093C53}">
      <formula1>EqLeaks1</formula1>
    </dataValidation>
    <dataValidation type="list" allowBlank="1" showInputMessage="1" showErrorMessage="1" sqref="C22:H22" xr:uid="{CD904CB6-8695-4AC9-A035-FCE816AE21E4}">
      <formula1>EqLeaks2</formula1>
    </dataValidation>
    <dataValidation type="whole" allowBlank="1" showInputMessage="1" showErrorMessage="1" errorTitle="Number" error="This input must be an integer greater than or equal to 0." sqref="E36:F39 F33:F35 E32:E34 E26:F30 F31" xr:uid="{6BAD60AC-BFAB-4F05-AF24-B38FAA7E4E5B}">
      <formula1>0</formula1>
      <formula2>10000</formula2>
    </dataValidation>
    <dataValidation type="list" allowBlank="1" showInputMessage="1" showErrorMessage="1" sqref="G26:G31 G33:G39" xr:uid="{46124CAA-4C72-4DD7-A4BB-D4B0791B5C37}">
      <formula1>EqLeaks3</formula1>
    </dataValidation>
    <dataValidation type="whole" operator="greaterThanOrEqual" allowBlank="1" showInputMessage="1" showErrorMessage="1" errorTitle="Leak Threshold" error="This input must be an integer greater than or equal to 0." sqref="H26:H31 H33:H39" xr:uid="{5883325D-2CD2-4422-B617-0BB525FEBA4B}">
      <formula1>0</formula1>
    </dataValidation>
    <dataValidation type="list" allowBlank="1" showInputMessage="1" showErrorMessage="1" sqref="C19" xr:uid="{34C52634-5D85-4B0D-8829-9BB6FDD3A336}">
      <formula1>"EPA Method 21, OGI, Combination of Method 21 and OGI, Other"</formula1>
    </dataValidation>
    <dataValidation allowBlank="1" showInputMessage="1" showErrorMessage="1" sqref="C30 C26 C34:AC34 B27:B29 D26:D29" xr:uid="{FFD92E88-0A26-4C15-B3EE-C9DD6AA2F702}"/>
    <dataValidation type="list" allowBlank="1" showInputMessage="1" showErrorMessage="1" sqref="AD34" xr:uid="{7B62E589-62FD-46C7-9E11-D88E23D2A335}">
      <formula1>"Calculated/Modeled, Measured"</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206F5-F0EE-40ED-AFD5-1668A6AEBE94}">
  <sheetPr codeName="Sheet16"/>
  <dimension ref="A1:C182"/>
  <sheetViews>
    <sheetView topLeftCell="A160" workbookViewId="0">
      <selection activeCell="A180" sqref="A180"/>
    </sheetView>
  </sheetViews>
  <sheetFormatPr defaultRowHeight="14.4" x14ac:dyDescent="0.3"/>
  <cols>
    <col min="1" max="2" width="8.88671875" style="36"/>
    <col min="3" max="3" width="12.5546875" style="36" customWidth="1"/>
    <col min="4" max="16384" width="8.88671875" style="36"/>
  </cols>
  <sheetData>
    <row r="1" spans="1:3" x14ac:dyDescent="0.3">
      <c r="A1" s="343"/>
      <c r="B1" s="343" t="str">
        <f t="shared" ref="B1:B33" si="0">IF(A1=0,"",A1)</f>
        <v/>
      </c>
      <c r="C1" s="344" t="s">
        <v>777</v>
      </c>
    </row>
    <row r="2" spans="1:3" x14ac:dyDescent="0.3">
      <c r="A2" s="343" t="str">
        <f>'Control Devices'!B11</f>
        <v>TO</v>
      </c>
      <c r="B2" s="343" t="str">
        <f t="shared" si="0"/>
        <v>TO</v>
      </c>
    </row>
    <row r="3" spans="1:3" x14ac:dyDescent="0.3">
      <c r="A3" s="343" t="str">
        <f>'Control Devices'!B12</f>
        <v>VCU</v>
      </c>
      <c r="B3" s="343" t="str">
        <f t="shared" si="0"/>
        <v>VCU</v>
      </c>
    </row>
    <row r="4" spans="1:3" x14ac:dyDescent="0.3">
      <c r="A4" s="343" t="str">
        <f>'Control Devices'!B13</f>
        <v>FL-3</v>
      </c>
      <c r="B4" s="343" t="str">
        <f t="shared" si="0"/>
        <v>FL-3</v>
      </c>
    </row>
    <row r="5" spans="1:3" x14ac:dyDescent="0.3">
      <c r="A5" s="343" t="str">
        <f>'Control Devices'!B14</f>
        <v>FL-1</v>
      </c>
      <c r="B5" s="343" t="str">
        <f t="shared" si="0"/>
        <v>FL-1</v>
      </c>
    </row>
    <row r="6" spans="1:3" x14ac:dyDescent="0.3">
      <c r="A6" s="343">
        <f>'Control Devices'!B15</f>
        <v>0</v>
      </c>
      <c r="B6" s="343" t="str">
        <f t="shared" si="0"/>
        <v/>
      </c>
    </row>
    <row r="7" spans="1:3" x14ac:dyDescent="0.3">
      <c r="A7" s="343">
        <f>'Control Devices'!B16</f>
        <v>0</v>
      </c>
      <c r="B7" s="343" t="str">
        <f t="shared" si="0"/>
        <v/>
      </c>
    </row>
    <row r="8" spans="1:3" x14ac:dyDescent="0.3">
      <c r="A8" s="343">
        <f>'Control Devices'!B17</f>
        <v>0</v>
      </c>
      <c r="B8" s="343" t="str">
        <f t="shared" si="0"/>
        <v/>
      </c>
    </row>
    <row r="9" spans="1:3" x14ac:dyDescent="0.3">
      <c r="A9" s="343">
        <f>'Control Devices'!B18</f>
        <v>0</v>
      </c>
      <c r="B9" s="343" t="str">
        <f t="shared" si="0"/>
        <v/>
      </c>
    </row>
    <row r="10" spans="1:3" x14ac:dyDescent="0.3">
      <c r="A10" s="343">
        <f>'Control Devices'!B19</f>
        <v>0</v>
      </c>
      <c r="B10" s="343" t="str">
        <f t="shared" si="0"/>
        <v/>
      </c>
    </row>
    <row r="11" spans="1:3" x14ac:dyDescent="0.3">
      <c r="A11" s="343">
        <f>'Control Devices'!B20</f>
        <v>0</v>
      </c>
      <c r="B11" s="343" t="str">
        <f t="shared" si="0"/>
        <v/>
      </c>
    </row>
    <row r="12" spans="1:3" x14ac:dyDescent="0.3">
      <c r="A12" s="343">
        <f>'Control Devices'!B21</f>
        <v>0</v>
      </c>
      <c r="B12" s="343" t="str">
        <f t="shared" si="0"/>
        <v/>
      </c>
    </row>
    <row r="13" spans="1:3" x14ac:dyDescent="0.3">
      <c r="A13" s="343">
        <f>'Control Devices'!B22</f>
        <v>0</v>
      </c>
      <c r="B13" s="343" t="str">
        <f t="shared" si="0"/>
        <v/>
      </c>
    </row>
    <row r="14" spans="1:3" x14ac:dyDescent="0.3">
      <c r="A14" s="343">
        <f>'Control Devices'!B23</f>
        <v>0</v>
      </c>
      <c r="B14" s="343" t="str">
        <f t="shared" si="0"/>
        <v/>
      </c>
    </row>
    <row r="15" spans="1:3" x14ac:dyDescent="0.3">
      <c r="A15" s="343">
        <f>'Control Devices'!B24</f>
        <v>0</v>
      </c>
      <c r="B15" s="343" t="str">
        <f t="shared" si="0"/>
        <v/>
      </c>
    </row>
    <row r="16" spans="1:3" x14ac:dyDescent="0.3">
      <c r="A16" s="343">
        <f>'Control Devices'!B25</f>
        <v>0</v>
      </c>
      <c r="B16" s="343" t="str">
        <f t="shared" si="0"/>
        <v/>
      </c>
    </row>
    <row r="17" spans="1:2" x14ac:dyDescent="0.3">
      <c r="A17" s="343">
        <f>'Control Devices'!B26</f>
        <v>0</v>
      </c>
      <c r="B17" s="343" t="str">
        <f t="shared" si="0"/>
        <v/>
      </c>
    </row>
    <row r="18" spans="1:2" x14ac:dyDescent="0.3">
      <c r="A18" s="343">
        <f>'Control Devices'!B27</f>
        <v>0</v>
      </c>
      <c r="B18" s="343" t="str">
        <f t="shared" si="0"/>
        <v/>
      </c>
    </row>
    <row r="19" spans="1:2" x14ac:dyDescent="0.3">
      <c r="A19" s="343">
        <f>'Control Devices'!B54</f>
        <v>0</v>
      </c>
      <c r="B19" s="343" t="str">
        <f t="shared" si="0"/>
        <v/>
      </c>
    </row>
    <row r="20" spans="1:2" x14ac:dyDescent="0.3">
      <c r="A20" s="343">
        <f>'Control Devices'!B55</f>
        <v>0</v>
      </c>
      <c r="B20" s="343" t="str">
        <f t="shared" si="0"/>
        <v/>
      </c>
    </row>
    <row r="21" spans="1:2" x14ac:dyDescent="0.3">
      <c r="A21" s="343">
        <f>'Control Devices'!B56</f>
        <v>0</v>
      </c>
      <c r="B21" s="343" t="str">
        <f t="shared" si="0"/>
        <v/>
      </c>
    </row>
    <row r="22" spans="1:2" x14ac:dyDescent="0.3">
      <c r="A22" s="343">
        <f>'Control Devices'!B57</f>
        <v>0</v>
      </c>
      <c r="B22" s="343" t="str">
        <f t="shared" si="0"/>
        <v/>
      </c>
    </row>
    <row r="23" spans="1:2" x14ac:dyDescent="0.3">
      <c r="A23" s="343">
        <f>'Control Devices'!B58</f>
        <v>0</v>
      </c>
      <c r="B23" s="343" t="str">
        <f t="shared" si="0"/>
        <v/>
      </c>
    </row>
    <row r="24" spans="1:2" x14ac:dyDescent="0.3">
      <c r="A24" s="343">
        <f>'Control Devices'!B59</f>
        <v>0</v>
      </c>
      <c r="B24" s="343" t="str">
        <f t="shared" si="0"/>
        <v/>
      </c>
    </row>
    <row r="25" spans="1:2" x14ac:dyDescent="0.3">
      <c r="A25" s="343">
        <f>'Control Devices'!B60</f>
        <v>0</v>
      </c>
      <c r="B25" s="343" t="str">
        <f t="shared" si="0"/>
        <v/>
      </c>
    </row>
    <row r="26" spans="1:2" x14ac:dyDescent="0.3">
      <c r="A26" s="343">
        <f>'Control Devices'!B61</f>
        <v>0</v>
      </c>
      <c r="B26" s="343" t="str">
        <f t="shared" si="0"/>
        <v/>
      </c>
    </row>
    <row r="27" spans="1:2" x14ac:dyDescent="0.3">
      <c r="A27" s="343">
        <f>'Control Devices'!B62</f>
        <v>0</v>
      </c>
      <c r="B27" s="343" t="str">
        <f t="shared" si="0"/>
        <v/>
      </c>
    </row>
    <row r="28" spans="1:2" x14ac:dyDescent="0.3">
      <c r="A28" s="343">
        <f>'Control Devices'!B63</f>
        <v>0</v>
      </c>
      <c r="B28" s="343" t="str">
        <f t="shared" si="0"/>
        <v/>
      </c>
    </row>
    <row r="29" spans="1:2" x14ac:dyDescent="0.3">
      <c r="A29" s="343">
        <f>'Control Devices'!B64</f>
        <v>0</v>
      </c>
      <c r="B29" s="343" t="str">
        <f t="shared" si="0"/>
        <v/>
      </c>
    </row>
    <row r="30" spans="1:2" x14ac:dyDescent="0.3">
      <c r="A30" s="343">
        <f>'Control Devices'!B65</f>
        <v>0</v>
      </c>
      <c r="B30" s="343" t="str">
        <f t="shared" si="0"/>
        <v/>
      </c>
    </row>
    <row r="31" spans="1:2" x14ac:dyDescent="0.3">
      <c r="A31" s="343">
        <f>'Control Devices'!B66</f>
        <v>0</v>
      </c>
      <c r="B31" s="343" t="str">
        <f t="shared" si="0"/>
        <v/>
      </c>
    </row>
    <row r="32" spans="1:2" x14ac:dyDescent="0.3">
      <c r="A32" s="343">
        <f>'Control Devices'!B67</f>
        <v>0</v>
      </c>
      <c r="B32" s="343" t="str">
        <f t="shared" si="0"/>
        <v/>
      </c>
    </row>
    <row r="33" spans="1:2" x14ac:dyDescent="0.3">
      <c r="A33" s="343">
        <f>'Control Devices'!B68</f>
        <v>0</v>
      </c>
      <c r="B33" s="343" t="str">
        <f t="shared" si="0"/>
        <v/>
      </c>
    </row>
    <row r="38" spans="1:2" x14ac:dyDescent="0.3">
      <c r="A38" s="36" t="s">
        <v>778</v>
      </c>
    </row>
    <row r="39" spans="1:2" x14ac:dyDescent="0.3">
      <c r="A39" s="36" t="s">
        <v>779</v>
      </c>
    </row>
    <row r="40" spans="1:2" x14ac:dyDescent="0.3">
      <c r="A40" s="36" t="s">
        <v>780</v>
      </c>
    </row>
    <row r="41" spans="1:2" x14ac:dyDescent="0.3">
      <c r="A41" s="36" t="s">
        <v>781</v>
      </c>
    </row>
    <row r="42" spans="1:2" x14ac:dyDescent="0.3">
      <c r="A42" s="36" t="s">
        <v>782</v>
      </c>
    </row>
    <row r="43" spans="1:2" x14ac:dyDescent="0.3">
      <c r="A43" s="36" t="s">
        <v>783</v>
      </c>
    </row>
    <row r="44" spans="1:2" x14ac:dyDescent="0.3">
      <c r="A44" s="36" t="s">
        <v>784</v>
      </c>
    </row>
    <row r="45" spans="1:2" x14ac:dyDescent="0.3">
      <c r="A45" s="36" t="s">
        <v>785</v>
      </c>
    </row>
    <row r="48" spans="1:2" x14ac:dyDescent="0.3">
      <c r="A48" s="36" t="s">
        <v>786</v>
      </c>
    </row>
    <row r="49" spans="1:1" x14ac:dyDescent="0.3">
      <c r="A49" s="36" t="s">
        <v>787</v>
      </c>
    </row>
    <row r="50" spans="1:1" x14ac:dyDescent="0.3">
      <c r="A50" s="36" t="s">
        <v>788</v>
      </c>
    </row>
    <row r="51" spans="1:1" x14ac:dyDescent="0.3">
      <c r="A51" s="36" t="s">
        <v>789</v>
      </c>
    </row>
    <row r="52" spans="1:1" x14ac:dyDescent="0.3">
      <c r="A52" s="36" t="s">
        <v>790</v>
      </c>
    </row>
    <row r="53" spans="1:1" x14ac:dyDescent="0.3">
      <c r="A53" s="36" t="s">
        <v>791</v>
      </c>
    </row>
    <row r="54" spans="1:1" x14ac:dyDescent="0.3">
      <c r="A54" s="36" t="s">
        <v>792</v>
      </c>
    </row>
    <row r="55" spans="1:1" x14ac:dyDescent="0.3">
      <c r="A55" s="36" t="s">
        <v>793</v>
      </c>
    </row>
    <row r="58" spans="1:1" x14ac:dyDescent="0.3">
      <c r="A58" s="36" t="s">
        <v>794</v>
      </c>
    </row>
    <row r="59" spans="1:1" x14ac:dyDescent="0.3">
      <c r="A59" s="36" t="s">
        <v>795</v>
      </c>
    </row>
    <row r="60" spans="1:1" x14ac:dyDescent="0.3">
      <c r="A60" s="36" t="s">
        <v>796</v>
      </c>
    </row>
    <row r="61" spans="1:1" x14ac:dyDescent="0.3">
      <c r="A61" s="36" t="s">
        <v>797</v>
      </c>
    </row>
    <row r="62" spans="1:1" x14ac:dyDescent="0.3">
      <c r="A62" s="36" t="s">
        <v>798</v>
      </c>
    </row>
    <row r="65" spans="1:1" x14ac:dyDescent="0.3">
      <c r="A65" s="36" t="s">
        <v>799</v>
      </c>
    </row>
    <row r="66" spans="1:1" x14ac:dyDescent="0.3">
      <c r="A66" s="36" t="s">
        <v>800</v>
      </c>
    </row>
    <row r="67" spans="1:1" x14ac:dyDescent="0.3">
      <c r="A67" s="36" t="s">
        <v>798</v>
      </c>
    </row>
    <row r="70" spans="1:1" x14ac:dyDescent="0.3">
      <c r="A70" s="36" t="s">
        <v>801</v>
      </c>
    </row>
    <row r="71" spans="1:1" x14ac:dyDescent="0.3">
      <c r="A71" s="36" t="s">
        <v>802</v>
      </c>
    </row>
    <row r="72" spans="1:1" x14ac:dyDescent="0.3">
      <c r="A72" s="36" t="s">
        <v>803</v>
      </c>
    </row>
    <row r="73" spans="1:1" x14ac:dyDescent="0.3">
      <c r="A73" s="36" t="s">
        <v>804</v>
      </c>
    </row>
    <row r="74" spans="1:1" x14ac:dyDescent="0.3">
      <c r="A74" s="36" t="s">
        <v>805</v>
      </c>
    </row>
    <row r="77" spans="1:1" x14ac:dyDescent="0.3">
      <c r="A77" s="36" t="s">
        <v>806</v>
      </c>
    </row>
    <row r="78" spans="1:1" x14ac:dyDescent="0.3">
      <c r="A78" s="36" t="s">
        <v>807</v>
      </c>
    </row>
    <row r="79" spans="1:1" x14ac:dyDescent="0.3">
      <c r="A79" s="36" t="s">
        <v>808</v>
      </c>
    </row>
    <row r="80" spans="1:1" x14ac:dyDescent="0.3">
      <c r="A80" s="36" t="s">
        <v>809</v>
      </c>
    </row>
    <row r="81" spans="1:1" x14ac:dyDescent="0.3">
      <c r="A81" s="36" t="s">
        <v>810</v>
      </c>
    </row>
    <row r="82" spans="1:1" x14ac:dyDescent="0.3">
      <c r="A82" s="36" t="s">
        <v>811</v>
      </c>
    </row>
    <row r="83" spans="1:1" x14ac:dyDescent="0.3">
      <c r="A83" s="36" t="s">
        <v>812</v>
      </c>
    </row>
    <row r="84" spans="1:1" x14ac:dyDescent="0.3">
      <c r="A84" s="36" t="s">
        <v>813</v>
      </c>
    </row>
    <row r="87" spans="1:1" x14ac:dyDescent="0.3">
      <c r="A87" s="36" t="s">
        <v>814</v>
      </c>
    </row>
    <row r="88" spans="1:1" x14ac:dyDescent="0.3">
      <c r="A88" s="36" t="s">
        <v>815</v>
      </c>
    </row>
    <row r="89" spans="1:1" x14ac:dyDescent="0.3">
      <c r="A89" s="36" t="s">
        <v>816</v>
      </c>
    </row>
    <row r="90" spans="1:1" x14ac:dyDescent="0.3">
      <c r="A90" s="36" t="s">
        <v>817</v>
      </c>
    </row>
    <row r="91" spans="1:1" x14ac:dyDescent="0.3">
      <c r="A91" s="36" t="s">
        <v>818</v>
      </c>
    </row>
    <row r="92" spans="1:1" x14ac:dyDescent="0.3">
      <c r="A92" s="36" t="s">
        <v>819</v>
      </c>
    </row>
    <row r="93" spans="1:1" x14ac:dyDescent="0.3">
      <c r="A93" s="36" t="s">
        <v>813</v>
      </c>
    </row>
    <row r="96" spans="1:1" x14ac:dyDescent="0.3">
      <c r="A96" s="36" t="s">
        <v>820</v>
      </c>
    </row>
    <row r="97" spans="1:1" x14ac:dyDescent="0.3">
      <c r="A97" s="36" t="s">
        <v>821</v>
      </c>
    </row>
    <row r="98" spans="1:1" x14ac:dyDescent="0.3">
      <c r="A98" s="36" t="s">
        <v>822</v>
      </c>
    </row>
    <row r="99" spans="1:1" x14ac:dyDescent="0.3">
      <c r="A99" s="36" t="s">
        <v>50</v>
      </c>
    </row>
    <row r="100" spans="1:1" x14ac:dyDescent="0.3">
      <c r="A100" s="36" t="s">
        <v>823</v>
      </c>
    </row>
    <row r="101" spans="1:1" x14ac:dyDescent="0.3">
      <c r="A101" s="36" t="s">
        <v>42</v>
      </c>
    </row>
    <row r="102" spans="1:1" x14ac:dyDescent="0.3">
      <c r="A102" s="36" t="s">
        <v>824</v>
      </c>
    </row>
    <row r="103" spans="1:1" x14ac:dyDescent="0.3">
      <c r="A103" s="36" t="s">
        <v>825</v>
      </c>
    </row>
    <row r="104" spans="1:1" x14ac:dyDescent="0.3">
      <c r="A104" s="36" t="s">
        <v>826</v>
      </c>
    </row>
    <row r="107" spans="1:1" x14ac:dyDescent="0.3">
      <c r="A107" s="36" t="s">
        <v>827</v>
      </c>
    </row>
    <row r="108" spans="1:1" x14ac:dyDescent="0.3">
      <c r="A108" s="36" t="s">
        <v>828</v>
      </c>
    </row>
    <row r="109" spans="1:1" x14ac:dyDescent="0.3">
      <c r="A109" s="36" t="s">
        <v>829</v>
      </c>
    </row>
    <row r="110" spans="1:1" x14ac:dyDescent="0.3">
      <c r="A110" s="36" t="s">
        <v>830</v>
      </c>
    </row>
    <row r="111" spans="1:1" x14ac:dyDescent="0.3">
      <c r="A111" s="36" t="s">
        <v>831</v>
      </c>
    </row>
    <row r="112" spans="1:1" x14ac:dyDescent="0.3">
      <c r="A112" s="36" t="s">
        <v>832</v>
      </c>
    </row>
    <row r="113" spans="1:1" x14ac:dyDescent="0.3">
      <c r="A113" s="36" t="s">
        <v>798</v>
      </c>
    </row>
    <row r="116" spans="1:1" x14ac:dyDescent="0.3">
      <c r="A116" s="36" t="s">
        <v>833</v>
      </c>
    </row>
    <row r="117" spans="1:1" x14ac:dyDescent="0.3">
      <c r="A117" s="36" t="s">
        <v>834</v>
      </c>
    </row>
    <row r="118" spans="1:1" x14ac:dyDescent="0.3">
      <c r="A118" s="36" t="s">
        <v>835</v>
      </c>
    </row>
    <row r="121" spans="1:1" x14ac:dyDescent="0.3">
      <c r="A121" s="36" t="s">
        <v>836</v>
      </c>
    </row>
    <row r="122" spans="1:1" x14ac:dyDescent="0.3">
      <c r="A122" s="36" t="s">
        <v>837</v>
      </c>
    </row>
    <row r="123" spans="1:1" x14ac:dyDescent="0.3">
      <c r="A123" s="36" t="s">
        <v>838</v>
      </c>
    </row>
    <row r="124" spans="1:1" x14ac:dyDescent="0.3">
      <c r="A124" s="36" t="s">
        <v>839</v>
      </c>
    </row>
    <row r="127" spans="1:1" x14ac:dyDescent="0.3">
      <c r="A127" s="36" t="s">
        <v>840</v>
      </c>
    </row>
    <row r="128" spans="1:1" x14ac:dyDescent="0.3">
      <c r="A128" s="36" t="s">
        <v>841</v>
      </c>
    </row>
    <row r="129" spans="1:1" x14ac:dyDescent="0.3">
      <c r="A129" s="36" t="s">
        <v>842</v>
      </c>
    </row>
    <row r="130" spans="1:1" x14ac:dyDescent="0.3">
      <c r="A130" s="36" t="s">
        <v>843</v>
      </c>
    </row>
    <row r="131" spans="1:1" x14ac:dyDescent="0.3">
      <c r="A131" s="36" t="s">
        <v>844</v>
      </c>
    </row>
    <row r="132" spans="1:1" x14ac:dyDescent="0.3">
      <c r="A132" s="36" t="s">
        <v>799</v>
      </c>
    </row>
    <row r="133" spans="1:1" x14ac:dyDescent="0.3">
      <c r="A133" s="36" t="s">
        <v>800</v>
      </c>
    </row>
    <row r="134" spans="1:1" x14ac:dyDescent="0.3">
      <c r="A134" s="36" t="s">
        <v>845</v>
      </c>
    </row>
    <row r="135" spans="1:1" x14ac:dyDescent="0.3">
      <c r="A135" s="36" t="s">
        <v>846</v>
      </c>
    </row>
    <row r="136" spans="1:1" x14ac:dyDescent="0.3">
      <c r="A136" s="36" t="s">
        <v>847</v>
      </c>
    </row>
    <row r="137" spans="1:1" x14ac:dyDescent="0.3">
      <c r="A137" s="36" t="s">
        <v>798</v>
      </c>
    </row>
    <row r="140" spans="1:1" x14ac:dyDescent="0.3">
      <c r="A140" s="36" t="s">
        <v>848</v>
      </c>
    </row>
    <row r="141" spans="1:1" x14ac:dyDescent="0.3">
      <c r="A141" s="36" t="s">
        <v>849</v>
      </c>
    </row>
    <row r="142" spans="1:1" x14ac:dyDescent="0.3">
      <c r="A142" s="36" t="s">
        <v>850</v>
      </c>
    </row>
    <row r="143" spans="1:1" x14ac:dyDescent="0.3">
      <c r="A143" s="36" t="s">
        <v>813</v>
      </c>
    </row>
    <row r="146" spans="1:1" x14ac:dyDescent="0.3">
      <c r="A146" s="36" t="s">
        <v>851</v>
      </c>
    </row>
    <row r="147" spans="1:1" x14ac:dyDescent="0.3">
      <c r="A147" s="36" t="s">
        <v>852</v>
      </c>
    </row>
    <row r="148" spans="1:1" x14ac:dyDescent="0.3">
      <c r="A148" s="36" t="s">
        <v>853</v>
      </c>
    </row>
    <row r="149" spans="1:1" x14ac:dyDescent="0.3">
      <c r="A149" s="36" t="s">
        <v>813</v>
      </c>
    </row>
    <row r="152" spans="1:1" x14ac:dyDescent="0.3">
      <c r="A152" s="36" t="s">
        <v>854</v>
      </c>
    </row>
    <row r="153" spans="1:1" x14ac:dyDescent="0.3">
      <c r="A153" s="36" t="s">
        <v>855</v>
      </c>
    </row>
    <row r="154" spans="1:1" x14ac:dyDescent="0.3">
      <c r="A154" s="36" t="s">
        <v>813</v>
      </c>
    </row>
    <row r="157" spans="1:1" x14ac:dyDescent="0.3">
      <c r="A157" s="36" t="s">
        <v>856</v>
      </c>
    </row>
    <row r="158" spans="1:1" x14ac:dyDescent="0.3">
      <c r="A158" s="36" t="s">
        <v>857</v>
      </c>
    </row>
    <row r="159" spans="1:1" x14ac:dyDescent="0.3">
      <c r="A159" s="36" t="s">
        <v>858</v>
      </c>
    </row>
    <row r="160" spans="1:1" x14ac:dyDescent="0.3">
      <c r="A160" s="36" t="s">
        <v>859</v>
      </c>
    </row>
    <row r="161" spans="1:1" x14ac:dyDescent="0.3">
      <c r="A161" s="36" t="s">
        <v>860</v>
      </c>
    </row>
    <row r="162" spans="1:1" x14ac:dyDescent="0.3">
      <c r="A162" s="36" t="s">
        <v>861</v>
      </c>
    </row>
    <row r="163" spans="1:1" x14ac:dyDescent="0.3">
      <c r="A163" s="36" t="s">
        <v>813</v>
      </c>
    </row>
    <row r="166" spans="1:1" x14ac:dyDescent="0.3">
      <c r="A166" s="36" t="s">
        <v>862</v>
      </c>
    </row>
    <row r="167" spans="1:1" x14ac:dyDescent="0.3">
      <c r="A167" s="36" t="s">
        <v>863</v>
      </c>
    </row>
    <row r="168" spans="1:1" x14ac:dyDescent="0.3">
      <c r="A168" s="36" t="s">
        <v>864</v>
      </c>
    </row>
    <row r="169" spans="1:1" x14ac:dyDescent="0.3">
      <c r="A169" s="36" t="s">
        <v>865</v>
      </c>
    </row>
    <row r="172" spans="1:1" x14ac:dyDescent="0.3">
      <c r="A172" s="36" t="s">
        <v>866</v>
      </c>
    </row>
    <row r="173" spans="1:1" x14ac:dyDescent="0.3">
      <c r="A173" s="36" t="s">
        <v>867</v>
      </c>
    </row>
    <row r="174" spans="1:1" x14ac:dyDescent="0.3">
      <c r="A174" s="36" t="s">
        <v>868</v>
      </c>
    </row>
    <row r="175" spans="1:1" x14ac:dyDescent="0.3">
      <c r="A175" s="36" t="s">
        <v>869</v>
      </c>
    </row>
    <row r="178" spans="1:1" x14ac:dyDescent="0.3">
      <c r="A178" s="36" t="s">
        <v>870</v>
      </c>
    </row>
    <row r="179" spans="1:1" x14ac:dyDescent="0.3">
      <c r="A179" s="36" t="s">
        <v>871</v>
      </c>
    </row>
    <row r="180" spans="1:1" x14ac:dyDescent="0.3">
      <c r="A180" s="147" t="s">
        <v>872</v>
      </c>
    </row>
    <row r="181" spans="1:1" x14ac:dyDescent="0.3">
      <c r="A181" s="36" t="s">
        <v>873</v>
      </c>
    </row>
    <row r="182" spans="1:1" x14ac:dyDescent="0.3">
      <c r="A182" s="147"/>
    </row>
  </sheetData>
  <sheetProtection algorithmName="SHA-512" hashValue="la3lQ35MsqlEiyS2+10JkBfPilh9xagIgQN+TLh+AizsQQL5o+4TJ8k8Pt5AxFM1+cHjKU9d1r/tCdg8SPawFA==" saltValue="5DRGrO3LfhcQL6Prpz2Q+Q==" spinCount="100000" sheet="1" objects="1" scenarios="1" formatCells="0" formatColumns="0" formatRows="0" insertColumns="0" insertRows="0" insertHyperlinks="0" deleteColumns="0" deleteRows="0" sort="0" autoFilter="0" pivotTables="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TaxKeywordTaxHTField xmlns="4ffa91fb-a0ff-4ac5-b2db-65c790d184a4">
      <Terms xmlns="http://schemas.microsoft.com/office/infopath/2007/PartnerControls"/>
    </TaxKeywordTaxHTField>
    <lcf76f155ced4ddcb4097134ff3c332f xmlns="fca17280-b247-4e95-99cc-67d76af6c1ea">
      <Terms xmlns="http://schemas.microsoft.com/office/infopath/2007/PartnerControls"/>
    </lcf76f155ced4ddcb4097134ff3c332f>
    <Record xmlns="4ffa91fb-a0ff-4ac5-b2db-65c790d184a4">Shared</Record>
    <_ip_UnifiedCompliancePolicyProperties xmlns="http://schemas.microsoft.com/sharepoint/v3" xsi:nil="true"/>
    <Rights xmlns="4ffa91fb-a0ff-4ac5-b2db-65c790d184a4" xsi:nil="true"/>
    <Document_x0020_Creation_x0020_Date xmlns="4ffa91fb-a0ff-4ac5-b2db-65c790d184a4">2024-05-01T14:23:11+00:00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FF6CD48380BC42995341910D16904E" ma:contentTypeVersion="38" ma:contentTypeDescription="Create a new document." ma:contentTypeScope="" ma:versionID="5e44ef71e9c1316ea13b630927c46c4d">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af0aaecb-2d7c-43f0-9f94-ea8013dc6a3e" xmlns:ns6="fca17280-b247-4e95-99cc-67d76af6c1ea" targetNamespace="http://schemas.microsoft.com/office/2006/metadata/properties" ma:root="true" ma:fieldsID="03963be9d87741053a0a5b77781e868a" ns1:_="" ns2:_="" ns3:_="" ns4:_="" ns5:_="" ns6:_="">
    <xsd:import namespace="http://schemas.microsoft.com/sharepoint/v3"/>
    <xsd:import namespace="4ffa91fb-a0ff-4ac5-b2db-65c790d184a4"/>
    <xsd:import namespace="http://schemas.microsoft.com/sharepoint.v3"/>
    <xsd:import namespace="http://schemas.microsoft.com/sharepoint/v3/fields"/>
    <xsd:import namespace="af0aaecb-2d7c-43f0-9f94-ea8013dc6a3e"/>
    <xsd:import namespace="fca17280-b247-4e95-99cc-67d76af6c1e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5:LastSharedByUser" minOccurs="0"/>
                <xsd:element ref="ns5:LastSharedByTime" minOccurs="0"/>
                <xsd:element ref="ns6:MediaServiceMetadata" minOccurs="0"/>
                <xsd:element ref="ns6:MediaServiceFastMetadata" minOccurs="0"/>
                <xsd:element ref="ns6:MediaServiceEventHashCode" minOccurs="0"/>
                <xsd:element ref="ns6:MediaServiceGenerationTime" minOccurs="0"/>
                <xsd:element ref="ns6:MediaServiceAutoKeyPoints" minOccurs="0"/>
                <xsd:element ref="ns6:MediaServiceKeyPoints" minOccurs="0"/>
                <xsd:element ref="ns1:_ip_UnifiedCompliancePolicyProperties" minOccurs="0"/>
                <xsd:element ref="ns1:_ip_UnifiedCompliancePolicyUIAction" minOccurs="0"/>
                <xsd:element ref="ns6:MediaServiceDateTaken" minOccurs="0"/>
                <xsd:element ref="ns6:MediaLengthInSecond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aec54597-794d-48fd-aaaa-4eaa50f4ff1d}" ma:internalName="TaxCatchAllLabel" ma:readOnly="true" ma:showField="CatchAllDataLabel"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aec54597-794d-48fd-aaaa-4eaa50f4ff1d}" ma:internalName="TaxCatchAll" ma:showField="CatchAllData"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0aaecb-2d7c-43f0-9f94-ea8013dc6a3e" elementFormDefault="qualified">
    <xsd:import namespace="http://schemas.microsoft.com/office/2006/documentManagement/types"/>
    <xsd:import namespace="http://schemas.microsoft.com/office/infopath/2007/PartnerControls"/>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description="" ma:internalName="SharedWithDetails" ma:readOnly="true">
      <xsd:simpleType>
        <xsd:restriction base="dms:Note">
          <xsd:maxLength value="255"/>
        </xsd:restriction>
      </xsd:simpleType>
    </xsd:element>
    <xsd:element name="LastSharedByUser" ma:index="31" nillable="true" ma:displayName="Last Shared By User" ma:description="" ma:internalName="LastSharedByUser" ma:readOnly="true">
      <xsd:simpleType>
        <xsd:restriction base="dms:Note">
          <xsd:maxLength value="255"/>
        </xsd:restriction>
      </xsd:simpleType>
    </xsd:element>
    <xsd:element name="LastSharedByTime" ma:index="3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ca17280-b247-4e95-99cc-67d76af6c1ea" elementFormDefault="qualified">
    <xsd:import namespace="http://schemas.microsoft.com/office/2006/documentManagement/types"/>
    <xsd:import namespace="http://schemas.microsoft.com/office/infopath/2007/PartnerControls"/>
    <xsd:element name="MediaServiceMetadata" ma:index="33" nillable="true" ma:displayName="MediaServiceMetadata" ma:description="" ma:hidden="true" ma:internalName="MediaServiceMetadata" ma:readOnly="true">
      <xsd:simpleType>
        <xsd:restriction base="dms:Note"/>
      </xsd:simpleType>
    </xsd:element>
    <xsd:element name="MediaServiceFastMetadata" ma:index="34" nillable="true" ma:displayName="MediaServiceFastMetadata" ma:description="" ma:hidden="true" ma:internalName="MediaServiceFastMetadata" ma:readOnly="true">
      <xsd:simpleType>
        <xsd:restriction base="dms:Note"/>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41" nillable="true" ma:displayName="MediaServiceDateTaken" ma:hidden="true" ma:internalName="MediaServiceDateTaken" ma:readOnly="true">
      <xsd:simpleType>
        <xsd:restriction base="dms:Text"/>
      </xsd:simpleType>
    </xsd:element>
    <xsd:element name="MediaLengthInSeconds" ma:index="42" nillable="true" ma:displayName="MediaLengthInSeconds" ma:hidden="true" ma:internalName="MediaLengthInSeconds" ma:readOnly="true">
      <xsd:simpleType>
        <xsd:restriction base="dms:Unknown"/>
      </xsd:simpleType>
    </xsd:element>
    <xsd:element name="lcf76f155ced4ddcb4097134ff3c332f" ma:index="44"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5" nillable="true" ma:displayName="MediaServiceObjectDetectorVersions" ma:hidden="true" ma:indexed="true" ma:internalName="MediaServiceObjectDetectorVersions" ma:readOnly="true">
      <xsd:simpleType>
        <xsd:restriction base="dms:Text"/>
      </xsd:simpleType>
    </xsd:element>
    <xsd:element name="MediaServiceSearchProperties" ma:index="4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CA183AA9-8AFC-43B1-8B0F-7409D324CB35}">
  <ds:schemaRefs>
    <ds:schemaRef ds:uri="http://schemas.microsoft.com/office/2006/metadata/properties"/>
    <ds:schemaRef ds:uri="http://schemas.microsoft.com/office/infopath/2007/PartnerControls"/>
    <ds:schemaRef ds:uri="http://schemas.microsoft.com/sharepoint/v3"/>
    <ds:schemaRef ds:uri="4ffa91fb-a0ff-4ac5-b2db-65c790d184a4"/>
    <ds:schemaRef ds:uri="http://schemas.microsoft.com/sharepoint/v3/fields"/>
    <ds:schemaRef ds:uri="http://schemas.microsoft.com/sharepoint.v3"/>
    <ds:schemaRef ds:uri="fca17280-b247-4e95-99cc-67d76af6c1ea"/>
  </ds:schemaRefs>
</ds:datastoreItem>
</file>

<file path=customXml/itemProps2.xml><?xml version="1.0" encoding="utf-8"?>
<ds:datastoreItem xmlns:ds="http://schemas.openxmlformats.org/officeDocument/2006/customXml" ds:itemID="{093724D7-634E-4313-A8C5-BD773439574A}">
  <ds:schemaRefs>
    <ds:schemaRef ds:uri="http://schemas.microsoft.com/sharepoint/v3/contenttype/forms"/>
  </ds:schemaRefs>
</ds:datastoreItem>
</file>

<file path=customXml/itemProps3.xml><?xml version="1.0" encoding="utf-8"?>
<ds:datastoreItem xmlns:ds="http://schemas.openxmlformats.org/officeDocument/2006/customXml" ds:itemID="{2A8756E9-A15A-4991-BDB8-15CFA2E38C5C}"/>
</file>

<file path=customXml/itemProps4.xml><?xml version="1.0" encoding="utf-8"?>
<ds:datastoreItem xmlns:ds="http://schemas.openxmlformats.org/officeDocument/2006/customXml" ds:itemID="{09AFE8C8-37FD-4E4D-BF6F-2419D4A28972}"/>
</file>

<file path=docMetadata/LabelInfo.xml><?xml version="1.0" encoding="utf-8"?>
<clbl:labelList xmlns:clbl="http://schemas.microsoft.com/office/2020/mipLabelMetadata">
  <clbl:label id="{0db7fb1c-4adf-4843-89cd-b09bbcaa77b9}" enabled="0" method="" siteId="{0db7fb1c-4adf-4843-89cd-b09bbcaa77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26</vt:i4>
      </vt:variant>
    </vt:vector>
  </HeadingPairs>
  <TitlesOfParts>
    <vt:vector size="42" baseType="lpstr">
      <vt:lpstr>Intro</vt:lpstr>
      <vt:lpstr>Definitions</vt:lpstr>
      <vt:lpstr>Facility</vt:lpstr>
      <vt:lpstr>Composition</vt:lpstr>
      <vt:lpstr>Control Devices</vt:lpstr>
      <vt:lpstr>HAP</vt:lpstr>
      <vt:lpstr>StorageVessels</vt:lpstr>
      <vt:lpstr>Dehydrators</vt:lpstr>
      <vt:lpstr>AssociatedGasOilWells</vt:lpstr>
      <vt:lpstr>Compressors</vt:lpstr>
      <vt:lpstr>SurfaceWaterImpoundments</vt:lpstr>
      <vt:lpstr>TruckLoading</vt:lpstr>
      <vt:lpstr>AGRUnits</vt:lpstr>
      <vt:lpstr>PneumaticPumpsControllers</vt:lpstr>
      <vt:lpstr>EquipmentLeaks</vt:lpstr>
      <vt:lpstr>Lists</vt:lpstr>
      <vt:lpstr>Cntrl1</vt:lpstr>
      <vt:lpstr>CntrlIDList</vt:lpstr>
      <vt:lpstr>CntrlIDListFinal</vt:lpstr>
      <vt:lpstr>CntrlLis1</vt:lpstr>
      <vt:lpstr>CntrlList2</vt:lpstr>
      <vt:lpstr>Dehy1</vt:lpstr>
      <vt:lpstr>Dehy2</vt:lpstr>
      <vt:lpstr>Dehy3</vt:lpstr>
      <vt:lpstr>Dehy4</vt:lpstr>
      <vt:lpstr>EqLeaks1</vt:lpstr>
      <vt:lpstr>EqLeaks2</vt:lpstr>
      <vt:lpstr>EqLeaks3</vt:lpstr>
      <vt:lpstr>EqLeaks4</vt:lpstr>
      <vt:lpstr>EqLeaks5</vt:lpstr>
      <vt:lpstr>EqLeaks6</vt:lpstr>
      <vt:lpstr>EqLeaks7</vt:lpstr>
      <vt:lpstr>HAP</vt:lpstr>
      <vt:lpstr>HAPFinal</vt:lpstr>
      <vt:lpstr>ICR_ID</vt:lpstr>
      <vt:lpstr>Pneum1</vt:lpstr>
      <vt:lpstr>Pneum2</vt:lpstr>
      <vt:lpstr>Pneum3</vt:lpstr>
      <vt:lpstr>Pneum4</vt:lpstr>
      <vt:lpstr>Pneum5</vt:lpstr>
      <vt:lpstr>Pneum6</vt:lpstr>
      <vt:lpstr>ProdGas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Charlotte O'Donnell</cp:lastModifiedBy>
  <cp:revision/>
  <dcterms:created xsi:type="dcterms:W3CDTF">2022-10-27T13:16:05Z</dcterms:created>
  <dcterms:modified xsi:type="dcterms:W3CDTF">2024-04-26T19:13:13Z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0x01010063FF6CD48380BC42995341910D16904E</vt:lpwstr>
  </property>
  <property fmtid="{D5CDD505-2E9C-101B-9397-08002B2CF9AE}" pid="3" name="MediaServiceImageTags">
    <vt:lpwstr/>
  </property>
  <property fmtid="{D5CDD505-2E9C-101B-9397-08002B2CF9AE}" pid="4" name="TaxKeyword">
    <vt:lpwstr/>
  </property>
  <property fmtid="{D5CDD505-2E9C-101B-9397-08002B2CF9AE}" pid="5" name="EPA Subject">
    <vt:lpwstr/>
  </property>
  <property fmtid="{D5CDD505-2E9C-101B-9397-08002B2CF9AE}" pid="6" name="Document Type">
    <vt:lpwstr/>
  </property>
</Properties>
</file>