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BDF0A21-2D3B-4EB8-BCED-3F4273417606}" xr6:coauthVersionLast="47" xr6:coauthVersionMax="47" xr10:uidLastSave="{00000000-0000-0000-0000-000000000000}"/>
  <bookViews>
    <workbookView xWindow="-120" yWindow="-16320" windowWidth="29040" windowHeight="15840" tabRatio="819" firstSheet="1"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14" i="8" l="1"/>
  <c r="CN14" i="8"/>
  <c r="CJ14" i="8"/>
  <c r="BZ14" i="8"/>
  <c r="AG15" i="10"/>
  <c r="AG14" i="10"/>
  <c r="AG13" i="10"/>
  <c r="AG12" i="10"/>
  <c r="AG11" i="10" l="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alcChain>
</file>

<file path=xl/sharedStrings.xml><?xml version="1.0" encoding="utf-8"?>
<sst xmlns="http://schemas.openxmlformats.org/spreadsheetml/2006/main" count="4362" uniqueCount="1000">
  <si>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</si>
  <si>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</si>
  <si>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</si>
  <si>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</si>
  <si>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</si>
  <si>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</si>
  <si>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</si>
  <si>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</si>
  <si>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</si>
  <si>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</si>
  <si>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</si>
  <si>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</si>
  <si>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</si>
  <si>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</si>
  <si>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</si>
  <si>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</si>
  <si>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</si>
  <si>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</si>
  <si>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</si>
  <si>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</si>
  <si>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</si>
  <si>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</si>
  <si>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</si>
  <si>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</si>
  <si>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</si>
  <si>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</si>
  <si>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</si>
  <si>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</si>
  <si>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</si>
  <si>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</si>
  <si>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</si>
  <si>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</si>
  <si>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</si>
  <si>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</si>
  <si>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</si>
  <si>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</si>
  <si>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</si>
  <si>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</si>
  <si>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</si>
  <si>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</si>
  <si>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</si>
  <si>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</si>
  <si>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</si>
  <si>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</si>
  <si>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</si>
  <si>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</si>
  <si>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</si>
  <si>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</si>
  <si>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</si>
  <si>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</si>
  <si>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</si>
  <si>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</si>
  <si>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</si>
  <si>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</si>
  <si>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</si>
  <si>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</si>
  <si>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</si>
  <si>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</si>
  <si>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</si>
  <si>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</si>
  <si>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</si>
  <si>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</si>
  <si>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</si>
  <si>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</si>
  <si>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</si>
  <si>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</si>
  <si>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</si>
  <si>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</si>
  <si>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</si>
  <si>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</si>
  <si>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</si>
  <si>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</si>
  <si>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</si>
  <si>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</si>
  <si>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</si>
  <si>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</si>
  <si>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</si>
  <si>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</si>
  <si>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</si>
  <si>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</si>
  <si>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</si>
  <si>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</si>
  <si>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</si>
  <si>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</si>
  <si>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</si>
  <si>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</si>
  <si>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</si>
  <si>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</si>
  <si>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</si>
  <si>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</si>
  <si>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</si>
  <si>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</si>
  <si>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</si>
  <si>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</si>
  <si>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</si>
  <si>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</si>
  <si>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</si>
  <si>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</si>
  <si>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</si>
  <si>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</si>
  <si>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</si>
  <si>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</si>
  <si>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</si>
  <si>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</si>
  <si>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</si>
  <si>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</si>
  <si>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</si>
  <si>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</si>
  <si>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</si>
  <si>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</si>
  <si>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</si>
  <si>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</si>
  <si>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</si>
  <si>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</si>
  <si>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</si>
  <si>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</si>
  <si>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</si>
  <si>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</si>
  <si>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</si>
  <si>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</si>
  <si>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</si>
  <si>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</si>
  <si>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</si>
  <si>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</si>
  <si>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</si>
  <si>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</si>
  <si>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</si>
  <si>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</si>
  <si>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</si>
  <si>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</si>
  <si>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</si>
  <si>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</si>
  <si>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</si>
  <si>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</si>
  <si>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</si>
  <si>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</si>
  <si>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</si>
  <si>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</si>
  <si>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</si>
  <si>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</si>
  <si>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</si>
  <si>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</si>
  <si>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</si>
  <si>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</si>
  <si>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</si>
  <si>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</si>
  <si>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</si>
  <si>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</si>
  <si>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</si>
  <si>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</si>
  <si>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</si>
  <si>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</si>
  <si>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</si>
  <si>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</si>
  <si>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</si>
  <si>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</si>
  <si>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</si>
  <si>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</si>
  <si>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</si>
  <si>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</si>
  <si>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</si>
  <si>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</si>
  <si>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</si>
  <si>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</si>
  <si>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</si>
  <si>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</si>
  <si>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</si>
  <si>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</si>
  <si>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</si>
  <si>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</si>
  <si>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</si>
  <si>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</si>
  <si>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</si>
  <si>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</si>
  <si>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</si>
  <si>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</si>
  <si>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</si>
  <si>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</si>
  <si>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</si>
  <si>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</si>
  <si>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</si>
  <si>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</si>
  <si>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</si>
  <si>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</si>
  <si>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</si>
  <si>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</si>
  <si>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</si>
  <si>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</si>
  <si>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</si>
  <si>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</si>
  <si>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</si>
  <si>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</si>
  <si>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</si>
  <si>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</si>
  <si>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</si>
  <si>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</si>
  <si>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</si>
  <si>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</si>
  <si>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</si>
  <si>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</si>
  <si>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</si>
  <si>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</si>
  <si>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</si>
  <si>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</si>
  <si>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</si>
  <si>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</si>
  <si>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</si>
  <si>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</si>
  <si>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</si>
  <si>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</si>
  <si>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</si>
  <si>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</si>
  <si>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</si>
  <si>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</si>
  <si>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</si>
  <si>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</si>
  <si>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</si>
  <si>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</si>
  <si>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</si>
  <si>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</si>
  <si>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</si>
  <si>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</si>
  <si>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</si>
  <si>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</si>
  <si>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</si>
  <si>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</si>
  <si>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</si>
  <si>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</si>
  <si>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</si>
  <si>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</si>
  <si>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</si>
  <si>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</si>
  <si>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</si>
  <si>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</si>
  <si>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</si>
  <si>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</si>
  <si>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</si>
  <si>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</si>
  <si>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</si>
  <si>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</si>
  <si>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</si>
  <si>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</si>
  <si>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</si>
  <si>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</si>
  <si>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</si>
  <si>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</si>
  <si>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</si>
  <si>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</si>
  <si>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</si>
  <si>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</si>
  <si>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</si>
  <si>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</si>
  <si>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</si>
  <si>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</si>
  <si>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</si>
  <si>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</si>
  <si>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</si>
  <si>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</si>
  <si>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</si>
  <si>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</si>
  <si>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</si>
  <si>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</si>
  <si>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</si>
  <si>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</si>
  <si>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</si>
  <si>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</si>
  <si>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</si>
  <si>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</si>
  <si>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</si>
  <si>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</si>
  <si>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</si>
  <si>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</si>
  <si>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</si>
  <si>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</si>
  <si>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</si>
  <si>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</si>
  <si>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</si>
  <si>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</si>
  <si>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</si>
  <si>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</si>
  <si>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</si>
  <si>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</si>
  <si>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</si>
  <si>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</si>
  <si>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</si>
  <si>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</si>
  <si>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</si>
  <si>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</si>
  <si>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</si>
  <si>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</si>
  <si>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</si>
  <si>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</si>
  <si>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</si>
  <si>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</si>
  <si>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</si>
  <si>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</si>
  <si>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</si>
  <si>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</si>
  <si>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</si>
  <si>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</si>
  <si>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</si>
  <si>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</si>
  <si>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</si>
  <si>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</si>
  <si>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</si>
  <si>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</si>
  <si>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</si>
  <si>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</si>
  <si>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</si>
  <si>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</si>
  <si>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</si>
  <si>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</si>
  <si>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</si>
  <si>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</si>
  <si>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</si>
  <si>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</si>
  <si>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</si>
  <si>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</si>
  <si>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</si>
  <si>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</si>
  <si>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</si>
  <si>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</si>
  <si>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</si>
  <si>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</si>
  <si>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</si>
  <si>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</si>
  <si>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</si>
  <si>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</si>
  <si>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</si>
  <si>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</si>
  <si>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</si>
  <si>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</si>
  <si>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</si>
  <si>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</si>
  <si>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</si>
  <si>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</si>
  <si>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</si>
  <si>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</si>
  <si>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</si>
  <si>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</si>
  <si>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</si>
  <si>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</si>
  <si>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</si>
  <si>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</si>
  <si>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</si>
  <si>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</si>
  <si>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</si>
  <si>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</si>
  <si>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</si>
  <si>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</si>
  <si>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</si>
  <si>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</si>
  <si>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</si>
  <si>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</si>
  <si>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</si>
  <si>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</si>
  <si>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</si>
  <si>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</si>
  <si>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</si>
  <si>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</si>
  <si>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</si>
  <si>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</si>
  <si>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</si>
  <si>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</si>
  <si>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</si>
  <si>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</si>
  <si>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</si>
  <si>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</si>
  <si>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</si>
  <si>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</si>
  <si>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</si>
  <si>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</si>
  <si>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</si>
  <si>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</si>
  <si>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</si>
  <si>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</si>
  <si>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</si>
  <si>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</si>
  <si>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</si>
  <si>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</si>
  <si>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</si>
  <si>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</si>
  <si>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</si>
  <si>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</si>
  <si>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</si>
  <si>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</si>
  <si>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</si>
  <si>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</si>
  <si>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</si>
  <si>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</si>
  <si>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</si>
  <si>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</si>
  <si>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</si>
  <si>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</si>
  <si>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</si>
  <si>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</si>
  <si>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</si>
  <si>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</si>
  <si>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</si>
  <si>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</si>
  <si>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</si>
  <si>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</si>
  <si>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</si>
  <si>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</si>
  <si>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</si>
  <si>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</si>
  <si>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</si>
  <si>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</si>
  <si>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</si>
  <si>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</si>
  <si>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</si>
  <si>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</si>
  <si>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</si>
  <si>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</si>
  <si>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</si>
  <si>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</si>
  <si>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</si>
  <si>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</si>
  <si>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</si>
  <si>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</si>
  <si>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</si>
  <si>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</si>
  <si>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</si>
  <si>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</si>
  <si>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</si>
  <si>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</si>
  <si>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</si>
  <si>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</si>
  <si>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</si>
  <si>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</si>
  <si>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</si>
  <si>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</si>
  <si>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</si>
  <si>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</si>
  <si>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</si>
  <si>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</si>
  <si>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</si>
  <si>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</si>
  <si>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</si>
  <si>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</si>
  <si>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</si>
  <si>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</si>
  <si>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</si>
  <si>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</si>
  <si>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</si>
  <si>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</si>
  <si>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</si>
  <si>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</si>
  <si>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</si>
  <si>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</si>
  <si>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</si>
  <si>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</si>
  <si>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</si>
  <si>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</si>
  <si>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</si>
  <si>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</si>
  <si>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</si>
  <si>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</si>
  <si>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</si>
  <si>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</si>
  <si>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</si>
  <si>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</si>
  <si>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</si>
  <si>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</si>
  <si>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</si>
  <si>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</si>
  <si>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</si>
  <si>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</si>
  <si>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</si>
  <si>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</si>
  <si>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</si>
  <si>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</si>
  <si>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</si>
  <si>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</si>
  <si>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</si>
  <si>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</si>
  <si>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</si>
  <si>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</si>
  <si>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</si>
  <si>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</si>
  <si>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</si>
  <si>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</si>
  <si>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</si>
  <si>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</si>
  <si>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</si>
  <si>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</si>
  <si>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</si>
  <si>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</si>
  <si>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</si>
  <si>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</si>
  <si>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</si>
  <si>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</si>
  <si>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</si>
  <si>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</si>
  <si>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</si>
  <si>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</si>
  <si>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</si>
  <si>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</si>
  <si>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</si>
  <si>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</si>
  <si>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</si>
  <si>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</si>
  <si>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</si>
  <si>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</si>
  <si>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</si>
  <si>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</si>
  <si>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</si>
  <si>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</si>
  <si>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</si>
  <si>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</si>
  <si>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</si>
  <si>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</si>
  <si>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</si>
  <si>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</si>
  <si>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</si>
  <si>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</si>
  <si>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</si>
  <si>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</si>
  <si>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</si>
  <si>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</si>
  <si>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</si>
  <si>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</si>
  <si>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</si>
  <si>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</si>
  <si>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</si>
  <si>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</si>
  <si>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</si>
  <si>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</si>
  <si>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</si>
  <si>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</si>
  <si>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</si>
  <si>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</si>
  <si>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</si>
  <si>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</si>
  <si>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</si>
  <si>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</si>
  <si>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</si>
  <si>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</si>
  <si>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</si>
  <si>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</si>
  <si>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</si>
  <si>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</si>
  <si>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</si>
  <si>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</si>
  <si>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</si>
  <si>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</si>
  <si>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</si>
  <si>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</si>
  <si>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</si>
  <si>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</si>
  <si>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</si>
  <si>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</si>
  <si>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</si>
  <si>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</si>
  <si>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</si>
  <si>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</si>
  <si>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</si>
  <si>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</si>
  <si>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</si>
  <si>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</si>
  <si>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</si>
  <si>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</si>
  <si>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</si>
  <si>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</si>
  <si>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</si>
  <si>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</si>
  <si>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</si>
  <si>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</si>
  <si>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</si>
  <si>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</si>
  <si>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</si>
  <si>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</si>
  <si>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</si>
  <si>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</si>
  <si>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</si>
  <si>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</si>
  <si>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</si>
  <si>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</si>
  <si>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</si>
  <si>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</si>
  <si>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</si>
  <si>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</si>
  <si>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</si>
  <si>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</si>
  <si>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</si>
  <si>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</si>
  <si>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</si>
  <si>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</si>
  <si>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</si>
  <si>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</si>
  <si>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</si>
  <si>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</si>
  <si>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</si>
  <si>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</si>
  <si>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</si>
  <si>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</si>
  <si>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</si>
  <si>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</si>
  <si>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</si>
  <si>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</si>
  <si>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</si>
  <si>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</si>
  <si>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</si>
  <si>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</si>
  <si>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</si>
  <si>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</si>
  <si>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</si>
  <si>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</si>
  <si>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</si>
  <si>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</si>
  <si>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</si>
  <si>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</si>
  <si>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</si>
  <si>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</si>
  <si>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</si>
  <si>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</si>
  <si>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</si>
  <si>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</si>
  <si>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</si>
  <si>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</si>
  <si>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</si>
  <si>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</si>
  <si>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</si>
  <si>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</si>
  <si>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</si>
  <si>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</si>
  <si>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</si>
  <si>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</si>
  <si>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</si>
  <si>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</si>
  <si>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</si>
  <si>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</si>
  <si>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</si>
  <si>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</si>
  <si>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</si>
  <si>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</si>
  <si>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</si>
  <si>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</si>
  <si>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</si>
  <si>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</si>
  <si>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</si>
  <si>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</si>
  <si>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</si>
  <si>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</si>
  <si>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</si>
  <si>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</si>
  <si>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</si>
  <si>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</si>
  <si>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</si>
  <si>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</si>
  <si>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</si>
  <si>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</si>
  <si>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</si>
  <si>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</si>
  <si>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</si>
  <si>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</si>
  <si>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</si>
  <si>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</si>
  <si>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</si>
  <si>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</si>
  <si>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</si>
  <si>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</si>
  <si>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</si>
  <si>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</si>
  <si>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</si>
  <si>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</si>
  <si>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</si>
  <si>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</si>
  <si>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</si>
  <si>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</si>
  <si>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</si>
  <si>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</si>
  <si>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</si>
  <si>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</si>
  <si>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</si>
  <si>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</si>
  <si>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</si>
  <si>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</si>
  <si>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</si>
  <si>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</si>
  <si>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</si>
  <si>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</si>
  <si>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</si>
  <si>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</si>
  <si>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</si>
  <si>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</si>
  <si>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</si>
  <si>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</si>
  <si>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</si>
  <si>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</si>
  <si>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</si>
  <si>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</si>
  <si>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</si>
  <si>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</si>
  <si>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</si>
  <si>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</si>
  <si>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</si>
  <si>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</si>
  <si>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</si>
  <si>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</si>
  <si>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</si>
  <si>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</si>
  <si>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</si>
  <si>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</si>
  <si>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</si>
  <si>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</si>
  <si>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</si>
  <si>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</si>
  <si>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</si>
  <si>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</si>
  <si>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</si>
  <si>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</si>
  <si>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</si>
  <si>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</si>
  <si>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</si>
  <si>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</si>
  <si>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</si>
  <si>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</si>
  <si>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</si>
  <si>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</si>
  <si>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</si>
  <si>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</si>
  <si>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</si>
  <si>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</si>
  <si>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</si>
  <si>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</si>
  <si>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</si>
  <si>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</si>
  <si>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</si>
  <si>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</si>
  <si>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</si>
  <si>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</si>
  <si>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</si>
  <si>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</si>
  <si>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</si>
  <si>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</si>
  <si>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</si>
  <si>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</si>
  <si>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</si>
  <si>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</si>
  <si>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</si>
  <si>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</si>
  <si>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</si>
  <si>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</si>
  <si>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</si>
  <si>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</si>
  <si>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</si>
  <si>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</si>
  <si>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</si>
  <si>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</si>
  <si>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</si>
  <si>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</si>
  <si>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</si>
  <si>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</si>
  <si>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</si>
  <si>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</si>
  <si>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</si>
  <si>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</si>
  <si>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</si>
  <si>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</si>
  <si>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</si>
  <si>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</si>
  <si>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</si>
  <si>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</si>
  <si>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</si>
  <si>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</si>
  <si>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</si>
  <si>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</si>
  <si>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</si>
  <si>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</si>
  <si>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</si>
  <si>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</si>
  <si>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</si>
  <si>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</si>
  <si>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</si>
  <si>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</si>
  <si>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</si>
  <si>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</si>
  <si>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</si>
  <si>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</si>
  <si>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</si>
  <si>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</si>
  <si>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</si>
  <si>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</si>
  <si>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</si>
  <si>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</si>
  <si>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</si>
  <si>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</si>
  <si>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</si>
  <si>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</si>
  <si>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</si>
  <si>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</si>
  <si>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</si>
  <si>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</si>
  <si>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</si>
  <si>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</si>
  <si>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</si>
  <si>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</si>
  <si>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</si>
  <si>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</si>
  <si>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</si>
  <si>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</si>
  <si>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</si>
  <si>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</si>
  <si>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</si>
  <si>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</si>
  <si>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</si>
  <si>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</si>
  <si>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</si>
  <si>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</si>
  <si>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</si>
  <si>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</si>
  <si>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</si>
  <si>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</si>
  <si>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</si>
  <si>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</si>
  <si>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</si>
  <si>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</si>
  <si>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</si>
  <si>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</si>
  <si>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</si>
  <si>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</si>
  <si>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</si>
  <si>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</si>
  <si>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</si>
  <si>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</si>
  <si>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</si>
  <si>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</si>
  <si>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</si>
  <si>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</si>
  <si>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</si>
  <si>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</si>
  <si>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</si>
  <si>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</si>
  <si>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</si>
  <si>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</si>
  <si>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</si>
  <si>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</si>
  <si>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</si>
  <si>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</si>
  <si>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</si>
  <si>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</si>
  <si>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</si>
  <si>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</si>
  <si>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</si>
  <si>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</si>
  <si>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</si>
  <si>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</si>
  <si>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</si>
  <si>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</si>
  <si>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</si>
  <si>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</si>
  <si>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</si>
  <si>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</si>
  <si>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</si>
  <si>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</si>
  <si>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</si>
  <si>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</si>
  <si>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</si>
  <si>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</si>
  <si>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</si>
  <si>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</si>
  <si>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</si>
  <si>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</si>
  <si>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</si>
  <si>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</si>
  <si>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</si>
  <si>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</si>
  <si>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</si>
  <si>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</si>
  <si>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</si>
  <si>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</si>
  <si>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</si>
  <si>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</si>
  <si>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</si>
  <si>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</si>
  <si>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</si>
  <si>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</si>
  <si>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</si>
  <si>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</si>
  <si>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</si>
  <si>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</si>
  <si>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</si>
  <si>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</si>
  <si>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</si>
  <si>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</si>
  <si>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</si>
  <si>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</si>
  <si>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</si>
  <si>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</si>
  <si>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</si>
  <si>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</si>
  <si>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</si>
  <si>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</si>
  <si>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</si>
  <si>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</si>
  <si>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</si>
  <si>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</si>
  <si>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</si>
  <si>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</si>
  <si>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</si>
  <si>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</si>
  <si>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</si>
  <si>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</si>
  <si>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</si>
  <si>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</si>
  <si>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</si>
  <si>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</si>
  <si>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</si>
  <si>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</si>
  <si>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</si>
  <si>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</si>
  <si>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</si>
  <si>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</si>
  <si>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</si>
  <si>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</si>
  <si>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</si>
  <si>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</si>
  <si>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</si>
  <si>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</si>
  <si>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</si>
  <si>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</si>
  <si>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</si>
  <si>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</si>
  <si>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</si>
  <si>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</si>
  <si>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</si>
  <si>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</si>
  <si>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</si>
  <si>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</si>
  <si>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</si>
  <si>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</si>
  <si>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</si>
  <si>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</si>
  <si>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</si>
  <si>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</si>
  <si>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</si>
  <si>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</si>
  <si>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</si>
  <si>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</si>
  <si>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</si>
  <si>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60-547-0475</t>
  </si>
  <si>
    <t>13727 Noel Rd Suite 1200</t>
  </si>
  <si>
    <t>Dallas</t>
  </si>
  <si>
    <t>Texas</t>
  </si>
  <si>
    <t>Sean Craven</t>
  </si>
  <si>
    <t>Environmental Manager</t>
  </si>
  <si>
    <t>sean.craven@meritenergy.com</t>
  </si>
  <si>
    <t>972-628-1572</t>
  </si>
  <si>
    <t>Merit Energy Company</t>
  </si>
  <si>
    <t>Gathering and Boosting Station</t>
  </si>
  <si>
    <t>Once per day</t>
  </si>
  <si>
    <t>approx. 20 miles</t>
  </si>
  <si>
    <t>approx. 30 mins</t>
  </si>
  <si>
    <t>Grid</t>
  </si>
  <si>
    <t>Area</t>
  </si>
  <si>
    <t>OGI</t>
  </si>
  <si>
    <t>Reciprocating</t>
  </si>
  <si>
    <t>Transportation</t>
  </si>
  <si>
    <t>Calculated/Modeled</t>
  </si>
  <si>
    <t>AP-42 Blowdowns</t>
  </si>
  <si>
    <t>COND-1</t>
  </si>
  <si>
    <t>PW-1</t>
  </si>
  <si>
    <t>Produced Water</t>
  </si>
  <si>
    <t>Another Atmospheric Tank</t>
  </si>
  <si>
    <t>Flash</t>
  </si>
  <si>
    <t>Working and Breathing</t>
  </si>
  <si>
    <t>COND-2, COND-3</t>
  </si>
  <si>
    <t>PW-2,PW-3</t>
  </si>
  <si>
    <t>E&amp;P Tanks</t>
  </si>
  <si>
    <t>Tank Dates</t>
  </si>
  <si>
    <t>Maintenance</t>
  </si>
  <si>
    <t>AP-42</t>
  </si>
  <si>
    <t>PW-2</t>
  </si>
  <si>
    <t>PW-1,PW-3</t>
  </si>
  <si>
    <t>COND-2</t>
  </si>
  <si>
    <t>COND-3</t>
  </si>
  <si>
    <t>COND-1, COND-3</t>
  </si>
  <si>
    <t>COND-2, COND-1</t>
  </si>
  <si>
    <t>COND-1,COND-2, COND-3,PW-1,PW-2,PW-3</t>
  </si>
  <si>
    <t>GUN-1</t>
  </si>
  <si>
    <t>PW-2,PW-1</t>
  </si>
  <si>
    <t>Dehy - 01</t>
  </si>
  <si>
    <t>GlyCalc</t>
  </si>
  <si>
    <t>Jeremy Cannady</t>
  </si>
  <si>
    <t>Small Dehydrator Standards</t>
  </si>
  <si>
    <t>Saturated</t>
  </si>
  <si>
    <t xml:space="preserve">El Ebanito </t>
  </si>
  <si>
    <t>Starr</t>
  </si>
  <si>
    <t>Tanks</t>
  </si>
  <si>
    <t>Dehy</t>
  </si>
  <si>
    <t>Vapor recovery device</t>
  </si>
  <si>
    <t>Not on Federal land</t>
  </si>
  <si>
    <t>K-207</t>
  </si>
  <si>
    <t>K-214</t>
  </si>
  <si>
    <t>K-216</t>
  </si>
  <si>
    <t>K-217</t>
  </si>
  <si>
    <t>K-222</t>
  </si>
  <si>
    <t>GHG Subpart W</t>
  </si>
  <si>
    <t>Kimray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</si>
</sst>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43" fontId="0" fillId="0" borderId="0" xfId="3" applyFont="1" applyProtection="1"/>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43" fontId="2" fillId="8" borderId="5" xfId="3"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ean.craven@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7ppao5oL8PnAfRxoUjK3oYvQ/NJ+D6WXV1uqjNURxEGrGbxIvt5t7wkUYz596QM98mHKqpM4DqQyXAdH+G0wg==" saltValue="ji27iBiAp2LNFLhVpoOVj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9" sqref="F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3"/>
    </row>
    <row r="5" spans="2:79" x14ac:dyDescent="0.3">
      <c r="B5" s="112" t="s">
        <v>14</v>
      </c>
      <c r="C5" s="113" t="str">
        <f>Facility!C21</f>
        <v xml:space="preserve">El Ebanito </v>
      </c>
    </row>
    <row r="6" spans="2:79" x14ac:dyDescent="0.3">
      <c r="C6" s="10"/>
    </row>
    <row r="7" spans="2:79" ht="15.6" x14ac:dyDescent="0.3">
      <c r="B7" s="49" t="s">
        <v>582</v>
      </c>
      <c r="C7" s="10"/>
    </row>
    <row r="8" spans="2:79" x14ac:dyDescent="0.3">
      <c r="B8" s="171" t="s">
        <v>469</v>
      </c>
      <c r="C8" s="224"/>
    </row>
    <row r="9" spans="2:79" ht="43.2" x14ac:dyDescent="0.3">
      <c r="B9" s="175" t="s">
        <v>583</v>
      </c>
      <c r="C9" s="176" t="s">
        <v>897</v>
      </c>
      <c r="D9" s="48"/>
    </row>
    <row r="10" spans="2:79" ht="45" customHeight="1" x14ac:dyDescent="0.3">
      <c r="B10" s="225" t="s">
        <v>584</v>
      </c>
      <c r="C10" s="226"/>
    </row>
    <row r="11" spans="2:79" ht="42.6" customHeight="1" x14ac:dyDescent="0.3">
      <c r="B11" s="225" t="s">
        <v>585</v>
      </c>
      <c r="C11" s="226"/>
      <c r="D11" s="207"/>
      <c r="E11" s="207"/>
      <c r="F11" s="207"/>
      <c r="G11" s="207"/>
      <c r="H11" s="207"/>
      <c r="I11" s="207"/>
      <c r="J11" s="207"/>
      <c r="K11" s="207"/>
      <c r="L11" s="207"/>
      <c r="M11" s="207"/>
      <c r="N11" s="207"/>
      <c r="O11" s="207"/>
    </row>
    <row r="12" spans="2:79" ht="43.2" x14ac:dyDescent="0.3">
      <c r="B12" s="227" t="s">
        <v>586</v>
      </c>
      <c r="C12" s="228"/>
      <c r="CA12" s="61"/>
    </row>
    <row r="13" spans="2:79" ht="28.8" x14ac:dyDescent="0.3">
      <c r="B13" s="227" t="s">
        <v>587</v>
      </c>
      <c r="C13" s="228"/>
      <c r="CA13" s="61"/>
    </row>
    <row r="14" spans="2:79" x14ac:dyDescent="0.3">
      <c r="B14" s="227" t="s">
        <v>585</v>
      </c>
      <c r="C14" s="229"/>
      <c r="CA14" s="61"/>
    </row>
    <row r="15" spans="2:79" ht="28.8" x14ac:dyDescent="0.3">
      <c r="B15" s="227" t="s">
        <v>588</v>
      </c>
      <c r="C15" s="176"/>
      <c r="CA15" s="61"/>
    </row>
    <row r="16" spans="2:79" x14ac:dyDescent="0.3">
      <c r="B16" s="230"/>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19" t="s">
        <v>597</v>
      </c>
      <c r="BM19" s="197" t="s">
        <v>524</v>
      </c>
      <c r="BN19" s="219" t="s">
        <v>598</v>
      </c>
      <c r="BO19" s="197" t="s">
        <v>524</v>
      </c>
      <c r="BP19" s="219" t="s">
        <v>599</v>
      </c>
      <c r="BQ19" s="197" t="s">
        <v>524</v>
      </c>
      <c r="BR19" s="219" t="s">
        <v>600</v>
      </c>
      <c r="BS19" s="197" t="s">
        <v>524</v>
      </c>
      <c r="BT19" s="219" t="s">
        <v>601</v>
      </c>
      <c r="BU19" s="197" t="s">
        <v>524</v>
      </c>
      <c r="BV19" s="197" t="s">
        <v>602</v>
      </c>
      <c r="BW19" s="197" t="s">
        <v>528</v>
      </c>
      <c r="BX19" s="241" t="s">
        <v>603</v>
      </c>
      <c r="BY19" s="132" t="s">
        <v>604</v>
      </c>
      <c r="BZ19" s="241" t="s">
        <v>605</v>
      </c>
      <c r="CA19" s="241" t="s">
        <v>606</v>
      </c>
      <c r="CB19" s="241" t="s">
        <v>607</v>
      </c>
    </row>
    <row r="20" spans="2:80"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2"/>
      <c r="CA20" s="242"/>
      <c r="CB20" s="242"/>
    </row>
    <row r="21" spans="2:80"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2"/>
      <c r="CA21" s="242"/>
      <c r="CB21" s="242"/>
    </row>
    <row r="22" spans="2:80"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2"/>
      <c r="CA22" s="242"/>
      <c r="CB22" s="242"/>
    </row>
    <row r="23" spans="2:80" s="10" customFormat="1" x14ac:dyDescent="0.3">
      <c r="B23" s="220"/>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2"/>
      <c r="CA23" s="242"/>
      <c r="CB23" s="242"/>
    </row>
    <row r="24" spans="2:80" s="10" customFormat="1" x14ac:dyDescent="0.3">
      <c r="B24" s="220"/>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2"/>
      <c r="CA24" s="242"/>
      <c r="CB24" s="242"/>
    </row>
    <row r="25" spans="2:80" s="10" customFormat="1" x14ac:dyDescent="0.3">
      <c r="B25" s="220"/>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2"/>
      <c r="CA25" s="242"/>
      <c r="CB25" s="242"/>
    </row>
    <row r="26" spans="2:80" s="10" customFormat="1" x14ac:dyDescent="0.3">
      <c r="B26" s="220"/>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2"/>
      <c r="CA26" s="242"/>
      <c r="CB26" s="242"/>
    </row>
    <row r="27" spans="2:80" s="10" customFormat="1" x14ac:dyDescent="0.3">
      <c r="B27" s="220"/>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2"/>
      <c r="CA27" s="242"/>
      <c r="CB27" s="242"/>
    </row>
    <row r="28" spans="2:80" s="10" customFormat="1" x14ac:dyDescent="0.3">
      <c r="B28" s="220"/>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2"/>
      <c r="CA28" s="242"/>
      <c r="CB28" s="242"/>
    </row>
    <row r="29" spans="2:80" s="10" customFormat="1" x14ac:dyDescent="0.3">
      <c r="B29" s="220"/>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2"/>
      <c r="CA29" s="242"/>
      <c r="CB29" s="242"/>
    </row>
    <row r="30" spans="2:80" s="10" customFormat="1" x14ac:dyDescent="0.3">
      <c r="B30" s="220"/>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2"/>
      <c r="CA30" s="242"/>
      <c r="CB30" s="242"/>
    </row>
    <row r="31" spans="2:80" s="10" customFormat="1" x14ac:dyDescent="0.3">
      <c r="B31" s="220"/>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2"/>
      <c r="CA31" s="242"/>
      <c r="CB31" s="242"/>
    </row>
    <row r="32" spans="2:80" s="10" customFormat="1" x14ac:dyDescent="0.3">
      <c r="B32" s="220"/>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2"/>
      <c r="CA32" s="242"/>
      <c r="CB32" s="242"/>
    </row>
    <row r="33" s="45" customFormat="1" ht="15" customHeight="1" x14ac:dyDescent="0.3"/>
  </sheetData>
  <sheetProtection algorithmName="SHA-512" hashValue="n4la9wrA37+GQEnJdT4jALHLPeLVBVbmX5blZwDiZz4rnLzrzank+J18qirMkpdGAT3y3x5hbdzqxJxaMnBoyQ==" saltValue="4ZY8visa8Ogfk/5EroQcp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B12" sqref="B12"/>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 xml:space="preserve">El Ebanito </v>
      </c>
      <c r="AK6" s="243"/>
      <c r="AL6" s="243"/>
      <c r="AM6" s="243"/>
      <c r="AN6" s="243"/>
      <c r="AO6" s="243"/>
      <c r="AP6" s="243"/>
      <c r="AQ6" s="243"/>
      <c r="AR6" s="243"/>
      <c r="AS6" s="243"/>
      <c r="AT6" s="243"/>
      <c r="AU6" s="243"/>
      <c r="AV6" s="243"/>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2" t="s">
        <v>476</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5" t="s">
        <v>512</v>
      </c>
      <c r="BS10" s="259" t="s">
        <v>513</v>
      </c>
      <c r="BT10" s="255" t="s">
        <v>622</v>
      </c>
      <c r="BU10" s="255" t="s">
        <v>623</v>
      </c>
      <c r="BV10" s="255" t="s">
        <v>528</v>
      </c>
      <c r="BW10" s="258" t="s">
        <v>624</v>
      </c>
    </row>
    <row r="11" spans="2:90" s="10" customFormat="1" x14ac:dyDescent="0.3">
      <c r="B11" s="260" t="s">
        <v>997</v>
      </c>
      <c r="C11" s="261" t="s">
        <v>957</v>
      </c>
      <c r="D11" s="260" t="s">
        <v>80</v>
      </c>
      <c r="E11" s="90" t="s">
        <v>958</v>
      </c>
      <c r="F11" s="260"/>
      <c r="G11" s="260">
        <v>0.52590000000000003</v>
      </c>
      <c r="H11" s="260">
        <v>0.23</v>
      </c>
      <c r="I11" s="260"/>
      <c r="J11" s="260">
        <v>5.5999999999999999E-3</v>
      </c>
      <c r="K11" s="260"/>
      <c r="L11" s="260"/>
      <c r="M11" s="260"/>
      <c r="N11" s="260"/>
      <c r="O11" s="260"/>
      <c r="P11" s="260">
        <v>3.7600000000000001E-2</v>
      </c>
      <c r="Q11" s="260"/>
      <c r="R11" s="260">
        <v>3.8999999999999998E-3</v>
      </c>
      <c r="S11" s="260"/>
      <c r="T11" s="260">
        <v>6.9999999999999999E-4</v>
      </c>
      <c r="U11" s="260"/>
      <c r="V11" s="260"/>
      <c r="W11" s="260"/>
      <c r="X11" s="260"/>
      <c r="Y11" s="260"/>
      <c r="Z11" s="260"/>
      <c r="AA11" s="260"/>
      <c r="AB11" s="260"/>
      <c r="AC11" s="260"/>
      <c r="AD11" s="260"/>
      <c r="AE11" s="260"/>
      <c r="AF11" s="260"/>
      <c r="AG11" s="260">
        <f>J11+P11+R11+T11</f>
        <v>4.7800000000000002E-2</v>
      </c>
      <c r="AH11" s="262" t="s">
        <v>959</v>
      </c>
      <c r="AI11" s="260" t="s">
        <v>960</v>
      </c>
      <c r="AJ11" s="263"/>
      <c r="AK11" s="264" t="s">
        <v>940</v>
      </c>
      <c r="AL11" s="264"/>
      <c r="AM11" s="264"/>
      <c r="AN11" s="265"/>
      <c r="AO11" s="264" t="s">
        <v>940</v>
      </c>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t="s">
        <v>940</v>
      </c>
      <c r="BU11" s="260" t="s">
        <v>940</v>
      </c>
      <c r="BV11" s="260"/>
      <c r="BW11" s="260">
        <v>2370</v>
      </c>
    </row>
    <row r="12" spans="2:90" s="10" customFormat="1" x14ac:dyDescent="0.3">
      <c r="B12" s="260" t="s">
        <v>996</v>
      </c>
      <c r="C12" s="261" t="s">
        <v>957</v>
      </c>
      <c r="D12" s="260" t="s">
        <v>80</v>
      </c>
      <c r="E12" s="90" t="s">
        <v>958</v>
      </c>
      <c r="F12" s="260"/>
      <c r="G12" s="260">
        <v>0.52590000000000003</v>
      </c>
      <c r="H12" s="260">
        <v>0.23</v>
      </c>
      <c r="I12" s="260"/>
      <c r="J12" s="260">
        <v>5.5999999999999999E-3</v>
      </c>
      <c r="K12" s="260"/>
      <c r="L12" s="260"/>
      <c r="M12" s="260"/>
      <c r="N12" s="260"/>
      <c r="O12" s="260"/>
      <c r="P12" s="260">
        <v>3.7600000000000001E-2</v>
      </c>
      <c r="Q12" s="260"/>
      <c r="R12" s="260">
        <v>3.8999999999999998E-3</v>
      </c>
      <c r="S12" s="260"/>
      <c r="T12" s="260">
        <v>6.9999999999999999E-4</v>
      </c>
      <c r="U12" s="260"/>
      <c r="V12" s="260"/>
      <c r="W12" s="260"/>
      <c r="X12" s="260"/>
      <c r="Y12" s="260"/>
      <c r="Z12" s="260"/>
      <c r="AA12" s="260"/>
      <c r="AB12" s="260"/>
      <c r="AC12" s="260"/>
      <c r="AD12" s="260"/>
      <c r="AE12" s="260"/>
      <c r="AF12" s="260"/>
      <c r="AG12" s="260">
        <f>J12+P12+R12+T12</f>
        <v>4.7800000000000002E-2</v>
      </c>
      <c r="AH12" s="262" t="s">
        <v>959</v>
      </c>
      <c r="AI12" s="260" t="s">
        <v>960</v>
      </c>
      <c r="AJ12" s="263"/>
      <c r="AK12" s="264" t="s">
        <v>940</v>
      </c>
      <c r="AL12" s="264"/>
      <c r="AM12" s="264"/>
      <c r="AN12" s="265"/>
      <c r="AO12" s="264" t="s">
        <v>940</v>
      </c>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t="s">
        <v>940</v>
      </c>
      <c r="BU12" s="260" t="s">
        <v>940</v>
      </c>
      <c r="BV12" s="260"/>
      <c r="BW12" s="260">
        <v>1340</v>
      </c>
    </row>
    <row r="13" spans="2:90" s="10" customFormat="1" x14ac:dyDescent="0.3">
      <c r="B13" s="260" t="s">
        <v>995</v>
      </c>
      <c r="C13" s="261" t="s">
        <v>957</v>
      </c>
      <c r="D13" s="260" t="s">
        <v>80</v>
      </c>
      <c r="E13" s="90" t="s">
        <v>958</v>
      </c>
      <c r="F13" s="260"/>
      <c r="G13" s="260">
        <v>0.52590000000000003</v>
      </c>
      <c r="H13" s="260">
        <v>0.23</v>
      </c>
      <c r="I13" s="260"/>
      <c r="J13" s="260">
        <v>5.5999999999999999E-3</v>
      </c>
      <c r="K13" s="260"/>
      <c r="L13" s="260"/>
      <c r="M13" s="260"/>
      <c r="N13" s="260"/>
      <c r="O13" s="260"/>
      <c r="P13" s="260">
        <v>3.7600000000000001E-2</v>
      </c>
      <c r="Q13" s="260"/>
      <c r="R13" s="260">
        <v>3.8999999999999998E-3</v>
      </c>
      <c r="S13" s="260"/>
      <c r="T13" s="260">
        <v>6.9999999999999999E-4</v>
      </c>
      <c r="U13" s="260"/>
      <c r="V13" s="260"/>
      <c r="W13" s="260"/>
      <c r="X13" s="260"/>
      <c r="Y13" s="260"/>
      <c r="Z13" s="260"/>
      <c r="AA13" s="260"/>
      <c r="AB13" s="260"/>
      <c r="AC13" s="260"/>
      <c r="AD13" s="260"/>
      <c r="AE13" s="260"/>
      <c r="AF13" s="260"/>
      <c r="AG13" s="260">
        <f>J13+P13+R13+T13</f>
        <v>4.7800000000000002E-2</v>
      </c>
      <c r="AH13" s="262" t="s">
        <v>959</v>
      </c>
      <c r="AI13" s="260" t="s">
        <v>960</v>
      </c>
      <c r="AJ13" s="263"/>
      <c r="AK13" s="264" t="s">
        <v>940</v>
      </c>
      <c r="AL13" s="264"/>
      <c r="AM13" s="264"/>
      <c r="AN13" s="265"/>
      <c r="AO13" s="264" t="s">
        <v>940</v>
      </c>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t="s">
        <v>940</v>
      </c>
      <c r="BU13" s="260" t="s">
        <v>940</v>
      </c>
      <c r="BV13" s="260"/>
      <c r="BW13" s="260">
        <v>1340</v>
      </c>
    </row>
    <row r="14" spans="2:90" s="10" customFormat="1" x14ac:dyDescent="0.3">
      <c r="B14" s="260" t="s">
        <v>994</v>
      </c>
      <c r="C14" s="261" t="s">
        <v>957</v>
      </c>
      <c r="D14" s="260" t="s">
        <v>80</v>
      </c>
      <c r="E14" s="90" t="s">
        <v>958</v>
      </c>
      <c r="F14" s="260"/>
      <c r="G14" s="260">
        <v>0.52590000000000003</v>
      </c>
      <c r="H14" s="260">
        <v>0.23</v>
      </c>
      <c r="I14" s="260"/>
      <c r="J14" s="260">
        <v>5.5999999999999999E-3</v>
      </c>
      <c r="K14" s="260"/>
      <c r="L14" s="260"/>
      <c r="M14" s="260"/>
      <c r="N14" s="260"/>
      <c r="O14" s="260"/>
      <c r="P14" s="260">
        <v>3.7600000000000001E-2</v>
      </c>
      <c r="Q14" s="260"/>
      <c r="R14" s="260">
        <v>3.8999999999999998E-3</v>
      </c>
      <c r="S14" s="260"/>
      <c r="T14" s="260">
        <v>6.9999999999999999E-4</v>
      </c>
      <c r="U14" s="260"/>
      <c r="V14" s="260"/>
      <c r="W14" s="260"/>
      <c r="X14" s="260"/>
      <c r="Y14" s="260"/>
      <c r="Z14" s="260"/>
      <c r="AA14" s="260"/>
      <c r="AB14" s="260"/>
      <c r="AC14" s="260"/>
      <c r="AD14" s="260"/>
      <c r="AE14" s="260"/>
      <c r="AF14" s="260"/>
      <c r="AG14" s="260">
        <f>J14+P14+R14+T14</f>
        <v>4.7800000000000002E-2</v>
      </c>
      <c r="AH14" s="262" t="s">
        <v>959</v>
      </c>
      <c r="AI14" s="260" t="s">
        <v>960</v>
      </c>
      <c r="AJ14" s="263"/>
      <c r="AK14" s="264" t="s">
        <v>940</v>
      </c>
      <c r="AL14" s="264"/>
      <c r="AM14" s="264"/>
      <c r="AN14" s="265"/>
      <c r="AO14" s="264" t="s">
        <v>940</v>
      </c>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t="s">
        <v>940</v>
      </c>
      <c r="BU14" s="260" t="s">
        <v>940</v>
      </c>
      <c r="BV14" s="260"/>
      <c r="BW14" s="260">
        <v>1340</v>
      </c>
    </row>
    <row r="15" spans="2:90" s="10" customFormat="1" x14ac:dyDescent="0.3">
      <c r="B15" s="260" t="s">
        <v>993</v>
      </c>
      <c r="C15" s="261" t="s">
        <v>957</v>
      </c>
      <c r="D15" s="260" t="s">
        <v>80</v>
      </c>
      <c r="E15" s="90" t="s">
        <v>958</v>
      </c>
      <c r="F15" s="260"/>
      <c r="G15" s="260">
        <v>0.52590000000000003</v>
      </c>
      <c r="H15" s="260">
        <v>0.23</v>
      </c>
      <c r="I15" s="260"/>
      <c r="J15" s="260">
        <v>5.5999999999999999E-3</v>
      </c>
      <c r="K15" s="260"/>
      <c r="L15" s="260"/>
      <c r="M15" s="260"/>
      <c r="N15" s="260"/>
      <c r="O15" s="260"/>
      <c r="P15" s="260">
        <v>3.7600000000000001E-2</v>
      </c>
      <c r="Q15" s="260"/>
      <c r="R15" s="260">
        <v>3.8999999999999998E-3</v>
      </c>
      <c r="S15" s="260"/>
      <c r="T15" s="260">
        <v>6.9999999999999999E-4</v>
      </c>
      <c r="U15" s="260"/>
      <c r="V15" s="260"/>
      <c r="W15" s="260"/>
      <c r="X15" s="260"/>
      <c r="Y15" s="260"/>
      <c r="Z15" s="260"/>
      <c r="AA15" s="260"/>
      <c r="AB15" s="260"/>
      <c r="AC15" s="260"/>
      <c r="AD15" s="260"/>
      <c r="AE15" s="260"/>
      <c r="AF15" s="260"/>
      <c r="AG15" s="260">
        <f>J15+P15+R15+T15</f>
        <v>4.7800000000000002E-2</v>
      </c>
      <c r="AH15" s="262" t="s">
        <v>959</v>
      </c>
      <c r="AI15" s="260" t="s">
        <v>960</v>
      </c>
      <c r="AJ15" s="263"/>
      <c r="AK15" s="264" t="s">
        <v>940</v>
      </c>
      <c r="AL15" s="264"/>
      <c r="AM15" s="264"/>
      <c r="AN15" s="265"/>
      <c r="AO15" s="264" t="s">
        <v>940</v>
      </c>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t="s">
        <v>940</v>
      </c>
      <c r="BU15" s="260" t="s">
        <v>940</v>
      </c>
      <c r="BV15" s="260"/>
      <c r="BW15" s="260">
        <v>860</v>
      </c>
    </row>
    <row r="16" spans="2:90" s="10" customFormat="1" x14ac:dyDescent="0.3">
      <c r="B16" s="260"/>
      <c r="C16" s="261"/>
      <c r="D16" s="260" t="s">
        <v>80</v>
      </c>
      <c r="E16" s="9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wqmjiiBos8I2Ii57XbtMxqAgMq+yxHcwqRQBFvvqDAzntwJFIY4g0PgPNBYPgHg+tQmKKJUhwpsYiwUCj5cWdw==" saltValue="i4OC4l2tPlwUcDmNBOhXc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N39" sqref="N39"/>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625</v>
      </c>
      <c r="D1" s="268" t="s">
        <v>626</v>
      </c>
      <c r="E1" s="268"/>
      <c r="F1" s="268"/>
      <c r="G1" s="268"/>
      <c r="J1" s="47"/>
    </row>
    <row r="2" spans="2:91" ht="14.85" customHeight="1" x14ac:dyDescent="0.3">
      <c r="D2" s="268"/>
      <c r="E2" s="268"/>
      <c r="F2" s="268"/>
      <c r="G2" s="268"/>
    </row>
    <row r="3" spans="2:91" ht="15.6" x14ac:dyDescent="0.3">
      <c r="B3" s="49" t="s">
        <v>368</v>
      </c>
    </row>
    <row r="4" spans="2:91" x14ac:dyDescent="0.3">
      <c r="B4" s="112" t="s">
        <v>369</v>
      </c>
      <c r="C4" s="113" t="str">
        <f>Facility!C4</f>
        <v>Merit Energy Company</v>
      </c>
    </row>
    <row r="5" spans="2:91" x14ac:dyDescent="0.3">
      <c r="B5" s="112" t="s">
        <v>14</v>
      </c>
      <c r="C5" s="113" t="str">
        <f>Facility!C21</f>
        <v xml:space="preserve">El Ebanito </v>
      </c>
    </row>
    <row r="6" spans="2:91" x14ac:dyDescent="0.3">
      <c r="BL6" s="269"/>
    </row>
    <row r="7" spans="2:91" ht="15.6" x14ac:dyDescent="0.3">
      <c r="B7" s="49" t="s">
        <v>627</v>
      </c>
      <c r="D7" s="103" t="s">
        <v>628</v>
      </c>
      <c r="BL7" s="270"/>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0" t="s">
        <v>631</v>
      </c>
      <c r="AE9" s="194" t="s">
        <v>632</v>
      </c>
      <c r="AF9" s="198" t="s">
        <v>633</v>
      </c>
      <c r="AG9" s="281"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220"/>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6"/>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0"/>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6"/>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0"/>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6"/>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0"/>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6"/>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0"/>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6"/>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0"/>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6"/>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0"/>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6"/>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0"/>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6"/>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0"/>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6"/>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0"/>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6"/>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6"/>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6"/>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6"/>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bhDcVzaKqYxetwcoi7i0bi+rAPgd8DpIDNRbULPsUzsGTBT2E8KQlseQVmKNOtE7PfiU2aFOtcSdODRkztHjyw==" saltValue="GFB5xu2on2z07hNREoKT6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topLeftCell="BI1" workbookViewId="0">
      <selection activeCell="BI14" sqref="BI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 xml:space="preserve">El Ebanito </v>
      </c>
    </row>
    <row r="7" spans="2:66" x14ac:dyDescent="0.3">
      <c r="B7" s="114"/>
      <c r="C7" s="114"/>
    </row>
    <row r="8" spans="2:66" ht="15.6" x14ac:dyDescent="0.3">
      <c r="B8" s="49" t="s">
        <v>468</v>
      </c>
      <c r="C8" s="114"/>
    </row>
    <row r="9" spans="2:66" ht="28.8" x14ac:dyDescent="0.3">
      <c r="B9" s="175" t="s">
        <v>665</v>
      </c>
      <c r="C9" s="176">
        <v>1</v>
      </c>
    </row>
    <row r="10" spans="2:66" x14ac:dyDescent="0.3">
      <c r="B10" s="150"/>
      <c r="C10" s="223"/>
      <c r="D10" s="284"/>
    </row>
    <row r="11" spans="2:66" ht="15.6" x14ac:dyDescent="0.3">
      <c r="B11" s="49" t="s">
        <v>666</v>
      </c>
      <c r="C11" s="285"/>
      <c r="D11" s="151" t="s">
        <v>472</v>
      </c>
      <c r="AH11" s="160"/>
    </row>
    <row r="12" spans="2:66" x14ac:dyDescent="0.3">
      <c r="B12" s="158"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212" t="s">
        <v>476</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6" t="s">
        <v>477</v>
      </c>
      <c r="BN12" s="236"/>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0">
        <v>1</v>
      </c>
      <c r="C14" s="162">
        <v>3.97</v>
      </c>
      <c r="D14" s="162" t="s">
        <v>80</v>
      </c>
      <c r="E14" s="162" t="s">
        <v>80</v>
      </c>
      <c r="F14" s="162">
        <v>0.06</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t="s">
        <v>959</v>
      </c>
      <c r="AE14" s="162" t="s">
        <v>972</v>
      </c>
      <c r="AF14" s="162"/>
      <c r="AG14" s="162" t="s">
        <v>940</v>
      </c>
      <c r="AH14" s="162"/>
      <c r="AI14" s="162" t="s">
        <v>940</v>
      </c>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t="s">
        <v>940</v>
      </c>
      <c r="BN14" s="162" t="s">
        <v>80</v>
      </c>
    </row>
    <row r="15" spans="2:66" s="10" customFormat="1" x14ac:dyDescent="0.3">
      <c r="B15" s="220"/>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0"/>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0"/>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0"/>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0"/>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0"/>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0"/>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0"/>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0"/>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0"/>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wAVleEsEHlDQC2WGCmbG03s1b9AhZPm2fgCEcVQb3BN2RJusfdh+iYTo8Q4TVeYsE69V+t1V9aD3Dh123d8E4g==" saltValue="MGdEpavLjQiHUtg6jZSR5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 xml:space="preserve">El Ebanito </v>
      </c>
    </row>
    <row r="7" spans="2:67" x14ac:dyDescent="0.3">
      <c r="B7" s="114"/>
      <c r="C7" s="114"/>
    </row>
    <row r="8" spans="2:67" ht="15.6" x14ac:dyDescent="0.3">
      <c r="B8" s="49" t="s">
        <v>674</v>
      </c>
      <c r="AH8" s="160"/>
    </row>
    <row r="9" spans="2:67" x14ac:dyDescent="0.3">
      <c r="B9" s="158"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212" t="s">
        <v>476</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6" t="s">
        <v>477</v>
      </c>
      <c r="BM9" s="236"/>
      <c r="BN9" s="236"/>
      <c r="BO9" s="236"/>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3KvVNm67e9RIJLJSY85A4KqeuE0EL+TNZ3ChoK9XdyPWbYlRMNaCZ9/yjmJk9TDoXdaJAavcdg01ipq9XQeqQ==" saltValue="Ak/KlVSRWuQEUuQMdFlpe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29" workbookViewId="0">
      <selection activeCell="C27" sqref="C27"/>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 xml:space="preserve">El Ebanito </v>
      </c>
      <c r="D6" s="45"/>
      <c r="E6" s="45"/>
      <c r="F6" s="45"/>
      <c r="G6" s="45"/>
      <c r="H6" s="45"/>
      <c r="I6" s="45"/>
    </row>
    <row r="7" spans="2:9" s="45" customFormat="1" x14ac:dyDescent="0.3"/>
    <row r="8" spans="2:9" s="45" customFormat="1" ht="15.6" x14ac:dyDescent="0.3">
      <c r="B8" s="49" t="s">
        <v>682</v>
      </c>
    </row>
    <row r="9" spans="2:9" ht="28.8" x14ac:dyDescent="0.3">
      <c r="B9" s="291" t="s">
        <v>683</v>
      </c>
      <c r="C9" s="292" t="s">
        <v>897</v>
      </c>
      <c r="D9" s="293"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4"/>
      <c r="F13" s="45"/>
      <c r="G13" s="45"/>
      <c r="H13" s="45"/>
      <c r="I13" s="45"/>
    </row>
    <row r="14" spans="2:9" x14ac:dyDescent="0.3">
      <c r="B14" s="295" t="s">
        <v>689</v>
      </c>
      <c r="C14" s="296">
        <v>0</v>
      </c>
      <c r="D14" s="296" t="s">
        <v>940</v>
      </c>
      <c r="E14" s="45"/>
      <c r="F14" s="45"/>
      <c r="G14" s="45"/>
      <c r="H14" s="45"/>
      <c r="I14" s="45"/>
    </row>
    <row r="15" spans="2:9" x14ac:dyDescent="0.3">
      <c r="B15" s="295" t="s">
        <v>690</v>
      </c>
      <c r="C15" s="296">
        <v>0</v>
      </c>
      <c r="D15" s="296" t="s">
        <v>940</v>
      </c>
      <c r="E15" s="45"/>
      <c r="F15" s="45"/>
      <c r="G15" s="45"/>
      <c r="H15" s="45"/>
      <c r="I15" s="45"/>
    </row>
    <row r="16" spans="2:9" x14ac:dyDescent="0.3">
      <c r="B16" s="295" t="s">
        <v>691</v>
      </c>
      <c r="C16" s="296">
        <v>23</v>
      </c>
      <c r="D16" s="296" t="s">
        <v>940</v>
      </c>
      <c r="E16" s="45"/>
      <c r="F16" s="45"/>
      <c r="G16" s="45"/>
      <c r="H16" s="45"/>
      <c r="I16" s="45"/>
    </row>
    <row r="17" spans="2:9" ht="28.8" x14ac:dyDescent="0.3">
      <c r="B17" s="295" t="s">
        <v>692</v>
      </c>
      <c r="C17" s="296">
        <v>0</v>
      </c>
      <c r="D17" s="296" t="s">
        <v>940</v>
      </c>
      <c r="E17" s="45"/>
      <c r="F17" s="45"/>
      <c r="G17" s="45"/>
      <c r="H17" s="45"/>
      <c r="I17" s="45"/>
    </row>
    <row r="18" spans="2:9" ht="28.8" x14ac:dyDescent="0.3">
      <c r="B18" s="295" t="s">
        <v>693</v>
      </c>
      <c r="C18" s="296">
        <v>0</v>
      </c>
      <c r="D18" s="296" t="s">
        <v>940</v>
      </c>
      <c r="E18" s="45"/>
      <c r="F18" s="45"/>
      <c r="G18" s="45"/>
      <c r="H18" s="45"/>
      <c r="I18" s="45"/>
    </row>
    <row r="19" spans="2:9" ht="28.8" x14ac:dyDescent="0.3">
      <c r="B19" s="295" t="s">
        <v>694</v>
      </c>
      <c r="C19" s="296">
        <v>0</v>
      </c>
      <c r="D19" s="296" t="s">
        <v>940</v>
      </c>
      <c r="E19" s="45"/>
      <c r="F19" s="45"/>
      <c r="G19" s="45"/>
      <c r="H19" s="45"/>
      <c r="I19" s="45"/>
    </row>
    <row r="20" spans="2:9" ht="28.8" x14ac:dyDescent="0.3">
      <c r="B20" s="295" t="s">
        <v>695</v>
      </c>
      <c r="C20" s="296">
        <v>0</v>
      </c>
      <c r="D20" s="296" t="s">
        <v>940</v>
      </c>
      <c r="E20" s="45"/>
      <c r="F20" s="45"/>
      <c r="G20" s="45"/>
      <c r="H20" s="45"/>
      <c r="I20" s="45"/>
    </row>
    <row r="21" spans="2:9" ht="28.8" x14ac:dyDescent="0.3">
      <c r="B21" s="295" t="s">
        <v>696</v>
      </c>
      <c r="C21" s="296">
        <v>0</v>
      </c>
      <c r="D21" s="296" t="s">
        <v>940</v>
      </c>
      <c r="E21" s="45"/>
      <c r="F21" s="45"/>
      <c r="G21" s="45"/>
      <c r="H21" s="45"/>
      <c r="I21" s="45"/>
    </row>
    <row r="22" spans="2:9" ht="28.8" x14ac:dyDescent="0.3">
      <c r="B22" s="295" t="s">
        <v>697</v>
      </c>
      <c r="C22" s="296">
        <v>1</v>
      </c>
      <c r="D22" s="296" t="s">
        <v>940</v>
      </c>
      <c r="E22" s="45"/>
      <c r="F22" s="45"/>
      <c r="G22" s="45"/>
      <c r="H22" s="45"/>
      <c r="I22" s="45"/>
    </row>
    <row r="23" spans="2:9" s="45" customFormat="1" x14ac:dyDescent="0.3"/>
    <row r="24" spans="2:9" s="45" customFormat="1" x14ac:dyDescent="0.3">
      <c r="D24" s="297" t="s">
        <v>698</v>
      </c>
    </row>
    <row r="25" spans="2:9" x14ac:dyDescent="0.3">
      <c r="B25" s="298" t="s">
        <v>699</v>
      </c>
      <c r="C25" s="296" t="s">
        <v>940</v>
      </c>
      <c r="D25" s="296"/>
      <c r="E25" s="45"/>
      <c r="F25" s="45"/>
      <c r="G25" s="45"/>
      <c r="H25" s="45"/>
      <c r="I25" s="45"/>
    </row>
    <row r="26" spans="2:9" x14ac:dyDescent="0.3">
      <c r="B26" s="298" t="s">
        <v>700</v>
      </c>
      <c r="C26" s="296" t="s">
        <v>940</v>
      </c>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t="s">
        <v>776</v>
      </c>
      <c r="D30" s="77"/>
      <c r="E30" s="45"/>
      <c r="F30" s="45"/>
      <c r="G30" s="45"/>
      <c r="H30" s="45"/>
      <c r="I30" s="45"/>
    </row>
    <row r="31" spans="2:9" ht="28.8" x14ac:dyDescent="0.3">
      <c r="B31" s="295" t="s">
        <v>704</v>
      </c>
      <c r="C31" s="299" t="s">
        <v>776</v>
      </c>
      <c r="D31" s="77"/>
      <c r="E31" s="45"/>
      <c r="F31" s="45"/>
      <c r="G31" s="45"/>
      <c r="H31" s="45"/>
      <c r="I31" s="45"/>
    </row>
    <row r="32" spans="2:9" ht="43.2" x14ac:dyDescent="0.3">
      <c r="B32" s="295" t="s">
        <v>705</v>
      </c>
      <c r="C32" s="299" t="s">
        <v>788</v>
      </c>
      <c r="D32" s="80"/>
      <c r="E32" s="45"/>
      <c r="F32" s="45"/>
      <c r="G32" s="45"/>
      <c r="H32" s="45"/>
      <c r="I32" s="45"/>
    </row>
    <row r="33" spans="2:9" ht="28.8" x14ac:dyDescent="0.3">
      <c r="B33" s="295" t="s">
        <v>706</v>
      </c>
      <c r="C33" s="292">
        <v>0</v>
      </c>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t="s">
        <v>796</v>
      </c>
      <c r="D35" s="296" t="s">
        <v>971</v>
      </c>
      <c r="E35" s="45"/>
      <c r="F35" s="45"/>
      <c r="G35" s="45"/>
      <c r="H35" s="45"/>
      <c r="I35" s="45"/>
    </row>
    <row r="36" spans="2:9" ht="43.2" x14ac:dyDescent="0.3">
      <c r="B36" s="295" t="s">
        <v>709</v>
      </c>
      <c r="C36" s="292" t="s">
        <v>940</v>
      </c>
      <c r="D36" s="10"/>
      <c r="E36" s="45"/>
      <c r="F36" s="45"/>
      <c r="G36" s="45"/>
      <c r="H36" s="45"/>
      <c r="I36" s="45"/>
    </row>
    <row r="37" spans="2:9" ht="28.8" x14ac:dyDescent="0.3">
      <c r="B37" s="301" t="s">
        <v>872</v>
      </c>
      <c r="C37" s="302" t="s">
        <v>940</v>
      </c>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t="s">
        <v>940</v>
      </c>
      <c r="D42" s="296"/>
      <c r="E42" s="296"/>
      <c r="F42" s="296"/>
      <c r="G42" s="296"/>
      <c r="H42" s="296"/>
      <c r="I42" s="296"/>
    </row>
    <row r="43" spans="2:9" x14ac:dyDescent="0.3">
      <c r="B43" s="301" t="s">
        <v>722</v>
      </c>
      <c r="C43" s="292" t="s">
        <v>940</v>
      </c>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09"/>
      <c r="G80" s="309"/>
      <c r="H80" s="309"/>
      <c r="I80" s="309"/>
      <c r="J80" s="309"/>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wSowKxe/bD1pC7wXohyNj/ZjHwNdS3IMxvpEvp/knAMMkt6Bk4zFrlxuUzs2iddOKyCmGY5B/lUARAKEsppW1w==" saltValue="sUUGLcrsvVT+6NQzUw9+M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W17" zoomScaleNormal="100" workbookViewId="0">
      <selection activeCell="AE35" sqref="AE35"/>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 xml:space="preserve">El Ebanito </v>
      </c>
      <c r="D5" s="45"/>
      <c r="E5" s="45"/>
      <c r="F5" s="45"/>
      <c r="G5" s="45"/>
      <c r="H5" s="45"/>
      <c r="I5" s="45"/>
    </row>
    <row r="6" spans="2:9" s="45" customFormat="1" x14ac:dyDescent="0.3"/>
    <row r="7" spans="2:9" s="45" customFormat="1" ht="15.6" x14ac:dyDescent="0.3">
      <c r="B7" s="49" t="s">
        <v>740</v>
      </c>
    </row>
    <row r="8" spans="2:9" x14ac:dyDescent="0.3">
      <c r="B8" s="76" t="s">
        <v>741</v>
      </c>
      <c r="C8" s="313">
        <v>1</v>
      </c>
      <c r="D8" s="45"/>
      <c r="E8" s="45"/>
      <c r="F8" s="45"/>
      <c r="G8" s="45"/>
      <c r="H8" s="45"/>
      <c r="I8" s="45"/>
    </row>
    <row r="9" spans="2:9" ht="44.25" customHeight="1" x14ac:dyDescent="0.3">
      <c r="B9" s="301" t="s">
        <v>742</v>
      </c>
      <c r="C9" s="292" t="s">
        <v>897</v>
      </c>
      <c r="D9" s="45"/>
      <c r="E9" s="45"/>
      <c r="F9" s="45"/>
      <c r="G9" s="45"/>
      <c r="H9" s="45"/>
      <c r="I9" s="45"/>
    </row>
    <row r="10" spans="2:9" ht="46.5" customHeight="1" x14ac:dyDescent="0.3">
      <c r="B10" s="301" t="s">
        <v>743</v>
      </c>
      <c r="C10" s="292" t="s">
        <v>897</v>
      </c>
      <c r="D10" s="45"/>
      <c r="E10" s="45"/>
      <c r="F10" s="45"/>
      <c r="G10" s="45"/>
      <c r="H10" s="45"/>
      <c r="I10" s="45"/>
    </row>
    <row r="11" spans="2:9" ht="31.5" customHeight="1" x14ac:dyDescent="0.3">
      <c r="B11" s="301" t="s">
        <v>528</v>
      </c>
      <c r="C11" s="292" t="s">
        <v>897</v>
      </c>
      <c r="D11" s="45"/>
      <c r="E11" s="45"/>
      <c r="F11" s="45"/>
      <c r="G11" s="45"/>
      <c r="H11" s="45"/>
      <c r="I11" s="45"/>
    </row>
    <row r="12" spans="2:9" ht="31.5" customHeight="1" x14ac:dyDescent="0.3">
      <c r="B12" s="301" t="s">
        <v>744</v>
      </c>
      <c r="C12" s="292" t="s">
        <v>940</v>
      </c>
      <c r="D12" s="45"/>
      <c r="E12" s="45"/>
      <c r="F12" s="45"/>
      <c r="G12" s="45"/>
      <c r="H12" s="45"/>
      <c r="I12" s="45"/>
    </row>
    <row r="13" spans="2:9" ht="31.5" customHeight="1" x14ac:dyDescent="0.3">
      <c r="B13" s="301" t="s">
        <v>745</v>
      </c>
      <c r="C13" s="292" t="s">
        <v>940</v>
      </c>
      <c r="D13" s="45"/>
      <c r="E13" s="45"/>
      <c r="F13" s="45"/>
      <c r="G13" s="45"/>
      <c r="H13" s="45"/>
      <c r="I13" s="45"/>
    </row>
    <row r="14" spans="2:9" ht="31.5" customHeight="1" x14ac:dyDescent="0.3">
      <c r="B14" s="301" t="s">
        <v>746</v>
      </c>
      <c r="C14" s="292" t="s">
        <v>897</v>
      </c>
      <c r="D14" s="45"/>
      <c r="E14" s="45"/>
      <c r="F14" s="45"/>
      <c r="G14" s="45"/>
      <c r="H14" s="45"/>
      <c r="I14" s="45"/>
    </row>
    <row r="15" spans="2:9" ht="31.5" customHeight="1" x14ac:dyDescent="0.3">
      <c r="B15" s="301" t="s">
        <v>747</v>
      </c>
      <c r="C15" s="292" t="s">
        <v>940</v>
      </c>
      <c r="D15" s="45"/>
      <c r="E15" s="45"/>
      <c r="F15" s="45"/>
      <c r="G15" s="45"/>
      <c r="H15" s="45"/>
      <c r="I15" s="45"/>
    </row>
    <row r="16" spans="2:9" ht="31.5" customHeight="1" x14ac:dyDescent="0.3">
      <c r="B16" s="301" t="s">
        <v>748</v>
      </c>
      <c r="C16" s="292" t="s">
        <v>940</v>
      </c>
      <c r="D16" s="45"/>
      <c r="E16" s="45"/>
      <c r="F16" s="45"/>
      <c r="G16" s="45"/>
      <c r="H16" s="45"/>
      <c r="I16" s="45"/>
    </row>
    <row r="17" spans="2:32" ht="28.8" x14ac:dyDescent="0.3">
      <c r="B17" s="105" t="s">
        <v>749</v>
      </c>
      <c r="C17" s="292" t="s">
        <v>940</v>
      </c>
      <c r="D17" s="45"/>
      <c r="E17" s="45"/>
      <c r="F17" s="45"/>
      <c r="G17" s="45"/>
      <c r="H17" s="45"/>
      <c r="I17" s="45"/>
    </row>
    <row r="18" spans="2:32" x14ac:dyDescent="0.3">
      <c r="B18" s="109" t="s">
        <v>750</v>
      </c>
      <c r="C18" s="242"/>
      <c r="D18" s="45"/>
      <c r="E18" s="45"/>
      <c r="F18" s="45"/>
      <c r="G18" s="45"/>
      <c r="H18" s="45"/>
      <c r="I18" s="45"/>
    </row>
    <row r="19" spans="2:32" ht="57.6" x14ac:dyDescent="0.3">
      <c r="B19" s="105" t="s">
        <v>751</v>
      </c>
      <c r="C19" s="299" t="s">
        <v>956</v>
      </c>
      <c r="D19" s="74"/>
      <c r="E19" s="45"/>
      <c r="F19" s="45"/>
      <c r="G19" s="45"/>
      <c r="H19" s="45"/>
      <c r="I19" s="45"/>
    </row>
    <row r="20" spans="2:32" ht="28.8" x14ac:dyDescent="0.3">
      <c r="B20" s="105" t="s">
        <v>752</v>
      </c>
      <c r="C20" s="314" t="s">
        <v>753</v>
      </c>
      <c r="D20" s="314" t="s">
        <v>754</v>
      </c>
      <c r="E20" s="314" t="s">
        <v>755</v>
      </c>
      <c r="F20" s="314" t="s">
        <v>756</v>
      </c>
      <c r="G20" s="314" t="s">
        <v>757</v>
      </c>
      <c r="H20" s="314" t="s">
        <v>758</v>
      </c>
      <c r="I20" s="45"/>
    </row>
    <row r="21" spans="2:32" x14ac:dyDescent="0.3">
      <c r="B21" s="109" t="s">
        <v>759</v>
      </c>
      <c r="C21" s="80" t="s">
        <v>802</v>
      </c>
      <c r="D21" s="80" t="s">
        <v>802</v>
      </c>
      <c r="E21" s="80" t="s">
        <v>802</v>
      </c>
      <c r="F21" s="80" t="s">
        <v>802</v>
      </c>
      <c r="G21" s="80" t="s">
        <v>802</v>
      </c>
      <c r="H21" s="80" t="s">
        <v>802</v>
      </c>
      <c r="I21" s="45"/>
    </row>
    <row r="22" spans="2:32" x14ac:dyDescent="0.3">
      <c r="B22" s="109" t="s">
        <v>760</v>
      </c>
      <c r="C22" s="80" t="s">
        <v>804</v>
      </c>
      <c r="D22" s="80" t="s">
        <v>804</v>
      </c>
      <c r="E22" s="80" t="s">
        <v>804</v>
      </c>
      <c r="F22" s="80" t="s">
        <v>804</v>
      </c>
      <c r="G22" s="80" t="s">
        <v>804</v>
      </c>
      <c r="H22" s="80" t="s">
        <v>804</v>
      </c>
      <c r="I22" s="45"/>
    </row>
    <row r="23" spans="2:32" x14ac:dyDescent="0.3">
      <c r="B23" s="109" t="s">
        <v>761</v>
      </c>
      <c r="C23" s="77"/>
      <c r="D23" s="77"/>
      <c r="E23" s="77"/>
      <c r="F23" s="77"/>
      <c r="G23" s="77"/>
      <c r="H23" s="77"/>
      <c r="I23" s="45"/>
    </row>
    <row r="24" spans="2:32" ht="43.2" x14ac:dyDescent="0.3">
      <c r="B24" s="86" t="s">
        <v>762</v>
      </c>
      <c r="C24" s="108" t="s">
        <v>897</v>
      </c>
      <c r="D24" s="179"/>
      <c r="E24" s="179"/>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0</v>
      </c>
      <c r="D27" s="315"/>
      <c r="E27" s="315"/>
      <c r="F27" s="315"/>
      <c r="G27" s="315"/>
      <c r="H27" s="45"/>
      <c r="I27" s="45"/>
    </row>
    <row r="28" spans="2:32" ht="41.85" customHeight="1" x14ac:dyDescent="0.3">
      <c r="B28" s="316" t="s">
        <v>765</v>
      </c>
      <c r="C28" s="299"/>
      <c r="D28" s="315"/>
      <c r="E28" s="315"/>
      <c r="F28" s="315"/>
      <c r="G28" s="315"/>
      <c r="H28" s="45"/>
      <c r="I28" s="45"/>
    </row>
    <row r="29" spans="2:32" ht="57.6" x14ac:dyDescent="0.3">
      <c r="B29" s="316" t="s">
        <v>766</v>
      </c>
      <c r="C29" s="299"/>
      <c r="D29" s="315"/>
      <c r="E29" s="315"/>
      <c r="F29" s="315"/>
      <c r="G29" s="315"/>
      <c r="H29" s="45"/>
      <c r="I29" s="45"/>
    </row>
    <row r="30" spans="2:32" x14ac:dyDescent="0.3">
      <c r="B30" s="45"/>
      <c r="C30" s="45"/>
      <c r="D30" s="45"/>
      <c r="E30" s="315"/>
      <c r="F30" s="315"/>
      <c r="G30" s="315"/>
      <c r="H30" s="45"/>
      <c r="I30" s="45"/>
    </row>
    <row r="31" spans="2:32" ht="15.6" x14ac:dyDescent="0.3">
      <c r="B31" s="49" t="s">
        <v>767</v>
      </c>
      <c r="C31" s="103"/>
      <c r="D31" s="182"/>
      <c r="E31" s="45"/>
      <c r="F31" s="315"/>
      <c r="G31" s="315"/>
      <c r="H31" s="45"/>
      <c r="I31" s="45"/>
    </row>
    <row r="32" spans="2:32" x14ac:dyDescent="0.3">
      <c r="B32" s="158"/>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3" t="s">
        <v>774</v>
      </c>
      <c r="C34" s="324"/>
      <c r="D34" s="325">
        <v>1.03</v>
      </c>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6"/>
      <c r="AD34" s="106" t="s">
        <v>959</v>
      </c>
      <c r="AE34" s="162" t="s">
        <v>998</v>
      </c>
      <c r="AF34" s="162"/>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sM5jQz7ep49b9MOU8FmKpx/GAVssUJayzFfitTlOEXRgjJvc1xPg85lgNDZv6BXc9phQ8H0odgyyGOLEuTT0Cw==" saltValue="hm16zrwI613SkUmMM9jGi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1</v>
      </c>
      <c r="B2" s="326">
        <f t="shared" si="0"/>
        <v>1</v>
      </c>
    </row>
    <row r="3" spans="1:3" x14ac:dyDescent="0.3">
      <c r="A3" s="326">
        <f>'Control Devices'!B12</f>
        <v>1</v>
      </c>
      <c r="B3" s="326">
        <f t="shared" si="0"/>
        <v>1</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lGXY6T7Lh8No65pQF4QveXwYToY530/6mDxqT3R316DDBFKmNq/0ZRlCAc8z4YXTEHOxgaUQUYSkzkneBjP+mQ==" saltValue="tlqGueW3Jqf2UNcQ1PQZD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6yOqPl49g4iSzmRuuuKvQxZDb1PrqQBh0HWeeLjj5zyUuOnjZG/4Fl88M1r4nEd/mKyO6s3EEK7QX80yCG6p7Q==" saltValue="KEqlgnYhjQvJToMWMVysT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5"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EXskbYyRwpc13U9Q6lj9PGYb18uzJQzyuvHUJRNZPGeh1CeQirrbbTDgeUKypCRvAxQvJw0UShhSjd+k51NGUg==" saltValue="q2IBOtiZk1DmTGr3hInI3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43" workbookViewId="0">
      <selection activeCell="D52" sqref="D5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949</v>
      </c>
    </row>
    <row r="5" spans="2:4" x14ac:dyDescent="0.3">
      <c r="B5" s="76" t="s">
        <v>295</v>
      </c>
      <c r="C5" s="78" t="s">
        <v>940</v>
      </c>
    </row>
    <row r="6" spans="2:4" x14ac:dyDescent="0.3">
      <c r="B6" s="76" t="s">
        <v>296</v>
      </c>
      <c r="C6" s="77" t="s">
        <v>941</v>
      </c>
    </row>
    <row r="8" spans="2:4" x14ac:dyDescent="0.3">
      <c r="B8" s="76" t="s">
        <v>297</v>
      </c>
      <c r="C8" s="77" t="s">
        <v>942</v>
      </c>
    </row>
    <row r="9" spans="2:4" x14ac:dyDescent="0.3">
      <c r="B9" s="76" t="s">
        <v>298</v>
      </c>
      <c r="C9" s="77" t="s">
        <v>943</v>
      </c>
    </row>
    <row r="10" spans="2:4" x14ac:dyDescent="0.3">
      <c r="B10" s="76" t="s">
        <v>299</v>
      </c>
      <c r="C10" s="77" t="s">
        <v>944</v>
      </c>
    </row>
    <row r="11" spans="2:4" x14ac:dyDescent="0.3">
      <c r="B11" s="76" t="s">
        <v>300</v>
      </c>
      <c r="C11" s="77">
        <v>75240</v>
      </c>
    </row>
    <row r="13" spans="2:4" x14ac:dyDescent="0.3">
      <c r="B13" s="76" t="s">
        <v>301</v>
      </c>
      <c r="C13" s="77" t="s">
        <v>945</v>
      </c>
    </row>
    <row r="14" spans="2:4" x14ac:dyDescent="0.3">
      <c r="B14" s="76" t="s">
        <v>302</v>
      </c>
      <c r="C14" s="77" t="s">
        <v>946</v>
      </c>
    </row>
    <row r="15" spans="2:4" x14ac:dyDescent="0.3">
      <c r="B15" s="76" t="s">
        <v>303</v>
      </c>
      <c r="C15" s="77" t="s">
        <v>948</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987</v>
      </c>
    </row>
    <row r="22" spans="2:3" x14ac:dyDescent="0.3">
      <c r="B22" s="76" t="s">
        <v>309</v>
      </c>
      <c r="C22" s="77"/>
    </row>
    <row r="23" spans="2:3" x14ac:dyDescent="0.3">
      <c r="B23" s="76" t="s">
        <v>310</v>
      </c>
      <c r="C23" s="80" t="s">
        <v>950</v>
      </c>
    </row>
    <row r="24" spans="2:3" x14ac:dyDescent="0.3">
      <c r="B24" s="76" t="s">
        <v>311</v>
      </c>
      <c r="C24" s="80"/>
    </row>
    <row r="25" spans="2:3" x14ac:dyDescent="0.3">
      <c r="B25" s="76" t="s">
        <v>312</v>
      </c>
      <c r="C25" s="77"/>
    </row>
    <row r="26" spans="2:3" x14ac:dyDescent="0.3">
      <c r="B26" s="76" t="s">
        <v>313</v>
      </c>
      <c r="C26" s="77"/>
    </row>
    <row r="27" spans="2:3" x14ac:dyDescent="0.3">
      <c r="B27" s="76" t="s">
        <v>314</v>
      </c>
      <c r="C27" s="77" t="s">
        <v>944</v>
      </c>
    </row>
    <row r="28" spans="2:3" x14ac:dyDescent="0.3">
      <c r="B28" s="76" t="s">
        <v>315</v>
      </c>
      <c r="C28" s="77" t="s">
        <v>988</v>
      </c>
    </row>
    <row r="29" spans="2:3" x14ac:dyDescent="0.3">
      <c r="B29" s="76" t="s">
        <v>316</v>
      </c>
      <c r="C29" s="77"/>
    </row>
    <row r="30" spans="2:3" x14ac:dyDescent="0.3">
      <c r="B30" s="76" t="s">
        <v>317</v>
      </c>
      <c r="C30" s="77">
        <v>26.48</v>
      </c>
    </row>
    <row r="31" spans="2:3" x14ac:dyDescent="0.3">
      <c r="B31" s="76" t="s">
        <v>318</v>
      </c>
      <c r="C31" s="77">
        <v>-98.533100000000005</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984</v>
      </c>
    </row>
    <row r="38" spans="2:3" x14ac:dyDescent="0.3">
      <c r="B38" s="76" t="s">
        <v>302</v>
      </c>
      <c r="C38" s="77"/>
    </row>
    <row r="39" spans="2:3" x14ac:dyDescent="0.3">
      <c r="B39" s="76" t="s">
        <v>303</v>
      </c>
      <c r="C39" s="77"/>
    </row>
    <row r="40" spans="2:3" x14ac:dyDescent="0.3">
      <c r="B40" s="76" t="s">
        <v>304</v>
      </c>
      <c r="C40" s="77"/>
    </row>
    <row r="41" spans="2:3" x14ac:dyDescent="0.3">
      <c r="B41" s="76" t="s">
        <v>305</v>
      </c>
      <c r="C41" s="77"/>
    </row>
    <row r="42" spans="2:3" x14ac:dyDescent="0.3">
      <c r="B42" s="76" t="s">
        <v>306</v>
      </c>
      <c r="C42" s="77"/>
    </row>
    <row r="43" spans="2:3" x14ac:dyDescent="0.3">
      <c r="B43" s="81"/>
      <c r="C43" s="82"/>
    </row>
    <row r="44" spans="2:3" x14ac:dyDescent="0.3">
      <c r="B44" s="83" t="s">
        <v>319</v>
      </c>
      <c r="C44" s="77"/>
    </row>
    <row r="45" spans="2:3" x14ac:dyDescent="0.3">
      <c r="B45" s="83" t="s">
        <v>320</v>
      </c>
      <c r="C45" s="77"/>
    </row>
    <row r="46" spans="2:3" x14ac:dyDescent="0.3">
      <c r="B46" s="81"/>
      <c r="C46" s="82"/>
    </row>
    <row r="47" spans="2:3" x14ac:dyDescent="0.3">
      <c r="B47" s="83" t="s">
        <v>321</v>
      </c>
      <c r="C47" s="77" t="s">
        <v>940</v>
      </c>
    </row>
    <row r="48" spans="2:3" x14ac:dyDescent="0.3">
      <c r="B48" s="84" t="s">
        <v>322</v>
      </c>
      <c r="C48" s="77" t="s">
        <v>951</v>
      </c>
    </row>
    <row r="49" spans="2:3" ht="28.8" x14ac:dyDescent="0.3">
      <c r="B49" s="85" t="s">
        <v>323</v>
      </c>
      <c r="C49" s="77" t="s">
        <v>952</v>
      </c>
    </row>
    <row r="50" spans="2:3" ht="28.8" x14ac:dyDescent="0.3">
      <c r="B50" s="85" t="s">
        <v>324</v>
      </c>
      <c r="C50" s="77" t="s">
        <v>953</v>
      </c>
    </row>
    <row r="51" spans="2:3" x14ac:dyDescent="0.3">
      <c r="B51" s="86" t="s">
        <v>325</v>
      </c>
      <c r="C51" s="78">
        <v>12</v>
      </c>
    </row>
    <row r="52" spans="2:3" x14ac:dyDescent="0.3">
      <c r="B52" s="87" t="s">
        <v>326</v>
      </c>
      <c r="C52" s="88" t="s">
        <v>954</v>
      </c>
    </row>
    <row r="53" spans="2:3" x14ac:dyDescent="0.3">
      <c r="B53" s="81"/>
      <c r="C53" s="82"/>
    </row>
    <row r="54" spans="2:3" ht="72" x14ac:dyDescent="0.3">
      <c r="B54" s="89" t="s">
        <v>327</v>
      </c>
      <c r="C54" s="90">
        <v>4513000</v>
      </c>
    </row>
    <row r="55" spans="2:3" x14ac:dyDescent="0.3">
      <c r="B55" s="91" t="s">
        <v>328</v>
      </c>
      <c r="C55" s="77" t="s">
        <v>897</v>
      </c>
    </row>
    <row r="56" spans="2:3" ht="72" x14ac:dyDescent="0.3">
      <c r="B56" s="86" t="s">
        <v>329</v>
      </c>
      <c r="C56" s="77">
        <v>97000</v>
      </c>
    </row>
    <row r="57" spans="2:3" ht="28.8" x14ac:dyDescent="0.3">
      <c r="B57" s="86" t="s">
        <v>330</v>
      </c>
      <c r="C57" s="77"/>
    </row>
    <row r="58" spans="2:3" ht="28.8" x14ac:dyDescent="0.3">
      <c r="B58" s="86" t="s">
        <v>331</v>
      </c>
      <c r="C58" s="77"/>
    </row>
    <row r="60" spans="2:3" ht="15.6" x14ac:dyDescent="0.3">
      <c r="B60" s="92" t="s">
        <v>332</v>
      </c>
      <c r="C60" s="93" t="s">
        <v>333</v>
      </c>
    </row>
    <row r="61" spans="2:3" x14ac:dyDescent="0.3">
      <c r="B61" s="94" t="s">
        <v>38</v>
      </c>
      <c r="C61" s="90" t="s">
        <v>897</v>
      </c>
    </row>
    <row r="62" spans="2:3" x14ac:dyDescent="0.3">
      <c r="B62" s="95" t="s">
        <v>42</v>
      </c>
      <c r="C62" s="77" t="s">
        <v>897</v>
      </c>
    </row>
    <row r="63" spans="2:3" x14ac:dyDescent="0.3">
      <c r="B63" s="96" t="s">
        <v>334</v>
      </c>
      <c r="C63" s="77" t="s">
        <v>940</v>
      </c>
    </row>
    <row r="64" spans="2:3" x14ac:dyDescent="0.3">
      <c r="B64" s="96" t="s">
        <v>50</v>
      </c>
      <c r="C64" s="77" t="s">
        <v>897</v>
      </c>
    </row>
    <row r="65" spans="2:3" x14ac:dyDescent="0.3">
      <c r="B65" s="95" t="s">
        <v>335</v>
      </c>
      <c r="C65" s="77" t="s">
        <v>940</v>
      </c>
    </row>
    <row r="66" spans="2:3" x14ac:dyDescent="0.3">
      <c r="B66" s="95" t="s">
        <v>336</v>
      </c>
      <c r="C66" s="77" t="s">
        <v>940</v>
      </c>
    </row>
    <row r="67" spans="2:3" x14ac:dyDescent="0.3">
      <c r="B67" s="95" t="s">
        <v>337</v>
      </c>
      <c r="C67" s="77" t="s">
        <v>897</v>
      </c>
    </row>
    <row r="68" spans="2:3" x14ac:dyDescent="0.3">
      <c r="B68" s="95" t="s">
        <v>338</v>
      </c>
      <c r="C68" s="77" t="s">
        <v>940</v>
      </c>
    </row>
    <row r="69" spans="2:3" x14ac:dyDescent="0.3">
      <c r="B69" s="95" t="s">
        <v>339</v>
      </c>
      <c r="C69" s="77" t="s">
        <v>940</v>
      </c>
    </row>
    <row r="70" spans="2:3" x14ac:dyDescent="0.3">
      <c r="B70" s="95" t="s">
        <v>340</v>
      </c>
      <c r="C70" s="77" t="s">
        <v>940</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940</v>
      </c>
    </row>
    <row r="81" spans="2:4" x14ac:dyDescent="0.3">
      <c r="B81" s="102" t="s">
        <v>346</v>
      </c>
      <c r="C81" s="101" t="s">
        <v>897</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955</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940</v>
      </c>
    </row>
    <row r="92" spans="2:4" x14ac:dyDescent="0.3">
      <c r="B92" s="109" t="s">
        <v>356</v>
      </c>
      <c r="C92" s="108" t="s">
        <v>940</v>
      </c>
    </row>
    <row r="93" spans="2:4" ht="28.8" x14ac:dyDescent="0.3">
      <c r="B93" s="110" t="s">
        <v>357</v>
      </c>
      <c r="C93" s="108" t="s">
        <v>940</v>
      </c>
      <c r="D93" s="45"/>
    </row>
    <row r="94" spans="2:4" x14ac:dyDescent="0.3">
      <c r="B94" s="109" t="s">
        <v>358</v>
      </c>
      <c r="C94" s="108"/>
    </row>
    <row r="95" spans="2:4" x14ac:dyDescent="0.3">
      <c r="B95" s="109" t="s">
        <v>359</v>
      </c>
      <c r="C95" s="108"/>
    </row>
    <row r="96" spans="2:4" x14ac:dyDescent="0.3">
      <c r="B96" s="109" t="s">
        <v>360</v>
      </c>
      <c r="C96" s="108"/>
    </row>
    <row r="97" spans="2:3" x14ac:dyDescent="0.3">
      <c r="B97" s="109" t="s">
        <v>361</v>
      </c>
      <c r="C97" s="108"/>
    </row>
    <row r="98" spans="2:3" x14ac:dyDescent="0.3">
      <c r="B98" s="109" t="s">
        <v>362</v>
      </c>
      <c r="C98" s="108"/>
    </row>
    <row r="99" spans="2:3" x14ac:dyDescent="0.3">
      <c r="B99" s="109" t="s">
        <v>363</v>
      </c>
      <c r="C99" s="108"/>
    </row>
    <row r="100" spans="2:3" x14ac:dyDescent="0.3">
      <c r="B100" s="109" t="s">
        <v>364</v>
      </c>
      <c r="C100" s="108"/>
    </row>
    <row r="101" spans="2:3" ht="28.8" x14ac:dyDescent="0.3">
      <c r="B101" s="105" t="s">
        <v>365</v>
      </c>
      <c r="C101" s="108" t="s">
        <v>897</v>
      </c>
    </row>
    <row r="102" spans="2:3" x14ac:dyDescent="0.3">
      <c r="B102" s="111" t="s">
        <v>366</v>
      </c>
      <c r="C102" s="108"/>
    </row>
  </sheetData>
  <sheetProtection algorithmName="SHA-512" hashValue="raCOxZu/gOcUKuzsfBnwOwi/6zOhp9mcbS5BJywcRmITrtmwpGY2buOxtzZdhLIQ9drq9OI7EYZsXDDCa8fKKQ==" saltValue="lQFz/pLKDcwq5ADxeLtO9w=="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1C5F02B8-614A-43F4-A893-225C575AE5CF}"/>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3" workbookViewId="0">
      <selection activeCell="D37" sqref="D37"/>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 xml:space="preserve">El Ebanito </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43411</v>
      </c>
      <c r="D10" s="119">
        <v>43411</v>
      </c>
    </row>
    <row r="11" spans="2:5" x14ac:dyDescent="0.3">
      <c r="B11" s="118"/>
      <c r="C11" s="120" t="s">
        <v>373</v>
      </c>
      <c r="D11" s="120" t="s">
        <v>374</v>
      </c>
    </row>
    <row r="12" spans="2:5" x14ac:dyDescent="0.3">
      <c r="B12" s="121" t="s">
        <v>375</v>
      </c>
      <c r="C12" s="122" t="s">
        <v>376</v>
      </c>
      <c r="D12" s="122" t="s">
        <v>376</v>
      </c>
    </row>
    <row r="13" spans="2:5" x14ac:dyDescent="0.3">
      <c r="B13" s="123" t="s">
        <v>377</v>
      </c>
      <c r="C13" s="124">
        <v>7.8E-2</v>
      </c>
      <c r="D13" s="124">
        <v>6.0999999999999999E-2</v>
      </c>
    </row>
    <row r="14" spans="2:5" x14ac:dyDescent="0.3">
      <c r="B14" s="125" t="s">
        <v>378</v>
      </c>
      <c r="C14" s="124">
        <v>0.15</v>
      </c>
      <c r="D14" s="124">
        <v>0.14899999999999999</v>
      </c>
    </row>
    <row r="15" spans="2:5" x14ac:dyDescent="0.3">
      <c r="B15" s="125" t="s">
        <v>379</v>
      </c>
      <c r="C15" s="124">
        <v>7.0149999999999997</v>
      </c>
      <c r="D15" s="124">
        <v>7.0670000000000002</v>
      </c>
      <c r="E15" s="126"/>
    </row>
    <row r="16" spans="2:5" x14ac:dyDescent="0.3">
      <c r="B16" s="125" t="s">
        <v>380</v>
      </c>
      <c r="C16" s="124">
        <v>2.722</v>
      </c>
      <c r="D16" s="124">
        <v>2.9889999999999999</v>
      </c>
      <c r="E16" s="126"/>
    </row>
    <row r="17" spans="2:5" x14ac:dyDescent="0.3">
      <c r="B17" s="125" t="s">
        <v>381</v>
      </c>
      <c r="C17" s="124">
        <v>0.75</v>
      </c>
      <c r="D17" s="124">
        <v>0.89100000000000001</v>
      </c>
      <c r="E17" s="126"/>
    </row>
    <row r="18" spans="2:5" x14ac:dyDescent="0.3">
      <c r="B18" s="125" t="s">
        <v>382</v>
      </c>
      <c r="C18" s="124">
        <v>0.66900000000000004</v>
      </c>
      <c r="D18" s="124">
        <v>0.79300000000000004</v>
      </c>
      <c r="E18" s="126"/>
    </row>
    <row r="19" spans="2:5" x14ac:dyDescent="0.3">
      <c r="B19" s="125" t="s">
        <v>383</v>
      </c>
      <c r="C19" s="124">
        <v>0.27100000000000002</v>
      </c>
      <c r="D19" s="124">
        <v>0.36799999999999999</v>
      </c>
      <c r="E19" s="126"/>
    </row>
    <row r="20" spans="2:5" x14ac:dyDescent="0.3">
      <c r="B20" s="125" t="s">
        <v>384</v>
      </c>
      <c r="C20" s="124">
        <v>0.19</v>
      </c>
      <c r="D20" s="124">
        <v>0.27900000000000003</v>
      </c>
      <c r="E20" s="126"/>
    </row>
    <row r="21" spans="2:5" x14ac:dyDescent="0.3">
      <c r="B21" s="125" t="s">
        <v>385</v>
      </c>
      <c r="C21" s="124">
        <v>0</v>
      </c>
      <c r="D21" s="124">
        <v>0</v>
      </c>
      <c r="E21" s="126"/>
    </row>
    <row r="22" spans="2:5" x14ac:dyDescent="0.3">
      <c r="B22" s="125" t="s">
        <v>386</v>
      </c>
      <c r="C22" s="124">
        <v>0.27600000000000002</v>
      </c>
      <c r="D22" s="124">
        <v>0.40300000000000002</v>
      </c>
      <c r="E22" s="126"/>
    </row>
    <row r="23" spans="2:5" x14ac:dyDescent="0.3">
      <c r="B23" s="125" t="s">
        <v>387</v>
      </c>
      <c r="C23" s="124">
        <v>5.8000000000000003E-2</v>
      </c>
      <c r="D23" s="124">
        <v>0</v>
      </c>
      <c r="E23" s="126"/>
    </row>
    <row r="24" spans="2:5" x14ac:dyDescent="0.3">
      <c r="B24" s="125" t="s">
        <v>388</v>
      </c>
      <c r="C24" s="124">
        <v>3.7999999999999999E-2</v>
      </c>
      <c r="D24" s="124">
        <v>6.6000000000000003E-2</v>
      </c>
      <c r="E24" s="126"/>
    </row>
    <row r="25" spans="2:5" ht="14.85" customHeight="1" x14ac:dyDescent="0.3">
      <c r="B25" s="127" t="s">
        <v>389</v>
      </c>
      <c r="C25" s="124" t="s">
        <v>890</v>
      </c>
      <c r="D25" s="124" t="s">
        <v>890</v>
      </c>
      <c r="E25" s="126"/>
    </row>
    <row r="26" spans="2:5" ht="14.85" customHeight="1" x14ac:dyDescent="0.3">
      <c r="B26" s="127" t="s">
        <v>390</v>
      </c>
      <c r="C26" s="124">
        <v>4.9000000000000002E-2</v>
      </c>
      <c r="D26" s="124">
        <v>0.06</v>
      </c>
      <c r="E26" s="126"/>
    </row>
    <row r="27" spans="2:5" ht="14.85" customHeight="1" x14ac:dyDescent="0.3">
      <c r="B27" s="127" t="s">
        <v>391</v>
      </c>
      <c r="C27" s="124" t="s">
        <v>890</v>
      </c>
      <c r="D27" s="124" t="s">
        <v>890</v>
      </c>
      <c r="E27" s="126"/>
    </row>
    <row r="28" spans="2:5" x14ac:dyDescent="0.3">
      <c r="B28" s="127" t="s">
        <v>392</v>
      </c>
      <c r="C28" s="124" t="s">
        <v>890</v>
      </c>
      <c r="D28" s="124" t="s">
        <v>890</v>
      </c>
      <c r="E28" s="126"/>
    </row>
    <row r="29" spans="2:5" x14ac:dyDescent="0.3">
      <c r="B29" s="127" t="s">
        <v>393</v>
      </c>
      <c r="C29" s="124">
        <v>1E-3</v>
      </c>
      <c r="D29" s="124">
        <v>1E-3</v>
      </c>
      <c r="E29" s="126"/>
    </row>
    <row r="30" spans="2:5" x14ac:dyDescent="0.3">
      <c r="B30" s="127" t="s">
        <v>394</v>
      </c>
      <c r="C30" s="124" t="s">
        <v>890</v>
      </c>
      <c r="D30" s="124" t="s">
        <v>890</v>
      </c>
      <c r="E30" s="126"/>
    </row>
    <row r="31" spans="2:5" x14ac:dyDescent="0.3">
      <c r="B31" s="127" t="s">
        <v>395</v>
      </c>
      <c r="C31" s="124" t="s">
        <v>890</v>
      </c>
      <c r="D31" s="124" t="s">
        <v>890</v>
      </c>
      <c r="E31" s="126"/>
    </row>
    <row r="32" spans="2:5" x14ac:dyDescent="0.3">
      <c r="B32" s="127" t="s">
        <v>396</v>
      </c>
      <c r="C32" s="124">
        <v>9.6000000000000002E-2</v>
      </c>
      <c r="D32" s="124">
        <v>0.14399999999999999</v>
      </c>
      <c r="E32" s="126"/>
    </row>
    <row r="33" spans="2:5" x14ac:dyDescent="0.3">
      <c r="B33" s="127" t="s">
        <v>397</v>
      </c>
      <c r="C33" s="124" t="s">
        <v>890</v>
      </c>
      <c r="D33" s="124" t="s">
        <v>890</v>
      </c>
      <c r="E33" s="126"/>
    </row>
    <row r="34" spans="2:5" x14ac:dyDescent="0.3">
      <c r="B34" s="127" t="s">
        <v>398</v>
      </c>
      <c r="C34" s="124">
        <v>2.1000000000000001E-2</v>
      </c>
      <c r="D34" s="124">
        <v>0.02</v>
      </c>
      <c r="E34" s="126"/>
    </row>
    <row r="35" spans="2:5" x14ac:dyDescent="0.3">
      <c r="B35" s="127" t="s">
        <v>399</v>
      </c>
      <c r="C35" s="124" t="s">
        <v>890</v>
      </c>
      <c r="D35" s="124" t="s">
        <v>890</v>
      </c>
      <c r="E35" s="126"/>
    </row>
    <row r="36" spans="2:5" x14ac:dyDescent="0.3">
      <c r="B36" s="127" t="s">
        <v>400</v>
      </c>
      <c r="C36" s="124">
        <v>1E-3</v>
      </c>
      <c r="D36" s="124">
        <v>4.0000000000000001E-3</v>
      </c>
      <c r="E36" s="126"/>
    </row>
    <row r="37" spans="2:5" x14ac:dyDescent="0.3">
      <c r="B37" s="127" t="s">
        <v>401</v>
      </c>
      <c r="C37" s="124" t="s">
        <v>890</v>
      </c>
      <c r="D37" s="124" t="s">
        <v>890</v>
      </c>
      <c r="E37" s="126"/>
    </row>
    <row r="38" spans="2:5" x14ac:dyDescent="0.3">
      <c r="B38" s="127" t="s">
        <v>402</v>
      </c>
      <c r="C38" s="124" t="s">
        <v>890</v>
      </c>
      <c r="D38" s="124" t="s">
        <v>890</v>
      </c>
    </row>
    <row r="39" spans="2:5" x14ac:dyDescent="0.3">
      <c r="B39" s="127" t="s">
        <v>403</v>
      </c>
      <c r="C39" s="124" t="s">
        <v>890</v>
      </c>
      <c r="D39" s="124" t="s">
        <v>890</v>
      </c>
    </row>
    <row r="40" spans="2:5" x14ac:dyDescent="0.3">
      <c r="B40" s="127" t="s">
        <v>404</v>
      </c>
      <c r="C40" s="124" t="s">
        <v>890</v>
      </c>
      <c r="D40" s="124" t="s">
        <v>890</v>
      </c>
    </row>
    <row r="41" spans="2:5" x14ac:dyDescent="0.3">
      <c r="B41" s="127" t="s">
        <v>405</v>
      </c>
      <c r="C41" s="124" t="s">
        <v>890</v>
      </c>
      <c r="D41" s="124" t="s">
        <v>890</v>
      </c>
    </row>
    <row r="42" spans="2:5" x14ac:dyDescent="0.3">
      <c r="B42" s="127" t="s">
        <v>406</v>
      </c>
      <c r="C42" s="124" t="s">
        <v>890</v>
      </c>
      <c r="D42" s="124" t="s">
        <v>890</v>
      </c>
    </row>
    <row r="43" spans="2:5" x14ac:dyDescent="0.3">
      <c r="B43" s="127" t="s">
        <v>407</v>
      </c>
      <c r="C43" s="124" t="s">
        <v>890</v>
      </c>
      <c r="D43" s="124" t="s">
        <v>890</v>
      </c>
    </row>
    <row r="44" spans="2:5" x14ac:dyDescent="0.3">
      <c r="B44" s="127" t="s">
        <v>408</v>
      </c>
      <c r="C44" s="124" t="s">
        <v>890</v>
      </c>
      <c r="D44" s="124" t="s">
        <v>890</v>
      </c>
    </row>
    <row r="45" spans="2:5" x14ac:dyDescent="0.3">
      <c r="B45" s="127" t="s">
        <v>409</v>
      </c>
      <c r="C45" s="124" t="s">
        <v>890</v>
      </c>
      <c r="D45" s="124" t="s">
        <v>890</v>
      </c>
    </row>
    <row r="46" spans="2:5" x14ac:dyDescent="0.3">
      <c r="B46" s="127" t="s">
        <v>410</v>
      </c>
      <c r="C46" s="124" t="s">
        <v>890</v>
      </c>
      <c r="D46" s="124" t="s">
        <v>890</v>
      </c>
    </row>
    <row r="47" spans="2:5" x14ac:dyDescent="0.3">
      <c r="B47" s="127" t="s">
        <v>411</v>
      </c>
      <c r="C47" s="124" t="s">
        <v>890</v>
      </c>
      <c r="D47" s="124" t="s">
        <v>890</v>
      </c>
    </row>
    <row r="48" spans="2:5" x14ac:dyDescent="0.3">
      <c r="B48" s="123" t="s">
        <v>412</v>
      </c>
      <c r="C48" s="124" t="s">
        <v>890</v>
      </c>
      <c r="D48" s="124" t="s">
        <v>890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8ygFooK6WyeGJZRD2Y97fGGQTVpeG2MpFDgbjvHc0GyKHQMvm9dzluVi/TeLbtXgKBU7kKOxoqCb4BPnHJgS0w==" saltValue="nfpkxA9L4QB2qgHiApoqu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X1" workbookViewId="0">
      <selection activeCell="AA13" sqref="AA13"/>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14</v>
      </c>
      <c r="C5" s="113" t="str">
        <f>Facility!C21</f>
        <v xml:space="preserve">El Ebanito </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x14ac:dyDescent="0.3">
      <c r="A11" s="10"/>
      <c r="B11" s="80">
        <v>1</v>
      </c>
      <c r="C11" s="80" t="s">
        <v>989</v>
      </c>
      <c r="D11" s="80" t="s">
        <v>991</v>
      </c>
      <c r="E11" s="80"/>
      <c r="F11" s="80"/>
      <c r="G11" s="80"/>
      <c r="H11" s="80"/>
      <c r="I11" s="80">
        <v>8760</v>
      </c>
      <c r="J11" s="80"/>
      <c r="K11" s="80"/>
      <c r="L11" s="80"/>
      <c r="M11" s="80"/>
      <c r="N11" s="80"/>
      <c r="O11" s="80"/>
      <c r="P11" s="80"/>
      <c r="Q11" s="80"/>
      <c r="R11" s="80"/>
      <c r="S11" s="80"/>
      <c r="T11" s="80"/>
      <c r="U11" s="80"/>
      <c r="V11" s="80"/>
      <c r="W11" s="80"/>
      <c r="X11" s="80"/>
      <c r="Y11" s="80"/>
      <c r="Z11" s="77"/>
      <c r="AA11" s="80" t="s">
        <v>940</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v>1</v>
      </c>
      <c r="C12" s="80" t="s">
        <v>990</v>
      </c>
      <c r="D12" s="80" t="s">
        <v>991</v>
      </c>
      <c r="E12" s="80"/>
      <c r="F12" s="80"/>
      <c r="G12" s="80"/>
      <c r="H12" s="80"/>
      <c r="I12" s="80">
        <v>8760</v>
      </c>
      <c r="J12" s="80"/>
      <c r="K12" s="80"/>
      <c r="L12" s="80"/>
      <c r="M12" s="80"/>
      <c r="N12" s="80"/>
      <c r="O12" s="80"/>
      <c r="P12" s="80"/>
      <c r="Q12" s="80"/>
      <c r="R12" s="80"/>
      <c r="S12" s="80"/>
      <c r="T12" s="80"/>
      <c r="U12" s="80"/>
      <c r="V12" s="80"/>
      <c r="W12" s="80"/>
      <c r="X12" s="80"/>
      <c r="Y12" s="80"/>
      <c r="Z12" s="77"/>
      <c r="AA12" s="80" t="s">
        <v>940</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0"/>
      <c r="D29" s="141"/>
      <c r="E29" s="141"/>
      <c r="F29" s="141"/>
      <c r="G29" s="141"/>
      <c r="H29" s="141"/>
      <c r="I29" s="140"/>
      <c r="J29" s="141"/>
      <c r="K29" s="141"/>
    </row>
    <row r="30" spans="1:70" s="45" customFormat="1" x14ac:dyDescent="0.3">
      <c r="B30" s="45" t="s">
        <v>444</v>
      </c>
    </row>
    <row r="31" spans="1:70" ht="43.2" x14ac:dyDescent="0.3">
      <c r="B31" s="131" t="s">
        <v>416</v>
      </c>
      <c r="C31" s="134" t="s">
        <v>445</v>
      </c>
      <c r="D31" s="137" t="s">
        <v>446</v>
      </c>
      <c r="E31" s="134" t="s">
        <v>447</v>
      </c>
      <c r="F31" s="134" t="s">
        <v>448</v>
      </c>
      <c r="G31" s="134" t="s">
        <v>449</v>
      </c>
      <c r="H31" s="134" t="s">
        <v>450</v>
      </c>
      <c r="I31" s="134"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f>IF(B11="","",B11)</f>
        <v>1</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f t="shared" ref="B33:B49" si="0">IF(B12="","",B12)</f>
        <v>1</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1" t="s">
        <v>416</v>
      </c>
      <c r="C53" s="145" t="s">
        <v>454</v>
      </c>
      <c r="D53" s="146" t="s">
        <v>455</v>
      </c>
      <c r="E53" s="14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m9wQEuXMzNrsuKhNhEt2XfxJgBS36lYp1LWpnC4i6STRZqZvA3iB5fypsZi584HzOAe5jiTm/963Hdv6+5fyAg==" saltValue="uOtlSTS295sxoaCETNLli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G13" sqref="G13"/>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 xml:space="preserve">El Ebanito </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871</v>
      </c>
      <c r="D12" s="162" t="s">
        <v>871</v>
      </c>
      <c r="E12" s="162" t="s">
        <v>871</v>
      </c>
      <c r="F12" s="162" t="s">
        <v>871</v>
      </c>
      <c r="G12" s="162" t="s">
        <v>871</v>
      </c>
      <c r="H12" s="162" t="s">
        <v>871</v>
      </c>
      <c r="I12" s="162" t="s">
        <v>871</v>
      </c>
      <c r="J12" s="162" t="s">
        <v>871</v>
      </c>
      <c r="K12" s="162" t="s">
        <v>871</v>
      </c>
      <c r="L12" s="163"/>
      <c r="M12" s="164" t="s">
        <v>791</v>
      </c>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4" t="s">
        <v>791</v>
      </c>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4" t="s">
        <v>791</v>
      </c>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4" t="s">
        <v>791</v>
      </c>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4" t="s">
        <v>791</v>
      </c>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4" t="s">
        <v>791</v>
      </c>
    </row>
    <row r="18" spans="2:13" s="10" customFormat="1" ht="28.8" x14ac:dyDescent="0.3">
      <c r="B18" s="161" t="s">
        <v>395</v>
      </c>
      <c r="C18" s="162" t="s">
        <v>871</v>
      </c>
      <c r="D18" s="162" t="s">
        <v>871</v>
      </c>
      <c r="E18" s="162" t="s">
        <v>871</v>
      </c>
      <c r="F18" s="162" t="s">
        <v>871</v>
      </c>
      <c r="G18" s="162" t="s">
        <v>871</v>
      </c>
      <c r="H18" s="162" t="s">
        <v>871</v>
      </c>
      <c r="I18" s="162" t="s">
        <v>871</v>
      </c>
      <c r="J18" s="162" t="s">
        <v>871</v>
      </c>
      <c r="K18" s="162" t="s">
        <v>871</v>
      </c>
      <c r="L18" s="163"/>
      <c r="M18" s="164" t="s">
        <v>791</v>
      </c>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4" t="s">
        <v>791</v>
      </c>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4" t="s">
        <v>791</v>
      </c>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4" t="s">
        <v>791</v>
      </c>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4" t="s">
        <v>791</v>
      </c>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4" t="s">
        <v>791</v>
      </c>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4" t="s">
        <v>791</v>
      </c>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4" t="s">
        <v>791</v>
      </c>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4" t="s">
        <v>791</v>
      </c>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4" t="s">
        <v>791</v>
      </c>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4" t="s">
        <v>791</v>
      </c>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4" t="s">
        <v>791</v>
      </c>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4" t="s">
        <v>791</v>
      </c>
    </row>
    <row r="31" spans="2:13" s="10" customFormat="1" ht="28.8" x14ac:dyDescent="0.3">
      <c r="B31" s="161" t="s">
        <v>408</v>
      </c>
      <c r="C31" s="162" t="s">
        <v>871</v>
      </c>
      <c r="D31" s="162" t="s">
        <v>871</v>
      </c>
      <c r="E31" s="162" t="s">
        <v>871</v>
      </c>
      <c r="F31" s="162" t="s">
        <v>871</v>
      </c>
      <c r="G31" s="162" t="s">
        <v>871</v>
      </c>
      <c r="H31" s="162" t="s">
        <v>871</v>
      </c>
      <c r="I31" s="162" t="s">
        <v>871</v>
      </c>
      <c r="J31" s="162" t="s">
        <v>871</v>
      </c>
      <c r="K31" s="162" t="s">
        <v>871</v>
      </c>
      <c r="L31" s="163"/>
      <c r="M31" s="164" t="s">
        <v>791</v>
      </c>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4" t="s">
        <v>791</v>
      </c>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4" t="s">
        <v>791</v>
      </c>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4" t="s">
        <v>791</v>
      </c>
    </row>
    <row r="35" spans="2:13" s="10" customFormat="1" x14ac:dyDescent="0.3">
      <c r="B35" s="166" t="s">
        <v>412</v>
      </c>
      <c r="C35" s="162"/>
      <c r="D35" s="162"/>
      <c r="E35" s="162"/>
      <c r="F35" s="162"/>
      <c r="G35" s="162"/>
      <c r="H35" s="162"/>
      <c r="I35" s="162"/>
      <c r="J35" s="167"/>
      <c r="K35" s="167"/>
      <c r="L35" s="163"/>
      <c r="M35" s="167"/>
    </row>
    <row r="36" spans="2:13" s="10" customFormat="1" x14ac:dyDescent="0.3">
      <c r="B36" s="168" t="s">
        <v>80</v>
      </c>
      <c r="C36" s="162"/>
      <c r="D36" s="162"/>
      <c r="E36" s="162"/>
      <c r="F36" s="162"/>
      <c r="G36" s="162"/>
      <c r="H36" s="162"/>
      <c r="I36" s="162"/>
      <c r="J36" s="167"/>
      <c r="K36" s="167"/>
      <c r="L36" s="163"/>
      <c r="M36" s="167"/>
    </row>
    <row r="37" spans="2:13" s="10" customFormat="1" x14ac:dyDescent="0.3">
      <c r="B37" s="168" t="s">
        <v>80</v>
      </c>
      <c r="C37" s="162"/>
      <c r="D37" s="162"/>
      <c r="E37" s="162"/>
      <c r="F37" s="162"/>
      <c r="G37" s="162"/>
      <c r="H37" s="162"/>
      <c r="I37" s="162"/>
      <c r="J37" s="167"/>
      <c r="K37" s="167"/>
      <c r="L37" s="163"/>
      <c r="M37" s="167"/>
    </row>
    <row r="38" spans="2:13" s="10" customFormat="1" x14ac:dyDescent="0.3">
      <c r="B38" s="168" t="s">
        <v>80</v>
      </c>
      <c r="C38" s="162"/>
      <c r="D38" s="162"/>
      <c r="E38" s="162"/>
      <c r="F38" s="162"/>
      <c r="G38" s="162"/>
      <c r="H38" s="162"/>
      <c r="I38" s="162"/>
      <c r="J38" s="167"/>
      <c r="K38" s="167"/>
      <c r="L38" s="163"/>
      <c r="M38" s="167"/>
    </row>
    <row r="39" spans="2:13" s="10" customFormat="1" x14ac:dyDescent="0.3">
      <c r="B39" s="168" t="s">
        <v>80</v>
      </c>
      <c r="C39" s="162"/>
      <c r="D39" s="162"/>
      <c r="E39" s="162"/>
      <c r="F39" s="162"/>
      <c r="G39" s="162"/>
      <c r="H39" s="162"/>
      <c r="I39" s="162"/>
      <c r="J39" s="167"/>
      <c r="K39" s="167"/>
      <c r="L39" s="163"/>
      <c r="M39" s="167"/>
    </row>
    <row r="40" spans="2:13" s="10" customFormat="1" x14ac:dyDescent="0.3">
      <c r="B40" s="168" t="s">
        <v>80</v>
      </c>
      <c r="C40" s="162"/>
      <c r="D40" s="162"/>
      <c r="E40" s="162"/>
      <c r="F40" s="162"/>
      <c r="G40" s="162"/>
      <c r="H40" s="162"/>
      <c r="I40" s="162"/>
      <c r="J40" s="167"/>
      <c r="K40" s="167"/>
      <c r="L40" s="163"/>
      <c r="M40" s="167"/>
    </row>
    <row r="41" spans="2:13" ht="86.4" x14ac:dyDescent="0.3">
      <c r="G41" s="37" t="s">
        <v>466</v>
      </c>
    </row>
  </sheetData>
  <sheetProtection algorithmName="SHA-512" hashValue="sxjfGNU+o5tcdfeQX8KQcPRbA4prrN9yoR1EtS4iRCdcZtVZW4K/yu/PPO4HRZ6AnTMHxSenICdotet898hK2g==" saltValue="gqAl+zis+AxhHqlWa3taO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6"/>
  <sheetViews>
    <sheetView workbookViewId="0">
      <selection activeCell="F9" sqref="F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 xml:space="preserve">El Ebanito </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3</v>
      </c>
      <c r="D9" s="173"/>
      <c r="I9" s="174"/>
      <c r="CC9" s="154"/>
      <c r="CF9" s="154"/>
    </row>
    <row r="10" spans="2:86" ht="30" customHeight="1" x14ac:dyDescent="0.3">
      <c r="B10" s="175" t="s">
        <v>470</v>
      </c>
      <c r="C10" s="176">
        <v>8</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28.8" x14ac:dyDescent="0.3">
      <c r="B14" s="200" t="s">
        <v>980</v>
      </c>
      <c r="C14" s="200" t="s">
        <v>113</v>
      </c>
      <c r="D14" s="200"/>
      <c r="E14" s="200" t="s">
        <v>819</v>
      </c>
      <c r="F14" s="200"/>
      <c r="G14" s="200" t="s">
        <v>965</v>
      </c>
      <c r="H14" s="200" t="s">
        <v>897</v>
      </c>
      <c r="I14" s="200" t="s">
        <v>979</v>
      </c>
      <c r="J14" s="200"/>
      <c r="K14" s="200"/>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t="s">
        <v>959</v>
      </c>
      <c r="AL14" s="201" t="s">
        <v>969</v>
      </c>
      <c r="AM14" s="201"/>
      <c r="AN14" s="201" t="s">
        <v>897</v>
      </c>
      <c r="AO14" s="201"/>
      <c r="AP14" s="201">
        <v>0</v>
      </c>
      <c r="AQ14" s="201">
        <v>0</v>
      </c>
      <c r="AR14" s="201">
        <v>0</v>
      </c>
      <c r="AS14" s="201">
        <v>0</v>
      </c>
      <c r="AT14" s="201">
        <v>0</v>
      </c>
      <c r="AU14" s="201">
        <v>0</v>
      </c>
      <c r="AV14" s="201">
        <v>0</v>
      </c>
      <c r="AW14" s="201">
        <v>0</v>
      </c>
      <c r="AX14" s="201">
        <v>0</v>
      </c>
      <c r="AY14" s="201">
        <v>0</v>
      </c>
      <c r="AZ14" s="201">
        <v>0</v>
      </c>
      <c r="BA14" s="201">
        <v>0</v>
      </c>
      <c r="BB14" s="201">
        <v>0</v>
      </c>
      <c r="BC14" s="201">
        <v>0</v>
      </c>
      <c r="BD14" s="201">
        <v>0</v>
      </c>
      <c r="BE14" s="201">
        <v>0</v>
      </c>
      <c r="BF14" s="201">
        <v>0</v>
      </c>
      <c r="BG14" s="201">
        <v>0</v>
      </c>
      <c r="BH14" s="201">
        <v>0</v>
      </c>
      <c r="BI14" s="201">
        <v>0</v>
      </c>
      <c r="BJ14" s="201">
        <v>0</v>
      </c>
      <c r="BK14" s="201">
        <v>0</v>
      </c>
      <c r="BL14" s="201">
        <v>0</v>
      </c>
      <c r="BM14" s="201">
        <v>0</v>
      </c>
      <c r="BN14" s="201">
        <v>0</v>
      </c>
      <c r="BO14" s="201">
        <v>0</v>
      </c>
      <c r="BP14" s="201">
        <v>0</v>
      </c>
      <c r="BQ14" s="200" t="s">
        <v>940</v>
      </c>
      <c r="BR14" s="202"/>
      <c r="BS14" s="202" t="s">
        <v>970</v>
      </c>
      <c r="BT14" s="202" t="s">
        <v>940</v>
      </c>
      <c r="BU14" s="202"/>
      <c r="BV14" s="202" t="s">
        <v>940</v>
      </c>
      <c r="BW14" s="202" t="s">
        <v>992</v>
      </c>
      <c r="BX14" s="162"/>
      <c r="BY14" s="202"/>
      <c r="BZ14" s="202">
        <v>21000</v>
      </c>
      <c r="CA14" s="201">
        <v>500</v>
      </c>
      <c r="CB14" s="201">
        <v>8000</v>
      </c>
      <c r="CC14" s="201">
        <v>0</v>
      </c>
      <c r="CD14" s="201">
        <v>8500</v>
      </c>
      <c r="CE14" s="201">
        <v>0</v>
      </c>
      <c r="CF14" s="201">
        <v>3.81</v>
      </c>
      <c r="CG14" s="201">
        <v>8500</v>
      </c>
      <c r="CH14" s="200"/>
    </row>
    <row r="15" spans="2:86" s="10" customFormat="1" ht="28.8" x14ac:dyDescent="0.3">
      <c r="B15" s="200" t="s">
        <v>962</v>
      </c>
      <c r="C15" s="200" t="s">
        <v>963</v>
      </c>
      <c r="D15" s="200"/>
      <c r="E15" s="200" t="s">
        <v>964</v>
      </c>
      <c r="F15" s="200"/>
      <c r="G15" s="200" t="s">
        <v>966</v>
      </c>
      <c r="H15" s="200" t="s">
        <v>897</v>
      </c>
      <c r="I15" s="200" t="s">
        <v>968</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940</v>
      </c>
      <c r="BR15" s="202"/>
      <c r="BS15" s="202" t="s">
        <v>970</v>
      </c>
      <c r="BT15" s="202" t="s">
        <v>940</v>
      </c>
      <c r="BU15" s="202"/>
      <c r="BV15" s="202" t="s">
        <v>940</v>
      </c>
      <c r="BW15" s="202" t="s">
        <v>992</v>
      </c>
      <c r="BX15" s="162"/>
      <c r="BY15" s="202"/>
      <c r="BZ15" s="202">
        <v>16800</v>
      </c>
      <c r="CA15" s="201">
        <v>0</v>
      </c>
      <c r="CB15" s="201">
        <v>2666</v>
      </c>
      <c r="CC15" s="201">
        <v>0</v>
      </c>
      <c r="CD15" s="201">
        <v>2666</v>
      </c>
      <c r="CE15" s="201">
        <v>0</v>
      </c>
      <c r="CF15" s="201">
        <v>3.81</v>
      </c>
      <c r="CG15" s="201">
        <v>2666</v>
      </c>
      <c r="CH15" s="200"/>
    </row>
    <row r="16" spans="2:86" s="10" customFormat="1" ht="28.8" x14ac:dyDescent="0.3">
      <c r="B16" s="200" t="s">
        <v>980</v>
      </c>
      <c r="C16" s="200" t="s">
        <v>113</v>
      </c>
      <c r="D16" s="200"/>
      <c r="E16" s="200" t="s">
        <v>964</v>
      </c>
      <c r="F16" s="200"/>
      <c r="G16" s="200" t="s">
        <v>966</v>
      </c>
      <c r="H16" s="200" t="s">
        <v>897</v>
      </c>
      <c r="I16" s="200" t="s">
        <v>967</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t="s">
        <v>959</v>
      </c>
      <c r="AL16" s="201" t="s">
        <v>969</v>
      </c>
      <c r="AM16" s="201"/>
      <c r="AN16" s="201" t="s">
        <v>897</v>
      </c>
      <c r="AO16" s="201"/>
      <c r="AP16" s="201">
        <v>0</v>
      </c>
      <c r="AQ16" s="201">
        <v>0</v>
      </c>
      <c r="AR16" s="201">
        <v>0</v>
      </c>
      <c r="AS16" s="201">
        <v>0</v>
      </c>
      <c r="AT16" s="201">
        <v>0</v>
      </c>
      <c r="AU16" s="201">
        <v>0</v>
      </c>
      <c r="AV16" s="201">
        <v>0</v>
      </c>
      <c r="AW16" s="201">
        <v>0</v>
      </c>
      <c r="AX16" s="201">
        <v>0</v>
      </c>
      <c r="AY16" s="201">
        <v>0</v>
      </c>
      <c r="AZ16" s="201">
        <v>0</v>
      </c>
      <c r="BA16" s="201">
        <v>0</v>
      </c>
      <c r="BB16" s="201">
        <v>0</v>
      </c>
      <c r="BC16" s="201">
        <v>0</v>
      </c>
      <c r="BD16" s="201">
        <v>0</v>
      </c>
      <c r="BE16" s="201">
        <v>0</v>
      </c>
      <c r="BF16" s="201">
        <v>0</v>
      </c>
      <c r="BG16" s="201">
        <v>0</v>
      </c>
      <c r="BH16" s="201">
        <v>0</v>
      </c>
      <c r="BI16" s="201">
        <v>0</v>
      </c>
      <c r="BJ16" s="201">
        <v>0</v>
      </c>
      <c r="BK16" s="201">
        <v>0</v>
      </c>
      <c r="BL16" s="201">
        <v>0</v>
      </c>
      <c r="BM16" s="201">
        <v>0</v>
      </c>
      <c r="BN16" s="201">
        <v>0</v>
      </c>
      <c r="BO16" s="201">
        <v>0</v>
      </c>
      <c r="BP16" s="201">
        <v>0</v>
      </c>
      <c r="BQ16" s="200" t="s">
        <v>940</v>
      </c>
      <c r="BR16" s="202"/>
      <c r="BS16" s="202" t="s">
        <v>970</v>
      </c>
      <c r="BT16" s="202" t="s">
        <v>940</v>
      </c>
      <c r="BU16" s="202"/>
      <c r="BV16" s="202" t="s">
        <v>940</v>
      </c>
      <c r="BW16" s="202" t="s">
        <v>992</v>
      </c>
      <c r="BX16" s="162"/>
      <c r="BY16" s="202"/>
      <c r="BZ16" s="202">
        <v>16800</v>
      </c>
      <c r="CA16" s="201">
        <v>500</v>
      </c>
      <c r="CB16" s="201">
        <v>8000</v>
      </c>
      <c r="CC16" s="201">
        <v>0</v>
      </c>
      <c r="CD16" s="201">
        <v>8500</v>
      </c>
      <c r="CE16" s="201">
        <v>0</v>
      </c>
      <c r="CF16" s="201">
        <v>3.81</v>
      </c>
      <c r="CG16" s="201">
        <v>8500</v>
      </c>
      <c r="CH16" s="200"/>
    </row>
    <row r="17" spans="2:86" s="10" customFormat="1" ht="28.8" x14ac:dyDescent="0.3">
      <c r="B17" s="200" t="s">
        <v>973</v>
      </c>
      <c r="C17" s="200" t="s">
        <v>963</v>
      </c>
      <c r="D17" s="200"/>
      <c r="E17" s="200" t="s">
        <v>964</v>
      </c>
      <c r="F17" s="200"/>
      <c r="G17" s="200" t="s">
        <v>966</v>
      </c>
      <c r="H17" s="200" t="s">
        <v>897</v>
      </c>
      <c r="I17" s="200" t="s">
        <v>974</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c r="BR17" s="202"/>
      <c r="BS17" s="202"/>
      <c r="BT17" s="202"/>
      <c r="BU17" s="202"/>
      <c r="BV17" s="202"/>
      <c r="BW17" s="202"/>
      <c r="BX17" s="162"/>
      <c r="BY17" s="202"/>
      <c r="BZ17" s="202">
        <v>16800</v>
      </c>
      <c r="CA17" s="201">
        <v>0</v>
      </c>
      <c r="CB17" s="201">
        <v>2666</v>
      </c>
      <c r="CC17" s="201">
        <v>0</v>
      </c>
      <c r="CD17" s="201">
        <v>2666</v>
      </c>
      <c r="CE17" s="201">
        <v>0</v>
      </c>
      <c r="CF17" s="201">
        <v>3.81</v>
      </c>
      <c r="CG17" s="201">
        <v>2666</v>
      </c>
      <c r="CH17" s="200"/>
    </row>
    <row r="18" spans="2:86" s="10" customFormat="1" ht="28.8" x14ac:dyDescent="0.3">
      <c r="B18" s="200" t="s">
        <v>975</v>
      </c>
      <c r="C18" s="200" t="s">
        <v>113</v>
      </c>
      <c r="D18" s="200"/>
      <c r="E18" s="200" t="s">
        <v>964</v>
      </c>
      <c r="F18" s="200"/>
      <c r="G18" s="200" t="s">
        <v>966</v>
      </c>
      <c r="H18" s="200" t="s">
        <v>897</v>
      </c>
      <c r="I18" s="200" t="s">
        <v>977</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v>16800</v>
      </c>
      <c r="CA18" s="201">
        <v>85</v>
      </c>
      <c r="CB18" s="201">
        <v>0</v>
      </c>
      <c r="CC18" s="201">
        <v>0</v>
      </c>
      <c r="CD18" s="201">
        <v>85</v>
      </c>
      <c r="CE18" s="201">
        <v>0</v>
      </c>
      <c r="CF18" s="201">
        <v>3.81</v>
      </c>
      <c r="CG18" s="201">
        <v>85</v>
      </c>
      <c r="CH18" s="200"/>
    </row>
    <row r="19" spans="2:86" s="10" customFormat="1" ht="28.8" x14ac:dyDescent="0.3">
      <c r="B19" s="200" t="s">
        <v>976</v>
      </c>
      <c r="C19" s="200" t="s">
        <v>113</v>
      </c>
      <c r="D19" s="200"/>
      <c r="E19" s="200" t="s">
        <v>964</v>
      </c>
      <c r="F19" s="200"/>
      <c r="G19" s="200" t="s">
        <v>966</v>
      </c>
      <c r="H19" s="200" t="s">
        <v>897</v>
      </c>
      <c r="I19" s="200" t="s">
        <v>978</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v>16800</v>
      </c>
      <c r="CA19" s="201">
        <v>85</v>
      </c>
      <c r="CB19" s="201">
        <v>0</v>
      </c>
      <c r="CC19" s="201">
        <v>0</v>
      </c>
      <c r="CD19" s="201">
        <v>85</v>
      </c>
      <c r="CE19" s="201">
        <v>0</v>
      </c>
      <c r="CF19" s="201">
        <v>3.81</v>
      </c>
      <c r="CG19" s="201">
        <v>85</v>
      </c>
      <c r="CH19" s="200"/>
    </row>
    <row r="20" spans="2:86" s="10" customFormat="1" ht="28.8" x14ac:dyDescent="0.3">
      <c r="B20" s="200" t="s">
        <v>961</v>
      </c>
      <c r="C20" s="200" t="s">
        <v>113</v>
      </c>
      <c r="D20" s="200"/>
      <c r="E20" s="200" t="s">
        <v>964</v>
      </c>
      <c r="F20" s="200"/>
      <c r="G20" s="200" t="s">
        <v>966</v>
      </c>
      <c r="H20" s="200" t="s">
        <v>897</v>
      </c>
      <c r="I20" s="200" t="s">
        <v>977</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v>16800</v>
      </c>
      <c r="CA20" s="201">
        <v>85</v>
      </c>
      <c r="CB20" s="201">
        <v>0</v>
      </c>
      <c r="CC20" s="201">
        <v>0</v>
      </c>
      <c r="CD20" s="201">
        <v>85</v>
      </c>
      <c r="CE20" s="201">
        <v>0</v>
      </c>
      <c r="CF20" s="201">
        <v>3.81</v>
      </c>
      <c r="CG20" s="201">
        <v>85</v>
      </c>
      <c r="CH20" s="200"/>
    </row>
    <row r="21" spans="2:86" s="10" customFormat="1" ht="28.8" x14ac:dyDescent="0.3">
      <c r="B21" s="200" t="s">
        <v>973</v>
      </c>
      <c r="C21" s="200" t="s">
        <v>963</v>
      </c>
      <c r="D21" s="200"/>
      <c r="E21" s="200" t="s">
        <v>964</v>
      </c>
      <c r="F21" s="200"/>
      <c r="G21" s="200" t="s">
        <v>966</v>
      </c>
      <c r="H21" s="200" t="s">
        <v>897</v>
      </c>
      <c r="I21" s="200" t="s">
        <v>981</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v>16800</v>
      </c>
      <c r="CA21" s="201">
        <v>0</v>
      </c>
      <c r="CB21" s="201">
        <v>2666</v>
      </c>
      <c r="CC21" s="201">
        <v>0</v>
      </c>
      <c r="CD21" s="201">
        <v>2666</v>
      </c>
      <c r="CE21" s="201">
        <v>0</v>
      </c>
      <c r="CF21" s="201">
        <v>3.81</v>
      </c>
      <c r="CG21" s="201">
        <v>2666</v>
      </c>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6" spans="2:86" x14ac:dyDescent="0.3">
      <c r="C56" s="203"/>
      <c r="D56" s="203"/>
      <c r="E56" s="58"/>
      <c r="F56" s="58"/>
    </row>
  </sheetData>
  <sheetProtection algorithmName="SHA-512" hashValue="Q6FpLQSSio4bzbWAIdGFEsjwt4E5wAQ5Amell+ml8Qz5S486Yb8FOSjIwTxWPA/j8GfTp26TjizJadU2J+QBTg==" saltValue="itkpIEUZMa50iaHLGUc0k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4">
    <cfRule type="notContainsBlanks" dxfId="116" priority="16">
      <formula>LEN(TRIM(B14))&gt;0</formula>
    </cfRule>
  </conditionalFormatting>
  <conditionalFormatting sqref="C5:C6">
    <cfRule type="cellIs" dxfId="115" priority="17" operator="equal">
      <formula>0</formula>
    </cfRule>
  </conditionalFormatting>
  <conditionalFormatting sqref="C14:CH54">
    <cfRule type="expression" dxfId="114" priority="15">
      <formula>NOT($B14="")</formula>
    </cfRule>
  </conditionalFormatting>
  <conditionalFormatting sqref="D14:D54">
    <cfRule type="expression" dxfId="113" priority="14">
      <formula>NOT($C14="Other")</formula>
    </cfRule>
  </conditionalFormatting>
  <conditionalFormatting sqref="D12:F12 B14:CH54">
    <cfRule type="expression" dxfId="112" priority="1">
      <formula>AND(NOT($C$9=""),NOT($C$10=""),SUM($C$9:$C$10)=0)</formula>
    </cfRule>
  </conditionalFormatting>
  <conditionalFormatting sqref="F14:F54">
    <cfRule type="expression" dxfId="111" priority="13">
      <formula>NOT($E14="Other")</formula>
    </cfRule>
  </conditionalFormatting>
  <conditionalFormatting sqref="I14:I54">
    <cfRule type="expression" dxfId="110" priority="12">
      <formula>NOT($H14="Yes")</formula>
    </cfRule>
  </conditionalFormatting>
  <conditionalFormatting sqref="AL14:AL54">
    <cfRule type="expression" dxfId="109" priority="11">
      <formula>NOT(OR($AK14="Calculated/Modeled"))</formula>
    </cfRule>
  </conditionalFormatting>
  <conditionalFormatting sqref="AM14:AM54">
    <cfRule type="expression" dxfId="108" priority="10">
      <formula>NOT($AK14="Measured")</formula>
    </cfRule>
  </conditionalFormatting>
  <conditionalFormatting sqref="AO14:AO54">
    <cfRule type="expression" dxfId="107" priority="7">
      <formula>NOT($AN14="Yes")</formula>
    </cfRule>
  </conditionalFormatting>
  <conditionalFormatting sqref="BR14:BR54">
    <cfRule type="expression" dxfId="106" priority="6">
      <formula>NOT($BQ14="Yes")</formula>
    </cfRule>
  </conditionalFormatting>
  <conditionalFormatting sqref="BS14:BS54">
    <cfRule type="expression" dxfId="105" priority="5">
      <formula>NOT($BQ14="No")</formula>
    </cfRule>
  </conditionalFormatting>
  <conditionalFormatting sqref="BU14:BU54">
    <cfRule type="expression" dxfId="104" priority="4">
      <formula>NOT($BT14="No")</formula>
    </cfRule>
  </conditionalFormatting>
  <conditionalFormatting sqref="BW14:BW54">
    <cfRule type="expression" dxfId="103" priority="3">
      <formula>NOT($BV14="No")</formula>
    </cfRule>
  </conditionalFormatting>
  <conditionalFormatting sqref="BY14:BY54">
    <cfRule type="expression" dxfId="102" priority="2">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H14:H54 BT14:BT54 AN14:AN54 BQ14:BQ54 BX14:BX54 BV14:BV54" xr:uid="{0F3C60FD-C45A-4744-BA7A-17EFCE16CEA3}">
      <formula1>"Yes, No"</formula1>
    </dataValidation>
    <dataValidation type="list" allowBlank="1" showInputMessage="1" showErrorMessage="1" sqref="C14:C54" xr:uid="{8CD4E943-C692-4194-A20C-15B281B3700F}">
      <formula1>"Crude Oil, Condensate, Produced Water, Other"</formula1>
    </dataValidation>
    <dataValidation type="list" allowBlank="1" showInputMessage="1" showErrorMessage="1" sqref="E14:E54" xr:uid="{29113EF0-B8E8-4D6B-83CA-195EFA850328}">
      <formula1>"Another Atmospheric Tank, Separator, Other"</formula1>
    </dataValidation>
    <dataValidation type="list" allowBlank="1" showInputMessage="1" showErrorMessage="1" sqref="AK14:AK54" xr:uid="{67482E36-7007-46A4-A169-5B6AC438126F}">
      <formula1>"Calculated/Modeled, Measured"</formula1>
    </dataValidation>
    <dataValidation type="list" allowBlank="1" showInputMessage="1" showErrorMessage="1" sqref="G14:G54" xr:uid="{6CE4F517-91DF-4F32-A987-5F2DB8A4E59A}">
      <formula1>"Flash, Working and Breathing"</formula1>
    </dataValidation>
    <dataValidation type="list" allowBlank="1" showInputMessage="1" showErrorMessage="1" sqref="BR14:BR54" xr:uid="{61DE5DEE-3A62-4931-8898-A8C6A5904A21}">
      <formula1>"Over 6 tpy and controlled, Under 4 tpy, Under 6 tpy using a VRU"</formula1>
    </dataValidation>
    <dataValidation type="list" allowBlank="1" showInputMessage="1" showErrorMessage="1" sqref="AO14:AO54"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L15" sqref="CL15"/>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4" spans="2:101" ht="15.6" x14ac:dyDescent="0.3">
      <c r="B4" s="49" t="s">
        <v>368</v>
      </c>
    </row>
    <row r="5" spans="2:101" x14ac:dyDescent="0.3">
      <c r="B5" s="112" t="s">
        <v>369</v>
      </c>
      <c r="C5" s="113" t="str">
        <f>Facility!C4</f>
        <v>Merit Energy Company</v>
      </c>
    </row>
    <row r="6" spans="2:101" x14ac:dyDescent="0.3">
      <c r="B6" s="112" t="s">
        <v>14</v>
      </c>
      <c r="C6" s="113" t="str">
        <f>Facility!C21</f>
        <v xml:space="preserve">El Ebanito </v>
      </c>
    </row>
    <row r="7" spans="2:101" x14ac:dyDescent="0.3">
      <c r="C7" s="10"/>
    </row>
    <row r="8" spans="2:101" ht="15.6" x14ac:dyDescent="0.3">
      <c r="B8" s="49" t="s">
        <v>468</v>
      </c>
      <c r="C8" s="10"/>
      <c r="H8" s="204"/>
    </row>
    <row r="9" spans="2:101" x14ac:dyDescent="0.3">
      <c r="B9" s="205" t="s">
        <v>539</v>
      </c>
      <c r="C9" s="206"/>
    </row>
    <row r="10" spans="2:101" x14ac:dyDescent="0.3">
      <c r="B10" s="207"/>
      <c r="C10" s="208"/>
    </row>
    <row r="11" spans="2:101" ht="15.6" x14ac:dyDescent="0.3">
      <c r="B11" s="49" t="s">
        <v>540</v>
      </c>
      <c r="D11" s="209" t="s">
        <v>472</v>
      </c>
      <c r="E11" s="209"/>
      <c r="F11" s="209"/>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0" t="s">
        <v>475</v>
      </c>
      <c r="AJ12" s="211"/>
      <c r="AK12" s="211"/>
      <c r="AL12" s="211"/>
      <c r="AM12" s="212" t="s">
        <v>476</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477</v>
      </c>
      <c r="BO12" s="213"/>
      <c r="BP12" s="213"/>
      <c r="BQ12" s="213"/>
      <c r="BR12" s="213"/>
      <c r="BS12" s="213"/>
      <c r="BT12" s="213"/>
      <c r="BU12" s="214" t="s">
        <v>478</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5"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6" t="s">
        <v>551</v>
      </c>
      <c r="BQ13" s="194" t="s">
        <v>552</v>
      </c>
      <c r="BR13" s="194" t="s">
        <v>553</v>
      </c>
      <c r="BS13" s="197" t="s">
        <v>554</v>
      </c>
      <c r="BT13" s="197" t="s">
        <v>528</v>
      </c>
      <c r="BU13" s="217" t="s">
        <v>555</v>
      </c>
      <c r="BV13" s="215" t="s">
        <v>556</v>
      </c>
      <c r="BW13" s="218" t="s">
        <v>557</v>
      </c>
      <c r="BX13" s="194" t="s">
        <v>558</v>
      </c>
      <c r="BY13" s="194" t="s">
        <v>543</v>
      </c>
      <c r="BZ13" s="194" t="s">
        <v>559</v>
      </c>
      <c r="CA13" s="194" t="s">
        <v>560</v>
      </c>
      <c r="CB13" s="194" t="s">
        <v>543</v>
      </c>
      <c r="CC13" s="194" t="s">
        <v>561</v>
      </c>
      <c r="CD13" s="194" t="s">
        <v>562</v>
      </c>
      <c r="CE13" s="194" t="s">
        <v>543</v>
      </c>
      <c r="CF13" s="219" t="s">
        <v>563</v>
      </c>
      <c r="CG13" s="194" t="s">
        <v>564</v>
      </c>
      <c r="CH13" s="194" t="s">
        <v>565</v>
      </c>
      <c r="CI13" s="194" t="s">
        <v>566</v>
      </c>
      <c r="CJ13" s="194" t="s">
        <v>567</v>
      </c>
      <c r="CK13" s="194" t="s">
        <v>568</v>
      </c>
      <c r="CL13" s="194" t="s">
        <v>569</v>
      </c>
      <c r="CM13" s="194" t="s">
        <v>570</v>
      </c>
      <c r="CN13" s="219" t="s">
        <v>571</v>
      </c>
      <c r="CO13" s="194" t="s">
        <v>572</v>
      </c>
      <c r="CP13" s="219" t="s">
        <v>573</v>
      </c>
      <c r="CQ13" s="219" t="s">
        <v>574</v>
      </c>
      <c r="CR13" s="219" t="s">
        <v>575</v>
      </c>
      <c r="CS13" s="219" t="s">
        <v>576</v>
      </c>
      <c r="CT13" s="219" t="s">
        <v>577</v>
      </c>
      <c r="CU13" s="219" t="s">
        <v>578</v>
      </c>
      <c r="CV13" s="219" t="s">
        <v>579</v>
      </c>
      <c r="CW13" s="219" t="s">
        <v>580</v>
      </c>
    </row>
    <row r="14" spans="2:101" s="10" customFormat="1" ht="57.6" x14ac:dyDescent="0.3">
      <c r="B14" s="220" t="s">
        <v>982</v>
      </c>
      <c r="C14" s="162" t="s">
        <v>855</v>
      </c>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t="s">
        <v>959</v>
      </c>
      <c r="AG14" s="162" t="s">
        <v>983</v>
      </c>
      <c r="AH14" s="162"/>
      <c r="AI14" s="162" t="s">
        <v>897</v>
      </c>
      <c r="AJ14" s="162">
        <v>1</v>
      </c>
      <c r="AK14" s="162" t="s">
        <v>940</v>
      </c>
      <c r="AL14" s="162"/>
      <c r="AM14" s="162">
        <v>3.5</v>
      </c>
      <c r="AN14" s="162">
        <v>0.08</v>
      </c>
      <c r="AO14" s="162"/>
      <c r="AP14" s="162">
        <v>2.4</v>
      </c>
      <c r="AQ14" s="162"/>
      <c r="AR14" s="162"/>
      <c r="AS14" s="162"/>
      <c r="AT14" s="162"/>
      <c r="AU14" s="162"/>
      <c r="AV14" s="162">
        <v>2.5999999999999999E-2</v>
      </c>
      <c r="AW14" s="162"/>
      <c r="AX14" s="162">
        <v>0.216</v>
      </c>
      <c r="AY14" s="162"/>
      <c r="AZ14" s="162">
        <v>7.4999999999999997E-2</v>
      </c>
      <c r="BA14" s="162"/>
      <c r="BB14" s="162"/>
      <c r="BC14" s="162"/>
      <c r="BD14" s="162"/>
      <c r="BE14" s="162"/>
      <c r="BF14" s="162"/>
      <c r="BG14" s="162"/>
      <c r="BH14" s="162"/>
      <c r="BI14" s="162"/>
      <c r="BJ14" s="162"/>
      <c r="BK14" s="162"/>
      <c r="BL14" s="162"/>
      <c r="BM14" s="162">
        <v>2.73</v>
      </c>
      <c r="BN14" s="162" t="s">
        <v>897</v>
      </c>
      <c r="BO14" s="162" t="s">
        <v>940</v>
      </c>
      <c r="BP14" s="162" t="s">
        <v>985</v>
      </c>
      <c r="BQ14" s="162" t="s">
        <v>940</v>
      </c>
      <c r="BR14" s="162"/>
      <c r="BS14" s="162" t="s">
        <v>940</v>
      </c>
      <c r="BT14" s="162"/>
      <c r="BU14" s="162" t="s">
        <v>897</v>
      </c>
      <c r="BV14" s="162">
        <v>98.04</v>
      </c>
      <c r="BW14" s="162"/>
      <c r="BX14" s="162" t="s">
        <v>846</v>
      </c>
      <c r="BY14" s="162"/>
      <c r="BZ14" s="162">
        <f>1.8/60</f>
        <v>3.0000000000000002E-2</v>
      </c>
      <c r="CA14" s="162" t="s">
        <v>850</v>
      </c>
      <c r="CB14" s="162"/>
      <c r="CC14" s="162">
        <v>1</v>
      </c>
      <c r="CD14" s="162" t="s">
        <v>853</v>
      </c>
      <c r="CE14" s="162"/>
      <c r="CF14" s="162"/>
      <c r="CG14" s="162">
        <v>47</v>
      </c>
      <c r="CH14" s="162">
        <v>4.0000000000000002E-4</v>
      </c>
      <c r="CI14" s="162">
        <v>87.5</v>
      </c>
      <c r="CJ14" s="221">
        <f>14*1000000/24/60</f>
        <v>9722.2222222222226</v>
      </c>
      <c r="CK14" s="162">
        <v>3.65</v>
      </c>
      <c r="CL14" s="162">
        <v>4.0000000000000001E-3</v>
      </c>
      <c r="CM14" s="162">
        <v>87.6</v>
      </c>
      <c r="CN14" s="221">
        <f>CJ14</f>
        <v>9722.2222222222226</v>
      </c>
      <c r="CO14" s="222">
        <f>CN14</f>
        <v>9722.2222222222226</v>
      </c>
      <c r="CP14" s="221">
        <v>8760</v>
      </c>
      <c r="CQ14" s="221">
        <v>1004</v>
      </c>
      <c r="CR14" s="221">
        <v>93</v>
      </c>
      <c r="CS14" s="221">
        <v>1004</v>
      </c>
      <c r="CT14" s="221" t="s">
        <v>986</v>
      </c>
      <c r="CU14" s="221">
        <v>1.18</v>
      </c>
      <c r="CV14" s="221" t="s">
        <v>999</v>
      </c>
      <c r="CW14" s="221"/>
    </row>
    <row r="15" spans="2:101" s="10" customFormat="1" x14ac:dyDescent="0.3">
      <c r="B15" s="220"/>
      <c r="C15" s="162"/>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80</v>
      </c>
      <c r="CO15" s="221" t="s">
        <v>80</v>
      </c>
      <c r="CP15" s="221" t="s">
        <v>80</v>
      </c>
      <c r="CQ15" s="221" t="s">
        <v>80</v>
      </c>
      <c r="CR15" s="221" t="s">
        <v>80</v>
      </c>
      <c r="CS15" s="221" t="s">
        <v>80</v>
      </c>
      <c r="CT15" s="221" t="s">
        <v>80</v>
      </c>
      <c r="CU15" s="221" t="s">
        <v>80</v>
      </c>
      <c r="CV15" s="221" t="s">
        <v>80</v>
      </c>
      <c r="CW15" s="221" t="s">
        <v>80</v>
      </c>
    </row>
    <row r="16" spans="2:101" s="10" customFormat="1" x14ac:dyDescent="0.3">
      <c r="B16" s="220"/>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80</v>
      </c>
      <c r="CO16" s="221" t="s">
        <v>80</v>
      </c>
      <c r="CP16" s="221" t="s">
        <v>80</v>
      </c>
      <c r="CQ16" s="221" t="s">
        <v>80</v>
      </c>
      <c r="CR16" s="221" t="s">
        <v>80</v>
      </c>
      <c r="CS16" s="221" t="s">
        <v>80</v>
      </c>
      <c r="CT16" s="221" t="s">
        <v>80</v>
      </c>
      <c r="CU16" s="221" t="s">
        <v>80</v>
      </c>
      <c r="CV16" s="221" t="s">
        <v>80</v>
      </c>
      <c r="CW16" s="221" t="s">
        <v>80</v>
      </c>
    </row>
    <row r="17" spans="2:101" s="10" customFormat="1" x14ac:dyDescent="0.3">
      <c r="B17" s="220"/>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80</v>
      </c>
      <c r="CO17" s="221" t="s">
        <v>80</v>
      </c>
      <c r="CP17" s="221" t="s">
        <v>80</v>
      </c>
      <c r="CQ17" s="221" t="s">
        <v>80</v>
      </c>
      <c r="CR17" s="221" t="s">
        <v>80</v>
      </c>
      <c r="CS17" s="221" t="s">
        <v>80</v>
      </c>
      <c r="CT17" s="221" t="s">
        <v>80</v>
      </c>
      <c r="CU17" s="221" t="s">
        <v>80</v>
      </c>
      <c r="CV17" s="221" t="s">
        <v>80</v>
      </c>
      <c r="CW17" s="221" t="s">
        <v>80</v>
      </c>
    </row>
    <row r="18" spans="2:101" s="10" customFormat="1" x14ac:dyDescent="0.3">
      <c r="B18" s="220"/>
      <c r="C18" s="162"/>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80</v>
      </c>
      <c r="CO18" s="221" t="s">
        <v>80</v>
      </c>
      <c r="CP18" s="221" t="s">
        <v>80</v>
      </c>
      <c r="CQ18" s="221" t="s">
        <v>80</v>
      </c>
      <c r="CR18" s="221" t="s">
        <v>80</v>
      </c>
      <c r="CS18" s="221" t="s">
        <v>80</v>
      </c>
      <c r="CT18" s="221" t="s">
        <v>80</v>
      </c>
      <c r="CU18" s="221" t="s">
        <v>80</v>
      </c>
      <c r="CV18" s="221" t="s">
        <v>80</v>
      </c>
      <c r="CW18" s="221" t="s">
        <v>80</v>
      </c>
    </row>
    <row r="19" spans="2:101" s="10" customFormat="1" x14ac:dyDescent="0.3">
      <c r="B19" s="220"/>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80</v>
      </c>
      <c r="CO19" s="221" t="s">
        <v>80</v>
      </c>
      <c r="CP19" s="221" t="s">
        <v>80</v>
      </c>
      <c r="CQ19" s="221" t="s">
        <v>80</v>
      </c>
      <c r="CR19" s="221" t="s">
        <v>80</v>
      </c>
      <c r="CS19" s="221" t="s">
        <v>80</v>
      </c>
      <c r="CT19" s="221" t="s">
        <v>80</v>
      </c>
      <c r="CU19" s="221" t="s">
        <v>80</v>
      </c>
      <c r="CV19" s="221" t="s">
        <v>80</v>
      </c>
      <c r="CW19" s="221" t="s">
        <v>80</v>
      </c>
    </row>
    <row r="20" spans="2:101" s="10" customFormat="1" x14ac:dyDescent="0.3">
      <c r="B20" s="220"/>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80</v>
      </c>
      <c r="CO20" s="221" t="s">
        <v>80</v>
      </c>
      <c r="CP20" s="221" t="s">
        <v>80</v>
      </c>
      <c r="CQ20" s="221" t="s">
        <v>80</v>
      </c>
      <c r="CR20" s="221" t="s">
        <v>80</v>
      </c>
      <c r="CS20" s="221" t="s">
        <v>80</v>
      </c>
      <c r="CT20" s="221" t="s">
        <v>80</v>
      </c>
      <c r="CU20" s="221" t="s">
        <v>80</v>
      </c>
      <c r="CV20" s="221" t="s">
        <v>80</v>
      </c>
      <c r="CW20" s="221" t="s">
        <v>80</v>
      </c>
    </row>
    <row r="21" spans="2:101" s="10" customFormat="1" x14ac:dyDescent="0.3">
      <c r="B21" s="220"/>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80</v>
      </c>
      <c r="CO21" s="221" t="s">
        <v>80</v>
      </c>
      <c r="CP21" s="221" t="s">
        <v>80</v>
      </c>
      <c r="CQ21" s="221" t="s">
        <v>80</v>
      </c>
      <c r="CR21" s="221" t="s">
        <v>80</v>
      </c>
      <c r="CS21" s="221" t="s">
        <v>80</v>
      </c>
      <c r="CT21" s="221" t="s">
        <v>80</v>
      </c>
      <c r="CU21" s="221" t="s">
        <v>80</v>
      </c>
      <c r="CV21" s="221" t="s">
        <v>80</v>
      </c>
      <c r="CW21" s="221" t="s">
        <v>80</v>
      </c>
    </row>
    <row r="22" spans="2:101" s="10" customFormat="1" x14ac:dyDescent="0.3">
      <c r="B22" s="220"/>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80</v>
      </c>
      <c r="CO22" s="221" t="s">
        <v>80</v>
      </c>
      <c r="CP22" s="221" t="s">
        <v>80</v>
      </c>
      <c r="CQ22" s="221" t="s">
        <v>80</v>
      </c>
      <c r="CR22" s="221" t="s">
        <v>80</v>
      </c>
      <c r="CS22" s="221" t="s">
        <v>80</v>
      </c>
      <c r="CT22" s="221" t="s">
        <v>80</v>
      </c>
      <c r="CU22" s="221" t="s">
        <v>80</v>
      </c>
      <c r="CV22" s="221" t="s">
        <v>80</v>
      </c>
      <c r="CW22" s="221" t="s">
        <v>80</v>
      </c>
    </row>
    <row r="23" spans="2:101" s="10" customFormat="1" x14ac:dyDescent="0.3">
      <c r="B23" s="220"/>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80</v>
      </c>
      <c r="CO23" s="221" t="s">
        <v>80</v>
      </c>
      <c r="CP23" s="221" t="s">
        <v>80</v>
      </c>
      <c r="CQ23" s="221" t="s">
        <v>80</v>
      </c>
      <c r="CR23" s="221" t="s">
        <v>80</v>
      </c>
      <c r="CS23" s="221" t="s">
        <v>80</v>
      </c>
      <c r="CT23" s="221" t="s">
        <v>80</v>
      </c>
      <c r="CU23" s="221" t="s">
        <v>80</v>
      </c>
      <c r="CV23" s="221" t="s">
        <v>80</v>
      </c>
      <c r="CW23" s="221" t="s">
        <v>80</v>
      </c>
    </row>
    <row r="24" spans="2:101" s="10" customFormat="1" x14ac:dyDescent="0.3">
      <c r="B24" s="220"/>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80</v>
      </c>
      <c r="CO24" s="221" t="s">
        <v>80</v>
      </c>
      <c r="CP24" s="221" t="s">
        <v>80</v>
      </c>
      <c r="CQ24" s="221" t="s">
        <v>80</v>
      </c>
      <c r="CR24" s="221" t="s">
        <v>80</v>
      </c>
      <c r="CS24" s="221" t="s">
        <v>80</v>
      </c>
      <c r="CT24" s="221" t="s">
        <v>80</v>
      </c>
      <c r="CU24" s="221" t="s">
        <v>80</v>
      </c>
      <c r="CV24" s="221" t="s">
        <v>80</v>
      </c>
      <c r="CW24" s="221" t="s">
        <v>80</v>
      </c>
    </row>
    <row r="25" spans="2:101" s="10" customFormat="1" x14ac:dyDescent="0.3">
      <c r="B25" s="220"/>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80</v>
      </c>
      <c r="CO25" s="221" t="s">
        <v>80</v>
      </c>
      <c r="CP25" s="221" t="s">
        <v>80</v>
      </c>
      <c r="CQ25" s="221" t="s">
        <v>80</v>
      </c>
      <c r="CR25" s="221" t="s">
        <v>80</v>
      </c>
      <c r="CS25" s="221" t="s">
        <v>80</v>
      </c>
      <c r="CT25" s="221" t="s">
        <v>80</v>
      </c>
      <c r="CU25" s="221" t="s">
        <v>80</v>
      </c>
      <c r="CV25" s="221" t="s">
        <v>80</v>
      </c>
      <c r="CW25" s="221" t="s">
        <v>80</v>
      </c>
    </row>
    <row r="26" spans="2:101" s="10" customFormat="1" x14ac:dyDescent="0.3">
      <c r="B26" s="220"/>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80</v>
      </c>
      <c r="CO26" s="221" t="s">
        <v>80</v>
      </c>
      <c r="CP26" s="221" t="s">
        <v>80</v>
      </c>
      <c r="CQ26" s="221" t="s">
        <v>80</v>
      </c>
      <c r="CR26" s="221" t="s">
        <v>80</v>
      </c>
      <c r="CS26" s="221" t="s">
        <v>80</v>
      </c>
      <c r="CT26" s="221" t="s">
        <v>80</v>
      </c>
      <c r="CU26" s="221" t="s">
        <v>80</v>
      </c>
      <c r="CV26" s="221" t="s">
        <v>80</v>
      </c>
      <c r="CW26" s="221" t="s">
        <v>80</v>
      </c>
    </row>
    <row r="27" spans="2:101" s="10" customFormat="1" x14ac:dyDescent="0.3">
      <c r="B27" s="220"/>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80</v>
      </c>
      <c r="CO27" s="221" t="s">
        <v>80</v>
      </c>
      <c r="CP27" s="221" t="s">
        <v>80</v>
      </c>
      <c r="CQ27" s="221" t="s">
        <v>80</v>
      </c>
      <c r="CR27" s="221" t="s">
        <v>80</v>
      </c>
      <c r="CS27" s="221" t="s">
        <v>80</v>
      </c>
      <c r="CT27" s="221" t="s">
        <v>80</v>
      </c>
      <c r="CU27" s="221" t="s">
        <v>80</v>
      </c>
      <c r="CV27" s="221" t="s">
        <v>80</v>
      </c>
      <c r="CW27" s="221" t="s">
        <v>80</v>
      </c>
    </row>
    <row r="28" spans="2:101" s="10" customFormat="1" x14ac:dyDescent="0.3">
      <c r="B28" s="220"/>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80</v>
      </c>
      <c r="CO28" s="221" t="s">
        <v>80</v>
      </c>
      <c r="CP28" s="221" t="s">
        <v>80</v>
      </c>
      <c r="CQ28" s="221" t="s">
        <v>80</v>
      </c>
      <c r="CR28" s="221" t="s">
        <v>80</v>
      </c>
      <c r="CS28" s="221" t="s">
        <v>80</v>
      </c>
      <c r="CT28" s="221" t="s">
        <v>80</v>
      </c>
      <c r="CU28" s="221" t="s">
        <v>80</v>
      </c>
      <c r="CV28" s="221" t="s">
        <v>80</v>
      </c>
      <c r="CW28" s="221" t="s">
        <v>80</v>
      </c>
    </row>
    <row r="29" spans="2:101" s="10" customFormat="1" x14ac:dyDescent="0.3">
      <c r="B29" s="220"/>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80</v>
      </c>
      <c r="CO29" s="221" t="s">
        <v>80</v>
      </c>
      <c r="CP29" s="221" t="s">
        <v>80</v>
      </c>
      <c r="CQ29" s="221" t="s">
        <v>80</v>
      </c>
      <c r="CR29" s="221" t="s">
        <v>80</v>
      </c>
      <c r="CS29" s="221" t="s">
        <v>80</v>
      </c>
      <c r="CT29" s="221" t="s">
        <v>80</v>
      </c>
      <c r="CU29" s="221" t="s">
        <v>80</v>
      </c>
      <c r="CV29" s="221" t="s">
        <v>80</v>
      </c>
      <c r="CW29" s="221" t="s">
        <v>80</v>
      </c>
    </row>
    <row r="30" spans="2:101" s="10" customFormat="1" x14ac:dyDescent="0.3">
      <c r="B30" s="220"/>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80</v>
      </c>
      <c r="CO30" s="221" t="s">
        <v>80</v>
      </c>
      <c r="CP30" s="221" t="s">
        <v>80</v>
      </c>
      <c r="CQ30" s="221" t="s">
        <v>80</v>
      </c>
      <c r="CR30" s="221" t="s">
        <v>80</v>
      </c>
      <c r="CS30" s="221" t="s">
        <v>80</v>
      </c>
      <c r="CT30" s="221" t="s">
        <v>80</v>
      </c>
      <c r="CU30" s="221" t="s">
        <v>80</v>
      </c>
      <c r="CV30" s="221" t="s">
        <v>80</v>
      </c>
      <c r="CW30" s="221" t="s">
        <v>80</v>
      </c>
    </row>
    <row r="31" spans="2:101" s="10" customFormat="1" x14ac:dyDescent="0.3">
      <c r="B31" s="220"/>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80</v>
      </c>
      <c r="CO31" s="221" t="s">
        <v>80</v>
      </c>
      <c r="CP31" s="221" t="s">
        <v>80</v>
      </c>
      <c r="CQ31" s="221" t="s">
        <v>80</v>
      </c>
      <c r="CR31" s="221" t="s">
        <v>80</v>
      </c>
      <c r="CS31" s="221" t="s">
        <v>80</v>
      </c>
      <c r="CT31" s="221" t="s">
        <v>80</v>
      </c>
      <c r="CU31" s="221" t="s">
        <v>80</v>
      </c>
      <c r="CV31" s="221" t="s">
        <v>80</v>
      </c>
      <c r="CW31" s="221" t="s">
        <v>80</v>
      </c>
    </row>
  </sheetData>
  <sheetProtection algorithmName="SHA-512" hashValue="mHywOGKKsaGqDEqnO14qyIsBq86sE3cJ1IyvckkUAM8S2PEXrLLLlplhdw1WfJyp8Ause/pawj0VzjvdLBpBug==" saltValue="Q1UB73/cVwqa0PFkJQDc7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1C8194DA-6E03-4680-A967-DA66888BF64A}"/>
</file>

<file path=customXml/itemProps4.xml><?xml version="1.0" encoding="utf-8"?>
<ds:datastoreItem xmlns:ds="http://schemas.openxmlformats.org/officeDocument/2006/customXml" ds:itemID="{4E6610D1-4D2F-4CE7-A427-4C0C0404170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