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18C97B5-C72C-4FA7-8F18-16FEFBE0785D}" xr6:coauthVersionLast="47" xr6:coauthVersionMax="47" xr10:uidLastSave="{00000000-0000-0000-0000-000000000000}"/>
  <bookViews>
    <workbookView xWindow="-120" yWindow="-16320" windowWidth="29040" windowHeight="15840" tabRatio="819" activeTab="4"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7" i="7" l="1"/>
  <c r="CD16" i="7"/>
  <c r="CD15" i="7"/>
  <c r="CD14" i="7"/>
  <c r="CC17" i="7"/>
  <c r="CC16" i="7"/>
  <c r="CC15" i="7"/>
  <c r="CC14" i="7"/>
  <c r="CA17" i="7"/>
  <c r="CA16" i="7"/>
  <c r="CA15" i="7"/>
  <c r="CA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<sst xmlns="http://schemas.openxmlformats.org/spreadsheetml/2006/main" count="4311" uniqueCount="1000">
  <si>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</si>
  <si>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</si>
  <si>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</si>
  <si>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</si>
  <si>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</si>
  <si>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</si>
  <si>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</si>
  <si>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</si>
  <si>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</si>
  <si>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</si>
  <si>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</si>
  <si>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</si>
  <si>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</si>
  <si>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</si>
  <si>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</si>
  <si>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</si>
  <si>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</si>
  <si>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</si>
  <si>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</si>
  <si>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</si>
  <si>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</si>
  <si>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</si>
  <si>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</si>
  <si>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</si>
  <si>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</si>
  <si>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</si>
  <si>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</si>
  <si>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</si>
  <si>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</si>
  <si>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</si>
  <si>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</si>
  <si>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</si>
  <si>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</si>
  <si>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</si>
  <si>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</si>
  <si>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</si>
  <si>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</si>
  <si>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</si>
  <si>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</si>
  <si>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</si>
  <si>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</si>
  <si>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</si>
  <si>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</si>
  <si>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</si>
  <si>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</si>
  <si>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</si>
  <si>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</si>
  <si>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</si>
  <si>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</si>
  <si>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</si>
  <si>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</si>
  <si>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</si>
  <si>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</si>
  <si>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</si>
  <si>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</si>
  <si>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</si>
  <si>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</si>
  <si>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</si>
  <si>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</si>
  <si>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</si>
  <si>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</si>
  <si>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</si>
  <si>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</si>
  <si>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</si>
  <si>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</si>
  <si>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</si>
  <si>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</si>
  <si>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</si>
  <si>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</si>
  <si>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</si>
  <si>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</si>
  <si>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</si>
  <si>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</si>
  <si>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</si>
  <si>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</si>
  <si>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</si>
  <si>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</si>
  <si>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</si>
  <si>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</si>
  <si>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</si>
  <si>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</si>
  <si>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</si>
  <si>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</si>
  <si>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</si>
  <si>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</si>
  <si>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</si>
  <si>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</si>
  <si>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</si>
  <si>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</si>
  <si>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</si>
  <si>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</si>
  <si>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</si>
  <si>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</si>
  <si>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</si>
  <si>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</si>
  <si>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</si>
  <si>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</si>
  <si>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</si>
  <si>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</si>
  <si>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</si>
  <si>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</si>
  <si>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</si>
  <si>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</si>
  <si>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</si>
  <si>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</si>
  <si>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</si>
  <si>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</si>
  <si>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</si>
  <si>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</si>
  <si>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</si>
  <si>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</si>
  <si>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</si>
  <si>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</si>
  <si>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</si>
  <si>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</si>
  <si>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</si>
  <si>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</si>
  <si>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</si>
  <si>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</si>
  <si>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</si>
  <si>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</si>
  <si>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</si>
  <si>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</si>
  <si>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</si>
  <si>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</si>
  <si>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</si>
  <si>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</si>
  <si>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</si>
  <si>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</si>
  <si>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</si>
  <si>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</si>
  <si>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</si>
  <si>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</si>
  <si>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</si>
  <si>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</si>
  <si>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</si>
  <si>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</si>
  <si>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</si>
  <si>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</si>
  <si>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</si>
  <si>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</si>
  <si>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</si>
  <si>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</si>
  <si>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</si>
  <si>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</si>
  <si>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</si>
  <si>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</si>
  <si>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</si>
  <si>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</si>
  <si>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</si>
  <si>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</si>
  <si>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</si>
  <si>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</si>
  <si>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</si>
  <si>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</si>
  <si>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</si>
  <si>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</si>
  <si>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</si>
  <si>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</si>
  <si>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</si>
  <si>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</si>
  <si>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</si>
  <si>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</si>
  <si>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</si>
  <si>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</si>
  <si>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</si>
  <si>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</si>
  <si>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</si>
  <si>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</si>
  <si>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</si>
  <si>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</si>
  <si>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</si>
  <si>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</si>
  <si>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</si>
  <si>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</si>
  <si>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</si>
  <si>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</si>
  <si>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</si>
  <si>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</si>
  <si>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</si>
  <si>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</si>
  <si>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</si>
  <si>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</si>
  <si>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</si>
  <si>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</si>
  <si>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</si>
  <si>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</si>
  <si>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</si>
  <si>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</si>
  <si>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</si>
  <si>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</si>
  <si>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</si>
  <si>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</si>
  <si>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</si>
  <si>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</si>
  <si>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</si>
  <si>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</si>
  <si>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</si>
  <si>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</si>
  <si>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</si>
  <si>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</si>
  <si>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</si>
  <si>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</si>
  <si>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</si>
  <si>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</si>
  <si>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</si>
  <si>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</si>
  <si>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</si>
  <si>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</si>
  <si>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</si>
  <si>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</si>
  <si>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</si>
  <si>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</si>
  <si>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</si>
  <si>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</si>
  <si>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</si>
  <si>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</si>
  <si>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</si>
  <si>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</si>
  <si>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</si>
  <si>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</si>
  <si>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</si>
  <si>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</si>
  <si>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</si>
  <si>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</si>
  <si>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</si>
  <si>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</si>
  <si>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</si>
  <si>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</si>
  <si>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</si>
  <si>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</si>
  <si>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</si>
  <si>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</si>
  <si>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</si>
  <si>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</si>
  <si>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</si>
  <si>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</si>
  <si>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</si>
  <si>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</si>
  <si>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</si>
  <si>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</si>
  <si>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</si>
  <si>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</si>
  <si>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</si>
  <si>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</si>
  <si>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</si>
  <si>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</si>
  <si>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</si>
  <si>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</si>
  <si>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</si>
  <si>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</si>
  <si>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</si>
  <si>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</si>
  <si>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</si>
  <si>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</si>
  <si>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</si>
  <si>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</si>
  <si>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</si>
  <si>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</si>
  <si>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</si>
  <si>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</si>
  <si>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</si>
  <si>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</si>
  <si>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</si>
  <si>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</si>
  <si>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</si>
  <si>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</si>
  <si>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</si>
  <si>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</si>
  <si>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</si>
  <si>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</si>
  <si>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</si>
  <si>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</si>
  <si>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</si>
  <si>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</si>
  <si>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</si>
  <si>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</si>
  <si>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</si>
  <si>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</si>
  <si>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</si>
  <si>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</si>
  <si>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</si>
  <si>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</si>
  <si>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</si>
  <si>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</si>
  <si>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</si>
  <si>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</si>
  <si>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</si>
  <si>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</si>
  <si>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</si>
  <si>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</si>
  <si>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</si>
  <si>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</si>
  <si>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</si>
  <si>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</si>
  <si>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</si>
  <si>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</si>
  <si>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</si>
  <si>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</si>
  <si>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</si>
  <si>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</si>
  <si>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</si>
  <si>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</si>
  <si>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</si>
  <si>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</si>
  <si>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</si>
  <si>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</si>
  <si>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</si>
  <si>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</si>
  <si>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</si>
  <si>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</si>
  <si>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</si>
  <si>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</si>
  <si>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</si>
  <si>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</si>
  <si>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</si>
  <si>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</si>
  <si>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</si>
  <si>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</si>
  <si>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</si>
  <si>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</si>
  <si>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</si>
  <si>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</si>
  <si>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</si>
  <si>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</si>
  <si>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</si>
  <si>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</si>
  <si>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</si>
  <si>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</si>
  <si>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</si>
  <si>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</si>
  <si>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</si>
  <si>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</si>
  <si>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</si>
  <si>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</si>
  <si>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</si>
  <si>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</si>
  <si>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</si>
  <si>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</si>
  <si>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</si>
  <si>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</si>
  <si>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</si>
  <si>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</si>
  <si>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</si>
  <si>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</si>
  <si>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</si>
  <si>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</si>
  <si>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</si>
  <si>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</si>
  <si>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</si>
  <si>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</si>
  <si>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</si>
  <si>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</si>
  <si>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</si>
  <si>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</si>
  <si>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</si>
  <si>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</si>
  <si>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</si>
  <si>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</si>
  <si>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</si>
  <si>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</si>
  <si>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</si>
  <si>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</si>
  <si>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</si>
  <si>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</si>
  <si>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</si>
  <si>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</si>
  <si>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</si>
  <si>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</si>
  <si>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</si>
  <si>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</si>
  <si>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</si>
  <si>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</si>
  <si>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</si>
  <si>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</si>
  <si>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</si>
  <si>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</si>
  <si>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</si>
  <si>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</si>
  <si>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</si>
  <si>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</si>
  <si>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</si>
  <si>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</si>
  <si>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</si>
  <si>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</si>
  <si>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</si>
  <si>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</si>
  <si>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</si>
  <si>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</si>
  <si>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</si>
  <si>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</si>
  <si>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</si>
  <si>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</si>
  <si>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</si>
  <si>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</si>
  <si>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</si>
  <si>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</si>
  <si>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</si>
  <si>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</si>
  <si>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</si>
  <si>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</si>
  <si>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</si>
  <si>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</si>
  <si>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</si>
  <si>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</si>
  <si>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</si>
  <si>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</si>
  <si>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</si>
  <si>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</si>
  <si>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</si>
  <si>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</si>
  <si>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</si>
  <si>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</si>
  <si>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</si>
  <si>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</si>
  <si>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</si>
  <si>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</si>
  <si>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</si>
  <si>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</si>
  <si>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</si>
  <si>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</si>
  <si>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</si>
  <si>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</si>
  <si>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</si>
  <si>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</si>
  <si>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</si>
  <si>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</si>
  <si>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</si>
  <si>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</si>
  <si>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</si>
  <si>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</si>
  <si>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</si>
  <si>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</si>
  <si>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</si>
  <si>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</si>
  <si>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</si>
  <si>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</si>
  <si>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</si>
  <si>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</si>
  <si>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</si>
  <si>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</si>
  <si>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</si>
  <si>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</si>
  <si>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</si>
  <si>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</si>
  <si>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</si>
  <si>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</si>
  <si>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</si>
  <si>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</si>
  <si>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</si>
  <si>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</si>
  <si>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</si>
  <si>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</si>
  <si>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</si>
  <si>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</si>
  <si>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</si>
  <si>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</si>
  <si>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</si>
  <si>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</si>
  <si>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</si>
  <si>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</si>
  <si>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</si>
  <si>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</si>
  <si>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</si>
  <si>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</si>
  <si>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</si>
  <si>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</si>
  <si>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</si>
  <si>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</si>
  <si>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</si>
  <si>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</si>
  <si>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</si>
  <si>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</si>
  <si>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</si>
  <si>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</si>
  <si>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</si>
  <si>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</si>
  <si>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</si>
  <si>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</si>
  <si>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</si>
  <si>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</si>
  <si>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</si>
  <si>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</si>
  <si>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</si>
  <si>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</si>
  <si>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</si>
  <si>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</si>
  <si>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</si>
  <si>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</si>
  <si>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</si>
  <si>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</si>
  <si>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</si>
  <si>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</si>
  <si>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</si>
  <si>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</si>
  <si>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</si>
  <si>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</si>
  <si>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</si>
  <si>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</si>
  <si>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</si>
  <si>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</si>
  <si>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</si>
  <si>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</si>
  <si>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</si>
  <si>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</si>
  <si>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</si>
  <si>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</si>
  <si>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</si>
  <si>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</si>
  <si>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</si>
  <si>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</si>
  <si>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</si>
  <si>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</si>
  <si>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</si>
  <si>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</si>
  <si>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</si>
  <si>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</si>
  <si>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</si>
  <si>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</si>
  <si>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</si>
  <si>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</si>
  <si>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</si>
  <si>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</si>
  <si>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</si>
  <si>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</si>
  <si>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</si>
  <si>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</si>
  <si>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</si>
  <si>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</si>
  <si>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</si>
  <si>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</si>
  <si>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</si>
  <si>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</si>
  <si>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</si>
  <si>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</si>
  <si>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</si>
  <si>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</si>
  <si>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</si>
  <si>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</si>
  <si>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</si>
  <si>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</si>
  <si>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</si>
  <si>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</si>
  <si>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</si>
  <si>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</si>
  <si>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</si>
  <si>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</si>
  <si>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</si>
  <si>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</si>
  <si>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</si>
  <si>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</si>
  <si>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</si>
  <si>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</si>
  <si>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</si>
  <si>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</si>
  <si>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</si>
  <si>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</si>
  <si>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</si>
  <si>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</si>
  <si>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</si>
  <si>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</si>
  <si>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</si>
  <si>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</si>
  <si>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</si>
  <si>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</si>
  <si>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</si>
  <si>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</si>
  <si>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</si>
  <si>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</si>
  <si>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</si>
  <si>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</si>
  <si>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</si>
  <si>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</si>
  <si>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</si>
  <si>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</si>
  <si>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</si>
  <si>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</si>
  <si>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</si>
  <si>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</si>
  <si>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</si>
  <si>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</si>
  <si>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</si>
  <si>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</si>
  <si>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</si>
  <si>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</si>
  <si>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</si>
  <si>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</si>
  <si>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</si>
  <si>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</si>
  <si>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</si>
  <si>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</si>
  <si>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</si>
  <si>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</si>
  <si>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</si>
  <si>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</si>
  <si>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</si>
  <si>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</si>
  <si>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</si>
  <si>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</si>
  <si>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</si>
  <si>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</si>
  <si>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</si>
  <si>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</si>
  <si>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</si>
  <si>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</si>
  <si>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</si>
  <si>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</si>
  <si>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</si>
  <si>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</si>
  <si>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</si>
  <si>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</si>
  <si>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</si>
  <si>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</si>
  <si>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</si>
  <si>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</si>
  <si>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</si>
  <si>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</si>
  <si>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</si>
  <si>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</si>
  <si>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</si>
  <si>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</si>
  <si>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</si>
  <si>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</si>
  <si>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</si>
  <si>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</si>
  <si>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</si>
  <si>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</si>
  <si>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</si>
  <si>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</si>
  <si>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</si>
  <si>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</si>
  <si>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</si>
  <si>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</si>
  <si>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</si>
  <si>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</si>
  <si>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</si>
  <si>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</si>
  <si>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</si>
  <si>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</si>
  <si>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</si>
  <si>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</si>
  <si>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</si>
  <si>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</si>
  <si>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</si>
  <si>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</si>
  <si>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</si>
  <si>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</si>
  <si>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</si>
  <si>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</si>
  <si>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</si>
  <si>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</si>
  <si>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</si>
  <si>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</si>
  <si>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</si>
  <si>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</si>
  <si>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</si>
  <si>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</si>
  <si>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</si>
  <si>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</si>
  <si>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</si>
  <si>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</si>
  <si>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</si>
  <si>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</si>
  <si>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</si>
  <si>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</si>
  <si>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</si>
  <si>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</si>
  <si>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</si>
  <si>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</si>
  <si>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</si>
  <si>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</si>
  <si>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</si>
  <si>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</si>
  <si>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</si>
  <si>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</si>
  <si>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</si>
  <si>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</si>
  <si>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</si>
  <si>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</si>
  <si>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</si>
  <si>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</si>
  <si>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</si>
  <si>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</si>
  <si>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</si>
  <si>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</si>
  <si>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</si>
  <si>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</si>
  <si>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</si>
  <si>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</si>
  <si>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</si>
  <si>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</si>
  <si>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</si>
  <si>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</si>
  <si>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</si>
  <si>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</si>
  <si>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</si>
  <si>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</si>
  <si>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</si>
  <si>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</si>
  <si>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</si>
  <si>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</si>
  <si>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</si>
  <si>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</si>
  <si>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</si>
  <si>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</si>
  <si>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</si>
  <si>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</si>
  <si>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</si>
  <si>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</si>
  <si>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</si>
  <si>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</si>
  <si>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</si>
  <si>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</si>
  <si>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</si>
  <si>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</si>
  <si>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</si>
  <si>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</si>
  <si>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</si>
  <si>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</si>
  <si>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</si>
  <si>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</si>
  <si>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</si>
  <si>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</si>
  <si>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</si>
  <si>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</si>
  <si>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</si>
  <si>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</si>
  <si>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</si>
  <si>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</si>
  <si>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</si>
  <si>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</si>
  <si>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</si>
  <si>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</si>
  <si>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</si>
  <si>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</si>
  <si>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</si>
  <si>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</si>
  <si>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</si>
  <si>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</si>
  <si>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</si>
  <si>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</si>
  <si>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</si>
  <si>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</si>
  <si>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</si>
  <si>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</si>
  <si>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</si>
  <si>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</si>
  <si>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</si>
  <si>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</si>
  <si>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</si>
  <si>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</si>
  <si>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</si>
  <si>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</si>
  <si>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</si>
  <si>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</si>
  <si>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</si>
  <si>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</si>
  <si>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</si>
  <si>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</si>
  <si>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</si>
  <si>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</si>
  <si>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</si>
  <si>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</si>
  <si>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</si>
  <si>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</si>
  <si>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</si>
  <si>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</si>
  <si>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</si>
  <si>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</si>
  <si>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</si>
  <si>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</si>
  <si>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</si>
  <si>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</si>
  <si>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</si>
  <si>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</si>
  <si>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</si>
  <si>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</si>
  <si>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</si>
  <si>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</si>
  <si>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</si>
  <si>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</si>
  <si>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</si>
  <si>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</si>
  <si>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</si>
  <si>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</si>
  <si>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</si>
  <si>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</si>
  <si>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</si>
  <si>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</si>
  <si>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</si>
  <si>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</si>
  <si>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</si>
  <si>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</si>
  <si>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</si>
  <si>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</si>
  <si>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</si>
  <si>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</si>
  <si>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</si>
  <si>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</si>
  <si>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</si>
  <si>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</si>
  <si>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</si>
  <si>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</si>
  <si>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</si>
  <si>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</si>
  <si>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</si>
  <si>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</si>
  <si>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</si>
  <si>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</si>
  <si>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</si>
  <si>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</si>
  <si>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</si>
  <si>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</si>
  <si>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</si>
  <si>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</si>
  <si>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</si>
  <si>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</si>
  <si>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</si>
  <si>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</si>
  <si>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</si>
  <si>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</si>
  <si>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</si>
  <si>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</si>
  <si>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</si>
  <si>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</si>
  <si>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</si>
  <si>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</si>
  <si>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</si>
  <si>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</si>
  <si>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</si>
  <si>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</si>
  <si>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</si>
  <si>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</si>
  <si>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</si>
  <si>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</si>
  <si>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</si>
  <si>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</si>
  <si>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</si>
  <si>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</si>
  <si>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</si>
  <si>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</si>
  <si>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</si>
  <si>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</si>
  <si>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</si>
  <si>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</si>
  <si>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</si>
  <si>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</si>
  <si>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</si>
  <si>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</si>
  <si>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</si>
  <si>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</si>
  <si>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</si>
  <si>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</si>
  <si>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</si>
  <si>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</si>
  <si>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</si>
  <si>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</si>
  <si>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</si>
  <si>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</si>
  <si>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</si>
  <si>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</si>
  <si>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</si>
  <si>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</si>
  <si>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</si>
  <si>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</si>
  <si>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</si>
  <si>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</si>
  <si>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</si>
  <si>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</si>
  <si>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</si>
  <si>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</si>
  <si>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</si>
  <si>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</si>
  <si>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</si>
  <si>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</si>
  <si>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</si>
  <si>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</si>
  <si>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</si>
  <si>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</si>
  <si>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</si>
  <si>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</si>
  <si>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</si>
  <si>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</si>
  <si>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</si>
  <si>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</si>
  <si>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</si>
  <si>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</si>
  <si>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</si>
  <si>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</si>
  <si>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</si>
  <si>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</si>
  <si>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</si>
  <si>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</si>
  <si>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</si>
  <si>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</si>
  <si>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</si>
  <si>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</si>
  <si>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</si>
  <si>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</si>
  <si>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</si>
  <si>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</si>
  <si>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</si>
  <si>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</si>
  <si>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</si>
  <si>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</si>
  <si>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</si>
  <si>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</si>
  <si>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</si>
  <si>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</si>
  <si>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</si>
  <si>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</si>
  <si>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</si>
  <si>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</si>
  <si>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</si>
  <si>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</si>
  <si>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</si>
  <si>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</si>
  <si>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</si>
  <si>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</si>
  <si>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</si>
  <si>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</si>
  <si>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</si>
  <si>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</si>
  <si>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</si>
  <si>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</si>
  <si>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</si>
  <si>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</si>
  <si>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</si>
  <si>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</si>
  <si>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</si>
  <si>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</si>
  <si>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</si>
  <si>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</si>
  <si>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</si>
  <si>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</si>
  <si>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</si>
  <si>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</si>
  <si>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</si>
  <si>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</si>
  <si>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</si>
  <si>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</si>
  <si>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</si>
  <si>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</si>
  <si>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</si>
  <si>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</si>
  <si>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</si>
  <si>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</si>
  <si>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</si>
  <si>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</si>
  <si>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</si>
  <si>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</si>
  <si>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</si>
  <si>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</si>
  <si>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</si>
  <si>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</si>
  <si>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</si>
  <si>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</si>
  <si>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</si>
  <si>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</si>
  <si>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</si>
  <si>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</si>
  <si>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</si>
  <si>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</si>
  <si>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</si>
  <si>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</si>
  <si>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</si>
  <si>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</si>
  <si>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5509 Pipeline Rd</t>
  </si>
  <si>
    <t>Marietta</t>
  </si>
  <si>
    <t>Love</t>
  </si>
  <si>
    <t>75 min</t>
  </si>
  <si>
    <t>T-1</t>
  </si>
  <si>
    <t>T-2</t>
  </si>
  <si>
    <t>Another Atmospheric Tank</t>
  </si>
  <si>
    <t>Enville Booster Station</t>
  </si>
  <si>
    <t>Total Pipeline System Miles</t>
  </si>
  <si>
    <t>NA</t>
  </si>
  <si>
    <t>Sample Date</t>
  </si>
  <si>
    <t>C-101 BD</t>
  </si>
  <si>
    <t>C-101 RP</t>
  </si>
  <si>
    <t>C-102 BD</t>
  </si>
  <si>
    <t>C-102 RP</t>
  </si>
  <si>
    <t>C-103 BD</t>
  </si>
  <si>
    <t>C-103 RP</t>
  </si>
  <si>
    <t>Reciprocating</t>
  </si>
  <si>
    <t>Engineering Estimate</t>
  </si>
  <si>
    <t>TL-1</t>
  </si>
  <si>
    <t>ProMax</t>
  </si>
  <si>
    <t>Submerged fill</t>
  </si>
  <si>
    <t>EPA 453/R-95-017</t>
  </si>
  <si>
    <t>RBL-1</t>
  </si>
  <si>
    <t>D-1</t>
  </si>
  <si>
    <t>Dehydrator regeneration boiler/process heater</t>
  </si>
  <si>
    <t>Recycled</t>
  </si>
  <si>
    <t>Saturated</t>
  </si>
  <si>
    <t>Kimray</t>
  </si>
  <si>
    <t>Transportation</t>
  </si>
  <si>
    <t>OGI</t>
  </si>
  <si>
    <t>Small Dehydrator Standards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</si>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</sst>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0"/>
    <numFmt numFmtId="168" formatCode="0.0000000"/>
    <numFmt numFmtId="169"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0"/>
      <name val="Arial"/>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8"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43" fillId="0" borderId="0"/>
    <xf numFmtId="43" fontId="3" fillId="0" borderId="0" applyFon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4"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167" fontId="2" fillId="5" borderId="5" xfId="0" applyNumberFormat="1" applyFont="1" applyFill="1" applyBorder="1" applyAlignment="1" applyProtection="1">
      <alignment vertical="top" wrapText="1"/>
    </xf>
    <xf numFmtId="16"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168" fontId="0" fillId="0" borderId="0" xfId="0" applyNumberFormat="1" applyProtection="1"/>
    <xf numFmtId="168" fontId="12" fillId="0" borderId="0" xfId="0" applyNumberFormat="1" applyFont="1" applyProtection="1"/>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9"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4" builtinId="3"/>
    <cellStyle name="Currency" xfId="1" builtinId="4"/>
    <cellStyle name="Hyperlink" xfId="2" builtinId="8"/>
    <cellStyle name="Normal" xfId="0" builtinId="0"/>
    <cellStyle name="Normal 2" xfId="3" xr:uid="{C11F806D-3F92-4DCA-8EE7-A4A6B1D131CF}"/>
  </cellStyles>
  <dxfs count="151">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99CCFF"/>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872</v>
      </c>
      <c r="C23" s="14" t="s">
        <v>873</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5LKhWKYNXu05V0htd2UW4jQq5BCXsqLc7mlR9NnGMrCVX6ZAZsm7+3SPlnFaT7i/EhoupMW9hRCQqjKo5IMFjw==" saltValue="NSfZB23bXVoZ1+DqocRau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580</v>
      </c>
      <c r="C1" s="46"/>
      <c r="D1" s="47"/>
      <c r="E1" s="47"/>
    </row>
    <row r="3" spans="2:79" ht="15.6" x14ac:dyDescent="0.3">
      <c r="B3" s="49" t="s">
        <v>368</v>
      </c>
    </row>
    <row r="4" spans="2:79" x14ac:dyDescent="0.3">
      <c r="B4" s="113" t="s">
        <v>369</v>
      </c>
      <c r="C4" s="114" t="str">
        <f>Facility!C4</f>
        <v>Targa Pipeline Midcontinent</v>
      </c>
      <c r="J4" s="227"/>
    </row>
    <row r="5" spans="2:79" x14ac:dyDescent="0.3">
      <c r="B5" s="113" t="s">
        <v>14</v>
      </c>
      <c r="C5" s="114" t="str">
        <f>Facility!C21</f>
        <v>Enville Booster Station</v>
      </c>
    </row>
    <row r="6" spans="2:79" x14ac:dyDescent="0.3">
      <c r="C6" s="10"/>
    </row>
    <row r="7" spans="2:79" ht="15.6" x14ac:dyDescent="0.3">
      <c r="B7" s="49" t="s">
        <v>581</v>
      </c>
      <c r="C7" s="10"/>
    </row>
    <row r="8" spans="2:79" x14ac:dyDescent="0.3">
      <c r="B8" s="153" t="s">
        <v>469</v>
      </c>
      <c r="C8" s="228"/>
    </row>
    <row r="9" spans="2:79" ht="43.2" x14ac:dyDescent="0.3">
      <c r="B9" s="157" t="s">
        <v>582</v>
      </c>
      <c r="C9" s="158"/>
      <c r="D9" s="48"/>
    </row>
    <row r="10" spans="2:79" ht="45" customHeight="1" x14ac:dyDescent="0.3">
      <c r="B10" s="229" t="s">
        <v>583</v>
      </c>
      <c r="C10" s="230"/>
    </row>
    <row r="11" spans="2:79" ht="42.6" customHeight="1" x14ac:dyDescent="0.3">
      <c r="B11" s="229" t="s">
        <v>584</v>
      </c>
      <c r="C11" s="230"/>
      <c r="D11" s="211"/>
      <c r="E11" s="211"/>
      <c r="F11" s="211"/>
      <c r="G11" s="211"/>
      <c r="H11" s="211"/>
      <c r="I11" s="211"/>
      <c r="J11" s="211"/>
      <c r="K11" s="211"/>
      <c r="L11" s="211"/>
      <c r="M11" s="211"/>
      <c r="N11" s="211"/>
      <c r="O11" s="211"/>
    </row>
    <row r="12" spans="2:79" ht="43.2" x14ac:dyDescent="0.3">
      <c r="B12" s="231" t="s">
        <v>585</v>
      </c>
      <c r="C12" s="232"/>
      <c r="CA12" s="61"/>
    </row>
    <row r="13" spans="2:79" ht="28.8" x14ac:dyDescent="0.3">
      <c r="B13" s="231" t="s">
        <v>586</v>
      </c>
      <c r="C13" s="232"/>
      <c r="CA13" s="61"/>
    </row>
    <row r="14" spans="2:79" x14ac:dyDescent="0.3">
      <c r="B14" s="231" t="s">
        <v>584</v>
      </c>
      <c r="C14" s="233"/>
      <c r="CA14" s="61"/>
    </row>
    <row r="15" spans="2:79" ht="28.8" x14ac:dyDescent="0.3">
      <c r="B15" s="231" t="s">
        <v>587</v>
      </c>
      <c r="C15" s="158"/>
      <c r="CA15" s="61"/>
    </row>
    <row r="16" spans="2:79" x14ac:dyDescent="0.3">
      <c r="B16" s="234"/>
      <c r="C16" s="155"/>
      <c r="CA16" s="61"/>
    </row>
    <row r="17" spans="2:80" ht="15.6" x14ac:dyDescent="0.3">
      <c r="B17" s="49" t="s">
        <v>588</v>
      </c>
      <c r="D17" s="132" t="s">
        <v>472</v>
      </c>
      <c r="AJ17" s="142"/>
      <c r="CA17" s="61"/>
    </row>
    <row r="18" spans="2:80" x14ac:dyDescent="0.3">
      <c r="B18" s="139" t="s">
        <v>589</v>
      </c>
      <c r="C18" s="166" t="s">
        <v>473</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t="s">
        <v>474</v>
      </c>
      <c r="AE18" s="167"/>
      <c r="AF18" s="168"/>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39"/>
      <c r="C19" s="178" t="s">
        <v>487</v>
      </c>
      <c r="D19" s="178" t="s">
        <v>488</v>
      </c>
      <c r="E19" s="178" t="s">
        <v>489</v>
      </c>
      <c r="F19" s="178" t="s">
        <v>490</v>
      </c>
      <c r="G19" s="178" t="s">
        <v>491</v>
      </c>
      <c r="H19" s="178" t="s">
        <v>492</v>
      </c>
      <c r="I19" s="178" t="s">
        <v>493</v>
      </c>
      <c r="J19" s="178" t="s">
        <v>494</v>
      </c>
      <c r="K19" s="178" t="s">
        <v>495</v>
      </c>
      <c r="L19" s="178" t="s">
        <v>496</v>
      </c>
      <c r="M19" s="178" t="s">
        <v>497</v>
      </c>
      <c r="N19" s="178" t="s">
        <v>498</v>
      </c>
      <c r="O19" s="178" t="s">
        <v>590</v>
      </c>
      <c r="P19" s="178" t="s">
        <v>500</v>
      </c>
      <c r="Q19" s="178" t="s">
        <v>501</v>
      </c>
      <c r="R19" s="178" t="s">
        <v>502</v>
      </c>
      <c r="S19" s="178" t="s">
        <v>503</v>
      </c>
      <c r="T19" s="178" t="s">
        <v>504</v>
      </c>
      <c r="U19" s="178" t="s">
        <v>543</v>
      </c>
      <c r="V19" s="178" t="s">
        <v>506</v>
      </c>
      <c r="W19" s="178" t="s">
        <v>507</v>
      </c>
      <c r="X19" s="178" t="s">
        <v>508</v>
      </c>
      <c r="Y19" s="178" t="s">
        <v>509</v>
      </c>
      <c r="Z19" s="178" t="s">
        <v>510</v>
      </c>
      <c r="AA19" s="178" t="s">
        <v>511</v>
      </c>
      <c r="AB19" s="179" t="s">
        <v>512</v>
      </c>
      <c r="AC19" s="179" t="s">
        <v>513</v>
      </c>
      <c r="AD19" s="180" t="s">
        <v>514</v>
      </c>
      <c r="AE19" s="180" t="s">
        <v>515</v>
      </c>
      <c r="AF19" s="180" t="s">
        <v>516</v>
      </c>
      <c r="AG19" s="180" t="s">
        <v>591</v>
      </c>
      <c r="AH19" s="180" t="s">
        <v>592</v>
      </c>
      <c r="AI19" s="179" t="s">
        <v>593</v>
      </c>
      <c r="AJ19" s="179" t="s">
        <v>594</v>
      </c>
      <c r="AK19" s="178" t="s">
        <v>487</v>
      </c>
      <c r="AL19" s="178" t="s">
        <v>488</v>
      </c>
      <c r="AM19" s="178" t="s">
        <v>489</v>
      </c>
      <c r="AN19" s="178" t="s">
        <v>490</v>
      </c>
      <c r="AO19" s="178" t="s">
        <v>491</v>
      </c>
      <c r="AP19" s="178" t="s">
        <v>492</v>
      </c>
      <c r="AQ19" s="178" t="s">
        <v>493</v>
      </c>
      <c r="AR19" s="178" t="s">
        <v>494</v>
      </c>
      <c r="AS19" s="178" t="s">
        <v>495</v>
      </c>
      <c r="AT19" s="178" t="s">
        <v>496</v>
      </c>
      <c r="AU19" s="178" t="s">
        <v>497</v>
      </c>
      <c r="AV19" s="178" t="s">
        <v>498</v>
      </c>
      <c r="AW19" s="178" t="s">
        <v>590</v>
      </c>
      <c r="AX19" s="178" t="s">
        <v>500</v>
      </c>
      <c r="AY19" s="178" t="s">
        <v>501</v>
      </c>
      <c r="AZ19" s="178" t="s">
        <v>502</v>
      </c>
      <c r="BA19" s="178" t="s">
        <v>503</v>
      </c>
      <c r="BB19" s="178" t="s">
        <v>504</v>
      </c>
      <c r="BC19" s="178" t="s">
        <v>543</v>
      </c>
      <c r="BD19" s="178" t="s">
        <v>506</v>
      </c>
      <c r="BE19" s="178" t="s">
        <v>507</v>
      </c>
      <c r="BF19" s="178" t="s">
        <v>508</v>
      </c>
      <c r="BG19" s="178" t="s">
        <v>509</v>
      </c>
      <c r="BH19" s="178" t="s">
        <v>595</v>
      </c>
      <c r="BI19" s="178" t="s">
        <v>511</v>
      </c>
      <c r="BJ19" s="179" t="s">
        <v>512</v>
      </c>
      <c r="BK19" s="179" t="s">
        <v>513</v>
      </c>
      <c r="BL19" s="223" t="s">
        <v>596</v>
      </c>
      <c r="BM19" s="179" t="s">
        <v>524</v>
      </c>
      <c r="BN19" s="223" t="s">
        <v>597</v>
      </c>
      <c r="BO19" s="179" t="s">
        <v>524</v>
      </c>
      <c r="BP19" s="223" t="s">
        <v>598</v>
      </c>
      <c r="BQ19" s="179" t="s">
        <v>524</v>
      </c>
      <c r="BR19" s="223" t="s">
        <v>599</v>
      </c>
      <c r="BS19" s="179" t="s">
        <v>524</v>
      </c>
      <c r="BT19" s="223" t="s">
        <v>600</v>
      </c>
      <c r="BU19" s="179" t="s">
        <v>524</v>
      </c>
      <c r="BV19" s="179" t="s">
        <v>601</v>
      </c>
      <c r="BW19" s="179" t="s">
        <v>528</v>
      </c>
      <c r="BX19" s="245" t="s">
        <v>602</v>
      </c>
      <c r="BY19" s="193" t="s">
        <v>603</v>
      </c>
      <c r="BZ19" s="245" t="s">
        <v>604</v>
      </c>
      <c r="CA19" s="245" t="s">
        <v>605</v>
      </c>
      <c r="CB19" s="245" t="s">
        <v>606</v>
      </c>
    </row>
    <row r="20" spans="2:80" s="10" customFormat="1" x14ac:dyDescent="0.3">
      <c r="B20" s="224"/>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79"/>
      <c r="BY20" s="79"/>
      <c r="BZ20" s="246"/>
      <c r="CA20" s="246"/>
      <c r="CB20" s="246"/>
    </row>
    <row r="21" spans="2:80" s="10" customFormat="1" x14ac:dyDescent="0.3">
      <c r="B21" s="224"/>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79"/>
      <c r="BY21" s="79"/>
      <c r="BZ21" s="246"/>
      <c r="CA21" s="246"/>
      <c r="CB21" s="246"/>
    </row>
    <row r="22" spans="2:80" s="10" customFormat="1" x14ac:dyDescent="0.3">
      <c r="B22" s="224"/>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79"/>
      <c r="BY22" s="79"/>
      <c r="BZ22" s="246"/>
      <c r="CA22" s="246"/>
      <c r="CB22" s="246"/>
    </row>
    <row r="23" spans="2:80" s="10" customFormat="1" x14ac:dyDescent="0.3">
      <c r="B23" s="224"/>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79"/>
      <c r="BY23" s="79"/>
      <c r="BZ23" s="246"/>
      <c r="CA23" s="246"/>
      <c r="CB23" s="246"/>
    </row>
    <row r="24" spans="2:80" s="10" customFormat="1" x14ac:dyDescent="0.3">
      <c r="B24" s="224"/>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79"/>
      <c r="BY24" s="79"/>
      <c r="BZ24" s="246"/>
      <c r="CA24" s="246"/>
      <c r="CB24" s="246"/>
    </row>
    <row r="25" spans="2:80" s="10" customFormat="1" x14ac:dyDescent="0.3">
      <c r="B25" s="224"/>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79"/>
      <c r="BY25" s="79"/>
      <c r="BZ25" s="246"/>
      <c r="CA25" s="246"/>
      <c r="CB25" s="246"/>
    </row>
    <row r="26" spans="2:80" s="10" customFormat="1" x14ac:dyDescent="0.3">
      <c r="B26" s="224"/>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79"/>
      <c r="BY26" s="79"/>
      <c r="BZ26" s="246"/>
      <c r="CA26" s="246"/>
      <c r="CB26" s="246"/>
    </row>
    <row r="27" spans="2:80" s="10" customFormat="1" x14ac:dyDescent="0.3">
      <c r="B27" s="224"/>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79"/>
      <c r="BY27" s="79"/>
      <c r="BZ27" s="246"/>
      <c r="CA27" s="246"/>
      <c r="CB27" s="246"/>
    </row>
    <row r="28" spans="2:80" s="10" customFormat="1" x14ac:dyDescent="0.3">
      <c r="B28" s="224"/>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79"/>
      <c r="BY28" s="79"/>
      <c r="BZ28" s="246"/>
      <c r="CA28" s="246"/>
      <c r="CB28" s="246"/>
    </row>
    <row r="29" spans="2:80" s="10" customFormat="1" x14ac:dyDescent="0.3">
      <c r="B29" s="224"/>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79"/>
      <c r="BY29" s="79"/>
      <c r="BZ29" s="246"/>
      <c r="CA29" s="246"/>
      <c r="CB29" s="246"/>
    </row>
    <row r="30" spans="2:80" s="10" customFormat="1" x14ac:dyDescent="0.3">
      <c r="B30" s="224"/>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79"/>
      <c r="BY30" s="79"/>
      <c r="BZ30" s="246"/>
      <c r="CA30" s="246"/>
      <c r="CB30" s="246"/>
    </row>
    <row r="31" spans="2:80" s="10" customFormat="1" x14ac:dyDescent="0.3">
      <c r="B31" s="224"/>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79"/>
      <c r="BY31" s="79"/>
      <c r="BZ31" s="246"/>
      <c r="CA31" s="246"/>
      <c r="CB31" s="246"/>
    </row>
    <row r="32" spans="2:80" s="10" customFormat="1" x14ac:dyDescent="0.3">
      <c r="B32" s="224"/>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79"/>
      <c r="BY32" s="79"/>
      <c r="BZ32" s="246"/>
      <c r="CA32" s="246"/>
      <c r="CB32" s="246"/>
    </row>
    <row r="33" s="45" customFormat="1" ht="15" customHeight="1" x14ac:dyDescent="0.3"/>
  </sheetData>
  <sheetProtection algorithmName="SHA-512" hashValue="ZI9a59/K/rZ8gshgyGPsuziAbvwef0EYK+UYimuFFihs8u5vyNynxkHB8fKCz3o0KXwDx96rmS733DlTr4/Fzw==" saltValue="BFtMqVFVE0L07a6+Heok9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topLeftCell="BQ1" workbookViewId="0">
      <selection activeCell="BY15" sqref="BY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0" t="s">
        <v>607</v>
      </c>
      <c r="C1" s="130"/>
      <c r="D1" s="47"/>
    </row>
    <row r="2" spans="2:90" ht="18" customHeight="1" x14ac:dyDescent="0.3">
      <c r="B2" s="130"/>
      <c r="C2" s="130"/>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Enville Booster Station</v>
      </c>
      <c r="AK6" s="247"/>
      <c r="AL6" s="247"/>
      <c r="AM6" s="247"/>
      <c r="AN6" s="247"/>
      <c r="AO6" s="247"/>
      <c r="AP6" s="247"/>
      <c r="AQ6" s="247"/>
      <c r="AR6" s="247"/>
      <c r="AS6" s="247"/>
      <c r="AT6" s="247"/>
      <c r="AU6" s="247"/>
      <c r="AV6" s="247"/>
    </row>
    <row r="7" spans="2:90" x14ac:dyDescent="0.3">
      <c r="J7" s="248"/>
      <c r="BW7" s="135"/>
    </row>
    <row r="8" spans="2:90" ht="15.6" x14ac:dyDescent="0.3">
      <c r="B8" s="49" t="s">
        <v>608</v>
      </c>
      <c r="H8" s="227"/>
      <c r="I8" s="227"/>
      <c r="J8" s="249"/>
      <c r="K8" s="134"/>
      <c r="L8" s="134"/>
      <c r="M8" s="134"/>
      <c r="AN8" s="142"/>
      <c r="BW8" s="191"/>
    </row>
    <row r="9" spans="2:90" x14ac:dyDescent="0.3">
      <c r="B9" s="139" t="s">
        <v>609</v>
      </c>
      <c r="C9" s="139" t="s">
        <v>610</v>
      </c>
      <c r="D9" s="139" t="s">
        <v>542</v>
      </c>
      <c r="E9" s="139" t="s">
        <v>611</v>
      </c>
      <c r="F9" s="139" t="s">
        <v>542</v>
      </c>
      <c r="G9" s="250" t="s">
        <v>473</v>
      </c>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1" t="s">
        <v>474</v>
      </c>
      <c r="AI9" s="251"/>
      <c r="AJ9" s="252"/>
      <c r="AK9" s="253" t="s">
        <v>475</v>
      </c>
      <c r="AL9" s="254"/>
      <c r="AM9" s="254"/>
      <c r="AN9" s="254"/>
      <c r="AO9" s="254"/>
      <c r="AP9" s="254"/>
      <c r="AQ9" s="254"/>
      <c r="AR9" s="255"/>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6" t="s">
        <v>477</v>
      </c>
      <c r="BU9" s="257"/>
      <c r="BV9" s="258"/>
      <c r="BW9" s="259" t="s">
        <v>478</v>
      </c>
      <c r="BX9" s="260"/>
      <c r="BY9" s="260"/>
      <c r="BZ9" s="260"/>
      <c r="CA9" s="260"/>
      <c r="CB9" s="260"/>
      <c r="CC9" s="260"/>
      <c r="CD9" s="260"/>
      <c r="CE9" s="260"/>
      <c r="CF9" s="260"/>
      <c r="CG9" s="260"/>
      <c r="CH9" s="260"/>
      <c r="CI9" s="260"/>
      <c r="CJ9" s="260"/>
      <c r="CK9" s="260"/>
      <c r="CL9" s="260"/>
    </row>
    <row r="10" spans="2:90" ht="80.099999999999994" customHeight="1" x14ac:dyDescent="0.3">
      <c r="B10" s="139"/>
      <c r="C10" s="139"/>
      <c r="D10" s="139"/>
      <c r="E10" s="139"/>
      <c r="F10" s="139"/>
      <c r="G10" s="178" t="s">
        <v>487</v>
      </c>
      <c r="H10" s="178" t="s">
        <v>488</v>
      </c>
      <c r="I10" s="178" t="s">
        <v>489</v>
      </c>
      <c r="J10" s="178" t="s">
        <v>490</v>
      </c>
      <c r="K10" s="178" t="s">
        <v>491</v>
      </c>
      <c r="L10" s="178" t="s">
        <v>492</v>
      </c>
      <c r="M10" s="178" t="s">
        <v>493</v>
      </c>
      <c r="N10" s="178" t="s">
        <v>494</v>
      </c>
      <c r="O10" s="178" t="s">
        <v>495</v>
      </c>
      <c r="P10" s="178" t="s">
        <v>496</v>
      </c>
      <c r="Q10" s="178" t="s">
        <v>497</v>
      </c>
      <c r="R10" s="178" t="s">
        <v>498</v>
      </c>
      <c r="S10" s="178" t="s">
        <v>590</v>
      </c>
      <c r="T10" s="178" t="s">
        <v>500</v>
      </c>
      <c r="U10" s="178" t="s">
        <v>501</v>
      </c>
      <c r="V10" s="178" t="s">
        <v>502</v>
      </c>
      <c r="W10" s="178" t="s">
        <v>503</v>
      </c>
      <c r="X10" s="178" t="s">
        <v>504</v>
      </c>
      <c r="Y10" s="178" t="s">
        <v>543</v>
      </c>
      <c r="Z10" s="178" t="s">
        <v>506</v>
      </c>
      <c r="AA10" s="178" t="s">
        <v>507</v>
      </c>
      <c r="AB10" s="178" t="s">
        <v>508</v>
      </c>
      <c r="AC10" s="178" t="s">
        <v>509</v>
      </c>
      <c r="AD10" s="178" t="s">
        <v>612</v>
      </c>
      <c r="AE10" s="178" t="s">
        <v>511</v>
      </c>
      <c r="AF10" s="261" t="s">
        <v>512</v>
      </c>
      <c r="AG10" s="261" t="s">
        <v>513</v>
      </c>
      <c r="AH10" s="262" t="s">
        <v>514</v>
      </c>
      <c r="AI10" s="263" t="s">
        <v>515</v>
      </c>
      <c r="AJ10" s="263" t="s">
        <v>516</v>
      </c>
      <c r="AK10" s="261" t="s">
        <v>613</v>
      </c>
      <c r="AL10" s="261" t="s">
        <v>614</v>
      </c>
      <c r="AM10" s="261" t="s">
        <v>615</v>
      </c>
      <c r="AN10" s="261" t="s">
        <v>616</v>
      </c>
      <c r="AO10" s="261" t="s">
        <v>617</v>
      </c>
      <c r="AP10" s="261" t="s">
        <v>614</v>
      </c>
      <c r="AQ10" s="261" t="s">
        <v>615</v>
      </c>
      <c r="AR10" s="264" t="s">
        <v>618</v>
      </c>
      <c r="AS10" s="178" t="s">
        <v>487</v>
      </c>
      <c r="AT10" s="178" t="s">
        <v>488</v>
      </c>
      <c r="AU10" s="178" t="s">
        <v>489</v>
      </c>
      <c r="AV10" s="178" t="s">
        <v>490</v>
      </c>
      <c r="AW10" s="178" t="s">
        <v>491</v>
      </c>
      <c r="AX10" s="178" t="s">
        <v>492</v>
      </c>
      <c r="AY10" s="178" t="s">
        <v>493</v>
      </c>
      <c r="AZ10" s="178" t="s">
        <v>494</v>
      </c>
      <c r="BA10" s="178" t="s">
        <v>495</v>
      </c>
      <c r="BB10" s="178" t="s">
        <v>496</v>
      </c>
      <c r="BC10" s="178" t="s">
        <v>497</v>
      </c>
      <c r="BD10" s="178" t="s">
        <v>498</v>
      </c>
      <c r="BE10" s="178" t="s">
        <v>590</v>
      </c>
      <c r="BF10" s="178" t="s">
        <v>500</v>
      </c>
      <c r="BG10" s="178" t="s">
        <v>501</v>
      </c>
      <c r="BH10" s="178" t="s">
        <v>502</v>
      </c>
      <c r="BI10" s="178" t="s">
        <v>503</v>
      </c>
      <c r="BJ10" s="178" t="s">
        <v>504</v>
      </c>
      <c r="BK10" s="178" t="s">
        <v>619</v>
      </c>
      <c r="BL10" s="178" t="s">
        <v>506</v>
      </c>
      <c r="BM10" s="178" t="s">
        <v>507</v>
      </c>
      <c r="BN10" s="178" t="s">
        <v>508</v>
      </c>
      <c r="BO10" s="178" t="s">
        <v>509</v>
      </c>
      <c r="BP10" s="178" t="s">
        <v>620</v>
      </c>
      <c r="BQ10" s="178" t="s">
        <v>511</v>
      </c>
      <c r="BR10" s="261" t="s">
        <v>512</v>
      </c>
      <c r="BS10" s="265" t="s">
        <v>513</v>
      </c>
      <c r="BT10" s="261" t="s">
        <v>621</v>
      </c>
      <c r="BU10" s="261" t="s">
        <v>622</v>
      </c>
      <c r="BV10" s="261" t="s">
        <v>528</v>
      </c>
      <c r="BW10" s="264" t="s">
        <v>623</v>
      </c>
    </row>
    <row r="11" spans="2:90" s="10" customFormat="1" x14ac:dyDescent="0.3">
      <c r="B11" s="266" t="s">
        <v>978</v>
      </c>
      <c r="C11" s="267" t="s">
        <v>984</v>
      </c>
      <c r="D11" s="266" t="s">
        <v>80</v>
      </c>
      <c r="E11" s="95" t="s">
        <v>996</v>
      </c>
      <c r="F11" s="266"/>
      <c r="G11" s="268">
        <v>3.2187552727272733E-4</v>
      </c>
      <c r="H11" s="268">
        <v>1.1131667014492755E-3</v>
      </c>
      <c r="I11" s="268"/>
      <c r="J11" s="268">
        <v>4.8985981554677203E-7</v>
      </c>
      <c r="K11" s="268"/>
      <c r="L11" s="268"/>
      <c r="M11" s="268">
        <v>9.5119367588932824E-8</v>
      </c>
      <c r="N11" s="268"/>
      <c r="O11" s="268"/>
      <c r="P11" s="268">
        <v>3.3269792885375489E-5</v>
      </c>
      <c r="Q11" s="268"/>
      <c r="R11" s="268">
        <v>1.2382450592885375E-6</v>
      </c>
      <c r="S11" s="268"/>
      <c r="T11" s="268">
        <v>6.6583557312252969E-7</v>
      </c>
      <c r="U11" s="268"/>
      <c r="V11" s="268"/>
      <c r="W11" s="268"/>
      <c r="X11" s="268"/>
      <c r="Y11" s="268"/>
      <c r="Z11" s="268"/>
      <c r="AA11" s="268"/>
      <c r="AB11" s="268"/>
      <c r="AC11" s="268"/>
      <c r="AD11" s="268"/>
      <c r="AE11" s="268"/>
      <c r="AF11" s="268">
        <v>4.6018322687747034E-4</v>
      </c>
      <c r="AG11" s="268">
        <v>2.1833984716732545E-5</v>
      </c>
      <c r="AH11" s="269" t="s">
        <v>939</v>
      </c>
      <c r="AI11" s="266" t="s">
        <v>985</v>
      </c>
      <c r="AJ11" s="270"/>
      <c r="AK11" s="271" t="s">
        <v>940</v>
      </c>
      <c r="AL11" s="271"/>
      <c r="AM11" s="271"/>
      <c r="AN11" s="272"/>
      <c r="AO11" s="271" t="s">
        <v>940</v>
      </c>
      <c r="AP11" s="271"/>
      <c r="AQ11" s="271"/>
      <c r="AR11" s="272"/>
      <c r="AS11" s="273"/>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t="s">
        <v>940</v>
      </c>
      <c r="BU11" s="266" t="s">
        <v>940</v>
      </c>
      <c r="BV11" s="266"/>
      <c r="BW11" s="266">
        <v>540</v>
      </c>
    </row>
    <row r="12" spans="2:90" s="10" customFormat="1" x14ac:dyDescent="0.3">
      <c r="B12" s="266" t="s">
        <v>979</v>
      </c>
      <c r="C12" s="267" t="s">
        <v>984</v>
      </c>
      <c r="D12" s="266" t="s">
        <v>80</v>
      </c>
      <c r="E12" s="95" t="s">
        <v>996</v>
      </c>
      <c r="F12" s="266"/>
      <c r="G12" s="268">
        <v>8.4031100000000016E-5</v>
      </c>
      <c r="H12" s="268">
        <v>7.513814000000001E-4</v>
      </c>
      <c r="I12" s="268"/>
      <c r="J12" s="268">
        <v>6.7899999999999993E-8</v>
      </c>
      <c r="K12" s="268"/>
      <c r="L12" s="268"/>
      <c r="M12" s="268">
        <v>9.7000000000000008E-9</v>
      </c>
      <c r="N12" s="268"/>
      <c r="O12" s="268"/>
      <c r="P12" s="268">
        <v>4.1806999999999996E-6</v>
      </c>
      <c r="Q12" s="268"/>
      <c r="R12" s="268">
        <v>1.4549999999999997E-7</v>
      </c>
      <c r="S12" s="268"/>
      <c r="T12" s="268">
        <v>1.4549999999999997E-7</v>
      </c>
      <c r="U12" s="268"/>
      <c r="V12" s="268"/>
      <c r="W12" s="268"/>
      <c r="X12" s="268"/>
      <c r="Y12" s="268"/>
      <c r="Z12" s="268"/>
      <c r="AA12" s="268"/>
      <c r="AB12" s="268"/>
      <c r="AC12" s="268"/>
      <c r="AD12" s="268"/>
      <c r="AE12" s="268"/>
      <c r="AF12" s="268">
        <v>9.0306999999999988E-5</v>
      </c>
      <c r="AG12" s="268">
        <v>2.0952000000000003E-6</v>
      </c>
      <c r="AH12" s="269" t="s">
        <v>939</v>
      </c>
      <c r="AI12" s="266" t="s">
        <v>985</v>
      </c>
      <c r="AJ12" s="270"/>
      <c r="AK12" s="271" t="s">
        <v>940</v>
      </c>
      <c r="AL12" s="271"/>
      <c r="AM12" s="271"/>
      <c r="AN12" s="272"/>
      <c r="AO12" s="271" t="s">
        <v>940</v>
      </c>
      <c r="AP12" s="271"/>
      <c r="AQ12" s="271"/>
      <c r="AR12" s="272"/>
      <c r="AS12" s="273"/>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t="s">
        <v>940</v>
      </c>
      <c r="BU12" s="266" t="s">
        <v>940</v>
      </c>
      <c r="BV12" s="266"/>
      <c r="BW12" s="266">
        <v>540</v>
      </c>
    </row>
    <row r="13" spans="2:90" s="10" customFormat="1" x14ac:dyDescent="0.3">
      <c r="B13" s="266" t="s">
        <v>980</v>
      </c>
      <c r="C13" s="267" t="s">
        <v>984</v>
      </c>
      <c r="D13" s="266" t="s">
        <v>80</v>
      </c>
      <c r="E13" s="95" t="s">
        <v>996</v>
      </c>
      <c r="F13" s="266"/>
      <c r="G13" s="268">
        <v>3.2187552727272733E-4</v>
      </c>
      <c r="H13" s="268">
        <v>1.1131667014492755E-3</v>
      </c>
      <c r="I13" s="268"/>
      <c r="J13" s="268">
        <v>4.8985981554677203E-7</v>
      </c>
      <c r="K13" s="268"/>
      <c r="L13" s="268"/>
      <c r="M13" s="268">
        <v>9.5119367588932824E-8</v>
      </c>
      <c r="N13" s="268"/>
      <c r="O13" s="268"/>
      <c r="P13" s="268">
        <v>3.3269792885375489E-5</v>
      </c>
      <c r="Q13" s="268"/>
      <c r="R13" s="268">
        <v>1.2382450592885375E-6</v>
      </c>
      <c r="S13" s="268"/>
      <c r="T13" s="268">
        <v>6.6583557312252969E-7</v>
      </c>
      <c r="U13" s="268"/>
      <c r="V13" s="268"/>
      <c r="W13" s="268"/>
      <c r="X13" s="268"/>
      <c r="Y13" s="268"/>
      <c r="Z13" s="268"/>
      <c r="AA13" s="268"/>
      <c r="AB13" s="268"/>
      <c r="AC13" s="268"/>
      <c r="AD13" s="268"/>
      <c r="AE13" s="268"/>
      <c r="AF13" s="268">
        <v>4.6018322687747034E-4</v>
      </c>
      <c r="AG13" s="268">
        <v>2.1833984716732545E-5</v>
      </c>
      <c r="AH13" s="269" t="s">
        <v>939</v>
      </c>
      <c r="AI13" s="266" t="s">
        <v>985</v>
      </c>
      <c r="AJ13" s="270"/>
      <c r="AK13" s="271" t="s">
        <v>940</v>
      </c>
      <c r="AL13" s="271"/>
      <c r="AM13" s="271"/>
      <c r="AN13" s="272"/>
      <c r="AO13" s="271" t="s">
        <v>940</v>
      </c>
      <c r="AP13" s="271"/>
      <c r="AQ13" s="271"/>
      <c r="AR13" s="272"/>
      <c r="AS13" s="273"/>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t="s">
        <v>940</v>
      </c>
      <c r="BU13" s="266" t="s">
        <v>940</v>
      </c>
      <c r="BV13" s="266"/>
      <c r="BW13" s="266">
        <v>540</v>
      </c>
    </row>
    <row r="14" spans="2:90" s="10" customFormat="1" x14ac:dyDescent="0.3">
      <c r="B14" s="266" t="s">
        <v>981</v>
      </c>
      <c r="C14" s="267" t="s">
        <v>984</v>
      </c>
      <c r="D14" s="266" t="s">
        <v>80</v>
      </c>
      <c r="E14" s="95" t="s">
        <v>996</v>
      </c>
      <c r="F14" s="266"/>
      <c r="G14" s="268">
        <v>8.4031100000000016E-5</v>
      </c>
      <c r="H14" s="268">
        <v>7.513814000000001E-4</v>
      </c>
      <c r="I14" s="268"/>
      <c r="J14" s="268">
        <v>6.7899999999999993E-8</v>
      </c>
      <c r="K14" s="268"/>
      <c r="L14" s="268"/>
      <c r="M14" s="268">
        <v>9.7000000000000008E-9</v>
      </c>
      <c r="N14" s="268"/>
      <c r="O14" s="268"/>
      <c r="P14" s="268">
        <v>4.1806999999999996E-6</v>
      </c>
      <c r="Q14" s="268"/>
      <c r="R14" s="268">
        <v>1.4549999999999997E-7</v>
      </c>
      <c r="S14" s="268"/>
      <c r="T14" s="268">
        <v>1.4549999999999997E-7</v>
      </c>
      <c r="U14" s="268"/>
      <c r="V14" s="268"/>
      <c r="W14" s="268"/>
      <c r="X14" s="268"/>
      <c r="Y14" s="268"/>
      <c r="Z14" s="268"/>
      <c r="AA14" s="268"/>
      <c r="AB14" s="268"/>
      <c r="AC14" s="268"/>
      <c r="AD14" s="268"/>
      <c r="AE14" s="268"/>
      <c r="AF14" s="268">
        <v>9.0306999999999988E-5</v>
      </c>
      <c r="AG14" s="268">
        <v>2.0952000000000003E-6</v>
      </c>
      <c r="AH14" s="269" t="s">
        <v>939</v>
      </c>
      <c r="AI14" s="266" t="s">
        <v>985</v>
      </c>
      <c r="AJ14" s="270"/>
      <c r="AK14" s="271" t="s">
        <v>940</v>
      </c>
      <c r="AL14" s="271"/>
      <c r="AM14" s="271"/>
      <c r="AN14" s="272"/>
      <c r="AO14" s="271" t="s">
        <v>940</v>
      </c>
      <c r="AP14" s="271"/>
      <c r="AQ14" s="271"/>
      <c r="AR14" s="272"/>
      <c r="AS14" s="273"/>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t="s">
        <v>940</v>
      </c>
      <c r="BU14" s="266" t="s">
        <v>940</v>
      </c>
      <c r="BV14" s="266"/>
      <c r="BW14" s="266">
        <v>540</v>
      </c>
    </row>
    <row r="15" spans="2:90" s="10" customFormat="1" x14ac:dyDescent="0.3">
      <c r="B15" s="266" t="s">
        <v>982</v>
      </c>
      <c r="C15" s="267" t="s">
        <v>984</v>
      </c>
      <c r="D15" s="266" t="s">
        <v>80</v>
      </c>
      <c r="E15" s="95" t="s">
        <v>996</v>
      </c>
      <c r="F15" s="266"/>
      <c r="G15" s="268">
        <v>3.2187552727272733E-4</v>
      </c>
      <c r="H15" s="268">
        <v>1.1131667014492755E-3</v>
      </c>
      <c r="I15" s="268"/>
      <c r="J15" s="268">
        <v>4.8985981554677203E-7</v>
      </c>
      <c r="K15" s="268"/>
      <c r="L15" s="268"/>
      <c r="M15" s="268">
        <v>9.5119367588932824E-8</v>
      </c>
      <c r="N15" s="268"/>
      <c r="O15" s="268"/>
      <c r="P15" s="268">
        <v>3.3269792885375489E-5</v>
      </c>
      <c r="Q15" s="268"/>
      <c r="R15" s="268">
        <v>1.2382450592885375E-6</v>
      </c>
      <c r="S15" s="268"/>
      <c r="T15" s="268">
        <v>6.6583557312252969E-7</v>
      </c>
      <c r="U15" s="268"/>
      <c r="V15" s="268"/>
      <c r="W15" s="268"/>
      <c r="X15" s="268"/>
      <c r="Y15" s="268"/>
      <c r="Z15" s="268"/>
      <c r="AA15" s="268"/>
      <c r="AB15" s="268"/>
      <c r="AC15" s="268"/>
      <c r="AD15" s="268"/>
      <c r="AE15" s="268"/>
      <c r="AF15" s="268">
        <v>4.6018322687747034E-4</v>
      </c>
      <c r="AG15" s="268">
        <v>2.1833984716732545E-5</v>
      </c>
      <c r="AH15" s="269" t="s">
        <v>939</v>
      </c>
      <c r="AI15" s="266" t="s">
        <v>985</v>
      </c>
      <c r="AJ15" s="270"/>
      <c r="AK15" s="271" t="s">
        <v>940</v>
      </c>
      <c r="AL15" s="271"/>
      <c r="AM15" s="271"/>
      <c r="AN15" s="272"/>
      <c r="AO15" s="271" t="s">
        <v>940</v>
      </c>
      <c r="AP15" s="271"/>
      <c r="AQ15" s="271"/>
      <c r="AR15" s="272"/>
      <c r="AS15" s="273"/>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t="s">
        <v>940</v>
      </c>
      <c r="BU15" s="266" t="s">
        <v>940</v>
      </c>
      <c r="BV15" s="266"/>
      <c r="BW15" s="266">
        <v>540</v>
      </c>
    </row>
    <row r="16" spans="2:90" s="10" customFormat="1" x14ac:dyDescent="0.3">
      <c r="B16" s="266" t="s">
        <v>983</v>
      </c>
      <c r="C16" s="267" t="s">
        <v>984</v>
      </c>
      <c r="D16" s="266" t="s">
        <v>80</v>
      </c>
      <c r="E16" s="95" t="s">
        <v>996</v>
      </c>
      <c r="F16" s="266"/>
      <c r="G16" s="268">
        <v>8.4031100000000016E-5</v>
      </c>
      <c r="H16" s="268">
        <v>7.513814000000001E-4</v>
      </c>
      <c r="I16" s="268"/>
      <c r="J16" s="268">
        <v>6.7899999999999993E-8</v>
      </c>
      <c r="K16" s="268"/>
      <c r="L16" s="268"/>
      <c r="M16" s="268">
        <v>9.7000000000000008E-9</v>
      </c>
      <c r="N16" s="268"/>
      <c r="O16" s="268"/>
      <c r="P16" s="268">
        <v>4.1806999999999996E-6</v>
      </c>
      <c r="Q16" s="268"/>
      <c r="R16" s="268">
        <v>1.4549999999999997E-7</v>
      </c>
      <c r="S16" s="268"/>
      <c r="T16" s="268">
        <v>1.4549999999999997E-7</v>
      </c>
      <c r="U16" s="268"/>
      <c r="V16" s="268"/>
      <c r="W16" s="268"/>
      <c r="X16" s="268"/>
      <c r="Y16" s="268"/>
      <c r="Z16" s="268"/>
      <c r="AA16" s="268"/>
      <c r="AB16" s="268"/>
      <c r="AC16" s="268"/>
      <c r="AD16" s="268"/>
      <c r="AE16" s="268"/>
      <c r="AF16" s="268">
        <v>9.0306999999999988E-5</v>
      </c>
      <c r="AG16" s="268">
        <v>2.0952000000000003E-6</v>
      </c>
      <c r="AH16" s="269" t="s">
        <v>939</v>
      </c>
      <c r="AI16" s="266" t="s">
        <v>985</v>
      </c>
      <c r="AJ16" s="270"/>
      <c r="AK16" s="271" t="s">
        <v>940</v>
      </c>
      <c r="AL16" s="271"/>
      <c r="AM16" s="271"/>
      <c r="AN16" s="272"/>
      <c r="AO16" s="271" t="s">
        <v>940</v>
      </c>
      <c r="AP16" s="271"/>
      <c r="AQ16" s="271"/>
      <c r="AR16" s="272"/>
      <c r="AS16" s="273"/>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t="s">
        <v>940</v>
      </c>
      <c r="BU16" s="266" t="s">
        <v>940</v>
      </c>
      <c r="BV16" s="266"/>
      <c r="BW16" s="266">
        <v>540</v>
      </c>
    </row>
    <row r="17" spans="2:75" s="10" customFormat="1" x14ac:dyDescent="0.3">
      <c r="B17" s="266"/>
      <c r="C17" s="267"/>
      <c r="D17" s="266" t="s">
        <v>80</v>
      </c>
      <c r="E17" s="95"/>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9"/>
      <c r="AI17" s="266"/>
      <c r="AJ17" s="270"/>
      <c r="AK17" s="271"/>
      <c r="AL17" s="271"/>
      <c r="AM17" s="271"/>
      <c r="AN17" s="272"/>
      <c r="AO17" s="271"/>
      <c r="AP17" s="271"/>
      <c r="AQ17" s="271"/>
      <c r="AR17" s="272"/>
      <c r="AS17" s="273"/>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row>
    <row r="18" spans="2:75" s="10" customFormat="1" x14ac:dyDescent="0.3">
      <c r="B18" s="266"/>
      <c r="C18" s="267"/>
      <c r="D18" s="266" t="s">
        <v>80</v>
      </c>
      <c r="E18" s="95"/>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9"/>
      <c r="AI18" s="266"/>
      <c r="AJ18" s="270"/>
      <c r="AK18" s="271"/>
      <c r="AL18" s="271"/>
      <c r="AM18" s="271"/>
      <c r="AN18" s="272"/>
      <c r="AO18" s="271"/>
      <c r="AP18" s="271"/>
      <c r="AQ18" s="271"/>
      <c r="AR18" s="272"/>
      <c r="AS18" s="273"/>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row>
    <row r="19" spans="2:75" s="10" customFormat="1" x14ac:dyDescent="0.3">
      <c r="B19" s="266"/>
      <c r="C19" s="267"/>
      <c r="D19" s="266" t="s">
        <v>80</v>
      </c>
      <c r="E19" s="95"/>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9"/>
      <c r="AI19" s="266"/>
      <c r="AJ19" s="270"/>
      <c r="AK19" s="271"/>
      <c r="AL19" s="271"/>
      <c r="AM19" s="271"/>
      <c r="AN19" s="272"/>
      <c r="AO19" s="271"/>
      <c r="AP19" s="271"/>
      <c r="AQ19" s="271"/>
      <c r="AR19" s="272"/>
      <c r="AS19" s="273"/>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row>
    <row r="20" spans="2:75" s="10" customFormat="1" x14ac:dyDescent="0.3">
      <c r="B20" s="266"/>
      <c r="C20" s="267"/>
      <c r="D20" s="266" t="s">
        <v>80</v>
      </c>
      <c r="E20" s="95"/>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9"/>
      <c r="AI20" s="266"/>
      <c r="AJ20" s="270"/>
      <c r="AK20" s="271"/>
      <c r="AL20" s="271"/>
      <c r="AM20" s="271"/>
      <c r="AN20" s="272"/>
      <c r="AO20" s="271"/>
      <c r="AP20" s="271"/>
      <c r="AQ20" s="271"/>
      <c r="AR20" s="272"/>
      <c r="AS20" s="273"/>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row>
    <row r="21" spans="2:75" s="10" customFormat="1" x14ac:dyDescent="0.3">
      <c r="B21" s="266"/>
      <c r="C21" s="267"/>
      <c r="D21" s="266" t="s">
        <v>80</v>
      </c>
      <c r="E21" s="95"/>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9"/>
      <c r="AI21" s="266"/>
      <c r="AJ21" s="270"/>
      <c r="AK21" s="271"/>
      <c r="AL21" s="271"/>
      <c r="AM21" s="271"/>
      <c r="AN21" s="272"/>
      <c r="AO21" s="271"/>
      <c r="AP21" s="271"/>
      <c r="AQ21" s="271"/>
      <c r="AR21" s="272"/>
      <c r="AS21" s="273"/>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row>
    <row r="22" spans="2:75" s="10" customFormat="1" x14ac:dyDescent="0.3">
      <c r="B22" s="266"/>
      <c r="C22" s="267"/>
      <c r="D22" s="266" t="s">
        <v>80</v>
      </c>
      <c r="E22" s="95"/>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9"/>
      <c r="AI22" s="266"/>
      <c r="AJ22" s="270"/>
      <c r="AK22" s="271"/>
      <c r="AL22" s="271"/>
      <c r="AM22" s="271"/>
      <c r="AN22" s="272"/>
      <c r="AO22" s="271"/>
      <c r="AP22" s="271"/>
      <c r="AQ22" s="271"/>
      <c r="AR22" s="272"/>
      <c r="AS22" s="273"/>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row>
    <row r="23" spans="2:75" s="10" customFormat="1" x14ac:dyDescent="0.3">
      <c r="B23" s="266"/>
      <c r="C23" s="267"/>
      <c r="D23" s="266" t="s">
        <v>80</v>
      </c>
      <c r="E23" s="95"/>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9"/>
      <c r="AI23" s="266"/>
      <c r="AJ23" s="270"/>
      <c r="AK23" s="271"/>
      <c r="AL23" s="271"/>
      <c r="AM23" s="271"/>
      <c r="AN23" s="272"/>
      <c r="AO23" s="271"/>
      <c r="AP23" s="271"/>
      <c r="AQ23" s="271"/>
      <c r="AR23" s="272"/>
      <c r="AS23" s="273"/>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row>
    <row r="24" spans="2:75" s="10" customFormat="1" x14ac:dyDescent="0.3">
      <c r="B24" s="266"/>
      <c r="C24" s="267"/>
      <c r="D24" s="266" t="s">
        <v>80</v>
      </c>
      <c r="E24" s="95"/>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9"/>
      <c r="AI24" s="266"/>
      <c r="AJ24" s="270"/>
      <c r="AK24" s="271"/>
      <c r="AL24" s="271"/>
      <c r="AM24" s="271"/>
      <c r="AN24" s="272"/>
      <c r="AO24" s="271"/>
      <c r="AP24" s="271"/>
      <c r="AQ24" s="271"/>
      <c r="AR24" s="272"/>
      <c r="AS24" s="273"/>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row>
    <row r="25" spans="2:75" s="10" customFormat="1" x14ac:dyDescent="0.3">
      <c r="B25" s="266"/>
      <c r="C25" s="267"/>
      <c r="D25" s="266" t="s">
        <v>80</v>
      </c>
      <c r="E25" s="95"/>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9"/>
      <c r="AI25" s="266"/>
      <c r="AJ25" s="270"/>
      <c r="AK25" s="271"/>
      <c r="AL25" s="271"/>
      <c r="AM25" s="271"/>
      <c r="AN25" s="272"/>
      <c r="AO25" s="271"/>
      <c r="AP25" s="271"/>
      <c r="AQ25" s="271"/>
      <c r="AR25" s="272"/>
      <c r="AS25" s="273"/>
      <c r="AT25" s="266"/>
      <c r="AU25" s="266"/>
      <c r="AV25" s="266"/>
      <c r="AW25" s="266"/>
      <c r="AX25" s="266"/>
      <c r="AY25" s="266"/>
      <c r="AZ25" s="266"/>
      <c r="BA25" s="266"/>
      <c r="BB25" s="266"/>
      <c r="BC25" s="266"/>
      <c r="BD25" s="266"/>
      <c r="BE25" s="266"/>
      <c r="BF25" s="266"/>
      <c r="BG25" s="266"/>
      <c r="BH25" s="266"/>
      <c r="BI25" s="266"/>
      <c r="BJ25" s="266"/>
      <c r="BK25" s="266"/>
      <c r="BL25" s="266"/>
      <c r="BM25" s="266"/>
      <c r="BN25" s="266"/>
      <c r="BO25" s="266"/>
      <c r="BP25" s="266"/>
      <c r="BQ25" s="266"/>
      <c r="BR25" s="266"/>
      <c r="BS25" s="266"/>
      <c r="BT25" s="266"/>
      <c r="BU25" s="266"/>
      <c r="BV25" s="266"/>
      <c r="BW25" s="266"/>
    </row>
    <row r="26" spans="2:75" s="10" customFormat="1" x14ac:dyDescent="0.3">
      <c r="B26" s="266"/>
      <c r="C26" s="267"/>
      <c r="D26" s="266" t="s">
        <v>80</v>
      </c>
      <c r="E26" s="95"/>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9"/>
      <c r="AI26" s="266"/>
      <c r="AJ26" s="270"/>
      <c r="AK26" s="271"/>
      <c r="AL26" s="271"/>
      <c r="AM26" s="271"/>
      <c r="AN26" s="272"/>
      <c r="AO26" s="271"/>
      <c r="AP26" s="271"/>
      <c r="AQ26" s="271"/>
      <c r="AR26" s="272"/>
      <c r="AS26" s="273"/>
      <c r="AT26" s="266"/>
      <c r="AU26" s="266"/>
      <c r="AV26" s="266"/>
      <c r="AW26" s="266"/>
      <c r="AX26" s="266"/>
      <c r="AY26" s="266"/>
      <c r="AZ26" s="266"/>
      <c r="BA26" s="266"/>
      <c r="BB26" s="266"/>
      <c r="BC26" s="266"/>
      <c r="BD26" s="266"/>
      <c r="BE26" s="266"/>
      <c r="BF26" s="266"/>
      <c r="BG26" s="266"/>
      <c r="BH26" s="266"/>
      <c r="BI26" s="266"/>
      <c r="BJ26" s="266"/>
      <c r="BK26" s="266"/>
      <c r="BL26" s="266"/>
      <c r="BM26" s="266"/>
      <c r="BN26" s="266"/>
      <c r="BO26" s="266"/>
      <c r="BP26" s="266"/>
      <c r="BQ26" s="266"/>
      <c r="BR26" s="266"/>
      <c r="BS26" s="266"/>
      <c r="BT26" s="266"/>
      <c r="BU26" s="266"/>
      <c r="BV26" s="266"/>
      <c r="BW26" s="266"/>
    </row>
  </sheetData>
  <sheetProtection algorithmName="SHA-512" hashValue="v3iDX9+LuJkqFbHdbFuZOSrCjlMoPtAFD3Gx//qWBsyvAQqDkPU5LP1QYUqQw9JBYhOAFYT9HECZGN0e8XkhlQ==" saltValue="qxOUnYkXn+8dHRHSH0kx0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4" t="s">
        <v>624</v>
      </c>
      <c r="D1" s="275" t="s">
        <v>625</v>
      </c>
      <c r="E1" s="275"/>
      <c r="F1" s="275"/>
      <c r="G1" s="275"/>
      <c r="J1" s="47"/>
    </row>
    <row r="2" spans="2:91" ht="14.85" customHeight="1" x14ac:dyDescent="0.3">
      <c r="D2" s="275"/>
      <c r="E2" s="275"/>
      <c r="F2" s="275"/>
      <c r="G2" s="275"/>
    </row>
    <row r="3" spans="2:91" ht="15.6" x14ac:dyDescent="0.3">
      <c r="B3" s="49" t="s">
        <v>368</v>
      </c>
    </row>
    <row r="4" spans="2:91" x14ac:dyDescent="0.3">
      <c r="B4" s="113" t="s">
        <v>369</v>
      </c>
      <c r="C4" s="114" t="str">
        <f>Facility!C4</f>
        <v>Targa Pipeline Midcontinent</v>
      </c>
    </row>
    <row r="5" spans="2:91" x14ac:dyDescent="0.3">
      <c r="B5" s="113" t="s">
        <v>14</v>
      </c>
      <c r="C5" s="114" t="str">
        <f>Facility!C21</f>
        <v>Enville Booster Station</v>
      </c>
    </row>
    <row r="6" spans="2:91" x14ac:dyDescent="0.3">
      <c r="BL6" s="276"/>
    </row>
    <row r="7" spans="2:91" ht="15.6" x14ac:dyDescent="0.3">
      <c r="B7" s="49" t="s">
        <v>626</v>
      </c>
      <c r="D7" s="104" t="s">
        <v>627</v>
      </c>
      <c r="BL7" s="277"/>
    </row>
    <row r="8" spans="2:91" x14ac:dyDescent="0.3">
      <c r="B8" s="139" t="s">
        <v>628</v>
      </c>
      <c r="C8" s="166" t="s">
        <v>473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78" t="s">
        <v>474</v>
      </c>
      <c r="AE8" s="279" t="s">
        <v>475</v>
      </c>
      <c r="AF8" s="280"/>
      <c r="AG8" s="281"/>
      <c r="AH8" s="281"/>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82" t="s">
        <v>477</v>
      </c>
      <c r="BK8" s="283"/>
      <c r="BL8" s="284" t="s">
        <v>478</v>
      </c>
      <c r="BM8" s="285"/>
      <c r="BN8" s="286" t="s">
        <v>629</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35" customHeight="1" x14ac:dyDescent="0.3">
      <c r="B9" s="139"/>
      <c r="C9" s="178" t="s">
        <v>487</v>
      </c>
      <c r="D9" s="178" t="s">
        <v>488</v>
      </c>
      <c r="E9" s="178" t="s">
        <v>489</v>
      </c>
      <c r="F9" s="178" t="s">
        <v>490</v>
      </c>
      <c r="G9" s="178" t="s">
        <v>491</v>
      </c>
      <c r="H9" s="178" t="s">
        <v>492</v>
      </c>
      <c r="I9" s="178" t="s">
        <v>493</v>
      </c>
      <c r="J9" s="178" t="s">
        <v>494</v>
      </c>
      <c r="K9" s="178" t="s">
        <v>495</v>
      </c>
      <c r="L9" s="178" t="s">
        <v>496</v>
      </c>
      <c r="M9" s="178" t="s">
        <v>497</v>
      </c>
      <c r="N9" s="178" t="s">
        <v>498</v>
      </c>
      <c r="O9" s="178" t="s">
        <v>590</v>
      </c>
      <c r="P9" s="178" t="s">
        <v>500</v>
      </c>
      <c r="Q9" s="178" t="s">
        <v>501</v>
      </c>
      <c r="R9" s="178" t="s">
        <v>502</v>
      </c>
      <c r="S9" s="178" t="s">
        <v>503</v>
      </c>
      <c r="T9" s="178" t="s">
        <v>504</v>
      </c>
      <c r="U9" s="178" t="s">
        <v>619</v>
      </c>
      <c r="V9" s="178" t="s">
        <v>506</v>
      </c>
      <c r="W9" s="178" t="s">
        <v>507</v>
      </c>
      <c r="X9" s="178" t="s">
        <v>508</v>
      </c>
      <c r="Y9" s="178" t="s">
        <v>509</v>
      </c>
      <c r="Z9" s="178" t="s">
        <v>620</v>
      </c>
      <c r="AA9" s="178" t="s">
        <v>511</v>
      </c>
      <c r="AB9" s="179" t="s">
        <v>512</v>
      </c>
      <c r="AC9" s="179" t="s">
        <v>513</v>
      </c>
      <c r="AD9" s="287" t="s">
        <v>630</v>
      </c>
      <c r="AE9" s="176" t="s">
        <v>631</v>
      </c>
      <c r="AF9" s="180" t="s">
        <v>632</v>
      </c>
      <c r="AG9" s="288" t="s">
        <v>633</v>
      </c>
      <c r="AH9" s="180" t="s">
        <v>632</v>
      </c>
      <c r="AI9" s="178" t="s">
        <v>487</v>
      </c>
      <c r="AJ9" s="178" t="s">
        <v>488</v>
      </c>
      <c r="AK9" s="178" t="s">
        <v>489</v>
      </c>
      <c r="AL9" s="178" t="s">
        <v>490</v>
      </c>
      <c r="AM9" s="178" t="s">
        <v>491</v>
      </c>
      <c r="AN9" s="178" t="s">
        <v>492</v>
      </c>
      <c r="AO9" s="178" t="s">
        <v>493</v>
      </c>
      <c r="AP9" s="178" t="s">
        <v>494</v>
      </c>
      <c r="AQ9" s="178" t="s">
        <v>495</v>
      </c>
      <c r="AR9" s="178" t="s">
        <v>496</v>
      </c>
      <c r="AS9" s="178" t="s">
        <v>497</v>
      </c>
      <c r="AT9" s="178" t="s">
        <v>498</v>
      </c>
      <c r="AU9" s="178" t="s">
        <v>590</v>
      </c>
      <c r="AV9" s="178" t="s">
        <v>500</v>
      </c>
      <c r="AW9" s="178" t="s">
        <v>501</v>
      </c>
      <c r="AX9" s="178" t="s">
        <v>502</v>
      </c>
      <c r="AY9" s="178" t="s">
        <v>503</v>
      </c>
      <c r="AZ9" s="178" t="s">
        <v>504</v>
      </c>
      <c r="BA9" s="178" t="s">
        <v>619</v>
      </c>
      <c r="BB9" s="178" t="s">
        <v>506</v>
      </c>
      <c r="BC9" s="178" t="s">
        <v>507</v>
      </c>
      <c r="BD9" s="178" t="s">
        <v>508</v>
      </c>
      <c r="BE9" s="178" t="s">
        <v>509</v>
      </c>
      <c r="BF9" s="178" t="s">
        <v>620</v>
      </c>
      <c r="BG9" s="178" t="s">
        <v>511</v>
      </c>
      <c r="BH9" s="179" t="s">
        <v>512</v>
      </c>
      <c r="BI9" s="179" t="s">
        <v>513</v>
      </c>
      <c r="BJ9" s="179" t="s">
        <v>634</v>
      </c>
      <c r="BK9" s="179" t="s">
        <v>528</v>
      </c>
      <c r="BL9" s="289" t="s">
        <v>635</v>
      </c>
      <c r="BM9" s="289" t="s">
        <v>636</v>
      </c>
      <c r="BN9" s="290" t="s">
        <v>637</v>
      </c>
      <c r="BO9" s="290" t="s">
        <v>638</v>
      </c>
      <c r="BP9" s="290" t="s">
        <v>639</v>
      </c>
      <c r="BQ9" s="290" t="s">
        <v>640</v>
      </c>
      <c r="BR9" s="290" t="s">
        <v>641</v>
      </c>
      <c r="BS9" s="290" t="s">
        <v>642</v>
      </c>
      <c r="BT9" s="290" t="s">
        <v>643</v>
      </c>
      <c r="BU9" s="290" t="s">
        <v>644</v>
      </c>
      <c r="BV9" s="290" t="s">
        <v>645</v>
      </c>
      <c r="BW9" s="290" t="s">
        <v>646</v>
      </c>
      <c r="BX9" s="290" t="s">
        <v>647</v>
      </c>
      <c r="BY9" s="290" t="s">
        <v>648</v>
      </c>
      <c r="BZ9" s="290" t="s">
        <v>649</v>
      </c>
      <c r="CA9" s="290" t="s">
        <v>650</v>
      </c>
      <c r="CB9" s="290" t="s">
        <v>651</v>
      </c>
      <c r="CC9" s="290" t="s">
        <v>652</v>
      </c>
      <c r="CD9" s="290" t="s">
        <v>653</v>
      </c>
      <c r="CE9" s="290" t="s">
        <v>654</v>
      </c>
      <c r="CF9" s="290" t="s">
        <v>655</v>
      </c>
      <c r="CG9" s="290" t="s">
        <v>656</v>
      </c>
      <c r="CH9" s="290" t="s">
        <v>657</v>
      </c>
      <c r="CI9" s="290" t="s">
        <v>658</v>
      </c>
      <c r="CJ9" s="290" t="s">
        <v>659</v>
      </c>
      <c r="CK9" s="290" t="s">
        <v>660</v>
      </c>
      <c r="CL9" s="290" t="s">
        <v>661</v>
      </c>
      <c r="CM9" s="289" t="s">
        <v>662</v>
      </c>
    </row>
    <row r="10" spans="2:91" s="10" customFormat="1" x14ac:dyDescent="0.3">
      <c r="B10" s="224"/>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230"/>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10" customFormat="1" x14ac:dyDescent="0.3">
      <c r="B11" s="224"/>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230"/>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10" customFormat="1" x14ac:dyDescent="0.3">
      <c r="B12" s="224"/>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230"/>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10" customFormat="1" x14ac:dyDescent="0.3">
      <c r="B13" s="224"/>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230"/>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10" customFormat="1" x14ac:dyDescent="0.3">
      <c r="B14" s="224"/>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230"/>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10" customFormat="1" x14ac:dyDescent="0.3">
      <c r="B15" s="224"/>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230"/>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10" customFormat="1" x14ac:dyDescent="0.3">
      <c r="B16" s="224"/>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230"/>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10" customFormat="1" x14ac:dyDescent="0.3">
      <c r="B17" s="224"/>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230"/>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10" customFormat="1" x14ac:dyDescent="0.3">
      <c r="B18" s="224"/>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230"/>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10" customFormat="1" x14ac:dyDescent="0.3">
      <c r="B19" s="224"/>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230"/>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10" customFormat="1" x14ac:dyDescent="0.3">
      <c r="B20" s="224"/>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230"/>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10" customFormat="1" x14ac:dyDescent="0.3">
      <c r="B21" s="224"/>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230"/>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10" customFormat="1" x14ac:dyDescent="0.3">
      <c r="B22" s="224"/>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230"/>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
  </sheetData>
  <sheetProtection algorithmName="SHA-512" hashValue="4hUhdyssO75g5WYBmgQHyjQvmvRI5uO+klGjwRfWAS9LlB/tn9dwspRRTMUWYQUyvriCUAuLaS/I+B74tcBlrw==" saltValue="iaCROUl0aEB9936eO3TOS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workbookViewId="0">
      <selection activeCell="L14" sqref="L14:BM1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0" t="s">
        <v>663</v>
      </c>
      <c r="C1" s="130"/>
      <c r="D1" s="130"/>
      <c r="F1" s="47"/>
    </row>
    <row r="2" spans="2:66" ht="18" customHeight="1" x14ac:dyDescent="0.3">
      <c r="B2" s="130"/>
      <c r="C2" s="130"/>
      <c r="D2" s="130"/>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Enville Booster Station</v>
      </c>
    </row>
    <row r="7" spans="2:66" x14ac:dyDescent="0.3">
      <c r="B7" s="115"/>
      <c r="C7" s="115"/>
    </row>
    <row r="8" spans="2:66" ht="15.6" x14ac:dyDescent="0.3">
      <c r="B8" s="49" t="s">
        <v>468</v>
      </c>
      <c r="C8" s="115"/>
    </row>
    <row r="9" spans="2:66" ht="28.8" x14ac:dyDescent="0.3">
      <c r="B9" s="157" t="s">
        <v>664</v>
      </c>
      <c r="C9" s="158">
        <v>1</v>
      </c>
    </row>
    <row r="10" spans="2:66" x14ac:dyDescent="0.3">
      <c r="B10" s="131"/>
      <c r="C10" s="227"/>
      <c r="D10" s="291"/>
    </row>
    <row r="11" spans="2:66" ht="15.6" x14ac:dyDescent="0.3">
      <c r="B11" s="49" t="s">
        <v>665</v>
      </c>
      <c r="C11" s="292"/>
      <c r="D11" s="132" t="s">
        <v>472</v>
      </c>
      <c r="AH11" s="142"/>
    </row>
    <row r="12" spans="2:66" x14ac:dyDescent="0.3">
      <c r="B12" s="139" t="s">
        <v>666</v>
      </c>
      <c r="C12" s="293" t="s">
        <v>473</v>
      </c>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94" t="s">
        <v>474</v>
      </c>
      <c r="AE12" s="294"/>
      <c r="AF12" s="295"/>
      <c r="AG12" s="296" t="s">
        <v>475</v>
      </c>
      <c r="AH12" s="296"/>
      <c r="AI12" s="296"/>
      <c r="AJ12" s="296"/>
      <c r="AK12" s="297"/>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477</v>
      </c>
      <c r="BN12" s="240"/>
    </row>
    <row r="13" spans="2:66" ht="61.35" customHeight="1" x14ac:dyDescent="0.3">
      <c r="B13" s="139"/>
      <c r="C13" s="178" t="s">
        <v>487</v>
      </c>
      <c r="D13" s="178" t="s">
        <v>488</v>
      </c>
      <c r="E13" s="178" t="s">
        <v>489</v>
      </c>
      <c r="F13" s="178" t="s">
        <v>490</v>
      </c>
      <c r="G13" s="178" t="s">
        <v>491</v>
      </c>
      <c r="H13" s="178" t="s">
        <v>492</v>
      </c>
      <c r="I13" s="178" t="s">
        <v>493</v>
      </c>
      <c r="J13" s="178" t="s">
        <v>494</v>
      </c>
      <c r="K13" s="178" t="s">
        <v>495</v>
      </c>
      <c r="L13" s="178" t="s">
        <v>496</v>
      </c>
      <c r="M13" s="178" t="s">
        <v>497</v>
      </c>
      <c r="N13" s="178" t="s">
        <v>498</v>
      </c>
      <c r="O13" s="178" t="s">
        <v>590</v>
      </c>
      <c r="P13" s="178" t="s">
        <v>500</v>
      </c>
      <c r="Q13" s="178" t="s">
        <v>501</v>
      </c>
      <c r="R13" s="178" t="s">
        <v>502</v>
      </c>
      <c r="S13" s="178" t="s">
        <v>503</v>
      </c>
      <c r="T13" s="178" t="s">
        <v>504</v>
      </c>
      <c r="U13" s="178" t="s">
        <v>619</v>
      </c>
      <c r="V13" s="178" t="s">
        <v>506</v>
      </c>
      <c r="W13" s="178" t="s">
        <v>507</v>
      </c>
      <c r="X13" s="178" t="s">
        <v>508</v>
      </c>
      <c r="Y13" s="178" t="s">
        <v>509</v>
      </c>
      <c r="Z13" s="178" t="s">
        <v>620</v>
      </c>
      <c r="AA13" s="178" t="s">
        <v>511</v>
      </c>
      <c r="AB13" s="179" t="s">
        <v>512</v>
      </c>
      <c r="AC13" s="179" t="s">
        <v>513</v>
      </c>
      <c r="AD13" s="180" t="s">
        <v>514</v>
      </c>
      <c r="AE13" s="180" t="s">
        <v>515</v>
      </c>
      <c r="AF13" s="180" t="s">
        <v>516</v>
      </c>
      <c r="AG13" s="179" t="s">
        <v>667</v>
      </c>
      <c r="AH13" s="179" t="s">
        <v>668</v>
      </c>
      <c r="AI13" s="180" t="s">
        <v>633</v>
      </c>
      <c r="AJ13" s="180" t="s">
        <v>669</v>
      </c>
      <c r="AK13" s="180" t="s">
        <v>670</v>
      </c>
      <c r="AL13" s="178" t="s">
        <v>487</v>
      </c>
      <c r="AM13" s="178" t="s">
        <v>488</v>
      </c>
      <c r="AN13" s="178" t="s">
        <v>489</v>
      </c>
      <c r="AO13" s="178" t="s">
        <v>490</v>
      </c>
      <c r="AP13" s="178" t="s">
        <v>491</v>
      </c>
      <c r="AQ13" s="178" t="s">
        <v>492</v>
      </c>
      <c r="AR13" s="178" t="s">
        <v>493</v>
      </c>
      <c r="AS13" s="178" t="s">
        <v>494</v>
      </c>
      <c r="AT13" s="178" t="s">
        <v>495</v>
      </c>
      <c r="AU13" s="178" t="s">
        <v>496</v>
      </c>
      <c r="AV13" s="178" t="s">
        <v>497</v>
      </c>
      <c r="AW13" s="178" t="s">
        <v>498</v>
      </c>
      <c r="AX13" s="178" t="s">
        <v>590</v>
      </c>
      <c r="AY13" s="178" t="s">
        <v>500</v>
      </c>
      <c r="AZ13" s="178" t="s">
        <v>501</v>
      </c>
      <c r="BA13" s="178" t="s">
        <v>502</v>
      </c>
      <c r="BB13" s="178" t="s">
        <v>503</v>
      </c>
      <c r="BC13" s="178" t="s">
        <v>504</v>
      </c>
      <c r="BD13" s="178" t="s">
        <v>619</v>
      </c>
      <c r="BE13" s="178" t="s">
        <v>506</v>
      </c>
      <c r="BF13" s="178" t="s">
        <v>507</v>
      </c>
      <c r="BG13" s="178" t="s">
        <v>508</v>
      </c>
      <c r="BH13" s="178" t="s">
        <v>509</v>
      </c>
      <c r="BI13" s="178" t="s">
        <v>620</v>
      </c>
      <c r="BJ13" s="178" t="s">
        <v>511</v>
      </c>
      <c r="BK13" s="179" t="s">
        <v>512</v>
      </c>
      <c r="BL13" s="179" t="s">
        <v>513</v>
      </c>
      <c r="BM13" s="179" t="s">
        <v>634</v>
      </c>
      <c r="BN13" s="179" t="s">
        <v>528</v>
      </c>
    </row>
    <row r="14" spans="2:66" s="10" customFormat="1" x14ac:dyDescent="0.3">
      <c r="B14" s="224" t="s">
        <v>986</v>
      </c>
      <c r="C14" s="144">
        <v>0.04</v>
      </c>
      <c r="D14" s="144" t="s">
        <v>80</v>
      </c>
      <c r="E14" s="144" t="s">
        <v>80</v>
      </c>
      <c r="F14" s="144">
        <v>1E-4</v>
      </c>
      <c r="G14" s="144"/>
      <c r="H14" s="144"/>
      <c r="I14" s="144">
        <v>2.0000000000000001E-4</v>
      </c>
      <c r="J14" s="144"/>
      <c r="K14" s="144"/>
      <c r="L14" s="144">
        <v>4.4999999999999997E-3</v>
      </c>
      <c r="M14" s="144"/>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v>4.7999999999999996E-3</v>
      </c>
      <c r="AD14" s="144" t="s">
        <v>939</v>
      </c>
      <c r="AE14" s="144" t="s">
        <v>987</v>
      </c>
      <c r="AF14" s="144"/>
      <c r="AG14" s="144" t="s">
        <v>940</v>
      </c>
      <c r="AH14" s="144"/>
      <c r="AI14" s="144" t="s">
        <v>896</v>
      </c>
      <c r="AJ14" s="144" t="s">
        <v>988</v>
      </c>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t="s">
        <v>940</v>
      </c>
      <c r="BN14" s="144" t="s">
        <v>80</v>
      </c>
    </row>
    <row r="15" spans="2:66" s="10" customFormat="1" x14ac:dyDescent="0.3">
      <c r="B15" s="224"/>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10" customFormat="1" x14ac:dyDescent="0.3">
      <c r="B16" s="224"/>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10" customFormat="1" x14ac:dyDescent="0.3">
      <c r="B17" s="224"/>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10" customFormat="1" x14ac:dyDescent="0.3">
      <c r="B18" s="22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10" customFormat="1" x14ac:dyDescent="0.3">
      <c r="B19" s="224"/>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10" customFormat="1" x14ac:dyDescent="0.3">
      <c r="B20" s="224"/>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10" customFormat="1" x14ac:dyDescent="0.3">
      <c r="B21" s="224"/>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10" customFormat="1" x14ac:dyDescent="0.3">
      <c r="B22" s="224"/>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10" customFormat="1" x14ac:dyDescent="0.3">
      <c r="B23" s="224"/>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10" customFormat="1" x14ac:dyDescent="0.3">
      <c r="B24" s="224"/>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10" customFormat="1" x14ac:dyDescent="0.3">
      <c r="B25" s="224"/>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10" customFormat="1" x14ac:dyDescent="0.3">
      <c r="B26" s="224"/>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
  </sheetData>
  <sheetProtection algorithmName="SHA-512" hashValue="uEiegfvMbAE4VNPEobdriaidpDYJir0KnyxQXvEnEUj9cbmZu/J7zo/Arp0G13dhpVo65ILvQM3PWwizZ+Mj9Q==" saltValue="c2EbYOpZfus/1L058p9Wh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0" t="s">
        <v>671</v>
      </c>
      <c r="C1" s="130"/>
      <c r="E1" s="47"/>
    </row>
    <row r="2" spans="2:67" ht="18" customHeight="1" x14ac:dyDescent="0.3">
      <c r="B2" s="130"/>
      <c r="C2" s="130"/>
      <c r="E2" s="47"/>
    </row>
    <row r="4" spans="2:67" ht="15.6" x14ac:dyDescent="0.3">
      <c r="B4" s="49" t="s">
        <v>368</v>
      </c>
      <c r="E4" s="104" t="s">
        <v>672</v>
      </c>
      <c r="F4" s="164"/>
      <c r="G4" s="164"/>
    </row>
    <row r="5" spans="2:67" x14ac:dyDescent="0.3">
      <c r="B5" s="113" t="s">
        <v>369</v>
      </c>
      <c r="C5" s="114" t="str">
        <f>Facility!C4</f>
        <v>Targa Pipeline Midcontinent</v>
      </c>
    </row>
    <row r="6" spans="2:67" x14ac:dyDescent="0.3">
      <c r="B6" s="113" t="s">
        <v>14</v>
      </c>
      <c r="C6" s="114" t="str">
        <f>Facility!C21</f>
        <v>Enville Booster Station</v>
      </c>
    </row>
    <row r="7" spans="2:67" x14ac:dyDescent="0.3">
      <c r="B7" s="115"/>
      <c r="C7" s="115"/>
    </row>
    <row r="8" spans="2:67" ht="15.6" x14ac:dyDescent="0.3">
      <c r="B8" s="49" t="s">
        <v>673</v>
      </c>
      <c r="AH8" s="142"/>
    </row>
    <row r="9" spans="2:67" x14ac:dyDescent="0.3">
      <c r="B9" s="139" t="s">
        <v>674</v>
      </c>
      <c r="C9" s="250" t="s">
        <v>473</v>
      </c>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94" t="s">
        <v>474</v>
      </c>
      <c r="AE9" s="294"/>
      <c r="AF9" s="295"/>
      <c r="AG9" s="296" t="s">
        <v>475</v>
      </c>
      <c r="AH9" s="296"/>
      <c r="AI9" s="296"/>
      <c r="AJ9" s="296"/>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477</v>
      </c>
      <c r="BM9" s="240"/>
      <c r="BN9" s="240"/>
      <c r="BO9" s="240"/>
    </row>
    <row r="10" spans="2:67" ht="61.35" customHeight="1" x14ac:dyDescent="0.3">
      <c r="B10" s="139"/>
      <c r="C10" s="178" t="s">
        <v>487</v>
      </c>
      <c r="D10" s="178" t="s">
        <v>488</v>
      </c>
      <c r="E10" s="178" t="s">
        <v>489</v>
      </c>
      <c r="F10" s="178" t="s">
        <v>490</v>
      </c>
      <c r="G10" s="178" t="s">
        <v>491</v>
      </c>
      <c r="H10" s="178" t="s">
        <v>492</v>
      </c>
      <c r="I10" s="178" t="s">
        <v>493</v>
      </c>
      <c r="J10" s="178" t="s">
        <v>494</v>
      </c>
      <c r="K10" s="178" t="s">
        <v>495</v>
      </c>
      <c r="L10" s="178" t="s">
        <v>496</v>
      </c>
      <c r="M10" s="178" t="s">
        <v>497</v>
      </c>
      <c r="N10" s="178" t="s">
        <v>498</v>
      </c>
      <c r="O10" s="178" t="s">
        <v>590</v>
      </c>
      <c r="P10" s="178" t="s">
        <v>500</v>
      </c>
      <c r="Q10" s="178" t="s">
        <v>501</v>
      </c>
      <c r="R10" s="178" t="s">
        <v>502</v>
      </c>
      <c r="S10" s="178" t="s">
        <v>503</v>
      </c>
      <c r="T10" s="178" t="s">
        <v>504</v>
      </c>
      <c r="U10" s="178" t="s">
        <v>619</v>
      </c>
      <c r="V10" s="178" t="s">
        <v>506</v>
      </c>
      <c r="W10" s="178" t="s">
        <v>507</v>
      </c>
      <c r="X10" s="178" t="s">
        <v>508</v>
      </c>
      <c r="Y10" s="178" t="s">
        <v>509</v>
      </c>
      <c r="Z10" s="178" t="s">
        <v>620</v>
      </c>
      <c r="AA10" s="178" t="s">
        <v>511</v>
      </c>
      <c r="AB10" s="179" t="s">
        <v>512</v>
      </c>
      <c r="AC10" s="179" t="s">
        <v>513</v>
      </c>
      <c r="AD10" s="180" t="s">
        <v>514</v>
      </c>
      <c r="AE10" s="180" t="s">
        <v>515</v>
      </c>
      <c r="AF10" s="180" t="s">
        <v>516</v>
      </c>
      <c r="AG10" s="179" t="s">
        <v>675</v>
      </c>
      <c r="AH10" s="179" t="s">
        <v>676</v>
      </c>
      <c r="AI10" s="180" t="s">
        <v>633</v>
      </c>
      <c r="AJ10" s="180" t="s">
        <v>632</v>
      </c>
      <c r="AK10" s="178" t="s">
        <v>487</v>
      </c>
      <c r="AL10" s="178" t="s">
        <v>488</v>
      </c>
      <c r="AM10" s="178" t="s">
        <v>489</v>
      </c>
      <c r="AN10" s="178" t="s">
        <v>490</v>
      </c>
      <c r="AO10" s="178" t="s">
        <v>491</v>
      </c>
      <c r="AP10" s="178" t="s">
        <v>492</v>
      </c>
      <c r="AQ10" s="178" t="s">
        <v>493</v>
      </c>
      <c r="AR10" s="178" t="s">
        <v>494</v>
      </c>
      <c r="AS10" s="178" t="s">
        <v>495</v>
      </c>
      <c r="AT10" s="178" t="s">
        <v>496</v>
      </c>
      <c r="AU10" s="178" t="s">
        <v>497</v>
      </c>
      <c r="AV10" s="178" t="s">
        <v>498</v>
      </c>
      <c r="AW10" s="178" t="s">
        <v>519</v>
      </c>
      <c r="AX10" s="178" t="s">
        <v>500</v>
      </c>
      <c r="AY10" s="178" t="s">
        <v>501</v>
      </c>
      <c r="AZ10" s="178" t="s">
        <v>502</v>
      </c>
      <c r="BA10" s="178" t="s">
        <v>503</v>
      </c>
      <c r="BB10" s="178" t="s">
        <v>504</v>
      </c>
      <c r="BC10" s="178" t="s">
        <v>619</v>
      </c>
      <c r="BD10" s="178" t="s">
        <v>506</v>
      </c>
      <c r="BE10" s="178" t="s">
        <v>507</v>
      </c>
      <c r="BF10" s="178" t="s">
        <v>508</v>
      </c>
      <c r="BG10" s="178" t="s">
        <v>509</v>
      </c>
      <c r="BH10" s="178" t="s">
        <v>620</v>
      </c>
      <c r="BI10" s="178" t="s">
        <v>511</v>
      </c>
      <c r="BJ10" s="179" t="s">
        <v>512</v>
      </c>
      <c r="BK10" s="179" t="s">
        <v>513</v>
      </c>
      <c r="BL10" s="179" t="s">
        <v>677</v>
      </c>
      <c r="BM10" s="179" t="s">
        <v>678</v>
      </c>
      <c r="BN10" s="179" t="s">
        <v>679</v>
      </c>
      <c r="BO10" s="179" t="s">
        <v>528</v>
      </c>
    </row>
    <row r="11" spans="2:67" s="10" customFormat="1" x14ac:dyDescent="0.3">
      <c r="B11" s="22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10" customFormat="1" x14ac:dyDescent="0.3">
      <c r="B12" s="22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10" customFormat="1" x14ac:dyDescent="0.3">
      <c r="B13" s="22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10" customFormat="1" x14ac:dyDescent="0.3">
      <c r="B14" s="22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10" customFormat="1" x14ac:dyDescent="0.3">
      <c r="B15" s="22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10" customFormat="1" x14ac:dyDescent="0.3">
      <c r="B16" s="22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10" customFormat="1" x14ac:dyDescent="0.3">
      <c r="B17" s="22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10" customFormat="1" x14ac:dyDescent="0.3">
      <c r="B18" s="22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10" customFormat="1" x14ac:dyDescent="0.3">
      <c r="B19" s="22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10" customFormat="1" x14ac:dyDescent="0.3">
      <c r="B20" s="22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10" customFormat="1" x14ac:dyDescent="0.3">
      <c r="B21" s="22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10" customFormat="1" x14ac:dyDescent="0.3">
      <c r="B22" s="22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10" customFormat="1" x14ac:dyDescent="0.3">
      <c r="B23" s="22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
  </sheetData>
  <sheetProtection algorithmName="SHA-512" hashValue="7WiVkLFVmXhnoxquw7AXTrz1/bXsx2IEhabVtQ9DtpXhkfq+oiUS7m0HEuWxSQHJyMsIzAOtoLd+Pk6L74bYmg==" saltValue="4bDCRQj0cm5KaVE96fppM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topLeftCell="A47" workbookViewId="0">
      <selection activeCell="H9" sqref="H9"/>
    </sheetView>
  </sheetViews>
  <sheetFormatPr defaultColWidth="9.44140625" defaultRowHeight="14.4" x14ac:dyDescent="0.3"/>
  <cols>
    <col min="1" max="1" width="3" style="45" customWidth="1"/>
    <col min="2" max="2" width="49" style="190" customWidth="1"/>
    <col min="3" max="3" width="33" style="190" customWidth="1"/>
    <col min="4" max="4" width="34.44140625" style="190" bestFit="1" customWidth="1"/>
    <col min="5" max="9" width="24.5546875" style="190" customWidth="1"/>
    <col min="10" max="134" width="9.44140625" style="45"/>
    <col min="135" max="16384" width="9.44140625" style="190"/>
  </cols>
  <sheetData>
    <row r="1" spans="2:9" s="45" customFormat="1" ht="18" customHeight="1" x14ac:dyDescent="0.3">
      <c r="B1" s="130" t="s">
        <v>680</v>
      </c>
      <c r="D1" s="47"/>
    </row>
    <row r="2" spans="2:9" s="45" customFormat="1" ht="18" customHeight="1" x14ac:dyDescent="0.3">
      <c r="B2" s="130"/>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Enville Booster Station</v>
      </c>
      <c r="D6" s="45"/>
      <c r="E6" s="45"/>
      <c r="F6" s="45"/>
      <c r="G6" s="45"/>
      <c r="H6" s="45"/>
      <c r="I6" s="45"/>
    </row>
    <row r="7" spans="2:9" s="45" customFormat="1" x14ac:dyDescent="0.3"/>
    <row r="8" spans="2:9" s="45" customFormat="1" ht="15.6" x14ac:dyDescent="0.3">
      <c r="B8" s="49" t="s">
        <v>681</v>
      </c>
    </row>
    <row r="9" spans="2:9" ht="28.8" x14ac:dyDescent="0.3">
      <c r="B9" s="298" t="s">
        <v>682</v>
      </c>
      <c r="C9" s="299" t="s">
        <v>940</v>
      </c>
      <c r="D9" s="300" t="s">
        <v>472</v>
      </c>
      <c r="E9" s="45"/>
      <c r="F9" s="45"/>
      <c r="G9" s="45"/>
      <c r="H9" s="45"/>
      <c r="I9" s="45"/>
    </row>
    <row r="10" spans="2:9" s="45" customFormat="1" x14ac:dyDescent="0.3">
      <c r="E10" s="161"/>
    </row>
    <row r="11" spans="2:9" s="45" customFormat="1" ht="15.6" x14ac:dyDescent="0.3">
      <c r="B11" s="49" t="s">
        <v>683</v>
      </c>
    </row>
    <row r="12" spans="2:9" s="45" customFormat="1" x14ac:dyDescent="0.3">
      <c r="B12" s="45" t="s">
        <v>684</v>
      </c>
    </row>
    <row r="13" spans="2:9" ht="28.8" x14ac:dyDescent="0.3">
      <c r="B13" s="141" t="s">
        <v>685</v>
      </c>
      <c r="C13" s="141" t="s">
        <v>686</v>
      </c>
      <c r="D13" s="141" t="s">
        <v>687</v>
      </c>
      <c r="E13" s="301"/>
      <c r="F13" s="45"/>
      <c r="G13" s="45"/>
      <c r="H13" s="45"/>
      <c r="I13" s="45"/>
    </row>
    <row r="14" spans="2:9" x14ac:dyDescent="0.3">
      <c r="B14" s="302" t="s">
        <v>688</v>
      </c>
      <c r="C14" s="303"/>
      <c r="D14" s="303"/>
      <c r="E14" s="45"/>
      <c r="F14" s="45"/>
      <c r="G14" s="45"/>
      <c r="H14" s="45"/>
      <c r="I14" s="45"/>
    </row>
    <row r="15" spans="2:9" x14ac:dyDescent="0.3">
      <c r="B15" s="302" t="s">
        <v>689</v>
      </c>
      <c r="C15" s="303"/>
      <c r="D15" s="303"/>
      <c r="E15" s="45"/>
      <c r="F15" s="45"/>
      <c r="G15" s="45"/>
      <c r="H15" s="45"/>
      <c r="I15" s="45"/>
    </row>
    <row r="16" spans="2:9" x14ac:dyDescent="0.3">
      <c r="B16" s="302" t="s">
        <v>690</v>
      </c>
      <c r="C16" s="303"/>
      <c r="D16" s="303"/>
      <c r="E16" s="45"/>
      <c r="F16" s="45"/>
      <c r="G16" s="45"/>
      <c r="H16" s="45"/>
      <c r="I16" s="45"/>
    </row>
    <row r="17" spans="2:9" ht="28.8" x14ac:dyDescent="0.3">
      <c r="B17" s="302" t="s">
        <v>691</v>
      </c>
      <c r="C17" s="303"/>
      <c r="D17" s="303"/>
      <c r="E17" s="45"/>
      <c r="F17" s="45"/>
      <c r="G17" s="45"/>
      <c r="H17" s="45"/>
      <c r="I17" s="45"/>
    </row>
    <row r="18" spans="2:9" ht="28.8" x14ac:dyDescent="0.3">
      <c r="B18" s="302" t="s">
        <v>692</v>
      </c>
      <c r="C18" s="303"/>
      <c r="D18" s="303"/>
      <c r="E18" s="45"/>
      <c r="F18" s="45"/>
      <c r="G18" s="45"/>
      <c r="H18" s="45"/>
      <c r="I18" s="45"/>
    </row>
    <row r="19" spans="2:9" ht="28.8" x14ac:dyDescent="0.3">
      <c r="B19" s="302" t="s">
        <v>693</v>
      </c>
      <c r="C19" s="303"/>
      <c r="D19" s="303"/>
      <c r="E19" s="45"/>
      <c r="F19" s="45"/>
      <c r="G19" s="45"/>
      <c r="H19" s="45"/>
      <c r="I19" s="45"/>
    </row>
    <row r="20" spans="2:9" ht="28.8" x14ac:dyDescent="0.3">
      <c r="B20" s="302" t="s">
        <v>694</v>
      </c>
      <c r="C20" s="303"/>
      <c r="D20" s="303"/>
      <c r="E20" s="45"/>
      <c r="F20" s="45"/>
      <c r="G20" s="45"/>
      <c r="H20" s="45"/>
      <c r="I20" s="45"/>
    </row>
    <row r="21" spans="2:9" ht="28.8" x14ac:dyDescent="0.3">
      <c r="B21" s="302" t="s">
        <v>695</v>
      </c>
      <c r="C21" s="303"/>
      <c r="D21" s="303"/>
      <c r="E21" s="45"/>
      <c r="F21" s="45"/>
      <c r="G21" s="45"/>
      <c r="H21" s="45"/>
      <c r="I21" s="45"/>
    </row>
    <row r="22" spans="2:9" ht="28.8" x14ac:dyDescent="0.3">
      <c r="B22" s="302" t="s">
        <v>696</v>
      </c>
      <c r="C22" s="303"/>
      <c r="D22" s="303"/>
      <c r="E22" s="45"/>
      <c r="F22" s="45"/>
      <c r="G22" s="45"/>
      <c r="H22" s="45"/>
      <c r="I22" s="45"/>
    </row>
    <row r="23" spans="2:9" s="45" customFormat="1" x14ac:dyDescent="0.3"/>
    <row r="24" spans="2:9" s="45" customFormat="1" x14ac:dyDescent="0.3">
      <c r="D24" s="304" t="s">
        <v>697</v>
      </c>
    </row>
    <row r="25" spans="2:9" x14ac:dyDescent="0.3">
      <c r="B25" s="305" t="s">
        <v>698</v>
      </c>
      <c r="C25" s="303"/>
      <c r="D25" s="303"/>
      <c r="E25" s="45"/>
      <c r="F25" s="45"/>
      <c r="G25" s="45"/>
      <c r="H25" s="45"/>
      <c r="I25" s="45"/>
    </row>
    <row r="26" spans="2:9" x14ac:dyDescent="0.3">
      <c r="B26" s="305" t="s">
        <v>699</v>
      </c>
      <c r="C26" s="303"/>
      <c r="D26" s="303"/>
      <c r="E26" s="45"/>
      <c r="F26" s="45"/>
      <c r="G26" s="45"/>
      <c r="H26" s="45"/>
      <c r="I26" s="45"/>
    </row>
    <row r="27" spans="2:9" s="45" customFormat="1" x14ac:dyDescent="0.3"/>
    <row r="28" spans="2:9" s="45" customFormat="1" x14ac:dyDescent="0.3"/>
    <row r="29" spans="2:9" s="45" customFormat="1" ht="15.6" x14ac:dyDescent="0.3">
      <c r="B29" s="49" t="s">
        <v>700</v>
      </c>
      <c r="D29" s="304" t="s">
        <v>701</v>
      </c>
    </row>
    <row r="30" spans="2:9" ht="28.8" x14ac:dyDescent="0.3">
      <c r="B30" s="302" t="s">
        <v>702</v>
      </c>
      <c r="C30" s="306"/>
      <c r="D30" s="77"/>
      <c r="E30" s="45"/>
      <c r="F30" s="45"/>
      <c r="G30" s="45"/>
      <c r="H30" s="45"/>
      <c r="I30" s="45"/>
    </row>
    <row r="31" spans="2:9" ht="28.8" x14ac:dyDescent="0.3">
      <c r="B31" s="302" t="s">
        <v>703</v>
      </c>
      <c r="C31" s="306"/>
      <c r="D31" s="77"/>
      <c r="E31" s="45"/>
      <c r="F31" s="45"/>
      <c r="G31" s="45"/>
      <c r="H31" s="45"/>
      <c r="I31" s="45"/>
    </row>
    <row r="32" spans="2:9" ht="43.2" x14ac:dyDescent="0.3">
      <c r="B32" s="302" t="s">
        <v>704</v>
      </c>
      <c r="C32" s="306"/>
      <c r="D32" s="79"/>
      <c r="E32" s="45"/>
      <c r="F32" s="45"/>
      <c r="G32" s="45"/>
      <c r="H32" s="45"/>
      <c r="I32" s="45"/>
    </row>
    <row r="33" spans="2:9" ht="28.8" x14ac:dyDescent="0.3">
      <c r="B33" s="302" t="s">
        <v>705</v>
      </c>
      <c r="C33" s="299"/>
      <c r="D33" s="10"/>
      <c r="E33" s="45"/>
      <c r="F33" s="45"/>
      <c r="G33" s="45"/>
      <c r="H33" s="45"/>
      <c r="I33" s="45"/>
    </row>
    <row r="34" spans="2:9" ht="28.8" x14ac:dyDescent="0.3">
      <c r="B34" s="302" t="s">
        <v>706</v>
      </c>
      <c r="C34" s="299"/>
      <c r="D34" s="307" t="s">
        <v>701</v>
      </c>
      <c r="E34" s="45"/>
      <c r="F34" s="45"/>
      <c r="G34" s="45"/>
      <c r="H34" s="45"/>
      <c r="I34" s="45"/>
    </row>
    <row r="35" spans="2:9" ht="28.8" x14ac:dyDescent="0.3">
      <c r="B35" s="302" t="s">
        <v>707</v>
      </c>
      <c r="C35" s="306"/>
      <c r="D35" s="303"/>
      <c r="E35" s="45"/>
      <c r="F35" s="45"/>
      <c r="G35" s="45"/>
      <c r="H35" s="45"/>
      <c r="I35" s="45"/>
    </row>
    <row r="36" spans="2:9" ht="43.2" x14ac:dyDescent="0.3">
      <c r="B36" s="302" t="s">
        <v>708</v>
      </c>
      <c r="C36" s="299"/>
      <c r="D36" s="10"/>
      <c r="E36" s="45"/>
      <c r="F36" s="45"/>
      <c r="G36" s="45"/>
      <c r="H36" s="45"/>
      <c r="I36" s="45"/>
    </row>
    <row r="37" spans="2:9" ht="28.8" x14ac:dyDescent="0.3">
      <c r="B37" s="308" t="s">
        <v>871</v>
      </c>
      <c r="C37" s="309"/>
      <c r="D37" s="10"/>
      <c r="E37" s="45"/>
      <c r="F37" s="45"/>
      <c r="G37" s="45"/>
      <c r="H37" s="45"/>
      <c r="I37" s="45"/>
    </row>
    <row r="38" spans="2:9" ht="28.8" x14ac:dyDescent="0.3">
      <c r="B38" s="310" t="s">
        <v>709</v>
      </c>
      <c r="C38" s="299"/>
      <c r="D38" s="10"/>
      <c r="E38" s="45"/>
      <c r="F38" s="45"/>
      <c r="G38" s="45"/>
      <c r="H38" s="45"/>
      <c r="I38" s="45"/>
    </row>
    <row r="39" spans="2:9" ht="28.8" x14ac:dyDescent="0.3">
      <c r="B39" s="310" t="s">
        <v>710</v>
      </c>
      <c r="C39" s="299"/>
      <c r="D39" s="10"/>
      <c r="E39" s="45"/>
      <c r="F39" s="45"/>
      <c r="G39" s="45"/>
      <c r="H39" s="45"/>
      <c r="I39" s="45"/>
    </row>
    <row r="40" spans="2:9" ht="28.8" x14ac:dyDescent="0.3">
      <c r="B40" s="310" t="s">
        <v>711</v>
      </c>
      <c r="C40" s="299"/>
      <c r="D40" s="311" t="s">
        <v>712</v>
      </c>
      <c r="E40" s="311"/>
      <c r="F40" s="311"/>
      <c r="G40" s="311"/>
      <c r="H40" s="311"/>
      <c r="I40" s="311"/>
    </row>
    <row r="41" spans="2:9" ht="43.2" x14ac:dyDescent="0.3">
      <c r="B41" s="310" t="s">
        <v>713</v>
      </c>
      <c r="C41" s="299"/>
      <c r="D41" s="312" t="s">
        <v>714</v>
      </c>
      <c r="E41" s="312" t="s">
        <v>715</v>
      </c>
      <c r="F41" s="312" t="s">
        <v>716</v>
      </c>
      <c r="G41" s="312" t="s">
        <v>717</v>
      </c>
      <c r="H41" s="312" t="s">
        <v>718</v>
      </c>
      <c r="I41" s="312" t="s">
        <v>719</v>
      </c>
    </row>
    <row r="42" spans="2:9" x14ac:dyDescent="0.3">
      <c r="B42" s="308" t="s">
        <v>720</v>
      </c>
      <c r="C42" s="299"/>
      <c r="D42" s="303"/>
      <c r="E42" s="303"/>
      <c r="F42" s="303"/>
      <c r="G42" s="303"/>
      <c r="H42" s="303"/>
      <c r="I42" s="303"/>
    </row>
    <row r="43" spans="2:9" x14ac:dyDescent="0.3">
      <c r="B43" s="308" t="s">
        <v>721</v>
      </c>
      <c r="C43" s="299"/>
      <c r="D43" s="303"/>
      <c r="E43" s="303"/>
      <c r="F43" s="303"/>
      <c r="G43" s="303"/>
      <c r="H43" s="303"/>
      <c r="I43" s="303"/>
    </row>
    <row r="44" spans="2:9" s="45" customFormat="1" x14ac:dyDescent="0.3"/>
    <row r="45" spans="2:9" s="45" customFormat="1" x14ac:dyDescent="0.3"/>
    <row r="46" spans="2:9" s="45" customFormat="1" ht="15.6" customHeight="1" x14ac:dyDescent="0.3">
      <c r="B46" s="313" t="s">
        <v>722</v>
      </c>
      <c r="C46" s="313"/>
      <c r="D46" s="313"/>
      <c r="E46" s="313"/>
      <c r="F46" s="313"/>
    </row>
    <row r="47" spans="2:9" s="45" customFormat="1" x14ac:dyDescent="0.3">
      <c r="B47" s="314" t="s">
        <v>723</v>
      </c>
      <c r="C47" s="315"/>
      <c r="D47" s="315"/>
      <c r="E47" s="315"/>
      <c r="F47" s="315"/>
    </row>
    <row r="48" spans="2:9" ht="72" x14ac:dyDescent="0.3">
      <c r="B48" s="141" t="s">
        <v>724</v>
      </c>
      <c r="C48" s="141" t="s">
        <v>725</v>
      </c>
      <c r="D48" s="141" t="s">
        <v>726</v>
      </c>
      <c r="E48" s="141" t="s">
        <v>727</v>
      </c>
      <c r="F48" s="141" t="s">
        <v>728</v>
      </c>
      <c r="G48" s="141" t="s">
        <v>729</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730</v>
      </c>
      <c r="C80" s="104" t="s">
        <v>627</v>
      </c>
      <c r="D80" s="164"/>
      <c r="F80" s="316"/>
      <c r="G80" s="316"/>
      <c r="H80" s="316"/>
      <c r="I80" s="316"/>
      <c r="J80" s="316"/>
    </row>
    <row r="81" spans="2:9" s="45" customFormat="1" x14ac:dyDescent="0.3">
      <c r="B81" s="45" t="s">
        <v>731</v>
      </c>
    </row>
    <row r="82" spans="2:9" ht="57.6" x14ac:dyDescent="0.3">
      <c r="B82" s="141" t="s">
        <v>732</v>
      </c>
      <c r="C82" s="141" t="s">
        <v>733</v>
      </c>
      <c r="D82" s="141" t="s">
        <v>726</v>
      </c>
      <c r="E82" s="141" t="s">
        <v>734</v>
      </c>
      <c r="F82" s="141" t="s">
        <v>735</v>
      </c>
      <c r="G82" s="141" t="s">
        <v>736</v>
      </c>
      <c r="H82" s="141" t="s">
        <v>737</v>
      </c>
      <c r="I82" s="45"/>
    </row>
    <row r="83" spans="2:9" x14ac:dyDescent="0.3">
      <c r="B83" s="79"/>
      <c r="C83" s="79"/>
      <c r="D83" s="79"/>
      <c r="E83" s="79"/>
      <c r="F83" s="79"/>
      <c r="G83" s="79"/>
      <c r="H83" s="317"/>
      <c r="I83" s="45"/>
    </row>
    <row r="84" spans="2:9" x14ac:dyDescent="0.3">
      <c r="B84" s="79"/>
      <c r="C84" s="79"/>
      <c r="D84" s="79"/>
      <c r="E84" s="79"/>
      <c r="F84" s="79"/>
      <c r="G84" s="79"/>
      <c r="H84" s="317"/>
      <c r="I84" s="45"/>
    </row>
    <row r="85" spans="2:9" x14ac:dyDescent="0.3">
      <c r="B85" s="79"/>
      <c r="C85" s="79"/>
      <c r="D85" s="79"/>
      <c r="E85" s="79"/>
      <c r="F85" s="79"/>
      <c r="G85" s="79"/>
      <c r="H85" s="317"/>
      <c r="I85" s="45"/>
    </row>
    <row r="86" spans="2:9" x14ac:dyDescent="0.3">
      <c r="B86" s="79"/>
      <c r="C86" s="79"/>
      <c r="D86" s="79"/>
      <c r="E86" s="79"/>
      <c r="F86" s="79"/>
      <c r="G86" s="79"/>
      <c r="H86" s="317"/>
      <c r="I86" s="45"/>
    </row>
    <row r="87" spans="2:9" x14ac:dyDescent="0.3">
      <c r="B87" s="79"/>
      <c r="C87" s="79"/>
      <c r="D87" s="79"/>
      <c r="E87" s="79"/>
      <c r="F87" s="79"/>
      <c r="G87" s="79"/>
      <c r="H87" s="317"/>
      <c r="I87" s="45"/>
    </row>
    <row r="88" spans="2:9" x14ac:dyDescent="0.3">
      <c r="B88" s="79"/>
      <c r="C88" s="79"/>
      <c r="D88" s="79"/>
      <c r="E88" s="79"/>
      <c r="F88" s="79"/>
      <c r="G88" s="79"/>
      <c r="H88" s="317"/>
      <c r="I88" s="45"/>
    </row>
    <row r="89" spans="2:9" x14ac:dyDescent="0.3">
      <c r="B89" s="79"/>
      <c r="C89" s="79"/>
      <c r="D89" s="79"/>
      <c r="E89" s="79"/>
      <c r="F89" s="79"/>
      <c r="G89" s="79"/>
      <c r="H89" s="317"/>
      <c r="I89" s="45"/>
    </row>
    <row r="90" spans="2:9" x14ac:dyDescent="0.3">
      <c r="B90" s="79"/>
      <c r="C90" s="79"/>
      <c r="D90" s="79"/>
      <c r="E90" s="79"/>
      <c r="F90" s="79"/>
      <c r="G90" s="79"/>
      <c r="H90" s="317"/>
      <c r="I90" s="45"/>
    </row>
    <row r="91" spans="2:9" x14ac:dyDescent="0.3">
      <c r="B91" s="79"/>
      <c r="C91" s="79"/>
      <c r="D91" s="79"/>
      <c r="E91" s="79"/>
      <c r="F91" s="79"/>
      <c r="G91" s="79"/>
      <c r="H91" s="317"/>
      <c r="I91" s="45"/>
    </row>
    <row r="92" spans="2:9" x14ac:dyDescent="0.3">
      <c r="B92" s="79"/>
      <c r="C92" s="79"/>
      <c r="D92" s="79"/>
      <c r="E92" s="79"/>
      <c r="F92" s="79"/>
      <c r="G92" s="79"/>
      <c r="H92" s="317"/>
      <c r="I92" s="45"/>
    </row>
    <row r="93" spans="2:9" x14ac:dyDescent="0.3">
      <c r="B93" s="79"/>
      <c r="C93" s="79"/>
      <c r="D93" s="79"/>
      <c r="E93" s="79"/>
      <c r="F93" s="79"/>
      <c r="G93" s="79"/>
      <c r="H93" s="317"/>
      <c r="I93" s="45"/>
    </row>
    <row r="94" spans="2:9" x14ac:dyDescent="0.3">
      <c r="B94" s="79"/>
      <c r="C94" s="79"/>
      <c r="D94" s="79"/>
      <c r="E94" s="79"/>
      <c r="F94" s="79"/>
      <c r="G94" s="79"/>
      <c r="H94" s="317"/>
      <c r="I94" s="45"/>
    </row>
    <row r="95" spans="2:9" x14ac:dyDescent="0.3">
      <c r="B95" s="79"/>
      <c r="C95" s="79"/>
      <c r="D95" s="79"/>
      <c r="E95" s="79"/>
      <c r="F95" s="79"/>
      <c r="G95" s="79"/>
      <c r="H95" s="317"/>
      <c r="I95" s="45"/>
    </row>
    <row r="96" spans="2:9" x14ac:dyDescent="0.3">
      <c r="B96" s="79"/>
      <c r="C96" s="79"/>
      <c r="D96" s="79"/>
      <c r="E96" s="79"/>
      <c r="F96" s="79"/>
      <c r="G96" s="79"/>
      <c r="H96" s="317"/>
      <c r="I96" s="45"/>
    </row>
    <row r="97" spans="2:9" x14ac:dyDescent="0.3">
      <c r="B97" s="79"/>
      <c r="C97" s="79"/>
      <c r="D97" s="79"/>
      <c r="E97" s="79"/>
      <c r="F97" s="79"/>
      <c r="G97" s="79"/>
      <c r="H97" s="317"/>
      <c r="I97" s="45"/>
    </row>
    <row r="98" spans="2:9" x14ac:dyDescent="0.3">
      <c r="B98" s="79"/>
      <c r="C98" s="79"/>
      <c r="D98" s="79"/>
      <c r="E98" s="79"/>
      <c r="F98" s="79"/>
      <c r="G98" s="79"/>
      <c r="H98" s="317"/>
      <c r="I98" s="45"/>
    </row>
    <row r="99" spans="2:9" x14ac:dyDescent="0.3">
      <c r="B99" s="79"/>
      <c r="C99" s="79"/>
      <c r="D99" s="79"/>
      <c r="E99" s="79"/>
      <c r="F99" s="79"/>
      <c r="G99" s="79"/>
      <c r="H99" s="317"/>
      <c r="I99" s="45"/>
    </row>
    <row r="100" spans="2:9" x14ac:dyDescent="0.3">
      <c r="B100" s="79"/>
      <c r="C100" s="79"/>
      <c r="D100" s="79"/>
      <c r="E100" s="79"/>
      <c r="F100" s="79"/>
      <c r="G100" s="79"/>
      <c r="H100" s="317"/>
      <c r="I100" s="45"/>
    </row>
    <row r="101" spans="2:9" x14ac:dyDescent="0.3">
      <c r="B101" s="79"/>
      <c r="C101" s="79"/>
      <c r="D101" s="79"/>
      <c r="E101" s="79"/>
      <c r="F101" s="79"/>
      <c r="G101" s="79"/>
      <c r="H101" s="317"/>
      <c r="I101" s="45"/>
    </row>
    <row r="102" spans="2:9" x14ac:dyDescent="0.3">
      <c r="B102" s="79"/>
      <c r="C102" s="79"/>
      <c r="D102" s="79"/>
      <c r="E102" s="79"/>
      <c r="F102" s="79"/>
      <c r="G102" s="79"/>
      <c r="H102" s="317"/>
      <c r="I102" s="45"/>
    </row>
    <row r="103" spans="2:9" x14ac:dyDescent="0.3">
      <c r="B103" s="79"/>
      <c r="C103" s="79"/>
      <c r="D103" s="79"/>
      <c r="E103" s="79"/>
      <c r="F103" s="79"/>
      <c r="G103" s="79"/>
      <c r="H103" s="317"/>
      <c r="I103" s="45"/>
    </row>
    <row r="104" spans="2:9" x14ac:dyDescent="0.3">
      <c r="B104" s="79"/>
      <c r="C104" s="79"/>
      <c r="D104" s="79"/>
      <c r="E104" s="79"/>
      <c r="F104" s="79"/>
      <c r="G104" s="79"/>
      <c r="H104" s="317"/>
      <c r="I104" s="45"/>
    </row>
    <row r="105" spans="2:9" x14ac:dyDescent="0.3">
      <c r="B105" s="79"/>
      <c r="C105" s="79"/>
      <c r="D105" s="79"/>
      <c r="E105" s="79"/>
      <c r="F105" s="79"/>
      <c r="G105" s="79"/>
      <c r="H105" s="317"/>
      <c r="I105" s="45"/>
    </row>
    <row r="106" spans="2:9" x14ac:dyDescent="0.3">
      <c r="B106" s="79"/>
      <c r="C106" s="79"/>
      <c r="D106" s="79"/>
      <c r="E106" s="79"/>
      <c r="F106" s="79"/>
      <c r="G106" s="79"/>
      <c r="H106" s="317"/>
      <c r="I106" s="45"/>
    </row>
    <row r="107" spans="2:9" x14ac:dyDescent="0.3">
      <c r="B107" s="79"/>
      <c r="C107" s="79"/>
      <c r="D107" s="79"/>
      <c r="E107" s="79"/>
      <c r="F107" s="79"/>
      <c r="G107" s="79"/>
      <c r="H107" s="317"/>
      <c r="I107" s="45"/>
    </row>
    <row r="108" spans="2:9" x14ac:dyDescent="0.3">
      <c r="B108" s="79"/>
      <c r="C108" s="79"/>
      <c r="D108" s="79"/>
      <c r="E108" s="79"/>
      <c r="F108" s="79"/>
      <c r="G108" s="79"/>
      <c r="H108" s="317"/>
      <c r="I108" s="45"/>
    </row>
    <row r="109" spans="2:9" x14ac:dyDescent="0.3">
      <c r="B109" s="79"/>
      <c r="C109" s="79"/>
      <c r="D109" s="79"/>
      <c r="E109" s="79"/>
      <c r="F109" s="79"/>
      <c r="G109" s="79"/>
      <c r="H109" s="317"/>
      <c r="I109" s="45"/>
    </row>
    <row r="110" spans="2:9" x14ac:dyDescent="0.3">
      <c r="B110" s="79"/>
      <c r="C110" s="79"/>
      <c r="D110" s="79"/>
      <c r="E110" s="79"/>
      <c r="F110" s="79"/>
      <c r="G110" s="79"/>
      <c r="H110" s="317"/>
      <c r="I110" s="45"/>
    </row>
    <row r="111" spans="2:9" x14ac:dyDescent="0.3">
      <c r="B111" s="79"/>
      <c r="C111" s="79"/>
      <c r="D111" s="79"/>
      <c r="E111" s="79"/>
      <c r="F111" s="79"/>
      <c r="G111" s="79"/>
      <c r="H111" s="317"/>
      <c r="I111" s="45"/>
    </row>
    <row r="112" spans="2:9" x14ac:dyDescent="0.3">
      <c r="B112" s="79"/>
      <c r="C112" s="79"/>
      <c r="D112" s="79"/>
      <c r="E112" s="79"/>
      <c r="F112" s="79"/>
      <c r="G112" s="79"/>
      <c r="H112" s="317"/>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IV/dfnIkk110Kt4twKXvCvJRTW+VaiSylXOnuVi/PIq0wGfrZd3dWHVjHUZHCRSO8T1fJsvkHNL6b8CIfoCVbg==" saltValue="Emg4rEaUazypht/yijZEl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zoomScaleNormal="100" workbookViewId="0">
      <selection activeCell="E1" sqref="E1"/>
    </sheetView>
  </sheetViews>
  <sheetFormatPr defaultColWidth="9.44140625" defaultRowHeight="14.4" x14ac:dyDescent="0.3"/>
  <cols>
    <col min="1" max="1" width="3" style="45" customWidth="1"/>
    <col min="2" max="2" width="48" style="190" customWidth="1"/>
    <col min="3" max="3" width="27.5546875" style="190" customWidth="1"/>
    <col min="4" max="8" width="21.5546875" style="190" customWidth="1"/>
    <col min="9" max="9" width="15.5546875" style="19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0"/>
  </cols>
  <sheetData>
    <row r="1" spans="2:9" s="45" customFormat="1" ht="35.4" customHeight="1" x14ac:dyDescent="0.35">
      <c r="B1" s="318" t="s">
        <v>738</v>
      </c>
      <c r="C1" s="319"/>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Enville Booster Station</v>
      </c>
      <c r="D5" s="45"/>
      <c r="E5" s="45"/>
      <c r="F5" s="45"/>
      <c r="G5" s="45"/>
      <c r="H5" s="45"/>
      <c r="I5" s="45"/>
    </row>
    <row r="6" spans="2:9" s="45" customFormat="1" x14ac:dyDescent="0.3"/>
    <row r="7" spans="2:9" s="45" customFormat="1" ht="15.6" x14ac:dyDescent="0.3">
      <c r="B7" s="49" t="s">
        <v>739</v>
      </c>
    </row>
    <row r="8" spans="2:9" x14ac:dyDescent="0.3">
      <c r="B8" s="76" t="s">
        <v>740</v>
      </c>
      <c r="C8" s="320" t="str">
        <f>IF(ICR_ID="","",ICR_ID)</f>
        <v/>
      </c>
      <c r="D8" s="45"/>
      <c r="E8" s="45"/>
      <c r="F8" s="45"/>
      <c r="G8" s="45"/>
      <c r="H8" s="45"/>
      <c r="I8" s="45"/>
    </row>
    <row r="9" spans="2:9" ht="44.25" customHeight="1" x14ac:dyDescent="0.3">
      <c r="B9" s="308" t="s">
        <v>741</v>
      </c>
      <c r="C9" s="299" t="s">
        <v>940</v>
      </c>
      <c r="D9" s="45"/>
      <c r="E9" s="45"/>
      <c r="F9" s="45"/>
      <c r="G9" s="45"/>
      <c r="H9" s="45"/>
      <c r="I9" s="45"/>
    </row>
    <row r="10" spans="2:9" ht="46.5" customHeight="1" x14ac:dyDescent="0.3">
      <c r="B10" s="308" t="s">
        <v>742</v>
      </c>
      <c r="C10" s="299"/>
      <c r="D10" s="45"/>
      <c r="E10" s="45"/>
      <c r="F10" s="45"/>
      <c r="G10" s="45"/>
      <c r="H10" s="45"/>
      <c r="I10" s="45"/>
    </row>
    <row r="11" spans="2:9" ht="31.5" customHeight="1" x14ac:dyDescent="0.3">
      <c r="B11" s="308" t="s">
        <v>528</v>
      </c>
      <c r="C11" s="299"/>
      <c r="D11" s="45"/>
      <c r="E11" s="45"/>
      <c r="F11" s="45"/>
      <c r="G11" s="45"/>
      <c r="H11" s="45"/>
      <c r="I11" s="45"/>
    </row>
    <row r="12" spans="2:9" ht="31.5" customHeight="1" x14ac:dyDescent="0.3">
      <c r="B12" s="308" t="s">
        <v>743</v>
      </c>
      <c r="C12" s="299"/>
      <c r="D12" s="45"/>
      <c r="E12" s="45"/>
      <c r="F12" s="45"/>
      <c r="G12" s="45"/>
      <c r="H12" s="45"/>
      <c r="I12" s="45"/>
    </row>
    <row r="13" spans="2:9" ht="31.5" customHeight="1" x14ac:dyDescent="0.3">
      <c r="B13" s="308" t="s">
        <v>744</v>
      </c>
      <c r="C13" s="299"/>
      <c r="D13" s="45"/>
      <c r="E13" s="45"/>
      <c r="F13" s="45"/>
      <c r="G13" s="45"/>
      <c r="H13" s="45"/>
      <c r="I13" s="45"/>
    </row>
    <row r="14" spans="2:9" ht="31.5" customHeight="1" x14ac:dyDescent="0.3">
      <c r="B14" s="308" t="s">
        <v>745</v>
      </c>
      <c r="C14" s="299"/>
      <c r="D14" s="45"/>
      <c r="E14" s="45"/>
      <c r="F14" s="45"/>
      <c r="G14" s="45"/>
      <c r="H14" s="45"/>
      <c r="I14" s="45"/>
    </row>
    <row r="15" spans="2:9" ht="31.5" customHeight="1" x14ac:dyDescent="0.3">
      <c r="B15" s="308" t="s">
        <v>746</v>
      </c>
      <c r="C15" s="299"/>
      <c r="D15" s="45"/>
      <c r="E15" s="45"/>
      <c r="F15" s="45"/>
      <c r="G15" s="45"/>
      <c r="H15" s="45"/>
      <c r="I15" s="45"/>
    </row>
    <row r="16" spans="2:9" ht="31.5" customHeight="1" x14ac:dyDescent="0.3">
      <c r="B16" s="308" t="s">
        <v>747</v>
      </c>
      <c r="C16" s="299"/>
      <c r="D16" s="45"/>
      <c r="E16" s="45"/>
      <c r="F16" s="45"/>
      <c r="G16" s="45"/>
      <c r="H16" s="45"/>
      <c r="I16" s="45"/>
    </row>
    <row r="17" spans="2:32" ht="28.8" x14ac:dyDescent="0.3">
      <c r="B17" s="106" t="s">
        <v>748</v>
      </c>
      <c r="C17" s="299" t="s">
        <v>940</v>
      </c>
      <c r="D17" s="45"/>
      <c r="E17" s="45"/>
      <c r="F17" s="45"/>
      <c r="G17" s="45"/>
      <c r="H17" s="45"/>
      <c r="I17" s="45"/>
    </row>
    <row r="18" spans="2:32" x14ac:dyDescent="0.3">
      <c r="B18" s="110" t="s">
        <v>749</v>
      </c>
      <c r="C18" s="246"/>
      <c r="D18" s="45"/>
      <c r="E18" s="45"/>
      <c r="F18" s="45"/>
      <c r="G18" s="45"/>
      <c r="H18" s="45"/>
      <c r="I18" s="45"/>
    </row>
    <row r="19" spans="2:32" ht="57.6" x14ac:dyDescent="0.3">
      <c r="B19" s="106" t="s">
        <v>750</v>
      </c>
      <c r="C19" s="306" t="s">
        <v>997</v>
      </c>
      <c r="D19" s="74"/>
      <c r="E19" s="45"/>
      <c r="F19" s="45"/>
      <c r="G19" s="45"/>
      <c r="H19" s="45"/>
      <c r="I19" s="45"/>
    </row>
    <row r="20" spans="2:32" ht="28.8" x14ac:dyDescent="0.3">
      <c r="B20" s="106" t="s">
        <v>751</v>
      </c>
      <c r="C20" s="321" t="s">
        <v>752</v>
      </c>
      <c r="D20" s="321" t="s">
        <v>753</v>
      </c>
      <c r="E20" s="321" t="s">
        <v>754</v>
      </c>
      <c r="F20" s="321" t="s">
        <v>755</v>
      </c>
      <c r="G20" s="321" t="s">
        <v>756</v>
      </c>
      <c r="H20" s="321" t="s">
        <v>757</v>
      </c>
      <c r="I20" s="45"/>
    </row>
    <row r="21" spans="2:32" x14ac:dyDescent="0.3">
      <c r="B21" s="110" t="s">
        <v>758</v>
      </c>
      <c r="C21" s="79" t="s">
        <v>801</v>
      </c>
      <c r="D21" s="79" t="s">
        <v>801</v>
      </c>
      <c r="E21" s="79" t="s">
        <v>801</v>
      </c>
      <c r="F21" s="79" t="s">
        <v>801</v>
      </c>
      <c r="G21" s="79" t="s">
        <v>801</v>
      </c>
      <c r="H21" s="79" t="s">
        <v>801</v>
      </c>
      <c r="I21" s="45"/>
    </row>
    <row r="22" spans="2:32" x14ac:dyDescent="0.3">
      <c r="B22" s="110" t="s">
        <v>759</v>
      </c>
      <c r="C22" s="79" t="s">
        <v>803</v>
      </c>
      <c r="D22" s="79" t="s">
        <v>803</v>
      </c>
      <c r="E22" s="79" t="s">
        <v>803</v>
      </c>
      <c r="F22" s="79" t="s">
        <v>803</v>
      </c>
      <c r="G22" s="79" t="s">
        <v>803</v>
      </c>
      <c r="H22" s="79" t="s">
        <v>803</v>
      </c>
      <c r="I22" s="45"/>
    </row>
    <row r="23" spans="2:32" x14ac:dyDescent="0.3">
      <c r="B23" s="110" t="s">
        <v>760</v>
      </c>
      <c r="C23" s="77"/>
      <c r="D23" s="77"/>
      <c r="E23" s="77"/>
      <c r="F23" s="77"/>
      <c r="G23" s="77"/>
      <c r="H23" s="77"/>
      <c r="I23" s="45"/>
    </row>
    <row r="24" spans="2:32" ht="43.2" x14ac:dyDescent="0.3">
      <c r="B24" s="86" t="s">
        <v>761</v>
      </c>
      <c r="C24" s="109" t="s">
        <v>940</v>
      </c>
      <c r="D24" s="161"/>
      <c r="E24" s="161"/>
      <c r="F24" s="45"/>
      <c r="G24" s="45"/>
      <c r="H24" s="45"/>
      <c r="I24" s="45"/>
    </row>
    <row r="25" spans="2:32" s="45" customFormat="1" x14ac:dyDescent="0.3"/>
    <row r="26" spans="2:32" ht="15.6" x14ac:dyDescent="0.3">
      <c r="B26" s="49" t="s">
        <v>762</v>
      </c>
      <c r="C26" s="322"/>
      <c r="D26" s="322"/>
      <c r="E26" s="322"/>
      <c r="F26" s="322"/>
      <c r="G26" s="322"/>
      <c r="H26" s="45"/>
      <c r="I26" s="45"/>
    </row>
    <row r="27" spans="2:32" x14ac:dyDescent="0.3">
      <c r="B27" s="323" t="s">
        <v>763</v>
      </c>
      <c r="C27" s="306">
        <v>13</v>
      </c>
      <c r="D27" s="322"/>
      <c r="E27" s="322"/>
      <c r="F27" s="322"/>
      <c r="G27" s="322"/>
      <c r="H27" s="45"/>
      <c r="I27" s="45"/>
    </row>
    <row r="28" spans="2:32" ht="41.85" customHeight="1" x14ac:dyDescent="0.3">
      <c r="B28" s="323" t="s">
        <v>764</v>
      </c>
      <c r="C28" s="306">
        <v>0</v>
      </c>
      <c r="D28" s="322"/>
      <c r="E28" s="322"/>
      <c r="F28" s="322"/>
      <c r="G28" s="322"/>
      <c r="H28" s="45"/>
      <c r="I28" s="45"/>
    </row>
    <row r="29" spans="2:32" ht="57.6" x14ac:dyDescent="0.3">
      <c r="B29" s="323" t="s">
        <v>765</v>
      </c>
      <c r="C29" s="306">
        <v>0</v>
      </c>
      <c r="D29" s="322"/>
      <c r="E29" s="322"/>
      <c r="F29" s="322"/>
      <c r="G29" s="322"/>
      <c r="H29" s="45"/>
      <c r="I29" s="45"/>
    </row>
    <row r="30" spans="2:32" x14ac:dyDescent="0.3">
      <c r="B30" s="45"/>
      <c r="C30" s="45"/>
      <c r="D30" s="45"/>
      <c r="E30" s="322"/>
      <c r="F30" s="322"/>
      <c r="G30" s="322"/>
      <c r="H30" s="45"/>
      <c r="I30" s="45"/>
    </row>
    <row r="31" spans="2:32" ht="15.6" x14ac:dyDescent="0.3">
      <c r="B31" s="49" t="s">
        <v>766</v>
      </c>
      <c r="C31" s="104"/>
      <c r="D31" s="164"/>
      <c r="E31" s="45"/>
      <c r="F31" s="322"/>
      <c r="G31" s="322"/>
      <c r="H31" s="45"/>
      <c r="I31" s="45"/>
    </row>
    <row r="32" spans="2:32" x14ac:dyDescent="0.3">
      <c r="B32" s="139"/>
      <c r="C32" s="324" t="s">
        <v>767</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474</v>
      </c>
      <c r="AE32" s="328"/>
      <c r="AF32" s="329"/>
    </row>
    <row r="33" spans="2:32" ht="57.6" x14ac:dyDescent="0.3">
      <c r="B33" s="139"/>
      <c r="C33" s="178" t="s">
        <v>768</v>
      </c>
      <c r="D33" s="178" t="s">
        <v>769</v>
      </c>
      <c r="E33" s="178" t="s">
        <v>770</v>
      </c>
      <c r="F33" s="178" t="s">
        <v>771</v>
      </c>
      <c r="G33" s="178" t="s">
        <v>491</v>
      </c>
      <c r="H33" s="178" t="s">
        <v>492</v>
      </c>
      <c r="I33" s="178" t="s">
        <v>772</v>
      </c>
      <c r="J33" s="178" t="s">
        <v>494</v>
      </c>
      <c r="K33" s="178" t="s">
        <v>495</v>
      </c>
      <c r="L33" s="178" t="s">
        <v>496</v>
      </c>
      <c r="M33" s="178" t="s">
        <v>497</v>
      </c>
      <c r="N33" s="178" t="s">
        <v>498</v>
      </c>
      <c r="O33" s="178" t="s">
        <v>590</v>
      </c>
      <c r="P33" s="178" t="s">
        <v>500</v>
      </c>
      <c r="Q33" s="178" t="s">
        <v>501</v>
      </c>
      <c r="R33" s="178" t="s">
        <v>502</v>
      </c>
      <c r="S33" s="178" t="s">
        <v>503</v>
      </c>
      <c r="T33" s="178" t="s">
        <v>504</v>
      </c>
      <c r="U33" s="178" t="s">
        <v>619</v>
      </c>
      <c r="V33" s="178" t="s">
        <v>506</v>
      </c>
      <c r="W33" s="178" t="s">
        <v>507</v>
      </c>
      <c r="X33" s="178" t="s">
        <v>508</v>
      </c>
      <c r="Y33" s="178" t="s">
        <v>509</v>
      </c>
      <c r="Z33" s="178" t="s">
        <v>510</v>
      </c>
      <c r="AA33" s="178" t="s">
        <v>511</v>
      </c>
      <c r="AB33" s="179" t="s">
        <v>512</v>
      </c>
      <c r="AC33" s="179" t="s">
        <v>513</v>
      </c>
      <c r="AD33" s="180" t="s">
        <v>514</v>
      </c>
      <c r="AE33" s="180" t="s">
        <v>515</v>
      </c>
      <c r="AF33" s="180" t="s">
        <v>516</v>
      </c>
    </row>
    <row r="34" spans="2:32" x14ac:dyDescent="0.3">
      <c r="B34" s="330" t="s">
        <v>773</v>
      </c>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107"/>
      <c r="AD34" s="107"/>
      <c r="AE34" s="144" t="s">
        <v>989</v>
      </c>
      <c r="AF34" s="144"/>
    </row>
    <row r="35" spans="2:32" x14ac:dyDescent="0.3">
      <c r="B35" s="45"/>
      <c r="C35" s="45"/>
      <c r="D35" s="45"/>
      <c r="E35" s="45"/>
      <c r="F35" s="322"/>
      <c r="G35" s="322"/>
      <c r="H35" s="45"/>
      <c r="I35" s="45"/>
    </row>
    <row r="36" spans="2:32" x14ac:dyDescent="0.3">
      <c r="B36" s="45"/>
      <c r="C36" s="45"/>
      <c r="D36" s="45"/>
      <c r="E36" s="322"/>
      <c r="F36" s="322"/>
      <c r="G36" s="322"/>
      <c r="H36" s="45"/>
      <c r="I36" s="45"/>
    </row>
    <row r="37" spans="2:32" x14ac:dyDescent="0.3">
      <c r="B37" s="45"/>
      <c r="C37" s="45"/>
      <c r="D37" s="45"/>
      <c r="E37" s="322"/>
      <c r="F37" s="322"/>
      <c r="G37" s="322"/>
      <c r="H37" s="45"/>
      <c r="I37" s="45"/>
    </row>
    <row r="38" spans="2:32" x14ac:dyDescent="0.3">
      <c r="B38" s="45"/>
      <c r="C38" s="45"/>
      <c r="D38" s="45"/>
      <c r="E38" s="322"/>
      <c r="F38" s="322"/>
      <c r="G38" s="322"/>
      <c r="H38" s="45"/>
      <c r="I38" s="45"/>
    </row>
    <row r="39" spans="2:32" x14ac:dyDescent="0.3">
      <c r="B39" s="45"/>
      <c r="C39" s="45"/>
      <c r="D39" s="45"/>
      <c r="E39" s="322"/>
      <c r="F39" s="322"/>
      <c r="G39" s="322"/>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0"/>
    </row>
    <row r="254" spans="4:4" s="45" customFormat="1" x14ac:dyDescent="0.3">
      <c r="D254" s="190"/>
    </row>
    <row r="255" spans="4:4" s="45" customFormat="1" x14ac:dyDescent="0.3">
      <c r="D255" s="190"/>
    </row>
    <row r="256" spans="4:4" s="45" customFormat="1" x14ac:dyDescent="0.3">
      <c r="D256" s="190"/>
    </row>
    <row r="257" spans="2:4" s="45" customFormat="1" x14ac:dyDescent="0.3">
      <c r="B257" s="190"/>
      <c r="C257" s="190"/>
      <c r="D257" s="190"/>
    </row>
    <row r="258" spans="2:4" s="45" customFormat="1" x14ac:dyDescent="0.3">
      <c r="B258" s="190"/>
      <c r="C258" s="190"/>
      <c r="D258" s="190"/>
    </row>
    <row r="259" spans="2:4" s="45" customFormat="1" x14ac:dyDescent="0.3">
      <c r="B259" s="190"/>
      <c r="C259" s="190"/>
      <c r="D259" s="190"/>
    </row>
    <row r="260" spans="2:4" s="45" customFormat="1" x14ac:dyDescent="0.3">
      <c r="B260" s="190"/>
      <c r="C260" s="190"/>
      <c r="D260" s="190"/>
    </row>
    <row r="261" spans="2:4" s="45" customFormat="1" x14ac:dyDescent="0.3">
      <c r="B261" s="190"/>
      <c r="C261" s="190"/>
      <c r="D261" s="190"/>
    </row>
    <row r="262" spans="2:4" s="45" customFormat="1" x14ac:dyDescent="0.3">
      <c r="B262" s="190"/>
      <c r="C262" s="190"/>
      <c r="D262" s="190"/>
    </row>
    <row r="263" spans="2:4" s="45" customFormat="1" x14ac:dyDescent="0.3">
      <c r="B263" s="190"/>
      <c r="C263" s="190"/>
      <c r="D263" s="190"/>
    </row>
    <row r="264" spans="2:4" s="45" customFormat="1" x14ac:dyDescent="0.3">
      <c r="B264" s="190"/>
      <c r="C264" s="190"/>
      <c r="D264" s="190"/>
    </row>
    <row r="265" spans="2:4" s="45" customFormat="1" x14ac:dyDescent="0.3">
      <c r="B265" s="190"/>
      <c r="C265" s="190"/>
      <c r="D265" s="190"/>
    </row>
    <row r="266" spans="2:4" s="45" customFormat="1" x14ac:dyDescent="0.3">
      <c r="B266" s="190"/>
      <c r="C266" s="190"/>
      <c r="D266" s="190"/>
    </row>
  </sheetData>
  <sheetProtection algorithmName="SHA-512" hashValue="aXMsDxcvAKZeRNXOZYjA2POov5fm4P4rscgPdl+unHt1EiKWmKXNwtoQwBYUwImIT8DPFg0EYrWXbrqdnJSV3A==" saltValue="DOME7x/qdmRiX+vFQFPQN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EAFB28A2-3278-4F3B-8141-D13FC2A0977A}">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3"/>
      <c r="B1" s="333" t="str">
        <f t="shared" ref="B1:B33" si="0">IF(A1=0,"",A1)</f>
        <v/>
      </c>
      <c r="C1" s="334" t="s">
        <v>774</v>
      </c>
    </row>
    <row r="2" spans="1:3" x14ac:dyDescent="0.3">
      <c r="A2" s="333" t="str">
        <f>'Control Devices'!B11</f>
        <v>RBL-1</v>
      </c>
      <c r="B2" s="333" t="str">
        <f t="shared" si="0"/>
        <v>RBL-1</v>
      </c>
    </row>
    <row r="3" spans="1:3" x14ac:dyDescent="0.3">
      <c r="A3" s="333">
        <f>'Control Devices'!B12</f>
        <v>0</v>
      </c>
      <c r="B3" s="333" t="str">
        <f t="shared" si="0"/>
        <v/>
      </c>
    </row>
    <row r="4" spans="1:3" x14ac:dyDescent="0.3">
      <c r="A4" s="333">
        <f>'Control Devices'!B13</f>
        <v>0</v>
      </c>
      <c r="B4" s="333" t="str">
        <f t="shared" si="0"/>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45" t="s">
        <v>775</v>
      </c>
    </row>
    <row r="39" spans="1:2" x14ac:dyDescent="0.3">
      <c r="A39" s="45" t="s">
        <v>776</v>
      </c>
    </row>
    <row r="40" spans="1:2" x14ac:dyDescent="0.3">
      <c r="A40" s="45" t="s">
        <v>777</v>
      </c>
    </row>
    <row r="41" spans="1:2" x14ac:dyDescent="0.3">
      <c r="A41" s="45" t="s">
        <v>778</v>
      </c>
    </row>
    <row r="42" spans="1:2" x14ac:dyDescent="0.3">
      <c r="A42" s="45" t="s">
        <v>779</v>
      </c>
    </row>
    <row r="43" spans="1:2" x14ac:dyDescent="0.3">
      <c r="A43" s="45" t="s">
        <v>780</v>
      </c>
    </row>
    <row r="44" spans="1:2" x14ac:dyDescent="0.3">
      <c r="A44" s="45" t="s">
        <v>781</v>
      </c>
    </row>
    <row r="45" spans="1:2" x14ac:dyDescent="0.3">
      <c r="A45" s="45" t="s">
        <v>782</v>
      </c>
    </row>
    <row r="48" spans="1:2" x14ac:dyDescent="0.3">
      <c r="A48" s="45" t="s">
        <v>783</v>
      </c>
    </row>
    <row r="49" spans="1:1" x14ac:dyDescent="0.3">
      <c r="A49" s="45" t="s">
        <v>784</v>
      </c>
    </row>
    <row r="50" spans="1:1" x14ac:dyDescent="0.3">
      <c r="A50" s="45" t="s">
        <v>785</v>
      </c>
    </row>
    <row r="51" spans="1:1" x14ac:dyDescent="0.3">
      <c r="A51" s="45" t="s">
        <v>786</v>
      </c>
    </row>
    <row r="52" spans="1:1" x14ac:dyDescent="0.3">
      <c r="A52" s="45" t="s">
        <v>787</v>
      </c>
    </row>
    <row r="53" spans="1:1" x14ac:dyDescent="0.3">
      <c r="A53" s="45" t="s">
        <v>788</v>
      </c>
    </row>
    <row r="54" spans="1:1" x14ac:dyDescent="0.3">
      <c r="A54" s="45" t="s">
        <v>789</v>
      </c>
    </row>
    <row r="55" spans="1:1" x14ac:dyDescent="0.3">
      <c r="A55" s="45" t="s">
        <v>790</v>
      </c>
    </row>
    <row r="58" spans="1:1" x14ac:dyDescent="0.3">
      <c r="A58" s="45" t="s">
        <v>791</v>
      </c>
    </row>
    <row r="59" spans="1:1" x14ac:dyDescent="0.3">
      <c r="A59" s="45" t="s">
        <v>792</v>
      </c>
    </row>
    <row r="60" spans="1:1" x14ac:dyDescent="0.3">
      <c r="A60" s="45" t="s">
        <v>793</v>
      </c>
    </row>
    <row r="61" spans="1:1" x14ac:dyDescent="0.3">
      <c r="A61" s="45" t="s">
        <v>794</v>
      </c>
    </row>
    <row r="62" spans="1:1" x14ac:dyDescent="0.3">
      <c r="A62" s="45" t="s">
        <v>795</v>
      </c>
    </row>
    <row r="65" spans="1:1" x14ac:dyDescent="0.3">
      <c r="A65" s="45" t="s">
        <v>796</v>
      </c>
    </row>
    <row r="66" spans="1:1" x14ac:dyDescent="0.3">
      <c r="A66" s="45" t="s">
        <v>797</v>
      </c>
    </row>
    <row r="67" spans="1:1" x14ac:dyDescent="0.3">
      <c r="A67" s="45" t="s">
        <v>795</v>
      </c>
    </row>
    <row r="70" spans="1:1" x14ac:dyDescent="0.3">
      <c r="A70" s="45" t="s">
        <v>798</v>
      </c>
    </row>
    <row r="71" spans="1:1" x14ac:dyDescent="0.3">
      <c r="A71" s="45" t="s">
        <v>799</v>
      </c>
    </row>
    <row r="72" spans="1:1" x14ac:dyDescent="0.3">
      <c r="A72" s="45" t="s">
        <v>800</v>
      </c>
    </row>
    <row r="73" spans="1:1" x14ac:dyDescent="0.3">
      <c r="A73" s="45" t="s">
        <v>801</v>
      </c>
    </row>
    <row r="74" spans="1:1" x14ac:dyDescent="0.3">
      <c r="A74" s="45" t="s">
        <v>802</v>
      </c>
    </row>
    <row r="77" spans="1:1" x14ac:dyDescent="0.3">
      <c r="A77" s="45" t="s">
        <v>803</v>
      </c>
    </row>
    <row r="78" spans="1:1" x14ac:dyDescent="0.3">
      <c r="A78" s="45" t="s">
        <v>804</v>
      </c>
    </row>
    <row r="79" spans="1:1" x14ac:dyDescent="0.3">
      <c r="A79" s="45" t="s">
        <v>805</v>
      </c>
    </row>
    <row r="80" spans="1:1" x14ac:dyDescent="0.3">
      <c r="A80" s="45" t="s">
        <v>806</v>
      </c>
    </row>
    <row r="81" spans="1:1" x14ac:dyDescent="0.3">
      <c r="A81" s="45" t="s">
        <v>807</v>
      </c>
    </row>
    <row r="82" spans="1:1" x14ac:dyDescent="0.3">
      <c r="A82" s="45" t="s">
        <v>808</v>
      </c>
    </row>
    <row r="83" spans="1:1" x14ac:dyDescent="0.3">
      <c r="A83" s="45" t="s">
        <v>809</v>
      </c>
    </row>
    <row r="84" spans="1:1" x14ac:dyDescent="0.3">
      <c r="A84" s="45" t="s">
        <v>810</v>
      </c>
    </row>
    <row r="87" spans="1:1" x14ac:dyDescent="0.3">
      <c r="A87" s="45" t="s">
        <v>811</v>
      </c>
    </row>
    <row r="88" spans="1:1" x14ac:dyDescent="0.3">
      <c r="A88" s="45" t="s">
        <v>812</v>
      </c>
    </row>
    <row r="89" spans="1:1" x14ac:dyDescent="0.3">
      <c r="A89" s="45" t="s">
        <v>813</v>
      </c>
    </row>
    <row r="90" spans="1:1" x14ac:dyDescent="0.3">
      <c r="A90" s="45" t="s">
        <v>814</v>
      </c>
    </row>
    <row r="91" spans="1:1" x14ac:dyDescent="0.3">
      <c r="A91" s="45" t="s">
        <v>815</v>
      </c>
    </row>
    <row r="92" spans="1:1" x14ac:dyDescent="0.3">
      <c r="A92" s="45" t="s">
        <v>816</v>
      </c>
    </row>
    <row r="93" spans="1:1" x14ac:dyDescent="0.3">
      <c r="A93" s="45" t="s">
        <v>810</v>
      </c>
    </row>
    <row r="96" spans="1:1" x14ac:dyDescent="0.3">
      <c r="A96" s="45" t="s">
        <v>817</v>
      </c>
    </row>
    <row r="97" spans="1:1" x14ac:dyDescent="0.3">
      <c r="A97" s="45" t="s">
        <v>818</v>
      </c>
    </row>
    <row r="98" spans="1:1" x14ac:dyDescent="0.3">
      <c r="A98" s="45" t="s">
        <v>819</v>
      </c>
    </row>
    <row r="99" spans="1:1" x14ac:dyDescent="0.3">
      <c r="A99" s="45" t="s">
        <v>50</v>
      </c>
    </row>
    <row r="100" spans="1:1" x14ac:dyDescent="0.3">
      <c r="A100" s="45" t="s">
        <v>820</v>
      </c>
    </row>
    <row r="101" spans="1:1" x14ac:dyDescent="0.3">
      <c r="A101" s="45" t="s">
        <v>42</v>
      </c>
    </row>
    <row r="102" spans="1:1" x14ac:dyDescent="0.3">
      <c r="A102" s="45" t="s">
        <v>821</v>
      </c>
    </row>
    <row r="103" spans="1:1" x14ac:dyDescent="0.3">
      <c r="A103" s="45" t="s">
        <v>822</v>
      </c>
    </row>
    <row r="104" spans="1:1" x14ac:dyDescent="0.3">
      <c r="A104" s="45" t="s">
        <v>823</v>
      </c>
    </row>
    <row r="107" spans="1:1" x14ac:dyDescent="0.3">
      <c r="A107" s="45" t="s">
        <v>824</v>
      </c>
    </row>
    <row r="108" spans="1:1" x14ac:dyDescent="0.3">
      <c r="A108" s="45" t="s">
        <v>825</v>
      </c>
    </row>
    <row r="109" spans="1:1" x14ac:dyDescent="0.3">
      <c r="A109" s="45" t="s">
        <v>826</v>
      </c>
    </row>
    <row r="110" spans="1:1" x14ac:dyDescent="0.3">
      <c r="A110" s="45" t="s">
        <v>827</v>
      </c>
    </row>
    <row r="111" spans="1:1" x14ac:dyDescent="0.3">
      <c r="A111" s="45" t="s">
        <v>828</v>
      </c>
    </row>
    <row r="112" spans="1:1" x14ac:dyDescent="0.3">
      <c r="A112" s="45" t="s">
        <v>829</v>
      </c>
    </row>
    <row r="113" spans="1:1" x14ac:dyDescent="0.3">
      <c r="A113" s="45" t="s">
        <v>795</v>
      </c>
    </row>
    <row r="116" spans="1:1" x14ac:dyDescent="0.3">
      <c r="A116" s="45" t="s">
        <v>830</v>
      </c>
    </row>
    <row r="117" spans="1:1" x14ac:dyDescent="0.3">
      <c r="A117" s="45" t="s">
        <v>831</v>
      </c>
    </row>
    <row r="118" spans="1:1" x14ac:dyDescent="0.3">
      <c r="A118" s="45" t="s">
        <v>832</v>
      </c>
    </row>
    <row r="121" spans="1:1" x14ac:dyDescent="0.3">
      <c r="A121" s="45" t="s">
        <v>833</v>
      </c>
    </row>
    <row r="122" spans="1:1" x14ac:dyDescent="0.3">
      <c r="A122" s="45" t="s">
        <v>834</v>
      </c>
    </row>
    <row r="123" spans="1:1" x14ac:dyDescent="0.3">
      <c r="A123" s="45" t="s">
        <v>835</v>
      </c>
    </row>
    <row r="124" spans="1:1" x14ac:dyDescent="0.3">
      <c r="A124" s="45" t="s">
        <v>836</v>
      </c>
    </row>
    <row r="127" spans="1:1" x14ac:dyDescent="0.3">
      <c r="A127" s="45" t="s">
        <v>837</v>
      </c>
    </row>
    <row r="128" spans="1:1" x14ac:dyDescent="0.3">
      <c r="A128" s="45" t="s">
        <v>838</v>
      </c>
    </row>
    <row r="129" spans="1:1" x14ac:dyDescent="0.3">
      <c r="A129" s="45" t="s">
        <v>839</v>
      </c>
    </row>
    <row r="130" spans="1:1" x14ac:dyDescent="0.3">
      <c r="A130" s="45" t="s">
        <v>840</v>
      </c>
    </row>
    <row r="131" spans="1:1" x14ac:dyDescent="0.3">
      <c r="A131" s="45" t="s">
        <v>841</v>
      </c>
    </row>
    <row r="132" spans="1:1" x14ac:dyDescent="0.3">
      <c r="A132" s="45" t="s">
        <v>796</v>
      </c>
    </row>
    <row r="133" spans="1:1" x14ac:dyDescent="0.3">
      <c r="A133" s="45" t="s">
        <v>797</v>
      </c>
    </row>
    <row r="134" spans="1:1" x14ac:dyDescent="0.3">
      <c r="A134" s="45" t="s">
        <v>842</v>
      </c>
    </row>
    <row r="135" spans="1:1" x14ac:dyDescent="0.3">
      <c r="A135" s="45" t="s">
        <v>843</v>
      </c>
    </row>
    <row r="136" spans="1:1" x14ac:dyDescent="0.3">
      <c r="A136" s="45" t="s">
        <v>844</v>
      </c>
    </row>
    <row r="137" spans="1:1" x14ac:dyDescent="0.3">
      <c r="A137" s="45" t="s">
        <v>795</v>
      </c>
    </row>
    <row r="140" spans="1:1" x14ac:dyDescent="0.3">
      <c r="A140" s="45" t="s">
        <v>845</v>
      </c>
    </row>
    <row r="141" spans="1:1" x14ac:dyDescent="0.3">
      <c r="A141" s="45" t="s">
        <v>846</v>
      </c>
    </row>
    <row r="142" spans="1:1" x14ac:dyDescent="0.3">
      <c r="A142" s="45" t="s">
        <v>847</v>
      </c>
    </row>
    <row r="143" spans="1:1" x14ac:dyDescent="0.3">
      <c r="A143" s="45" t="s">
        <v>810</v>
      </c>
    </row>
    <row r="146" spans="1:1" x14ac:dyDescent="0.3">
      <c r="A146" s="45" t="s">
        <v>848</v>
      </c>
    </row>
    <row r="147" spans="1:1" x14ac:dyDescent="0.3">
      <c r="A147" s="45" t="s">
        <v>849</v>
      </c>
    </row>
    <row r="148" spans="1:1" x14ac:dyDescent="0.3">
      <c r="A148" s="45" t="s">
        <v>850</v>
      </c>
    </row>
    <row r="149" spans="1:1" x14ac:dyDescent="0.3">
      <c r="A149" s="45" t="s">
        <v>810</v>
      </c>
    </row>
    <row r="152" spans="1:1" x14ac:dyDescent="0.3">
      <c r="A152" s="45" t="s">
        <v>851</v>
      </c>
    </row>
    <row r="153" spans="1:1" x14ac:dyDescent="0.3">
      <c r="A153" s="45" t="s">
        <v>852</v>
      </c>
    </row>
    <row r="154" spans="1:1" x14ac:dyDescent="0.3">
      <c r="A154" s="45" t="s">
        <v>810</v>
      </c>
    </row>
    <row r="157" spans="1:1" x14ac:dyDescent="0.3">
      <c r="A157" s="45" t="s">
        <v>853</v>
      </c>
    </row>
    <row r="158" spans="1:1" x14ac:dyDescent="0.3">
      <c r="A158" s="45" t="s">
        <v>854</v>
      </c>
    </row>
    <row r="159" spans="1:1" x14ac:dyDescent="0.3">
      <c r="A159" s="45" t="s">
        <v>855</v>
      </c>
    </row>
    <row r="160" spans="1:1" x14ac:dyDescent="0.3">
      <c r="A160" s="45" t="s">
        <v>856</v>
      </c>
    </row>
    <row r="161" spans="1:1" x14ac:dyDescent="0.3">
      <c r="A161" s="45" t="s">
        <v>857</v>
      </c>
    </row>
    <row r="162" spans="1:1" x14ac:dyDescent="0.3">
      <c r="A162" s="45" t="s">
        <v>858</v>
      </c>
    </row>
    <row r="163" spans="1:1" x14ac:dyDescent="0.3">
      <c r="A163" s="45" t="s">
        <v>810</v>
      </c>
    </row>
    <row r="166" spans="1:1" x14ac:dyDescent="0.3">
      <c r="A166" s="45" t="s">
        <v>859</v>
      </c>
    </row>
    <row r="167" spans="1:1" x14ac:dyDescent="0.3">
      <c r="A167" s="45" t="s">
        <v>860</v>
      </c>
    </row>
    <row r="168" spans="1:1" x14ac:dyDescent="0.3">
      <c r="A168" s="45" t="s">
        <v>861</v>
      </c>
    </row>
    <row r="169" spans="1:1" x14ac:dyDescent="0.3">
      <c r="A169" s="45" t="s">
        <v>862</v>
      </c>
    </row>
    <row r="172" spans="1:1" x14ac:dyDescent="0.3">
      <c r="A172" s="45" t="s">
        <v>863</v>
      </c>
    </row>
    <row r="173" spans="1:1" x14ac:dyDescent="0.3">
      <c r="A173" s="45" t="s">
        <v>864</v>
      </c>
    </row>
    <row r="174" spans="1:1" x14ac:dyDescent="0.3">
      <c r="A174" s="45" t="s">
        <v>865</v>
      </c>
    </row>
    <row r="175" spans="1:1" x14ac:dyDescent="0.3">
      <c r="A175" s="45" t="s">
        <v>866</v>
      </c>
    </row>
    <row r="178" spans="1:1" x14ac:dyDescent="0.3">
      <c r="A178" s="45" t="s">
        <v>867</v>
      </c>
    </row>
    <row r="179" spans="1:1" x14ac:dyDescent="0.3">
      <c r="A179" s="45" t="s">
        <v>868</v>
      </c>
    </row>
    <row r="180" spans="1:1" x14ac:dyDescent="0.3">
      <c r="A180" s="131" t="s">
        <v>869</v>
      </c>
    </row>
    <row r="181" spans="1:1" x14ac:dyDescent="0.3">
      <c r="A181" s="45" t="s">
        <v>870</v>
      </c>
    </row>
    <row r="182" spans="1:1" x14ac:dyDescent="0.3">
      <c r="A182" s="131"/>
    </row>
  </sheetData>
  <sheetProtection algorithmName="SHA-512" hashValue="7NIgBXiv5R3rTVwJmxXaHq2u8Wdoo/0O0BqJv3zGO2R2VSSc5fTzw0NoCejGfj8HjvWwMf2KQmJBU+SZ+GdMLQ==" saltValue="f4OMHTFYVz8G8rDHGk5GN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880</v>
      </c>
      <c r="C1" s="37"/>
      <c r="D1" s="38"/>
      <c r="F1" s="36" t="s">
        <v>881</v>
      </c>
      <c r="G1" s="38"/>
    </row>
    <row r="2" spans="2:7" x14ac:dyDescent="0.3">
      <c r="B2" s="38"/>
      <c r="C2" s="37"/>
      <c r="D2" s="38"/>
      <c r="F2" s="39"/>
      <c r="G2" s="39"/>
    </row>
    <row r="3" spans="2:7" s="41" customFormat="1" x14ac:dyDescent="0.3">
      <c r="B3" s="40" t="s">
        <v>887</v>
      </c>
      <c r="C3" s="40" t="s">
        <v>874</v>
      </c>
      <c r="D3" s="40" t="s">
        <v>875</v>
      </c>
      <c r="F3" s="42" t="s">
        <v>882</v>
      </c>
      <c r="G3" s="42" t="s">
        <v>883</v>
      </c>
    </row>
    <row r="4" spans="2:7" ht="28.8" x14ac:dyDescent="0.3">
      <c r="B4" s="43" t="s">
        <v>14</v>
      </c>
      <c r="C4" s="43" t="s">
        <v>876</v>
      </c>
      <c r="D4" s="43" t="s">
        <v>877</v>
      </c>
      <c r="F4" s="43" t="s">
        <v>892</v>
      </c>
      <c r="G4" s="43" t="s">
        <v>896</v>
      </c>
    </row>
    <row r="5" spans="2:7" ht="28.8" x14ac:dyDescent="0.3">
      <c r="B5" s="43" t="s">
        <v>14</v>
      </c>
      <c r="C5" s="43" t="s">
        <v>884</v>
      </c>
      <c r="D5" s="43" t="s">
        <v>885</v>
      </c>
      <c r="F5" s="43" t="s">
        <v>893</v>
      </c>
      <c r="G5" s="43" t="s">
        <v>896</v>
      </c>
    </row>
    <row r="6" spans="2:7" ht="72" x14ac:dyDescent="0.3">
      <c r="B6" s="43" t="s">
        <v>14</v>
      </c>
      <c r="C6" s="43" t="s">
        <v>918</v>
      </c>
      <c r="D6" s="43" t="s">
        <v>914</v>
      </c>
      <c r="F6" s="43" t="s">
        <v>894</v>
      </c>
      <c r="G6" s="43" t="s">
        <v>921</v>
      </c>
    </row>
    <row r="7" spans="2:7" ht="28.8" x14ac:dyDescent="0.3">
      <c r="B7" s="43" t="s">
        <v>21</v>
      </c>
      <c r="C7" s="43" t="s">
        <v>888</v>
      </c>
      <c r="D7" s="43" t="s">
        <v>920</v>
      </c>
      <c r="F7" s="43" t="s">
        <v>895</v>
      </c>
      <c r="G7" s="43" t="s">
        <v>896</v>
      </c>
    </row>
    <row r="8" spans="2:7" ht="28.8" x14ac:dyDescent="0.3">
      <c r="B8" s="43" t="s">
        <v>21</v>
      </c>
      <c r="C8" s="43" t="s">
        <v>890</v>
      </c>
      <c r="D8" s="43" t="s">
        <v>891</v>
      </c>
      <c r="F8" s="43" t="s">
        <v>897</v>
      </c>
      <c r="G8" s="43" t="s">
        <v>889</v>
      </c>
    </row>
    <row r="9" spans="2:7" ht="28.8" x14ac:dyDescent="0.3">
      <c r="B9" s="43" t="s">
        <v>21</v>
      </c>
      <c r="C9" s="43" t="s">
        <v>917</v>
      </c>
      <c r="D9" s="43" t="s">
        <v>916</v>
      </c>
      <c r="F9" s="43" t="s">
        <v>898</v>
      </c>
      <c r="G9" s="43" t="s">
        <v>899</v>
      </c>
    </row>
    <row r="10" spans="2:7" ht="72" x14ac:dyDescent="0.3">
      <c r="B10" s="43" t="s">
        <v>27</v>
      </c>
      <c r="C10" s="43" t="s">
        <v>919</v>
      </c>
      <c r="D10" s="43" t="s">
        <v>920</v>
      </c>
      <c r="F10" s="43" t="s">
        <v>900</v>
      </c>
      <c r="G10" s="43" t="s">
        <v>922</v>
      </c>
    </row>
    <row r="11" spans="2:7" ht="28.8" x14ac:dyDescent="0.3">
      <c r="B11" s="43" t="s">
        <v>35</v>
      </c>
      <c r="C11" s="43" t="s">
        <v>930</v>
      </c>
      <c r="D11" s="43" t="s">
        <v>931</v>
      </c>
      <c r="F11" s="43" t="s">
        <v>901</v>
      </c>
      <c r="G11" s="43" t="s">
        <v>938</v>
      </c>
    </row>
    <row r="12" spans="2:7" ht="28.8" x14ac:dyDescent="0.3">
      <c r="B12" s="43" t="s">
        <v>932</v>
      </c>
      <c r="C12" s="43" t="s">
        <v>933</v>
      </c>
      <c r="D12" s="43" t="s">
        <v>934</v>
      </c>
      <c r="F12" s="43" t="s">
        <v>902</v>
      </c>
      <c r="G12" s="43" t="s">
        <v>896</v>
      </c>
    </row>
    <row r="13" spans="2:7" ht="57.6" x14ac:dyDescent="0.3">
      <c r="B13" s="43" t="s">
        <v>42</v>
      </c>
      <c r="C13" s="43" t="s">
        <v>937</v>
      </c>
      <c r="D13" s="43" t="s">
        <v>934</v>
      </c>
      <c r="F13" s="43" t="s">
        <v>903</v>
      </c>
      <c r="G13" s="43" t="s">
        <v>923</v>
      </c>
    </row>
    <row r="14" spans="2:7" ht="43.2" x14ac:dyDescent="0.3">
      <c r="B14" s="43" t="s">
        <v>935</v>
      </c>
      <c r="C14" s="43" t="s">
        <v>936</v>
      </c>
      <c r="D14" s="43" t="s">
        <v>934</v>
      </c>
      <c r="F14" s="43" t="s">
        <v>904</v>
      </c>
      <c r="G14" s="43" t="s">
        <v>896</v>
      </c>
    </row>
    <row r="15" spans="2:7" ht="28.8" x14ac:dyDescent="0.3">
      <c r="B15" s="43" t="s">
        <v>56</v>
      </c>
      <c r="C15" s="43" t="s">
        <v>937</v>
      </c>
      <c r="D15" s="43" t="s">
        <v>934</v>
      </c>
      <c r="F15" s="43" t="s">
        <v>909</v>
      </c>
      <c r="G15" s="43" t="s">
        <v>896</v>
      </c>
    </row>
    <row r="16" spans="2:7" ht="43.2" x14ac:dyDescent="0.3">
      <c r="B16" s="43" t="s">
        <v>878</v>
      </c>
      <c r="C16" s="43" t="s">
        <v>925</v>
      </c>
      <c r="D16" s="43" t="s">
        <v>929</v>
      </c>
      <c r="F16" s="43" t="s">
        <v>908</v>
      </c>
      <c r="G16" s="43" t="s">
        <v>896</v>
      </c>
    </row>
    <row r="17" spans="2:7" ht="43.2" x14ac:dyDescent="0.3">
      <c r="B17" s="43" t="s">
        <v>878</v>
      </c>
      <c r="C17" s="43" t="s">
        <v>879</v>
      </c>
      <c r="D17" s="43" t="s">
        <v>886</v>
      </c>
      <c r="F17" s="43" t="s">
        <v>910</v>
      </c>
      <c r="G17" s="43" t="s">
        <v>896</v>
      </c>
    </row>
    <row r="18" spans="2:7" ht="72" x14ac:dyDescent="0.3">
      <c r="B18" s="43" t="s">
        <v>928</v>
      </c>
      <c r="C18" s="43" t="s">
        <v>926</v>
      </c>
      <c r="D18" s="43" t="s">
        <v>927</v>
      </c>
      <c r="F18" s="43" t="s">
        <v>911</v>
      </c>
      <c r="G18" s="43" t="s">
        <v>924</v>
      </c>
    </row>
    <row r="19" spans="2:7" ht="28.8" x14ac:dyDescent="0.3">
      <c r="F19" s="43" t="s">
        <v>905</v>
      </c>
      <c r="G19" s="43" t="s">
        <v>906</v>
      </c>
    </row>
    <row r="20" spans="2:7" ht="72" x14ac:dyDescent="0.3">
      <c r="F20" s="43" t="s">
        <v>907</v>
      </c>
      <c r="G20" s="43" t="s">
        <v>896</v>
      </c>
    </row>
    <row r="21" spans="2:7" x14ac:dyDescent="0.3">
      <c r="F21" s="43" t="s">
        <v>912</v>
      </c>
      <c r="G21" s="43" t="s">
        <v>913</v>
      </c>
    </row>
  </sheetData>
  <sheetProtection algorithmName="SHA-512" hashValue="uJopZ5trRQbCSWJ7+tJWSsVwxb4rh4AlGbUitVq9K8Zusg0xBMd9iUmItNys/CT7B/IO9JO+vg/cgvdPQZS4Qw==" saltValue="CG9jfAGX5eJUHu3yigmnY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O0IzXDHmmlofshrV7EW+YtE8veVDCyponlO9OWbygK14bAw0D9/fDZwI9LN3BxRaWadx2RZ4Uc7JoxDrQjxaGA==" saltValue="yifyQ41EnF1BlPWARALea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topLeftCell="A87" workbookViewId="0">
      <selection activeCell="D54" sqref="D5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941</v>
      </c>
    </row>
    <row r="5" spans="2:4" x14ac:dyDescent="0.3">
      <c r="B5" s="76" t="s">
        <v>295</v>
      </c>
      <c r="C5" s="78" t="s">
        <v>940</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77022</v>
      </c>
    </row>
    <row r="13" spans="2:4" x14ac:dyDescent="0.3">
      <c r="B13" s="76" t="s">
        <v>301</v>
      </c>
      <c r="C13" s="77" t="s">
        <v>946</v>
      </c>
    </row>
    <row r="14" spans="2:4" ht="28.8" x14ac:dyDescent="0.3">
      <c r="B14" s="76" t="s">
        <v>302</v>
      </c>
      <c r="C14" s="79" t="s">
        <v>956</v>
      </c>
    </row>
    <row r="15" spans="2:4" x14ac:dyDescent="0.3">
      <c r="B15" s="76" t="s">
        <v>303</v>
      </c>
      <c r="C15" s="77" t="s">
        <v>947</v>
      </c>
    </row>
    <row r="16" spans="2:4" x14ac:dyDescent="0.3">
      <c r="B16" s="76" t="s">
        <v>304</v>
      </c>
      <c r="C16" s="77"/>
    </row>
    <row r="17" spans="2:3" x14ac:dyDescent="0.3">
      <c r="B17" s="76" t="s">
        <v>305</v>
      </c>
      <c r="C17" s="80" t="s">
        <v>948</v>
      </c>
    </row>
    <row r="18" spans="2:3" x14ac:dyDescent="0.3">
      <c r="B18" s="76" t="s">
        <v>306</v>
      </c>
      <c r="C18" s="77"/>
    </row>
    <row r="20" spans="2:3" ht="15.6" x14ac:dyDescent="0.3">
      <c r="B20" s="49" t="s">
        <v>307</v>
      </c>
    </row>
    <row r="21" spans="2:3" x14ac:dyDescent="0.3">
      <c r="B21" s="76" t="s">
        <v>308</v>
      </c>
      <c r="C21" s="77" t="s">
        <v>974</v>
      </c>
    </row>
    <row r="22" spans="2:3" x14ac:dyDescent="0.3">
      <c r="B22" s="76" t="s">
        <v>309</v>
      </c>
      <c r="C22" s="77"/>
    </row>
    <row r="23" spans="2:3" x14ac:dyDescent="0.3">
      <c r="B23" s="76" t="s">
        <v>310</v>
      </c>
      <c r="C23" s="79" t="s">
        <v>966</v>
      </c>
    </row>
    <row r="24" spans="2:3" x14ac:dyDescent="0.3">
      <c r="B24" s="76" t="s">
        <v>311</v>
      </c>
      <c r="C24" s="79"/>
    </row>
    <row r="25" spans="2:3" x14ac:dyDescent="0.3">
      <c r="B25" s="76" t="s">
        <v>312</v>
      </c>
      <c r="C25" s="77" t="s">
        <v>967</v>
      </c>
    </row>
    <row r="26" spans="2:3" x14ac:dyDescent="0.3">
      <c r="B26" s="76" t="s">
        <v>313</v>
      </c>
      <c r="C26" s="77" t="s">
        <v>968</v>
      </c>
    </row>
    <row r="27" spans="2:3" x14ac:dyDescent="0.3">
      <c r="B27" s="76" t="s">
        <v>314</v>
      </c>
      <c r="C27" s="77" t="s">
        <v>957</v>
      </c>
    </row>
    <row r="28" spans="2:3" x14ac:dyDescent="0.3">
      <c r="B28" s="76" t="s">
        <v>315</v>
      </c>
      <c r="C28" s="77">
        <v>73448</v>
      </c>
    </row>
    <row r="29" spans="2:3" x14ac:dyDescent="0.3">
      <c r="B29" s="76" t="s">
        <v>316</v>
      </c>
      <c r="C29" s="77" t="s">
        <v>969</v>
      </c>
    </row>
    <row r="30" spans="2:3" x14ac:dyDescent="0.3">
      <c r="B30" s="76" t="s">
        <v>317</v>
      </c>
      <c r="C30" s="77">
        <v>33.963565000000003</v>
      </c>
    </row>
    <row r="31" spans="2:3" x14ac:dyDescent="0.3">
      <c r="B31" s="76" t="s">
        <v>318</v>
      </c>
      <c r="C31" s="77">
        <v>-97.031616999999997</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77022</v>
      </c>
    </row>
    <row r="37" spans="2:3" x14ac:dyDescent="0.3">
      <c r="B37" s="76" t="s">
        <v>301</v>
      </c>
      <c r="C37" s="77" t="s">
        <v>950</v>
      </c>
    </row>
    <row r="38" spans="2:3" x14ac:dyDescent="0.3">
      <c r="B38" s="76" t="s">
        <v>302</v>
      </c>
      <c r="C38" s="77" t="s">
        <v>952</v>
      </c>
    </row>
    <row r="39" spans="2:3" x14ac:dyDescent="0.3">
      <c r="B39" s="76" t="s">
        <v>303</v>
      </c>
      <c r="C39" s="77" t="s">
        <v>953</v>
      </c>
    </row>
    <row r="40" spans="2:3" x14ac:dyDescent="0.3">
      <c r="B40" s="76" t="s">
        <v>304</v>
      </c>
      <c r="C40" s="77"/>
    </row>
    <row r="41" spans="2:3" x14ac:dyDescent="0.3">
      <c r="B41" s="76" t="s">
        <v>305</v>
      </c>
      <c r="C41" s="80" t="s">
        <v>951</v>
      </c>
    </row>
    <row r="42" spans="2:3" x14ac:dyDescent="0.3">
      <c r="B42" s="76" t="s">
        <v>306</v>
      </c>
      <c r="C42" s="77"/>
    </row>
    <row r="43" spans="2:3" x14ac:dyDescent="0.3">
      <c r="B43" s="81"/>
      <c r="C43" s="82"/>
    </row>
    <row r="44" spans="2:3" x14ac:dyDescent="0.3">
      <c r="B44" s="83" t="s">
        <v>319</v>
      </c>
      <c r="C44" s="77" t="s">
        <v>940</v>
      </c>
    </row>
    <row r="45" spans="2:3" x14ac:dyDescent="0.3">
      <c r="B45" s="83" t="s">
        <v>320</v>
      </c>
      <c r="C45" s="77" t="s">
        <v>940</v>
      </c>
    </row>
    <row r="46" spans="2:3" x14ac:dyDescent="0.3">
      <c r="B46" s="81"/>
      <c r="C46" s="82"/>
    </row>
    <row r="47" spans="2:3" x14ac:dyDescent="0.3">
      <c r="B47" s="83" t="s">
        <v>321</v>
      </c>
      <c r="C47" s="77" t="s">
        <v>940</v>
      </c>
    </row>
    <row r="48" spans="2:3" x14ac:dyDescent="0.3">
      <c r="B48" s="84" t="s">
        <v>322</v>
      </c>
      <c r="C48" s="77" t="s">
        <v>965</v>
      </c>
    </row>
    <row r="49" spans="2:4" ht="28.8" x14ac:dyDescent="0.3">
      <c r="B49" s="85" t="s">
        <v>323</v>
      </c>
      <c r="C49" s="77">
        <v>75</v>
      </c>
    </row>
    <row r="50" spans="2:4" ht="28.8" x14ac:dyDescent="0.3">
      <c r="B50" s="85" t="s">
        <v>324</v>
      </c>
      <c r="C50" s="77" t="s">
        <v>970</v>
      </c>
    </row>
    <row r="51" spans="2:4" x14ac:dyDescent="0.3">
      <c r="B51" s="86" t="s">
        <v>325</v>
      </c>
      <c r="C51" s="78">
        <v>12</v>
      </c>
      <c r="D51" s="75" t="s">
        <v>949</v>
      </c>
    </row>
    <row r="52" spans="2:4" x14ac:dyDescent="0.3">
      <c r="B52" s="87" t="s">
        <v>326</v>
      </c>
      <c r="C52" s="88" t="s">
        <v>955</v>
      </c>
    </row>
    <row r="53" spans="2:4" x14ac:dyDescent="0.3">
      <c r="B53" s="81"/>
      <c r="C53" s="82"/>
    </row>
    <row r="54" spans="2:4" ht="72" x14ac:dyDescent="0.3">
      <c r="B54" s="89" t="s">
        <v>327</v>
      </c>
      <c r="C54" s="90">
        <v>2185483</v>
      </c>
      <c r="D54" s="75" t="s">
        <v>949</v>
      </c>
    </row>
    <row r="55" spans="2:4" x14ac:dyDescent="0.3">
      <c r="B55" s="91" t="s">
        <v>328</v>
      </c>
      <c r="C55" s="77" t="s">
        <v>896</v>
      </c>
    </row>
    <row r="56" spans="2:4" ht="72" x14ac:dyDescent="0.3">
      <c r="B56" s="86" t="s">
        <v>329</v>
      </c>
      <c r="C56" s="77">
        <v>543</v>
      </c>
      <c r="D56" s="75" t="s">
        <v>949</v>
      </c>
    </row>
    <row r="57" spans="2:4" ht="28.8" x14ac:dyDescent="0.3">
      <c r="B57" s="86" t="s">
        <v>330</v>
      </c>
      <c r="C57" s="77"/>
    </row>
    <row r="58" spans="2:4" ht="28.8" x14ac:dyDescent="0.3">
      <c r="B58" s="86" t="s">
        <v>331</v>
      </c>
      <c r="C58" s="77">
        <v>1479</v>
      </c>
      <c r="D58" s="75" t="s">
        <v>975</v>
      </c>
    </row>
    <row r="60" spans="2:4" ht="15.6" x14ac:dyDescent="0.3">
      <c r="B60" s="92" t="s">
        <v>332</v>
      </c>
      <c r="C60" s="93" t="s">
        <v>333</v>
      </c>
    </row>
    <row r="61" spans="2:4" x14ac:dyDescent="0.3">
      <c r="B61" s="94" t="s">
        <v>38</v>
      </c>
      <c r="C61" s="95" t="s">
        <v>896</v>
      </c>
    </row>
    <row r="62" spans="2:4" x14ac:dyDescent="0.3">
      <c r="B62" s="96" t="s">
        <v>42</v>
      </c>
      <c r="C62" s="77" t="s">
        <v>896</v>
      </c>
    </row>
    <row r="63" spans="2:4" x14ac:dyDescent="0.3">
      <c r="B63" s="97" t="s">
        <v>334</v>
      </c>
      <c r="C63" s="77" t="s">
        <v>940</v>
      </c>
    </row>
    <row r="64" spans="2:4" x14ac:dyDescent="0.3">
      <c r="B64" s="97" t="s">
        <v>50</v>
      </c>
      <c r="C64" s="77" t="s">
        <v>896</v>
      </c>
    </row>
    <row r="65" spans="2:3" x14ac:dyDescent="0.3">
      <c r="B65" s="96" t="s">
        <v>335</v>
      </c>
      <c r="C65" s="77" t="s">
        <v>940</v>
      </c>
    </row>
    <row r="66" spans="2:3" x14ac:dyDescent="0.3">
      <c r="B66" s="96" t="s">
        <v>336</v>
      </c>
      <c r="C66" s="77" t="s">
        <v>940</v>
      </c>
    </row>
    <row r="67" spans="2:3" x14ac:dyDescent="0.3">
      <c r="B67" s="96" t="s">
        <v>337</v>
      </c>
      <c r="C67" s="77" t="s">
        <v>896</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940</v>
      </c>
    </row>
    <row r="72" spans="2:3" x14ac:dyDescent="0.3">
      <c r="B72" s="96" t="s">
        <v>342</v>
      </c>
      <c r="C72" s="77" t="s">
        <v>940</v>
      </c>
    </row>
    <row r="73" spans="2:3" x14ac:dyDescent="0.3">
      <c r="B73" s="96" t="s">
        <v>70</v>
      </c>
      <c r="C73" s="77" t="s">
        <v>896</v>
      </c>
    </row>
    <row r="74" spans="2:3" x14ac:dyDescent="0.3">
      <c r="B74" s="96" t="s">
        <v>915</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940</v>
      </c>
    </row>
    <row r="81" spans="2:4" x14ac:dyDescent="0.3">
      <c r="B81" s="103" t="s">
        <v>346</v>
      </c>
      <c r="C81" s="102" t="s">
        <v>896</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954</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896</v>
      </c>
    </row>
    <row r="91" spans="2:4" ht="62.1" customHeight="1" x14ac:dyDescent="0.3">
      <c r="B91" s="110" t="s">
        <v>355</v>
      </c>
      <c r="C91" s="109" t="s">
        <v>940</v>
      </c>
    </row>
    <row r="92" spans="2:4" x14ac:dyDescent="0.3">
      <c r="B92" s="110" t="s">
        <v>356</v>
      </c>
      <c r="C92" s="109" t="s">
        <v>896</v>
      </c>
    </row>
    <row r="93" spans="2:4" ht="28.8" x14ac:dyDescent="0.3">
      <c r="B93" s="111" t="s">
        <v>357</v>
      </c>
      <c r="C93" s="109" t="s">
        <v>940</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row>
    <row r="99" spans="2:3" x14ac:dyDescent="0.3">
      <c r="B99" s="110" t="s">
        <v>363</v>
      </c>
      <c r="C99" s="109"/>
    </row>
    <row r="100" spans="2:3" x14ac:dyDescent="0.3">
      <c r="B100" s="110" t="s">
        <v>364</v>
      </c>
      <c r="C100" s="109"/>
    </row>
    <row r="101" spans="2:3" ht="28.8" x14ac:dyDescent="0.3">
      <c r="B101" s="106" t="s">
        <v>365</v>
      </c>
      <c r="C101" s="109" t="s">
        <v>896</v>
      </c>
    </row>
    <row r="102" spans="2:3" x14ac:dyDescent="0.3">
      <c r="B102" s="112" t="s">
        <v>366</v>
      </c>
      <c r="C102" s="109" t="s">
        <v>976</v>
      </c>
    </row>
  </sheetData>
  <sheetProtection algorithmName="SHA-512" hashValue="GGfPN0UunyhuYzCPo6ETvnZSD42QUlSSBb48cAuA4hxV1B7hwwLov23+G5g/SpZShdMPcX4gWbOFwF8fGeTpxQ==" saltValue="4ckn4dbREOpvAdXMbSSksg==" spinCount="100000" sheet="1" objects="1" scenarios="1" formatCells="0" formatColumns="0" formatRows="0" insertColumns="0" insertRows="0" insertHyperlinks="0" deleteColumns="0" deleteRows="0" sort="0" autoFilter="0" pivotTables="0"/>
  <conditionalFormatting sqref="C48:C50">
    <cfRule type="expression" dxfId="150" priority="12">
      <formula>NOT($C$47="No")</formula>
    </cfRule>
  </conditionalFormatting>
  <conditionalFormatting sqref="C57">
    <cfRule type="expression" dxfId="149" priority="10">
      <formula>NOT($C$23="Centralized Production Facility")</formula>
    </cfRule>
  </conditionalFormatting>
  <conditionalFormatting sqref="C58">
    <cfRule type="expression" dxfId="148" priority="8">
      <formula>NOT($C$23="Gathering and Boosting Station")</formula>
    </cfRule>
  </conditionalFormatting>
  <conditionalFormatting sqref="C86:C89">
    <cfRule type="expression" dxfId="147" priority="2">
      <formula>$C$85="Area"</formula>
    </cfRule>
  </conditionalFormatting>
  <conditionalFormatting sqref="C87:C89">
    <cfRule type="expression" dxfId="146" priority="4">
      <formula>$C$86="No"</formula>
    </cfRule>
  </conditionalFormatting>
  <conditionalFormatting sqref="C90:C92">
    <cfRule type="expression" dxfId="145" priority="1">
      <formula>$C$85="Major"</formula>
    </cfRule>
  </conditionalFormatting>
  <conditionalFormatting sqref="C91:C92">
    <cfRule type="expression" dxfId="144" priority="3">
      <formula>$C$90="No"</formula>
    </cfRule>
  </conditionalFormatting>
  <conditionalFormatting sqref="C94:C100">
    <cfRule type="expression" dxfId="143" priority="5">
      <formula>$C$93="No"</formula>
    </cfRule>
  </conditionalFormatting>
  <conditionalFormatting sqref="C102">
    <cfRule type="expression" dxfId="142" priority="11">
      <formula>NOT($C$101="Yes")</formula>
    </cfRule>
  </conditionalFormatting>
  <conditionalFormatting sqref="D81">
    <cfRule type="expression" dxfId="141" priority="6">
      <formula>$C$81="Yes"</formula>
    </cfRule>
    <cfRule type="expression" dxfId="140"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abSelected="1" workbookViewId="0">
      <selection activeCell="G13" sqref="G1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Enville Booster Station</v>
      </c>
    </row>
    <row r="6" spans="2:5" x14ac:dyDescent="0.3">
      <c r="B6" s="115"/>
      <c r="C6" s="116"/>
      <c r="D6" s="117"/>
    </row>
    <row r="7" spans="2:5" x14ac:dyDescent="0.3">
      <c r="C7" s="48" t="s">
        <v>977</v>
      </c>
    </row>
    <row r="8" spans="2:5" ht="15.6" x14ac:dyDescent="0.3">
      <c r="B8" s="49" t="s">
        <v>370</v>
      </c>
      <c r="C8" s="118">
        <v>44927</v>
      </c>
      <c r="D8" s="49"/>
    </row>
    <row r="9" spans="2:5" ht="48.6" customHeight="1" x14ac:dyDescent="0.3">
      <c r="B9" s="119" t="s">
        <v>371</v>
      </c>
      <c r="C9" s="119"/>
      <c r="D9" s="119"/>
    </row>
    <row r="10" spans="2:5" x14ac:dyDescent="0.3">
      <c r="B10" s="120" t="s">
        <v>372</v>
      </c>
      <c r="C10" s="121"/>
      <c r="D10" s="121">
        <v>44089</v>
      </c>
    </row>
    <row r="11" spans="2:5" x14ac:dyDescent="0.3">
      <c r="B11" s="120"/>
      <c r="C11" s="122" t="s">
        <v>373</v>
      </c>
      <c r="D11" s="122" t="s">
        <v>374</v>
      </c>
    </row>
    <row r="12" spans="2:5" x14ac:dyDescent="0.3">
      <c r="B12" s="123" t="s">
        <v>375</v>
      </c>
      <c r="C12" s="124" t="s">
        <v>376</v>
      </c>
      <c r="D12" s="124" t="s">
        <v>376</v>
      </c>
    </row>
    <row r="13" spans="2:5" x14ac:dyDescent="0.3">
      <c r="B13" s="125" t="s">
        <v>377</v>
      </c>
      <c r="C13" s="88">
        <v>0.51200000000000001</v>
      </c>
      <c r="D13" s="88">
        <v>0.71399999999999997</v>
      </c>
    </row>
    <row r="14" spans="2:5" x14ac:dyDescent="0.3">
      <c r="B14" s="126" t="s">
        <v>378</v>
      </c>
      <c r="C14" s="88">
        <v>0.66900000000000004</v>
      </c>
      <c r="D14" s="88">
        <v>1.333</v>
      </c>
    </row>
    <row r="15" spans="2:5" x14ac:dyDescent="0.3">
      <c r="B15" s="126" t="s">
        <v>379</v>
      </c>
      <c r="C15" s="88">
        <v>12.127000000000001</v>
      </c>
      <c r="D15" s="88">
        <v>7.3239999999999998</v>
      </c>
      <c r="E15" s="127"/>
    </row>
    <row r="16" spans="2:5" x14ac:dyDescent="0.3">
      <c r="B16" s="126" t="s">
        <v>380</v>
      </c>
      <c r="C16" s="88">
        <v>5.08</v>
      </c>
      <c r="D16" s="88">
        <v>3.8570000000000002</v>
      </c>
      <c r="E16" s="127"/>
    </row>
    <row r="17" spans="2:5" x14ac:dyDescent="0.3">
      <c r="B17" s="126" t="s">
        <v>381</v>
      </c>
      <c r="C17" s="88">
        <v>0.76800000000000002</v>
      </c>
      <c r="D17" s="88">
        <v>0.379</v>
      </c>
      <c r="E17" s="127"/>
    </row>
    <row r="18" spans="2:5" x14ac:dyDescent="0.3">
      <c r="B18" s="126" t="s">
        <v>382</v>
      </c>
      <c r="C18" s="88">
        <v>1.5960000000000001</v>
      </c>
      <c r="D18" s="88">
        <v>1.268</v>
      </c>
      <c r="E18" s="127"/>
    </row>
    <row r="19" spans="2:5" x14ac:dyDescent="0.3">
      <c r="B19" s="126" t="s">
        <v>383</v>
      </c>
      <c r="C19" s="88">
        <v>0.43</v>
      </c>
      <c r="D19" s="88">
        <v>0.26900000000000002</v>
      </c>
      <c r="E19" s="127"/>
    </row>
    <row r="20" spans="2:5" x14ac:dyDescent="0.3">
      <c r="B20" s="126" t="s">
        <v>384</v>
      </c>
      <c r="C20" s="88">
        <v>0.53500000000000003</v>
      </c>
      <c r="D20" s="88">
        <v>0.434</v>
      </c>
      <c r="E20" s="127"/>
    </row>
    <row r="21" spans="2:5" x14ac:dyDescent="0.3">
      <c r="B21" s="126" t="s">
        <v>385</v>
      </c>
      <c r="C21" s="88" t="s">
        <v>889</v>
      </c>
      <c r="D21" s="88" t="s">
        <v>889</v>
      </c>
      <c r="E21" s="127"/>
    </row>
    <row r="22" spans="2:5" x14ac:dyDescent="0.3">
      <c r="B22" s="126" t="s">
        <v>386</v>
      </c>
      <c r="C22" s="88">
        <v>0.186</v>
      </c>
      <c r="D22" s="88" t="s">
        <v>889</v>
      </c>
      <c r="E22" s="127"/>
    </row>
    <row r="23" spans="2:5" x14ac:dyDescent="0.3">
      <c r="B23" s="126" t="s">
        <v>387</v>
      </c>
      <c r="C23" s="88">
        <v>3.7999999999999999E-2</v>
      </c>
      <c r="D23" s="88" t="s">
        <v>889</v>
      </c>
      <c r="E23" s="127"/>
    </row>
    <row r="24" spans="2:5" x14ac:dyDescent="0.3">
      <c r="B24" s="126" t="s">
        <v>388</v>
      </c>
      <c r="C24" s="88" t="s">
        <v>889</v>
      </c>
      <c r="D24" s="88" t="s">
        <v>889</v>
      </c>
      <c r="E24" s="127"/>
    </row>
    <row r="25" spans="2:5" ht="14.85" customHeight="1" x14ac:dyDescent="0.3">
      <c r="B25" s="128" t="s">
        <v>389</v>
      </c>
      <c r="C25" s="88" t="s">
        <v>889</v>
      </c>
      <c r="D25" s="88" t="s">
        <v>889</v>
      </c>
      <c r="E25" s="127"/>
    </row>
    <row r="26" spans="2:5" ht="14.85" customHeight="1" x14ac:dyDescent="0.3">
      <c r="B26" s="128" t="s">
        <v>390</v>
      </c>
      <c r="C26" s="88">
        <v>7.0000000000000001E-3</v>
      </c>
      <c r="D26" s="88" t="s">
        <v>889</v>
      </c>
      <c r="E26" s="127"/>
    </row>
    <row r="27" spans="2:5" ht="14.85" customHeight="1" x14ac:dyDescent="0.3">
      <c r="B27" s="128" t="s">
        <v>391</v>
      </c>
      <c r="C27" s="88" t="s">
        <v>889</v>
      </c>
      <c r="D27" s="88" t="s">
        <v>889</v>
      </c>
      <c r="E27" s="127"/>
    </row>
    <row r="28" spans="2:5" x14ac:dyDescent="0.3">
      <c r="B28" s="128" t="s">
        <v>392</v>
      </c>
      <c r="C28" s="88" t="s">
        <v>889</v>
      </c>
      <c r="D28" s="88" t="s">
        <v>889</v>
      </c>
      <c r="E28" s="127"/>
    </row>
    <row r="29" spans="2:5" x14ac:dyDescent="0.3">
      <c r="B29" s="128" t="s">
        <v>393</v>
      </c>
      <c r="C29" s="88">
        <v>1E-3</v>
      </c>
      <c r="D29" s="88" t="s">
        <v>889</v>
      </c>
      <c r="E29" s="127"/>
    </row>
    <row r="30" spans="2:5" x14ac:dyDescent="0.3">
      <c r="B30" s="128" t="s">
        <v>394</v>
      </c>
      <c r="C30" s="88" t="s">
        <v>889</v>
      </c>
      <c r="D30" s="88" t="s">
        <v>889</v>
      </c>
      <c r="E30" s="127"/>
    </row>
    <row r="31" spans="2:5" x14ac:dyDescent="0.3">
      <c r="B31" s="128" t="s">
        <v>395</v>
      </c>
      <c r="C31" s="88" t="s">
        <v>889</v>
      </c>
      <c r="D31" s="88" t="s">
        <v>889</v>
      </c>
      <c r="E31" s="127"/>
    </row>
    <row r="32" spans="2:5" x14ac:dyDescent="0.3">
      <c r="B32" s="128" t="s">
        <v>396</v>
      </c>
      <c r="C32" s="88">
        <v>0.186</v>
      </c>
      <c r="D32" s="88" t="s">
        <v>889</v>
      </c>
      <c r="E32" s="127"/>
    </row>
    <row r="33" spans="2:5" x14ac:dyDescent="0.3">
      <c r="B33" s="128" t="s">
        <v>397</v>
      </c>
      <c r="C33" s="88" t="s">
        <v>889</v>
      </c>
      <c r="D33" s="88" t="s">
        <v>889</v>
      </c>
      <c r="E33" s="127"/>
    </row>
    <row r="34" spans="2:5" x14ac:dyDescent="0.3">
      <c r="B34" s="128" t="s">
        <v>398</v>
      </c>
      <c r="C34" s="88">
        <v>1.4999999999999999E-2</v>
      </c>
      <c r="D34" s="88" t="s">
        <v>889</v>
      </c>
      <c r="E34" s="127"/>
    </row>
    <row r="35" spans="2:5" x14ac:dyDescent="0.3">
      <c r="B35" s="128" t="s">
        <v>399</v>
      </c>
      <c r="C35" s="88" t="s">
        <v>889</v>
      </c>
      <c r="D35" s="88" t="s">
        <v>889</v>
      </c>
      <c r="E35" s="127"/>
    </row>
    <row r="36" spans="2:5" x14ac:dyDescent="0.3">
      <c r="B36" s="128" t="s">
        <v>400</v>
      </c>
      <c r="C36" s="88">
        <v>7.0000000000000001E-3</v>
      </c>
      <c r="D36" s="88" t="s">
        <v>889</v>
      </c>
      <c r="E36" s="127"/>
    </row>
    <row r="37" spans="2:5" x14ac:dyDescent="0.3">
      <c r="B37" s="128" t="s">
        <v>401</v>
      </c>
      <c r="C37" s="88" t="s">
        <v>889</v>
      </c>
      <c r="D37" s="88" t="s">
        <v>889</v>
      </c>
      <c r="E37" s="127"/>
    </row>
    <row r="38" spans="2:5" x14ac:dyDescent="0.3">
      <c r="B38" s="128" t="s">
        <v>402</v>
      </c>
      <c r="C38" s="88" t="s">
        <v>889</v>
      </c>
      <c r="D38" s="88" t="s">
        <v>889</v>
      </c>
    </row>
    <row r="39" spans="2:5" x14ac:dyDescent="0.3">
      <c r="B39" s="128" t="s">
        <v>403</v>
      </c>
      <c r="C39" s="88" t="s">
        <v>889</v>
      </c>
      <c r="D39" s="88" t="s">
        <v>889</v>
      </c>
    </row>
    <row r="40" spans="2:5" x14ac:dyDescent="0.3">
      <c r="B40" s="128" t="s">
        <v>404</v>
      </c>
      <c r="C40" s="88" t="s">
        <v>889</v>
      </c>
      <c r="D40" s="88" t="s">
        <v>889</v>
      </c>
    </row>
    <row r="41" spans="2:5" x14ac:dyDescent="0.3">
      <c r="B41" s="128" t="s">
        <v>405</v>
      </c>
      <c r="C41" s="88" t="s">
        <v>889</v>
      </c>
      <c r="D41" s="88" t="s">
        <v>889</v>
      </c>
    </row>
    <row r="42" spans="2:5" x14ac:dyDescent="0.3">
      <c r="B42" s="128" t="s">
        <v>406</v>
      </c>
      <c r="C42" s="88" t="s">
        <v>889</v>
      </c>
      <c r="D42" s="88" t="s">
        <v>889</v>
      </c>
    </row>
    <row r="43" spans="2:5" x14ac:dyDescent="0.3">
      <c r="B43" s="128" t="s">
        <v>407</v>
      </c>
      <c r="C43" s="88" t="s">
        <v>889</v>
      </c>
      <c r="D43" s="88" t="s">
        <v>889</v>
      </c>
    </row>
    <row r="44" spans="2:5" x14ac:dyDescent="0.3">
      <c r="B44" s="128" t="s">
        <v>408</v>
      </c>
      <c r="C44" s="88" t="s">
        <v>889</v>
      </c>
      <c r="D44" s="88" t="s">
        <v>889</v>
      </c>
    </row>
    <row r="45" spans="2:5" x14ac:dyDescent="0.3">
      <c r="B45" s="128" t="s">
        <v>409</v>
      </c>
      <c r="C45" s="88" t="s">
        <v>889</v>
      </c>
      <c r="D45" s="88" t="s">
        <v>889</v>
      </c>
    </row>
    <row r="46" spans="2:5" x14ac:dyDescent="0.3">
      <c r="B46" s="128" t="s">
        <v>410</v>
      </c>
      <c r="C46" s="88" t="s">
        <v>889</v>
      </c>
      <c r="D46" s="88" t="s">
        <v>889</v>
      </c>
    </row>
    <row r="47" spans="2:5" x14ac:dyDescent="0.3">
      <c r="B47" s="128" t="s">
        <v>411</v>
      </c>
      <c r="C47" s="88" t="s">
        <v>889</v>
      </c>
      <c r="D47" s="88" t="s">
        <v>889</v>
      </c>
    </row>
    <row r="48" spans="2:5" x14ac:dyDescent="0.3">
      <c r="B48" s="125" t="s">
        <v>412</v>
      </c>
      <c r="C48" s="88" t="s">
        <v>889</v>
      </c>
      <c r="D48" s="88" t="s">
        <v>889</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O+6sY+T7LeAKd76yORH6cnexe5ZCaz8Lob6pw+FfnbMbaERTuwnu8BOJe7+LGErN8LUVqVSW7eEPPmexqzAqfA==" saltValue="7xL9ZsJ+i9BYIEM5sPnwu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9"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topLeftCell="A11" workbookViewId="0">
      <selection activeCell="K4" sqref="K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0" t="s">
        <v>457</v>
      </c>
      <c r="C1" s="130"/>
      <c r="E1" s="47"/>
    </row>
    <row r="2" spans="2:14" ht="18" customHeight="1" x14ac:dyDescent="0.3">
      <c r="B2" s="130"/>
      <c r="C2" s="130"/>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Enville Booster Station</v>
      </c>
    </row>
    <row r="7" spans="2:14" x14ac:dyDescent="0.3">
      <c r="B7" s="131"/>
      <c r="C7" s="131"/>
      <c r="D7" s="131"/>
      <c r="E7" s="131"/>
      <c r="F7" s="132"/>
      <c r="G7" s="131"/>
      <c r="H7" s="131"/>
      <c r="I7" s="131"/>
      <c r="J7" s="131"/>
      <c r="K7" s="131"/>
      <c r="L7" s="131"/>
      <c r="M7" s="131"/>
    </row>
    <row r="8" spans="2:14" ht="15.6" x14ac:dyDescent="0.3">
      <c r="B8" s="49" t="s">
        <v>458</v>
      </c>
      <c r="C8" s="133"/>
      <c r="D8" s="133"/>
      <c r="E8" s="134"/>
      <c r="F8" s="134"/>
      <c r="G8" s="135"/>
    </row>
    <row r="9" spans="2:14" ht="46.35" customHeight="1" x14ac:dyDescent="0.3">
      <c r="B9" s="136" t="s">
        <v>459</v>
      </c>
      <c r="C9" s="136"/>
      <c r="D9" s="136"/>
      <c r="E9" s="136"/>
      <c r="F9" s="136"/>
      <c r="G9" s="136"/>
      <c r="H9" s="136"/>
      <c r="I9" s="136"/>
      <c r="J9" s="136"/>
      <c r="K9" s="136"/>
      <c r="L9" s="136"/>
      <c r="M9" s="136"/>
    </row>
    <row r="10" spans="2:14" x14ac:dyDescent="0.3">
      <c r="B10" s="137" t="s">
        <v>35</v>
      </c>
      <c r="C10" s="138" t="s">
        <v>460</v>
      </c>
      <c r="D10" s="138"/>
      <c r="E10" s="138"/>
      <c r="F10" s="138"/>
      <c r="G10" s="138"/>
      <c r="H10" s="138"/>
      <c r="I10" s="138"/>
      <c r="J10" s="138"/>
      <c r="K10" s="138"/>
      <c r="L10" s="138"/>
      <c r="M10" s="139" t="s">
        <v>461</v>
      </c>
    </row>
    <row r="11" spans="2:14" ht="66" customHeight="1" x14ac:dyDescent="0.3">
      <c r="B11" s="137"/>
      <c r="C11" s="140" t="s">
        <v>38</v>
      </c>
      <c r="D11" s="140" t="s">
        <v>42</v>
      </c>
      <c r="E11" s="141" t="s">
        <v>462</v>
      </c>
      <c r="F11" s="141" t="s">
        <v>50</v>
      </c>
      <c r="G11" s="140" t="s">
        <v>463</v>
      </c>
      <c r="H11" s="140" t="s">
        <v>337</v>
      </c>
      <c r="I11" s="140" t="s">
        <v>464</v>
      </c>
      <c r="J11" s="140" t="s">
        <v>465</v>
      </c>
      <c r="K11" s="140" t="s">
        <v>70</v>
      </c>
      <c r="L11" s="140" t="s">
        <v>343</v>
      </c>
      <c r="M11" s="139"/>
      <c r="N11" s="142"/>
    </row>
    <row r="12" spans="2:14" s="10" customFormat="1" ht="28.8" x14ac:dyDescent="0.3">
      <c r="B12" s="143" t="s">
        <v>389</v>
      </c>
      <c r="C12" s="144" t="s">
        <v>870</v>
      </c>
      <c r="D12" s="144" t="s">
        <v>870</v>
      </c>
      <c r="E12" s="144"/>
      <c r="F12" s="144" t="s">
        <v>870</v>
      </c>
      <c r="G12" s="144"/>
      <c r="H12" s="144" t="s">
        <v>870</v>
      </c>
      <c r="I12" s="144"/>
      <c r="J12" s="145" t="s">
        <v>870</v>
      </c>
      <c r="K12" s="145" t="s">
        <v>870</v>
      </c>
      <c r="L12" s="146"/>
      <c r="M12" s="147" t="s">
        <v>790</v>
      </c>
      <c r="N12" s="148"/>
    </row>
    <row r="13" spans="2:14" s="10" customFormat="1" x14ac:dyDescent="0.3">
      <c r="B13" s="143" t="s">
        <v>390</v>
      </c>
      <c r="C13" s="144" t="s">
        <v>867</v>
      </c>
      <c r="D13" s="144" t="s">
        <v>867</v>
      </c>
      <c r="E13" s="144"/>
      <c r="F13" s="144" t="s">
        <v>867</v>
      </c>
      <c r="G13" s="144"/>
      <c r="H13" s="144" t="s">
        <v>867</v>
      </c>
      <c r="I13" s="144"/>
      <c r="J13" s="145" t="s">
        <v>867</v>
      </c>
      <c r="K13" s="145" t="s">
        <v>867</v>
      </c>
      <c r="L13" s="146"/>
      <c r="M13" s="147" t="s">
        <v>790</v>
      </c>
    </row>
    <row r="14" spans="2:14" s="10" customFormat="1" ht="28.8" x14ac:dyDescent="0.3">
      <c r="B14" s="143" t="s">
        <v>391</v>
      </c>
      <c r="C14" s="144" t="s">
        <v>870</v>
      </c>
      <c r="D14" s="144" t="s">
        <v>870</v>
      </c>
      <c r="E14" s="144"/>
      <c r="F14" s="144" t="s">
        <v>870</v>
      </c>
      <c r="G14" s="144"/>
      <c r="H14" s="144" t="s">
        <v>870</v>
      </c>
      <c r="I14" s="144"/>
      <c r="J14" s="145" t="s">
        <v>870</v>
      </c>
      <c r="K14" s="145" t="s">
        <v>870</v>
      </c>
      <c r="L14" s="146"/>
      <c r="M14" s="147" t="s">
        <v>790</v>
      </c>
    </row>
    <row r="15" spans="2:14" s="10" customFormat="1" ht="28.8" x14ac:dyDescent="0.3">
      <c r="B15" s="143" t="s">
        <v>392</v>
      </c>
      <c r="C15" s="144" t="s">
        <v>870</v>
      </c>
      <c r="D15" s="144" t="s">
        <v>870</v>
      </c>
      <c r="E15" s="144"/>
      <c r="F15" s="144" t="s">
        <v>870</v>
      </c>
      <c r="G15" s="144"/>
      <c r="H15" s="144" t="s">
        <v>870</v>
      </c>
      <c r="I15" s="144"/>
      <c r="J15" s="145" t="s">
        <v>870</v>
      </c>
      <c r="K15" s="145" t="s">
        <v>870</v>
      </c>
      <c r="L15" s="146"/>
      <c r="M15" s="147" t="s">
        <v>790</v>
      </c>
    </row>
    <row r="16" spans="2:14" s="10" customFormat="1" x14ac:dyDescent="0.3">
      <c r="B16" s="143" t="s">
        <v>393</v>
      </c>
      <c r="C16" s="144" t="s">
        <v>867</v>
      </c>
      <c r="D16" s="144" t="s">
        <v>867</v>
      </c>
      <c r="E16" s="144"/>
      <c r="F16" s="144" t="s">
        <v>867</v>
      </c>
      <c r="G16" s="144"/>
      <c r="H16" s="144" t="s">
        <v>867</v>
      </c>
      <c r="I16" s="144"/>
      <c r="J16" s="145" t="s">
        <v>867</v>
      </c>
      <c r="K16" s="145" t="s">
        <v>867</v>
      </c>
      <c r="L16" s="146"/>
      <c r="M16" s="147" t="s">
        <v>790</v>
      </c>
    </row>
    <row r="17" spans="2:13" s="10" customFormat="1" ht="28.8" x14ac:dyDescent="0.3">
      <c r="B17" s="143" t="s">
        <v>394</v>
      </c>
      <c r="C17" s="144" t="s">
        <v>870</v>
      </c>
      <c r="D17" s="144" t="s">
        <v>870</v>
      </c>
      <c r="E17" s="144"/>
      <c r="F17" s="144" t="s">
        <v>870</v>
      </c>
      <c r="G17" s="144"/>
      <c r="H17" s="144" t="s">
        <v>870</v>
      </c>
      <c r="I17" s="144"/>
      <c r="J17" s="145" t="s">
        <v>870</v>
      </c>
      <c r="K17" s="145" t="s">
        <v>870</v>
      </c>
      <c r="L17" s="146"/>
      <c r="M17" s="147" t="s">
        <v>790</v>
      </c>
    </row>
    <row r="18" spans="2:13" s="10" customFormat="1" ht="28.8" x14ac:dyDescent="0.3">
      <c r="B18" s="143" t="s">
        <v>395</v>
      </c>
      <c r="C18" s="144" t="s">
        <v>870</v>
      </c>
      <c r="D18" s="144" t="s">
        <v>870</v>
      </c>
      <c r="E18" s="144"/>
      <c r="F18" s="144" t="s">
        <v>870</v>
      </c>
      <c r="G18" s="144"/>
      <c r="H18" s="144" t="s">
        <v>870</v>
      </c>
      <c r="I18" s="144"/>
      <c r="J18" s="145" t="s">
        <v>870</v>
      </c>
      <c r="K18" s="145" t="s">
        <v>870</v>
      </c>
      <c r="L18" s="146"/>
      <c r="M18" s="147" t="s">
        <v>790</v>
      </c>
    </row>
    <row r="19" spans="2:13" s="10" customFormat="1" x14ac:dyDescent="0.3">
      <c r="B19" s="143" t="s">
        <v>396</v>
      </c>
      <c r="C19" s="144" t="s">
        <v>867</v>
      </c>
      <c r="D19" s="144" t="s">
        <v>867</v>
      </c>
      <c r="E19" s="144"/>
      <c r="F19" s="144" t="s">
        <v>867</v>
      </c>
      <c r="G19" s="144"/>
      <c r="H19" s="144" t="s">
        <v>867</v>
      </c>
      <c r="I19" s="144"/>
      <c r="J19" s="145" t="s">
        <v>867</v>
      </c>
      <c r="K19" s="145" t="s">
        <v>867</v>
      </c>
      <c r="L19" s="146"/>
      <c r="M19" s="147" t="s">
        <v>790</v>
      </c>
    </row>
    <row r="20" spans="2:13" s="10" customFormat="1" ht="28.8" x14ac:dyDescent="0.3">
      <c r="B20" s="143" t="s">
        <v>397</v>
      </c>
      <c r="C20" s="144" t="s">
        <v>870</v>
      </c>
      <c r="D20" s="144" t="s">
        <v>870</v>
      </c>
      <c r="E20" s="144"/>
      <c r="F20" s="144" t="s">
        <v>870</v>
      </c>
      <c r="G20" s="144"/>
      <c r="H20" s="144" t="s">
        <v>870</v>
      </c>
      <c r="I20" s="144"/>
      <c r="J20" s="145" t="s">
        <v>870</v>
      </c>
      <c r="K20" s="145" t="s">
        <v>870</v>
      </c>
      <c r="L20" s="146"/>
      <c r="M20" s="147" t="s">
        <v>790</v>
      </c>
    </row>
    <row r="21" spans="2:13" s="10" customFormat="1" x14ac:dyDescent="0.3">
      <c r="B21" s="143" t="s">
        <v>398</v>
      </c>
      <c r="C21" s="144" t="s">
        <v>867</v>
      </c>
      <c r="D21" s="144" t="s">
        <v>867</v>
      </c>
      <c r="E21" s="144"/>
      <c r="F21" s="144" t="s">
        <v>867</v>
      </c>
      <c r="G21" s="144"/>
      <c r="H21" s="144" t="s">
        <v>867</v>
      </c>
      <c r="I21" s="144"/>
      <c r="J21" s="145" t="s">
        <v>867</v>
      </c>
      <c r="K21" s="145" t="s">
        <v>867</v>
      </c>
      <c r="L21" s="146"/>
      <c r="M21" s="147" t="s">
        <v>790</v>
      </c>
    </row>
    <row r="22" spans="2:13" s="10" customFormat="1" ht="28.8" x14ac:dyDescent="0.3">
      <c r="B22" s="143" t="s">
        <v>399</v>
      </c>
      <c r="C22" s="144" t="s">
        <v>867</v>
      </c>
      <c r="D22" s="144" t="s">
        <v>870</v>
      </c>
      <c r="E22" s="144"/>
      <c r="F22" s="144" t="s">
        <v>870</v>
      </c>
      <c r="G22" s="144"/>
      <c r="H22" s="144" t="s">
        <v>867</v>
      </c>
      <c r="I22" s="144"/>
      <c r="J22" s="145" t="s">
        <v>870</v>
      </c>
      <c r="K22" s="145" t="s">
        <v>870</v>
      </c>
      <c r="L22" s="146"/>
      <c r="M22" s="147" t="s">
        <v>790</v>
      </c>
    </row>
    <row r="23" spans="2:13" s="10" customFormat="1" x14ac:dyDescent="0.3">
      <c r="B23" s="143" t="s">
        <v>400</v>
      </c>
      <c r="C23" s="144" t="s">
        <v>867</v>
      </c>
      <c r="D23" s="144" t="s">
        <v>867</v>
      </c>
      <c r="E23" s="144"/>
      <c r="F23" s="144" t="s">
        <v>867</v>
      </c>
      <c r="G23" s="144"/>
      <c r="H23" s="144" t="s">
        <v>867</v>
      </c>
      <c r="I23" s="144"/>
      <c r="J23" s="145" t="s">
        <v>867</v>
      </c>
      <c r="K23" s="145" t="s">
        <v>867</v>
      </c>
      <c r="L23" s="146"/>
      <c r="M23" s="147" t="s">
        <v>790</v>
      </c>
    </row>
    <row r="24" spans="2:13" s="10" customFormat="1" ht="28.8" x14ac:dyDescent="0.3">
      <c r="B24" s="143" t="s">
        <v>401</v>
      </c>
      <c r="C24" s="144" t="s">
        <v>870</v>
      </c>
      <c r="D24" s="144" t="s">
        <v>870</v>
      </c>
      <c r="E24" s="144"/>
      <c r="F24" s="144" t="s">
        <v>870</v>
      </c>
      <c r="G24" s="144"/>
      <c r="H24" s="144" t="s">
        <v>870</v>
      </c>
      <c r="I24" s="144"/>
      <c r="J24" s="145" t="s">
        <v>870</v>
      </c>
      <c r="K24" s="145" t="s">
        <v>870</v>
      </c>
      <c r="L24" s="146"/>
      <c r="M24" s="147" t="s">
        <v>790</v>
      </c>
    </row>
    <row r="25" spans="2:13" s="10" customFormat="1" ht="28.8" x14ac:dyDescent="0.3">
      <c r="B25" s="143" t="s">
        <v>402</v>
      </c>
      <c r="C25" s="144" t="s">
        <v>870</v>
      </c>
      <c r="D25" s="144" t="s">
        <v>870</v>
      </c>
      <c r="E25" s="144"/>
      <c r="F25" s="144" t="s">
        <v>870</v>
      </c>
      <c r="G25" s="144"/>
      <c r="H25" s="144" t="s">
        <v>870</v>
      </c>
      <c r="I25" s="144"/>
      <c r="J25" s="145" t="s">
        <v>870</v>
      </c>
      <c r="K25" s="145" t="s">
        <v>870</v>
      </c>
      <c r="L25" s="146"/>
      <c r="M25" s="147" t="s">
        <v>790</v>
      </c>
    </row>
    <row r="26" spans="2:13" s="10" customFormat="1" ht="28.8" x14ac:dyDescent="0.3">
      <c r="B26" s="143" t="s">
        <v>403</v>
      </c>
      <c r="C26" s="144" t="s">
        <v>870</v>
      </c>
      <c r="D26" s="144" t="s">
        <v>870</v>
      </c>
      <c r="E26" s="144"/>
      <c r="F26" s="144" t="s">
        <v>870</v>
      </c>
      <c r="G26" s="144"/>
      <c r="H26" s="144" t="s">
        <v>870</v>
      </c>
      <c r="I26" s="144"/>
      <c r="J26" s="145" t="s">
        <v>870</v>
      </c>
      <c r="K26" s="145" t="s">
        <v>870</v>
      </c>
      <c r="L26" s="146"/>
      <c r="M26" s="147" t="s">
        <v>790</v>
      </c>
    </row>
    <row r="27" spans="2:13" s="10" customFormat="1" ht="28.8" x14ac:dyDescent="0.3">
      <c r="B27" s="143" t="s">
        <v>404</v>
      </c>
      <c r="C27" s="144" t="s">
        <v>870</v>
      </c>
      <c r="D27" s="144" t="s">
        <v>870</v>
      </c>
      <c r="E27" s="144"/>
      <c r="F27" s="144" t="s">
        <v>870</v>
      </c>
      <c r="G27" s="144"/>
      <c r="H27" s="144" t="s">
        <v>870</v>
      </c>
      <c r="I27" s="144"/>
      <c r="J27" s="145" t="s">
        <v>870</v>
      </c>
      <c r="K27" s="145" t="s">
        <v>870</v>
      </c>
      <c r="L27" s="146"/>
      <c r="M27" s="147" t="s">
        <v>790</v>
      </c>
    </row>
    <row r="28" spans="2:13" s="10" customFormat="1" ht="28.8" x14ac:dyDescent="0.3">
      <c r="B28" s="143" t="s">
        <v>405</v>
      </c>
      <c r="C28" s="144" t="s">
        <v>870</v>
      </c>
      <c r="D28" s="144" t="s">
        <v>870</v>
      </c>
      <c r="E28" s="144"/>
      <c r="F28" s="144" t="s">
        <v>870</v>
      </c>
      <c r="G28" s="144"/>
      <c r="H28" s="144" t="s">
        <v>870</v>
      </c>
      <c r="I28" s="144"/>
      <c r="J28" s="145" t="s">
        <v>870</v>
      </c>
      <c r="K28" s="145" t="s">
        <v>870</v>
      </c>
      <c r="L28" s="146"/>
      <c r="M28" s="147" t="s">
        <v>790</v>
      </c>
    </row>
    <row r="29" spans="2:13" s="10" customFormat="1" ht="28.8" x14ac:dyDescent="0.3">
      <c r="B29" s="143" t="s">
        <v>406</v>
      </c>
      <c r="C29" s="144" t="s">
        <v>870</v>
      </c>
      <c r="D29" s="144" t="s">
        <v>870</v>
      </c>
      <c r="E29" s="144"/>
      <c r="F29" s="144" t="s">
        <v>870</v>
      </c>
      <c r="G29" s="144"/>
      <c r="H29" s="144" t="s">
        <v>870</v>
      </c>
      <c r="I29" s="144"/>
      <c r="J29" s="145" t="s">
        <v>870</v>
      </c>
      <c r="K29" s="145" t="s">
        <v>870</v>
      </c>
      <c r="L29" s="146"/>
      <c r="M29" s="147" t="s">
        <v>790</v>
      </c>
    </row>
    <row r="30" spans="2:13" s="10" customFormat="1" ht="28.8" x14ac:dyDescent="0.3">
      <c r="B30" s="143" t="s">
        <v>407</v>
      </c>
      <c r="C30" s="144" t="s">
        <v>870</v>
      </c>
      <c r="D30" s="144" t="s">
        <v>870</v>
      </c>
      <c r="E30" s="144"/>
      <c r="F30" s="144" t="s">
        <v>870</v>
      </c>
      <c r="G30" s="144"/>
      <c r="H30" s="144" t="s">
        <v>870</v>
      </c>
      <c r="I30" s="144"/>
      <c r="J30" s="145" t="s">
        <v>870</v>
      </c>
      <c r="K30" s="145" t="s">
        <v>870</v>
      </c>
      <c r="L30" s="146"/>
      <c r="M30" s="147" t="s">
        <v>790</v>
      </c>
    </row>
    <row r="31" spans="2:13" s="10" customFormat="1" ht="28.8" x14ac:dyDescent="0.3">
      <c r="B31" s="143" t="s">
        <v>408</v>
      </c>
      <c r="C31" s="144" t="s">
        <v>870</v>
      </c>
      <c r="D31" s="144" t="s">
        <v>870</v>
      </c>
      <c r="E31" s="144"/>
      <c r="F31" s="144" t="s">
        <v>870</v>
      </c>
      <c r="G31" s="144"/>
      <c r="H31" s="144" t="s">
        <v>870</v>
      </c>
      <c r="I31" s="144"/>
      <c r="J31" s="145" t="s">
        <v>870</v>
      </c>
      <c r="K31" s="145" t="s">
        <v>870</v>
      </c>
      <c r="L31" s="146"/>
      <c r="M31" s="147" t="s">
        <v>790</v>
      </c>
    </row>
    <row r="32" spans="2:13" s="10" customFormat="1" ht="28.8" x14ac:dyDescent="0.3">
      <c r="B32" s="143" t="s">
        <v>409</v>
      </c>
      <c r="C32" s="144" t="s">
        <v>870</v>
      </c>
      <c r="D32" s="144" t="s">
        <v>870</v>
      </c>
      <c r="E32" s="144"/>
      <c r="F32" s="144" t="s">
        <v>870</v>
      </c>
      <c r="G32" s="144"/>
      <c r="H32" s="144" t="s">
        <v>870</v>
      </c>
      <c r="I32" s="144"/>
      <c r="J32" s="145" t="s">
        <v>870</v>
      </c>
      <c r="K32" s="145" t="s">
        <v>870</v>
      </c>
      <c r="L32" s="146"/>
      <c r="M32" s="147" t="s">
        <v>790</v>
      </c>
    </row>
    <row r="33" spans="2:13" s="10" customFormat="1" ht="28.8" x14ac:dyDescent="0.3">
      <c r="B33" s="143" t="s">
        <v>410</v>
      </c>
      <c r="C33" s="144" t="s">
        <v>870</v>
      </c>
      <c r="D33" s="144" t="s">
        <v>870</v>
      </c>
      <c r="E33" s="144"/>
      <c r="F33" s="144" t="s">
        <v>870</v>
      </c>
      <c r="G33" s="144"/>
      <c r="H33" s="144" t="s">
        <v>870</v>
      </c>
      <c r="I33" s="144"/>
      <c r="J33" s="145" t="s">
        <v>870</v>
      </c>
      <c r="K33" s="145" t="s">
        <v>870</v>
      </c>
      <c r="L33" s="146"/>
      <c r="M33" s="147" t="s">
        <v>790</v>
      </c>
    </row>
    <row r="34" spans="2:13" s="10" customFormat="1" ht="28.8" x14ac:dyDescent="0.3">
      <c r="B34" s="143" t="s">
        <v>411</v>
      </c>
      <c r="C34" s="144" t="s">
        <v>870</v>
      </c>
      <c r="D34" s="144" t="s">
        <v>870</v>
      </c>
      <c r="E34" s="144"/>
      <c r="F34" s="144" t="s">
        <v>870</v>
      </c>
      <c r="G34" s="144"/>
      <c r="H34" s="144" t="s">
        <v>870</v>
      </c>
      <c r="I34" s="144"/>
      <c r="J34" s="145" t="s">
        <v>870</v>
      </c>
      <c r="K34" s="145" t="s">
        <v>870</v>
      </c>
      <c r="L34" s="146"/>
      <c r="M34" s="147" t="s">
        <v>790</v>
      </c>
    </row>
    <row r="35" spans="2:13" s="10" customFormat="1" ht="28.8" x14ac:dyDescent="0.3">
      <c r="B35" s="149" t="s">
        <v>412</v>
      </c>
      <c r="C35" s="144" t="s">
        <v>870</v>
      </c>
      <c r="D35" s="144" t="s">
        <v>870</v>
      </c>
      <c r="E35" s="144"/>
      <c r="F35" s="144" t="s">
        <v>870</v>
      </c>
      <c r="G35" s="144"/>
      <c r="H35" s="144" t="s">
        <v>870</v>
      </c>
      <c r="I35" s="144"/>
      <c r="J35" s="145" t="s">
        <v>870</v>
      </c>
      <c r="K35" s="145" t="s">
        <v>870</v>
      </c>
      <c r="L35" s="146"/>
      <c r="M35" s="147" t="s">
        <v>790</v>
      </c>
    </row>
    <row r="36" spans="2:13" s="10" customFormat="1" x14ac:dyDescent="0.3">
      <c r="B36" s="150" t="s">
        <v>80</v>
      </c>
      <c r="C36" s="144"/>
      <c r="D36" s="144"/>
      <c r="E36" s="144"/>
      <c r="F36" s="144"/>
      <c r="G36" s="144"/>
      <c r="H36" s="144"/>
      <c r="I36" s="144"/>
      <c r="J36" s="145"/>
      <c r="K36" s="145"/>
      <c r="L36" s="146"/>
      <c r="M36" s="147"/>
    </row>
    <row r="37" spans="2:13" s="10" customFormat="1" x14ac:dyDescent="0.3">
      <c r="B37" s="150" t="s">
        <v>80</v>
      </c>
      <c r="C37" s="144"/>
      <c r="D37" s="144"/>
      <c r="E37" s="144"/>
      <c r="F37" s="144"/>
      <c r="G37" s="144"/>
      <c r="H37" s="144"/>
      <c r="I37" s="144"/>
      <c r="J37" s="145"/>
      <c r="K37" s="145"/>
      <c r="L37" s="146"/>
      <c r="M37" s="145"/>
    </row>
    <row r="38" spans="2:13" s="10" customFormat="1" x14ac:dyDescent="0.3">
      <c r="B38" s="150" t="s">
        <v>80</v>
      </c>
      <c r="C38" s="144"/>
      <c r="D38" s="144"/>
      <c r="E38" s="144"/>
      <c r="F38" s="144"/>
      <c r="G38" s="144"/>
      <c r="H38" s="144"/>
      <c r="I38" s="144"/>
      <c r="J38" s="145"/>
      <c r="K38" s="145"/>
      <c r="L38" s="146"/>
      <c r="M38" s="145"/>
    </row>
    <row r="39" spans="2:13" s="10" customFormat="1" x14ac:dyDescent="0.3">
      <c r="B39" s="150" t="s">
        <v>80</v>
      </c>
      <c r="C39" s="144"/>
      <c r="D39" s="144"/>
      <c r="E39" s="144"/>
      <c r="F39" s="144"/>
      <c r="G39" s="144"/>
      <c r="H39" s="144"/>
      <c r="I39" s="144"/>
      <c r="J39" s="145"/>
      <c r="K39" s="145"/>
      <c r="L39" s="146"/>
      <c r="M39" s="145"/>
    </row>
    <row r="40" spans="2:13" s="10" customFormat="1" x14ac:dyDescent="0.3">
      <c r="B40" s="150" t="s">
        <v>80</v>
      </c>
      <c r="C40" s="144"/>
      <c r="D40" s="144"/>
      <c r="E40" s="144"/>
      <c r="F40" s="144"/>
      <c r="G40" s="144"/>
      <c r="H40" s="144"/>
      <c r="I40" s="144"/>
      <c r="J40" s="145"/>
      <c r="K40" s="145"/>
      <c r="L40" s="146"/>
      <c r="M40" s="145"/>
    </row>
    <row r="41" spans="2:13" ht="86.4" x14ac:dyDescent="0.3">
      <c r="G41" s="37" t="s">
        <v>466</v>
      </c>
    </row>
  </sheetData>
  <sheetProtection algorithmName="SHA-512" hashValue="MQei0trBL9JCcIMkLPYNQ38ijBPVr8lm3NHDxN2hf3eTiyIWTy89CMuBDx6VN3zyX6bnQh0VrLJSx9DlbGY6Ow==" saltValue="udB0tOb8ijLw9rvokHfPy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A4" workbookViewId="0">
      <selection activeCell="AJ16" sqref="AJ16:AJ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0" t="s">
        <v>467</v>
      </c>
      <c r="C1" s="130"/>
      <c r="D1" s="47"/>
    </row>
    <row r="2" spans="2:86" ht="18" customHeight="1" x14ac:dyDescent="0.3">
      <c r="B2" s="130"/>
      <c r="C2" s="130"/>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Enville Booster Station</v>
      </c>
      <c r="D6" s="115"/>
    </row>
    <row r="7" spans="2:86" x14ac:dyDescent="0.3">
      <c r="B7" s="151"/>
      <c r="C7" s="152" t="s">
        <v>80</v>
      </c>
      <c r="D7" s="131"/>
      <c r="G7" s="104"/>
    </row>
    <row r="8" spans="2:86" ht="15.6" x14ac:dyDescent="0.3">
      <c r="B8" s="49" t="s">
        <v>468</v>
      </c>
      <c r="C8" s="152"/>
      <c r="D8" s="131"/>
    </row>
    <row r="9" spans="2:86" ht="19.5" customHeight="1" x14ac:dyDescent="0.3">
      <c r="B9" s="153" t="s">
        <v>469</v>
      </c>
      <c r="C9" s="154">
        <v>1</v>
      </c>
      <c r="D9" s="155"/>
      <c r="I9" s="156"/>
      <c r="CC9" s="135"/>
      <c r="CF9" s="135"/>
    </row>
    <row r="10" spans="2:86" ht="30" customHeight="1" x14ac:dyDescent="0.3">
      <c r="B10" s="157" t="s">
        <v>470</v>
      </c>
      <c r="C10" s="158">
        <v>2</v>
      </c>
      <c r="D10" s="155"/>
      <c r="I10" s="156"/>
      <c r="CC10" s="134"/>
      <c r="CD10" s="134"/>
      <c r="CE10" s="134"/>
      <c r="CF10" s="159"/>
      <c r="CG10" s="134"/>
      <c r="CH10" s="134"/>
    </row>
    <row r="11" spans="2:86" s="161" customFormat="1" x14ac:dyDescent="0.3">
      <c r="B11" s="160"/>
      <c r="C11" s="160"/>
      <c r="D11" s="160"/>
      <c r="E11" s="160"/>
      <c r="F11" s="160"/>
      <c r="G11" s="133"/>
      <c r="I11" s="156"/>
      <c r="J11" s="162"/>
      <c r="CC11" s="163"/>
      <c r="CD11" s="163"/>
      <c r="CE11" s="163"/>
      <c r="CF11" s="163"/>
      <c r="CG11" s="163"/>
      <c r="CH11" s="163"/>
    </row>
    <row r="12" spans="2:86" ht="15" customHeight="1" x14ac:dyDescent="0.3">
      <c r="B12" s="49" t="s">
        <v>471</v>
      </c>
      <c r="D12" s="104" t="s">
        <v>472</v>
      </c>
      <c r="E12" s="164"/>
      <c r="F12" s="164"/>
      <c r="G12" s="142"/>
      <c r="I12" s="165"/>
      <c r="J12" s="166" t="s">
        <v>473</v>
      </c>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t="s">
        <v>474</v>
      </c>
      <c r="AL12" s="167"/>
      <c r="AM12" s="168"/>
      <c r="AN12" s="169" t="s">
        <v>475</v>
      </c>
      <c r="AO12" s="170"/>
      <c r="AP12" s="171" t="s">
        <v>476</v>
      </c>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2" t="s">
        <v>477</v>
      </c>
      <c r="BR12" s="172"/>
      <c r="BS12" s="172"/>
      <c r="BT12" s="172"/>
      <c r="BU12" s="172"/>
      <c r="BV12" s="172"/>
      <c r="BW12" s="172"/>
      <c r="BX12" s="172"/>
      <c r="BY12" s="172"/>
      <c r="BZ12" s="173" t="s">
        <v>478</v>
      </c>
      <c r="CA12" s="173"/>
      <c r="CB12" s="173"/>
      <c r="CC12" s="174"/>
      <c r="CD12" s="174"/>
      <c r="CE12" s="174"/>
      <c r="CF12" s="174"/>
      <c r="CG12" s="174"/>
      <c r="CH12" s="175"/>
    </row>
    <row r="13" spans="2:86" s="181" customFormat="1" ht="86.4" x14ac:dyDescent="0.3">
      <c r="B13" s="176" t="s">
        <v>479</v>
      </c>
      <c r="C13" s="176" t="s">
        <v>480</v>
      </c>
      <c r="D13" s="176" t="s">
        <v>481</v>
      </c>
      <c r="E13" s="176" t="s">
        <v>482</v>
      </c>
      <c r="F13" s="177" t="s">
        <v>483</v>
      </c>
      <c r="G13" s="177" t="s">
        <v>484</v>
      </c>
      <c r="H13" s="177" t="s">
        <v>485</v>
      </c>
      <c r="I13" s="177" t="s">
        <v>486</v>
      </c>
      <c r="J13" s="178" t="s">
        <v>487</v>
      </c>
      <c r="K13" s="178" t="s">
        <v>488</v>
      </c>
      <c r="L13" s="178" t="s">
        <v>489</v>
      </c>
      <c r="M13" s="178" t="s">
        <v>490</v>
      </c>
      <c r="N13" s="178" t="s">
        <v>491</v>
      </c>
      <c r="O13" s="178" t="s">
        <v>492</v>
      </c>
      <c r="P13" s="178" t="s">
        <v>493</v>
      </c>
      <c r="Q13" s="178" t="s">
        <v>494</v>
      </c>
      <c r="R13" s="178" t="s">
        <v>495</v>
      </c>
      <c r="S13" s="178" t="s">
        <v>496</v>
      </c>
      <c r="T13" s="178" t="s">
        <v>497</v>
      </c>
      <c r="U13" s="178" t="s">
        <v>498</v>
      </c>
      <c r="V13" s="178" t="s">
        <v>499</v>
      </c>
      <c r="W13" s="178" t="s">
        <v>500</v>
      </c>
      <c r="X13" s="178" t="s">
        <v>501</v>
      </c>
      <c r="Y13" s="178" t="s">
        <v>502</v>
      </c>
      <c r="Z13" s="178" t="s">
        <v>503</v>
      </c>
      <c r="AA13" s="178" t="s">
        <v>504</v>
      </c>
      <c r="AB13" s="178" t="s">
        <v>505</v>
      </c>
      <c r="AC13" s="178" t="s">
        <v>506</v>
      </c>
      <c r="AD13" s="178" t="s">
        <v>507</v>
      </c>
      <c r="AE13" s="178" t="s">
        <v>508</v>
      </c>
      <c r="AF13" s="178" t="s">
        <v>509</v>
      </c>
      <c r="AG13" s="178" t="s">
        <v>510</v>
      </c>
      <c r="AH13" s="178" t="s">
        <v>511</v>
      </c>
      <c r="AI13" s="179" t="s">
        <v>512</v>
      </c>
      <c r="AJ13" s="179" t="s">
        <v>513</v>
      </c>
      <c r="AK13" s="180" t="s">
        <v>514</v>
      </c>
      <c r="AL13" s="180" t="s">
        <v>515</v>
      </c>
      <c r="AM13" s="180" t="s">
        <v>516</v>
      </c>
      <c r="AN13" s="179" t="s">
        <v>517</v>
      </c>
      <c r="AO13" s="179" t="s">
        <v>518</v>
      </c>
      <c r="AP13" s="178" t="s">
        <v>487</v>
      </c>
      <c r="AQ13" s="178" t="s">
        <v>488</v>
      </c>
      <c r="AR13" s="178" t="s">
        <v>489</v>
      </c>
      <c r="AS13" s="178" t="s">
        <v>490</v>
      </c>
      <c r="AT13" s="178" t="s">
        <v>491</v>
      </c>
      <c r="AU13" s="178" t="s">
        <v>492</v>
      </c>
      <c r="AV13" s="178" t="s">
        <v>493</v>
      </c>
      <c r="AW13" s="178" t="s">
        <v>494</v>
      </c>
      <c r="AX13" s="178" t="s">
        <v>495</v>
      </c>
      <c r="AY13" s="178" t="s">
        <v>496</v>
      </c>
      <c r="AZ13" s="178" t="s">
        <v>497</v>
      </c>
      <c r="BA13" s="178" t="s">
        <v>498</v>
      </c>
      <c r="BB13" s="178" t="s">
        <v>519</v>
      </c>
      <c r="BC13" s="178" t="s">
        <v>500</v>
      </c>
      <c r="BD13" s="178" t="s">
        <v>501</v>
      </c>
      <c r="BE13" s="178" t="s">
        <v>502</v>
      </c>
      <c r="BF13" s="178" t="s">
        <v>503</v>
      </c>
      <c r="BG13" s="178" t="s">
        <v>504</v>
      </c>
      <c r="BH13" s="178" t="s">
        <v>520</v>
      </c>
      <c r="BI13" s="178" t="s">
        <v>506</v>
      </c>
      <c r="BJ13" s="178" t="s">
        <v>507</v>
      </c>
      <c r="BK13" s="178" t="s">
        <v>508</v>
      </c>
      <c r="BL13" s="178" t="s">
        <v>509</v>
      </c>
      <c r="BM13" s="178" t="s">
        <v>521</v>
      </c>
      <c r="BN13" s="178" t="s">
        <v>511</v>
      </c>
      <c r="BO13" s="179" t="s">
        <v>512</v>
      </c>
      <c r="BP13" s="179" t="s">
        <v>513</v>
      </c>
      <c r="BQ13" s="179" t="s">
        <v>522</v>
      </c>
      <c r="BR13" s="179" t="s">
        <v>523</v>
      </c>
      <c r="BS13" s="179" t="s">
        <v>524</v>
      </c>
      <c r="BT13" s="179" t="s">
        <v>525</v>
      </c>
      <c r="BU13" s="179" t="s">
        <v>524</v>
      </c>
      <c r="BV13" s="179" t="s">
        <v>526</v>
      </c>
      <c r="BW13" s="179" t="s">
        <v>524</v>
      </c>
      <c r="BX13" s="179" t="s">
        <v>527</v>
      </c>
      <c r="BY13" s="179" t="s">
        <v>528</v>
      </c>
      <c r="BZ13" s="180" t="s">
        <v>529</v>
      </c>
      <c r="CA13" s="177" t="s">
        <v>530</v>
      </c>
      <c r="CB13" s="177" t="s">
        <v>531</v>
      </c>
      <c r="CC13" s="177" t="s">
        <v>532</v>
      </c>
      <c r="CD13" s="177" t="s">
        <v>533</v>
      </c>
      <c r="CE13" s="177" t="s">
        <v>534</v>
      </c>
      <c r="CF13" s="177" t="s">
        <v>535</v>
      </c>
      <c r="CG13" s="177" t="s">
        <v>536</v>
      </c>
      <c r="CH13" s="177" t="s">
        <v>537</v>
      </c>
    </row>
    <row r="14" spans="2:86" s="10" customFormat="1" ht="43.2" x14ac:dyDescent="0.3">
      <c r="B14" s="182" t="s">
        <v>971</v>
      </c>
      <c r="C14" s="182" t="s">
        <v>113</v>
      </c>
      <c r="D14" s="182"/>
      <c r="E14" s="182" t="s">
        <v>795</v>
      </c>
      <c r="F14" s="182" t="s">
        <v>958</v>
      </c>
      <c r="G14" s="182" t="s">
        <v>959</v>
      </c>
      <c r="H14" s="182" t="s">
        <v>940</v>
      </c>
      <c r="I14" s="182"/>
      <c r="J14" s="182">
        <v>0.20030021595403927</v>
      </c>
      <c r="K14" s="182">
        <v>0.12471403336591726</v>
      </c>
      <c r="L14" s="183">
        <v>0</v>
      </c>
      <c r="M14" s="183">
        <v>4.4359035341778175E-4</v>
      </c>
      <c r="N14" s="183">
        <v>0</v>
      </c>
      <c r="O14" s="183">
        <v>0</v>
      </c>
      <c r="P14" s="183">
        <v>1.9084357376089847E-4</v>
      </c>
      <c r="Q14" s="183">
        <v>0</v>
      </c>
      <c r="R14" s="183">
        <v>0</v>
      </c>
      <c r="S14" s="183">
        <v>1.9988751746356538E-2</v>
      </c>
      <c r="T14" s="183">
        <v>0</v>
      </c>
      <c r="U14" s="183">
        <v>7.183446527451755E-4</v>
      </c>
      <c r="V14" s="183">
        <v>0</v>
      </c>
      <c r="W14" s="183">
        <v>1.4129724238616948E-4</v>
      </c>
      <c r="X14" s="183">
        <v>0</v>
      </c>
      <c r="Y14" s="183">
        <v>0</v>
      </c>
      <c r="Z14" s="183">
        <v>0</v>
      </c>
      <c r="AA14" s="183">
        <v>0</v>
      </c>
      <c r="AB14" s="183">
        <v>0</v>
      </c>
      <c r="AC14" s="183">
        <v>0</v>
      </c>
      <c r="AD14" s="183">
        <v>0</v>
      </c>
      <c r="AE14" s="183">
        <v>0</v>
      </c>
      <c r="AF14" s="183">
        <v>0</v>
      </c>
      <c r="AG14" s="183">
        <v>0</v>
      </c>
      <c r="AH14" s="183">
        <v>0</v>
      </c>
      <c r="AI14" s="183">
        <v>0</v>
      </c>
      <c r="AJ14" s="183">
        <v>2.1482827568666561E-2</v>
      </c>
      <c r="AK14" s="183" t="s">
        <v>939</v>
      </c>
      <c r="AL14" s="183" t="s">
        <v>961</v>
      </c>
      <c r="AM14" s="183"/>
      <c r="AN14" s="183" t="s">
        <v>940</v>
      </c>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2" t="s">
        <v>940</v>
      </c>
      <c r="BR14" s="184"/>
      <c r="BS14" s="184" t="s">
        <v>962</v>
      </c>
      <c r="BT14" s="184" t="s">
        <v>940</v>
      </c>
      <c r="BU14" s="185" t="s">
        <v>963</v>
      </c>
      <c r="BV14" s="184" t="s">
        <v>940</v>
      </c>
      <c r="BW14" s="186" t="s">
        <v>964</v>
      </c>
      <c r="BX14" s="144" t="s">
        <v>940</v>
      </c>
      <c r="BY14" s="184"/>
      <c r="BZ14" s="184">
        <v>8820</v>
      </c>
      <c r="CA14" s="183">
        <f>1.49/2</f>
        <v>0.745</v>
      </c>
      <c r="CB14" s="183">
        <v>0</v>
      </c>
      <c r="CC14" s="183">
        <f>0.00151253728264207/2</f>
        <v>7.5626864132103495E-4</v>
      </c>
      <c r="CD14" s="183">
        <f>1.48902074719257/2</f>
        <v>0.74451037359628502</v>
      </c>
      <c r="CE14" s="183">
        <v>15.7</v>
      </c>
      <c r="CF14" s="183">
        <v>2.5</v>
      </c>
      <c r="CG14" s="183">
        <v>1.4611294817286193</v>
      </c>
      <c r="CH14" s="182">
        <v>2.0050796703631902E-2</v>
      </c>
    </row>
    <row r="15" spans="2:86" s="10" customFormat="1" ht="43.2" x14ac:dyDescent="0.3">
      <c r="B15" s="182" t="s">
        <v>971</v>
      </c>
      <c r="C15" s="182" t="s">
        <v>113</v>
      </c>
      <c r="D15" s="182"/>
      <c r="E15" s="182" t="s">
        <v>795</v>
      </c>
      <c r="F15" s="182" t="s">
        <v>958</v>
      </c>
      <c r="G15" s="182" t="s">
        <v>960</v>
      </c>
      <c r="H15" s="182" t="s">
        <v>940</v>
      </c>
      <c r="I15" s="182"/>
      <c r="J15" s="182">
        <v>0.27251999999999998</v>
      </c>
      <c r="K15" s="182">
        <v>2.4979999999999999E-2</v>
      </c>
      <c r="L15" s="183">
        <v>0</v>
      </c>
      <c r="M15" s="183">
        <v>2.9E-4</v>
      </c>
      <c r="N15" s="183">
        <v>0</v>
      </c>
      <c r="O15" s="183">
        <v>0</v>
      </c>
      <c r="P15" s="183">
        <v>1.7000000000000001E-4</v>
      </c>
      <c r="Q15" s="183">
        <v>0</v>
      </c>
      <c r="R15" s="183">
        <v>0</v>
      </c>
      <c r="S15" s="183">
        <v>2.5190000000000001E-2</v>
      </c>
      <c r="T15" s="183">
        <v>0</v>
      </c>
      <c r="U15" s="183">
        <v>5.5999999999999995E-4</v>
      </c>
      <c r="V15" s="183">
        <v>0</v>
      </c>
      <c r="W15" s="183">
        <v>1.1E-4</v>
      </c>
      <c r="X15" s="183">
        <v>0</v>
      </c>
      <c r="Y15" s="183">
        <v>0</v>
      </c>
      <c r="Z15" s="183">
        <v>0</v>
      </c>
      <c r="AA15" s="183">
        <v>0</v>
      </c>
      <c r="AB15" s="183">
        <v>0</v>
      </c>
      <c r="AC15" s="183">
        <v>0</v>
      </c>
      <c r="AD15" s="183">
        <v>0</v>
      </c>
      <c r="AE15" s="183">
        <v>0</v>
      </c>
      <c r="AF15" s="183">
        <v>0</v>
      </c>
      <c r="AG15" s="183">
        <v>0</v>
      </c>
      <c r="AH15" s="183">
        <v>0</v>
      </c>
      <c r="AI15" s="183">
        <v>0</v>
      </c>
      <c r="AJ15" s="183">
        <v>2.6329999999999999E-2</v>
      </c>
      <c r="AK15" s="183" t="s">
        <v>939</v>
      </c>
      <c r="AL15" s="183" t="s">
        <v>961</v>
      </c>
      <c r="AM15" s="183"/>
      <c r="AN15" s="183" t="s">
        <v>940</v>
      </c>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2" t="s">
        <v>940</v>
      </c>
      <c r="BR15" s="184"/>
      <c r="BS15" s="184" t="s">
        <v>962</v>
      </c>
      <c r="BT15" s="184" t="s">
        <v>940</v>
      </c>
      <c r="BU15" s="185" t="s">
        <v>963</v>
      </c>
      <c r="BV15" s="184" t="s">
        <v>940</v>
      </c>
      <c r="BW15" s="186" t="s">
        <v>964</v>
      </c>
      <c r="BX15" s="144" t="s">
        <v>940</v>
      </c>
      <c r="BY15" s="184"/>
      <c r="BZ15" s="184">
        <v>8820</v>
      </c>
      <c r="CA15" s="183">
        <f>1.49/2</f>
        <v>0.745</v>
      </c>
      <c r="CB15" s="183">
        <v>0</v>
      </c>
      <c r="CC15" s="183">
        <f>0.00151253728264207/2</f>
        <v>7.5626864132103495E-4</v>
      </c>
      <c r="CD15" s="183">
        <f>1.48902074719257/2</f>
        <v>0.74451037359628502</v>
      </c>
      <c r="CE15" s="183">
        <v>15.7</v>
      </c>
      <c r="CF15" s="183">
        <v>2.5</v>
      </c>
      <c r="CG15" s="187">
        <v>5.18098E-5</v>
      </c>
      <c r="CH15" s="182">
        <v>1.4383218999999999E-2</v>
      </c>
    </row>
    <row r="16" spans="2:86" s="10" customFormat="1" ht="43.2" x14ac:dyDescent="0.3">
      <c r="B16" s="182" t="s">
        <v>972</v>
      </c>
      <c r="C16" s="182" t="s">
        <v>113</v>
      </c>
      <c r="D16" s="182"/>
      <c r="E16" s="182" t="s">
        <v>973</v>
      </c>
      <c r="F16" s="182"/>
      <c r="G16" s="182" t="s">
        <v>959</v>
      </c>
      <c r="H16" s="182" t="s">
        <v>940</v>
      </c>
      <c r="I16" s="182"/>
      <c r="J16" s="182">
        <v>0.20030021595403927</v>
      </c>
      <c r="K16" s="182">
        <v>0.12471403336591726</v>
      </c>
      <c r="L16" s="183">
        <v>0</v>
      </c>
      <c r="M16" s="183">
        <v>4.4359035341778175E-4</v>
      </c>
      <c r="N16" s="183">
        <v>0</v>
      </c>
      <c r="O16" s="183">
        <v>0</v>
      </c>
      <c r="P16" s="183">
        <v>1.9084357376089847E-4</v>
      </c>
      <c r="Q16" s="183">
        <v>0</v>
      </c>
      <c r="R16" s="183">
        <v>0</v>
      </c>
      <c r="S16" s="183">
        <v>1.9988751746356538E-2</v>
      </c>
      <c r="T16" s="183">
        <v>0</v>
      </c>
      <c r="U16" s="183">
        <v>7.183446527451755E-4</v>
      </c>
      <c r="V16" s="183">
        <v>0</v>
      </c>
      <c r="W16" s="183">
        <v>1.4129724238616948E-4</v>
      </c>
      <c r="X16" s="183">
        <v>0</v>
      </c>
      <c r="Y16" s="183">
        <v>0</v>
      </c>
      <c r="Z16" s="183">
        <v>0</v>
      </c>
      <c r="AA16" s="183">
        <v>0</v>
      </c>
      <c r="AB16" s="183">
        <v>0</v>
      </c>
      <c r="AC16" s="183">
        <v>0</v>
      </c>
      <c r="AD16" s="183">
        <v>0</v>
      </c>
      <c r="AE16" s="183">
        <v>0</v>
      </c>
      <c r="AF16" s="183">
        <v>0</v>
      </c>
      <c r="AG16" s="183">
        <v>0</v>
      </c>
      <c r="AH16" s="183">
        <v>0</v>
      </c>
      <c r="AI16" s="183">
        <v>0</v>
      </c>
      <c r="AJ16" s="183">
        <v>2.1482827568666561E-2</v>
      </c>
      <c r="AK16" s="183" t="s">
        <v>939</v>
      </c>
      <c r="AL16" s="183" t="s">
        <v>961</v>
      </c>
      <c r="AM16" s="183"/>
      <c r="AN16" s="183" t="s">
        <v>940</v>
      </c>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2" t="s">
        <v>940</v>
      </c>
      <c r="BR16" s="184"/>
      <c r="BS16" s="184" t="s">
        <v>962</v>
      </c>
      <c r="BT16" s="184" t="s">
        <v>940</v>
      </c>
      <c r="BU16" s="185" t="s">
        <v>963</v>
      </c>
      <c r="BV16" s="184" t="s">
        <v>940</v>
      </c>
      <c r="BW16" s="186" t="s">
        <v>964</v>
      </c>
      <c r="BX16" s="144" t="s">
        <v>940</v>
      </c>
      <c r="BY16" s="184"/>
      <c r="BZ16" s="184">
        <v>8820</v>
      </c>
      <c r="CA16" s="183">
        <f>1.49/2</f>
        <v>0.745</v>
      </c>
      <c r="CB16" s="183">
        <v>0</v>
      </c>
      <c r="CC16" s="183">
        <f>0.00151253728264207/2</f>
        <v>7.5626864132103495E-4</v>
      </c>
      <c r="CD16" s="183">
        <f>1.48902074719257/2</f>
        <v>0.74451037359628502</v>
      </c>
      <c r="CE16" s="183">
        <v>15.7</v>
      </c>
      <c r="CF16" s="183">
        <v>2.5</v>
      </c>
      <c r="CG16" s="183">
        <v>1.4611294817286193</v>
      </c>
      <c r="CH16" s="182">
        <v>2.0050796703631902E-2</v>
      </c>
    </row>
    <row r="17" spans="2:86" s="10" customFormat="1" ht="43.2" x14ac:dyDescent="0.3">
      <c r="B17" s="188" t="s">
        <v>972</v>
      </c>
      <c r="C17" s="182" t="s">
        <v>113</v>
      </c>
      <c r="D17" s="182"/>
      <c r="E17" s="182" t="s">
        <v>973</v>
      </c>
      <c r="F17" s="182"/>
      <c r="G17" s="182" t="s">
        <v>960</v>
      </c>
      <c r="H17" s="182" t="s">
        <v>940</v>
      </c>
      <c r="I17" s="182"/>
      <c r="J17" s="182">
        <v>0.27251999999999998</v>
      </c>
      <c r="K17" s="182">
        <v>2.4979999999999999E-2</v>
      </c>
      <c r="L17" s="183">
        <v>0</v>
      </c>
      <c r="M17" s="183">
        <v>2.9E-4</v>
      </c>
      <c r="N17" s="183">
        <v>0</v>
      </c>
      <c r="O17" s="183">
        <v>0</v>
      </c>
      <c r="P17" s="183">
        <v>1.7000000000000001E-4</v>
      </c>
      <c r="Q17" s="183">
        <v>0</v>
      </c>
      <c r="R17" s="183">
        <v>0</v>
      </c>
      <c r="S17" s="183">
        <v>2.5190000000000001E-2</v>
      </c>
      <c r="T17" s="183">
        <v>0</v>
      </c>
      <c r="U17" s="183">
        <v>5.5999999999999995E-4</v>
      </c>
      <c r="V17" s="183">
        <v>0</v>
      </c>
      <c r="W17" s="183">
        <v>1.1E-4</v>
      </c>
      <c r="X17" s="183">
        <v>0</v>
      </c>
      <c r="Y17" s="183">
        <v>0</v>
      </c>
      <c r="Z17" s="183">
        <v>0</v>
      </c>
      <c r="AA17" s="183">
        <v>0</v>
      </c>
      <c r="AB17" s="183">
        <v>0</v>
      </c>
      <c r="AC17" s="183">
        <v>0</v>
      </c>
      <c r="AD17" s="183">
        <v>0</v>
      </c>
      <c r="AE17" s="183">
        <v>0</v>
      </c>
      <c r="AF17" s="183">
        <v>0</v>
      </c>
      <c r="AG17" s="183">
        <v>0</v>
      </c>
      <c r="AH17" s="183">
        <v>0</v>
      </c>
      <c r="AI17" s="183">
        <v>0</v>
      </c>
      <c r="AJ17" s="183">
        <v>2.6329999999999999E-2</v>
      </c>
      <c r="AK17" s="183" t="s">
        <v>939</v>
      </c>
      <c r="AL17" s="183" t="s">
        <v>961</v>
      </c>
      <c r="AM17" s="183"/>
      <c r="AN17" s="183" t="s">
        <v>940</v>
      </c>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2" t="s">
        <v>940</v>
      </c>
      <c r="BR17" s="184"/>
      <c r="BS17" s="184" t="s">
        <v>962</v>
      </c>
      <c r="BT17" s="184" t="s">
        <v>940</v>
      </c>
      <c r="BU17" s="185" t="s">
        <v>963</v>
      </c>
      <c r="BV17" s="184" t="s">
        <v>940</v>
      </c>
      <c r="BW17" s="186" t="s">
        <v>964</v>
      </c>
      <c r="BX17" s="144" t="s">
        <v>940</v>
      </c>
      <c r="BY17" s="184"/>
      <c r="BZ17" s="184">
        <v>8820</v>
      </c>
      <c r="CA17" s="183">
        <f>1.49/2</f>
        <v>0.745</v>
      </c>
      <c r="CB17" s="183">
        <v>0</v>
      </c>
      <c r="CC17" s="183">
        <f>0.00151253728264207/2</f>
        <v>7.5626864132103495E-4</v>
      </c>
      <c r="CD17" s="183">
        <f>1.48902074719257/2</f>
        <v>0.74451037359628502</v>
      </c>
      <c r="CE17" s="183">
        <v>15.7</v>
      </c>
      <c r="CF17" s="183">
        <v>2.5</v>
      </c>
      <c r="CG17" s="187">
        <v>5.18098E-5</v>
      </c>
      <c r="CH17" s="182">
        <v>1.4383218999999999E-2</v>
      </c>
    </row>
    <row r="18" spans="2:86" s="10" customFormat="1" x14ac:dyDescent="0.3">
      <c r="B18" s="182"/>
      <c r="C18" s="182"/>
      <c r="D18" s="182"/>
      <c r="E18" s="182"/>
      <c r="F18" s="182"/>
      <c r="G18" s="182"/>
      <c r="H18" s="182"/>
      <c r="I18" s="182"/>
      <c r="J18" s="182"/>
      <c r="K18" s="182"/>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2"/>
      <c r="BR18" s="184"/>
      <c r="BS18" s="184"/>
      <c r="BT18" s="184"/>
      <c r="BU18" s="184"/>
      <c r="BV18" s="184"/>
      <c r="BW18" s="184"/>
      <c r="BX18" s="144"/>
      <c r="BY18" s="184"/>
      <c r="BZ18" s="184"/>
      <c r="CA18" s="183"/>
      <c r="CB18" s="183"/>
      <c r="CC18" s="183"/>
      <c r="CD18" s="183"/>
      <c r="CE18" s="183"/>
      <c r="CF18" s="183"/>
      <c r="CG18" s="183"/>
      <c r="CH18" s="182"/>
    </row>
    <row r="19" spans="2:86" s="10" customFormat="1" x14ac:dyDescent="0.3">
      <c r="B19" s="182"/>
      <c r="C19" s="182"/>
      <c r="D19" s="182"/>
      <c r="E19" s="182"/>
      <c r="F19" s="182"/>
      <c r="G19" s="182"/>
      <c r="H19" s="182"/>
      <c r="I19" s="182"/>
      <c r="J19" s="182"/>
      <c r="K19" s="182"/>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2"/>
      <c r="BR19" s="184"/>
      <c r="BS19" s="184"/>
      <c r="BT19" s="184"/>
      <c r="BU19" s="184"/>
      <c r="BV19" s="184"/>
      <c r="BW19" s="184"/>
      <c r="BX19" s="144"/>
      <c r="BY19" s="184"/>
      <c r="BZ19" s="184"/>
      <c r="CA19" s="183"/>
      <c r="CB19" s="183"/>
      <c r="CC19" s="183"/>
      <c r="CD19" s="183"/>
      <c r="CE19" s="183"/>
      <c r="CF19" s="183"/>
      <c r="CG19" s="183"/>
      <c r="CH19" s="182"/>
    </row>
    <row r="20" spans="2:86" s="10" customFormat="1" x14ac:dyDescent="0.3">
      <c r="B20" s="182"/>
      <c r="C20" s="182"/>
      <c r="D20" s="182"/>
      <c r="E20" s="182"/>
      <c r="F20" s="182"/>
      <c r="G20" s="182"/>
      <c r="H20" s="182"/>
      <c r="I20" s="182"/>
      <c r="J20" s="182"/>
      <c r="K20" s="182"/>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2"/>
      <c r="BR20" s="184"/>
      <c r="BS20" s="184"/>
      <c r="BT20" s="184"/>
      <c r="BU20" s="184"/>
      <c r="BV20" s="184"/>
      <c r="BW20" s="184"/>
      <c r="BX20" s="144"/>
      <c r="BY20" s="184"/>
      <c r="BZ20" s="184"/>
      <c r="CA20" s="183"/>
      <c r="CB20" s="183"/>
      <c r="CC20" s="183"/>
      <c r="CD20" s="183"/>
      <c r="CE20" s="183"/>
      <c r="CF20" s="183"/>
      <c r="CG20" s="183"/>
      <c r="CH20" s="182"/>
    </row>
    <row r="21" spans="2:86" s="10" customFormat="1" x14ac:dyDescent="0.3">
      <c r="B21" s="182"/>
      <c r="C21" s="182"/>
      <c r="D21" s="182"/>
      <c r="E21" s="182"/>
      <c r="F21" s="182"/>
      <c r="G21" s="182"/>
      <c r="H21" s="182"/>
      <c r="I21" s="182"/>
      <c r="J21" s="182"/>
      <c r="K21" s="18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2"/>
      <c r="BR21" s="184"/>
      <c r="BS21" s="184"/>
      <c r="BT21" s="184"/>
      <c r="BU21" s="184"/>
      <c r="BV21" s="184"/>
      <c r="BW21" s="184"/>
      <c r="BX21" s="144"/>
      <c r="BY21" s="184"/>
      <c r="BZ21" s="184"/>
      <c r="CA21" s="183"/>
      <c r="CB21" s="183"/>
      <c r="CC21" s="183"/>
      <c r="CD21" s="183"/>
      <c r="CE21" s="183"/>
      <c r="CF21" s="183"/>
      <c r="CG21" s="183"/>
      <c r="CH21" s="182"/>
    </row>
    <row r="22" spans="2:86" s="10" customFormat="1" x14ac:dyDescent="0.3">
      <c r="B22" s="182"/>
      <c r="C22" s="182"/>
      <c r="D22" s="182"/>
      <c r="E22" s="182"/>
      <c r="F22" s="182"/>
      <c r="G22" s="182"/>
      <c r="H22" s="182"/>
      <c r="I22" s="182"/>
      <c r="J22" s="182"/>
      <c r="K22" s="182"/>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2"/>
      <c r="BR22" s="184"/>
      <c r="BS22" s="184"/>
      <c r="BT22" s="184"/>
      <c r="BU22" s="184"/>
      <c r="BV22" s="184"/>
      <c r="BW22" s="184"/>
      <c r="BX22" s="144"/>
      <c r="BY22" s="184"/>
      <c r="BZ22" s="184"/>
      <c r="CA22" s="183"/>
      <c r="CB22" s="183"/>
      <c r="CC22" s="183"/>
      <c r="CD22" s="183"/>
      <c r="CE22" s="183"/>
      <c r="CF22" s="183"/>
      <c r="CG22" s="183"/>
      <c r="CH22" s="182"/>
    </row>
    <row r="23" spans="2:86" s="10" customFormat="1" x14ac:dyDescent="0.3">
      <c r="B23" s="182"/>
      <c r="C23" s="182"/>
      <c r="D23" s="182"/>
      <c r="E23" s="182"/>
      <c r="F23" s="182"/>
      <c r="G23" s="182"/>
      <c r="H23" s="182"/>
      <c r="I23" s="182"/>
      <c r="J23" s="182"/>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2"/>
      <c r="BR23" s="184"/>
      <c r="BS23" s="184"/>
      <c r="BT23" s="184"/>
      <c r="BU23" s="184"/>
      <c r="BV23" s="184"/>
      <c r="BW23" s="184"/>
      <c r="BX23" s="144"/>
      <c r="BY23" s="184"/>
      <c r="BZ23" s="184"/>
      <c r="CA23" s="183"/>
      <c r="CB23" s="183"/>
      <c r="CC23" s="183"/>
      <c r="CD23" s="183"/>
      <c r="CE23" s="183"/>
      <c r="CF23" s="183"/>
      <c r="CG23" s="183"/>
      <c r="CH23" s="182"/>
    </row>
    <row r="24" spans="2:86" s="10" customFormat="1" x14ac:dyDescent="0.3">
      <c r="B24" s="182"/>
      <c r="C24" s="182"/>
      <c r="D24" s="182"/>
      <c r="E24" s="182"/>
      <c r="F24" s="182"/>
      <c r="G24" s="182"/>
      <c r="H24" s="182"/>
      <c r="I24" s="182"/>
      <c r="J24" s="182"/>
      <c r="K24" s="182"/>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2"/>
      <c r="BR24" s="184"/>
      <c r="BS24" s="184"/>
      <c r="BT24" s="184"/>
      <c r="BU24" s="184"/>
      <c r="BV24" s="184"/>
      <c r="BW24" s="184"/>
      <c r="BX24" s="144"/>
      <c r="BY24" s="184"/>
      <c r="BZ24" s="184"/>
      <c r="CA24" s="183"/>
      <c r="CB24" s="183"/>
      <c r="CC24" s="183"/>
      <c r="CD24" s="183"/>
      <c r="CE24" s="183"/>
      <c r="CF24" s="183"/>
      <c r="CG24" s="183"/>
      <c r="CH24" s="182"/>
    </row>
    <row r="25" spans="2:86" s="10" customFormat="1" x14ac:dyDescent="0.3">
      <c r="B25" s="182"/>
      <c r="C25" s="182"/>
      <c r="D25" s="182"/>
      <c r="E25" s="182"/>
      <c r="F25" s="182"/>
      <c r="G25" s="182"/>
      <c r="H25" s="182"/>
      <c r="I25" s="182"/>
      <c r="J25" s="182"/>
      <c r="K25" s="182"/>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2"/>
      <c r="BR25" s="184"/>
      <c r="BS25" s="184"/>
      <c r="BT25" s="184"/>
      <c r="BU25" s="184"/>
      <c r="BV25" s="184"/>
      <c r="BW25" s="184"/>
      <c r="BX25" s="144"/>
      <c r="BY25" s="184"/>
      <c r="BZ25" s="184"/>
      <c r="CA25" s="183"/>
      <c r="CB25" s="183"/>
      <c r="CC25" s="183"/>
      <c r="CD25" s="183"/>
      <c r="CE25" s="183"/>
      <c r="CF25" s="183"/>
      <c r="CG25" s="183"/>
      <c r="CH25" s="182"/>
    </row>
    <row r="26" spans="2:86" s="10" customFormat="1" x14ac:dyDescent="0.3">
      <c r="B26" s="182"/>
      <c r="C26" s="182"/>
      <c r="D26" s="182"/>
      <c r="E26" s="182"/>
      <c r="F26" s="182"/>
      <c r="G26" s="182"/>
      <c r="H26" s="182"/>
      <c r="I26" s="182"/>
      <c r="J26" s="182"/>
      <c r="K26" s="182"/>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2"/>
      <c r="BR26" s="184"/>
      <c r="BS26" s="184"/>
      <c r="BT26" s="184"/>
      <c r="BU26" s="184"/>
      <c r="BV26" s="184"/>
      <c r="BW26" s="184"/>
      <c r="BX26" s="144"/>
      <c r="BY26" s="184"/>
      <c r="BZ26" s="184"/>
      <c r="CA26" s="183"/>
      <c r="CB26" s="183"/>
      <c r="CC26" s="183"/>
      <c r="CD26" s="183"/>
      <c r="CE26" s="183"/>
      <c r="CF26" s="183"/>
      <c r="CG26" s="183"/>
      <c r="CH26" s="182"/>
    </row>
    <row r="27" spans="2:86" s="10" customFormat="1" x14ac:dyDescent="0.3">
      <c r="B27" s="182"/>
      <c r="C27" s="182"/>
      <c r="D27" s="182"/>
      <c r="E27" s="182"/>
      <c r="F27" s="182"/>
      <c r="G27" s="182"/>
      <c r="H27" s="182"/>
      <c r="I27" s="182"/>
      <c r="J27" s="182"/>
      <c r="K27" s="182"/>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2"/>
      <c r="BR27" s="184"/>
      <c r="BS27" s="184"/>
      <c r="BT27" s="184"/>
      <c r="BU27" s="184"/>
      <c r="BV27" s="184"/>
      <c r="BW27" s="184"/>
      <c r="BX27" s="144"/>
      <c r="BY27" s="184"/>
      <c r="BZ27" s="184"/>
      <c r="CA27" s="183"/>
      <c r="CB27" s="183"/>
      <c r="CC27" s="183"/>
      <c r="CD27" s="183"/>
      <c r="CE27" s="183"/>
      <c r="CF27" s="183"/>
      <c r="CG27" s="183"/>
      <c r="CH27" s="182"/>
    </row>
    <row r="28" spans="2:86" s="10" customFormat="1" x14ac:dyDescent="0.3">
      <c r="B28" s="182"/>
      <c r="C28" s="182"/>
      <c r="D28" s="182"/>
      <c r="E28" s="182"/>
      <c r="F28" s="182"/>
      <c r="G28" s="182"/>
      <c r="H28" s="182"/>
      <c r="I28" s="182"/>
      <c r="J28" s="182"/>
      <c r="K28" s="182"/>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2"/>
      <c r="BR28" s="184"/>
      <c r="BS28" s="184"/>
      <c r="BT28" s="184"/>
      <c r="BU28" s="184"/>
      <c r="BV28" s="184"/>
      <c r="BW28" s="184"/>
      <c r="BX28" s="144"/>
      <c r="BY28" s="184"/>
      <c r="BZ28" s="184"/>
      <c r="CA28" s="183"/>
      <c r="CB28" s="183"/>
      <c r="CC28" s="183"/>
      <c r="CD28" s="183"/>
      <c r="CE28" s="183"/>
      <c r="CF28" s="183"/>
      <c r="CG28" s="183"/>
      <c r="CH28" s="182"/>
    </row>
    <row r="29" spans="2:86" s="10" customFormat="1" x14ac:dyDescent="0.3">
      <c r="B29" s="182"/>
      <c r="C29" s="182"/>
      <c r="D29" s="182"/>
      <c r="E29" s="182"/>
      <c r="F29" s="182"/>
      <c r="G29" s="182"/>
      <c r="H29" s="182"/>
      <c r="I29" s="182"/>
      <c r="J29" s="182"/>
      <c r="K29" s="182"/>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2"/>
      <c r="BR29" s="184"/>
      <c r="BS29" s="184"/>
      <c r="BT29" s="184"/>
      <c r="BU29" s="184"/>
      <c r="BV29" s="184"/>
      <c r="BW29" s="184"/>
      <c r="BX29" s="144"/>
      <c r="BY29" s="184"/>
      <c r="BZ29" s="184"/>
      <c r="CA29" s="183"/>
      <c r="CB29" s="183"/>
      <c r="CC29" s="183"/>
      <c r="CD29" s="183"/>
      <c r="CE29" s="183"/>
      <c r="CF29" s="183"/>
      <c r="CG29" s="183"/>
      <c r="CH29" s="182"/>
    </row>
    <row r="30" spans="2:86" s="10" customFormat="1" x14ac:dyDescent="0.3">
      <c r="B30" s="182"/>
      <c r="C30" s="182"/>
      <c r="D30" s="182"/>
      <c r="E30" s="182"/>
      <c r="F30" s="182"/>
      <c r="G30" s="182"/>
      <c r="H30" s="182"/>
      <c r="I30" s="182"/>
      <c r="J30" s="182"/>
      <c r="K30" s="182"/>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2"/>
      <c r="BR30" s="184"/>
      <c r="BS30" s="184"/>
      <c r="BT30" s="184"/>
      <c r="BU30" s="184"/>
      <c r="BV30" s="184"/>
      <c r="BW30" s="184"/>
      <c r="BX30" s="144"/>
      <c r="BY30" s="184"/>
      <c r="BZ30" s="184"/>
      <c r="CA30" s="183"/>
      <c r="CB30" s="183"/>
      <c r="CC30" s="183"/>
      <c r="CD30" s="183"/>
      <c r="CE30" s="183"/>
      <c r="CF30" s="183"/>
      <c r="CG30" s="183"/>
      <c r="CH30" s="182"/>
    </row>
    <row r="31" spans="2:86" s="10" customFormat="1" x14ac:dyDescent="0.3">
      <c r="B31" s="182"/>
      <c r="C31" s="182"/>
      <c r="D31" s="182"/>
      <c r="E31" s="182"/>
      <c r="F31" s="182"/>
      <c r="G31" s="182"/>
      <c r="H31" s="182"/>
      <c r="I31" s="182"/>
      <c r="J31" s="182"/>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2"/>
      <c r="BR31" s="184"/>
      <c r="BS31" s="184"/>
      <c r="BT31" s="184"/>
      <c r="BU31" s="184"/>
      <c r="BV31" s="184"/>
      <c r="BW31" s="184"/>
      <c r="BX31" s="144"/>
      <c r="BY31" s="184"/>
      <c r="BZ31" s="184"/>
      <c r="CA31" s="183"/>
      <c r="CB31" s="183"/>
      <c r="CC31" s="183"/>
      <c r="CD31" s="183"/>
      <c r="CE31" s="183"/>
      <c r="CF31" s="183"/>
      <c r="CG31" s="183"/>
      <c r="CH31" s="182"/>
    </row>
    <row r="32" spans="2:86" s="10" customFormat="1" x14ac:dyDescent="0.3">
      <c r="B32" s="182"/>
      <c r="C32" s="182"/>
      <c r="D32" s="182"/>
      <c r="E32" s="182"/>
      <c r="F32" s="182"/>
      <c r="G32" s="182"/>
      <c r="H32" s="182"/>
      <c r="I32" s="182"/>
      <c r="J32" s="182"/>
      <c r="K32" s="182"/>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2"/>
      <c r="BR32" s="184"/>
      <c r="BS32" s="184"/>
      <c r="BT32" s="184"/>
      <c r="BU32" s="184"/>
      <c r="BV32" s="184"/>
      <c r="BW32" s="184"/>
      <c r="BX32" s="144"/>
      <c r="BY32" s="184"/>
      <c r="BZ32" s="184"/>
      <c r="CA32" s="183"/>
      <c r="CB32" s="183"/>
      <c r="CC32" s="183"/>
      <c r="CD32" s="183"/>
      <c r="CE32" s="183"/>
      <c r="CF32" s="183"/>
      <c r="CG32" s="183"/>
      <c r="CH32" s="182"/>
    </row>
    <row r="33" spans="2:86" s="10" customFormat="1" x14ac:dyDescent="0.3">
      <c r="B33" s="182"/>
      <c r="C33" s="182"/>
      <c r="D33" s="182"/>
      <c r="E33" s="182"/>
      <c r="F33" s="182"/>
      <c r="G33" s="182"/>
      <c r="H33" s="182"/>
      <c r="I33" s="182"/>
      <c r="J33" s="182"/>
      <c r="K33" s="182"/>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2"/>
      <c r="BR33" s="184"/>
      <c r="BS33" s="184"/>
      <c r="BT33" s="184"/>
      <c r="BU33" s="184"/>
      <c r="BV33" s="184"/>
      <c r="BW33" s="184"/>
      <c r="BX33" s="144"/>
      <c r="BY33" s="184"/>
      <c r="BZ33" s="184"/>
      <c r="CA33" s="183"/>
      <c r="CB33" s="183"/>
      <c r="CC33" s="183"/>
      <c r="CD33" s="183"/>
      <c r="CE33" s="183"/>
      <c r="CF33" s="183"/>
      <c r="CG33" s="183"/>
      <c r="CH33" s="182"/>
    </row>
    <row r="34" spans="2:86" s="10" customFormat="1" x14ac:dyDescent="0.3">
      <c r="B34" s="182"/>
      <c r="C34" s="182"/>
      <c r="D34" s="182"/>
      <c r="E34" s="182"/>
      <c r="F34" s="182"/>
      <c r="G34" s="182"/>
      <c r="H34" s="182"/>
      <c r="I34" s="182"/>
      <c r="J34" s="182"/>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2"/>
      <c r="BR34" s="184"/>
      <c r="BS34" s="184"/>
      <c r="BT34" s="184"/>
      <c r="BU34" s="184"/>
      <c r="BV34" s="184"/>
      <c r="BW34" s="184"/>
      <c r="BX34" s="144"/>
      <c r="BY34" s="184"/>
      <c r="BZ34" s="184"/>
      <c r="CA34" s="183"/>
      <c r="CB34" s="183"/>
      <c r="CC34" s="183"/>
      <c r="CD34" s="183"/>
      <c r="CE34" s="183"/>
      <c r="CF34" s="183"/>
      <c r="CG34" s="183"/>
      <c r="CH34" s="182"/>
    </row>
    <row r="35" spans="2:86" s="10" customFormat="1" x14ac:dyDescent="0.3">
      <c r="B35" s="182"/>
      <c r="C35" s="182"/>
      <c r="D35" s="182"/>
      <c r="E35" s="182"/>
      <c r="F35" s="182"/>
      <c r="G35" s="182"/>
      <c r="H35" s="182"/>
      <c r="I35" s="182"/>
      <c r="J35" s="182"/>
      <c r="K35" s="182"/>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2"/>
      <c r="BR35" s="184"/>
      <c r="BS35" s="184"/>
      <c r="BT35" s="184"/>
      <c r="BU35" s="184"/>
      <c r="BV35" s="184"/>
      <c r="BW35" s="184"/>
      <c r="BX35" s="144"/>
      <c r="BY35" s="184"/>
      <c r="BZ35" s="184"/>
      <c r="CA35" s="183"/>
      <c r="CB35" s="183"/>
      <c r="CC35" s="183"/>
      <c r="CD35" s="183"/>
      <c r="CE35" s="183"/>
      <c r="CF35" s="183"/>
      <c r="CG35" s="183"/>
      <c r="CH35" s="182"/>
    </row>
    <row r="36" spans="2:86" s="10" customFormat="1" x14ac:dyDescent="0.3">
      <c r="B36" s="182"/>
      <c r="C36" s="182"/>
      <c r="D36" s="182"/>
      <c r="E36" s="182"/>
      <c r="F36" s="182"/>
      <c r="G36" s="182"/>
      <c r="H36" s="182"/>
      <c r="I36" s="182"/>
      <c r="J36" s="182"/>
      <c r="K36" s="182"/>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2"/>
      <c r="BR36" s="184"/>
      <c r="BS36" s="184"/>
      <c r="BT36" s="184"/>
      <c r="BU36" s="184"/>
      <c r="BV36" s="184"/>
      <c r="BW36" s="184"/>
      <c r="BX36" s="144"/>
      <c r="BY36" s="184"/>
      <c r="BZ36" s="184"/>
      <c r="CA36" s="183"/>
      <c r="CB36" s="183"/>
      <c r="CC36" s="183"/>
      <c r="CD36" s="183"/>
      <c r="CE36" s="183"/>
      <c r="CF36" s="183"/>
      <c r="CG36" s="183"/>
      <c r="CH36" s="182"/>
    </row>
    <row r="37" spans="2:86" s="10" customFormat="1" x14ac:dyDescent="0.3">
      <c r="B37" s="182"/>
      <c r="C37" s="182"/>
      <c r="D37" s="182"/>
      <c r="E37" s="182"/>
      <c r="F37" s="182"/>
      <c r="G37" s="182"/>
      <c r="H37" s="182"/>
      <c r="I37" s="182"/>
      <c r="J37" s="182"/>
      <c r="K37" s="182"/>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2"/>
      <c r="BR37" s="184"/>
      <c r="BS37" s="184"/>
      <c r="BT37" s="184"/>
      <c r="BU37" s="184"/>
      <c r="BV37" s="184"/>
      <c r="BW37" s="184"/>
      <c r="BX37" s="144"/>
      <c r="BY37" s="184"/>
      <c r="BZ37" s="184"/>
      <c r="CA37" s="183"/>
      <c r="CB37" s="183"/>
      <c r="CC37" s="183"/>
      <c r="CD37" s="183"/>
      <c r="CE37" s="183"/>
      <c r="CF37" s="183"/>
      <c r="CG37" s="183"/>
      <c r="CH37" s="182"/>
    </row>
    <row r="38" spans="2:86" s="10" customFormat="1" x14ac:dyDescent="0.3">
      <c r="B38" s="182"/>
      <c r="C38" s="182"/>
      <c r="D38" s="182"/>
      <c r="E38" s="182"/>
      <c r="F38" s="182"/>
      <c r="G38" s="182"/>
      <c r="H38" s="182"/>
      <c r="I38" s="182"/>
      <c r="J38" s="182"/>
      <c r="K38" s="182"/>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2"/>
      <c r="BR38" s="184"/>
      <c r="BS38" s="184"/>
      <c r="BT38" s="184"/>
      <c r="BU38" s="184"/>
      <c r="BV38" s="184"/>
      <c r="BW38" s="184"/>
      <c r="BX38" s="144"/>
      <c r="BY38" s="184"/>
      <c r="BZ38" s="184"/>
      <c r="CA38" s="183"/>
      <c r="CB38" s="183"/>
      <c r="CC38" s="183"/>
      <c r="CD38" s="183"/>
      <c r="CE38" s="183"/>
      <c r="CF38" s="183"/>
      <c r="CG38" s="183"/>
      <c r="CH38" s="182"/>
    </row>
    <row r="39" spans="2:86" s="10" customFormat="1" x14ac:dyDescent="0.3">
      <c r="B39" s="182"/>
      <c r="C39" s="182"/>
      <c r="D39" s="182"/>
      <c r="E39" s="182"/>
      <c r="F39" s="182"/>
      <c r="G39" s="182"/>
      <c r="H39" s="182"/>
      <c r="I39" s="182"/>
      <c r="J39" s="182"/>
      <c r="K39" s="182"/>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2"/>
      <c r="BR39" s="184"/>
      <c r="BS39" s="184"/>
      <c r="BT39" s="184"/>
      <c r="BU39" s="184"/>
      <c r="BV39" s="184"/>
      <c r="BW39" s="184"/>
      <c r="BX39" s="144"/>
      <c r="BY39" s="184"/>
      <c r="BZ39" s="184"/>
      <c r="CA39" s="183"/>
      <c r="CB39" s="183"/>
      <c r="CC39" s="183"/>
      <c r="CD39" s="183"/>
      <c r="CE39" s="183"/>
      <c r="CF39" s="183"/>
      <c r="CG39" s="183"/>
      <c r="CH39" s="182"/>
    </row>
    <row r="40" spans="2:86" s="10" customFormat="1" x14ac:dyDescent="0.3">
      <c r="B40" s="182"/>
      <c r="C40" s="182"/>
      <c r="D40" s="182"/>
      <c r="E40" s="182"/>
      <c r="F40" s="182"/>
      <c r="G40" s="182"/>
      <c r="H40" s="182"/>
      <c r="I40" s="182"/>
      <c r="J40" s="182"/>
      <c r="K40" s="182"/>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2"/>
      <c r="BR40" s="184"/>
      <c r="BS40" s="184"/>
      <c r="BT40" s="184"/>
      <c r="BU40" s="184"/>
      <c r="BV40" s="184"/>
      <c r="BW40" s="184"/>
      <c r="BX40" s="144"/>
      <c r="BY40" s="184"/>
      <c r="BZ40" s="184"/>
      <c r="CA40" s="183"/>
      <c r="CB40" s="183"/>
      <c r="CC40" s="183"/>
      <c r="CD40" s="183"/>
      <c r="CE40" s="183"/>
      <c r="CF40" s="183"/>
      <c r="CG40" s="183"/>
      <c r="CH40" s="182"/>
    </row>
    <row r="41" spans="2:86" s="10" customFormat="1" x14ac:dyDescent="0.3">
      <c r="B41" s="182"/>
      <c r="C41" s="182"/>
      <c r="D41" s="182"/>
      <c r="E41" s="182"/>
      <c r="F41" s="182"/>
      <c r="G41" s="182"/>
      <c r="H41" s="182"/>
      <c r="I41" s="182"/>
      <c r="J41" s="182"/>
      <c r="K41" s="182"/>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2"/>
      <c r="BR41" s="184"/>
      <c r="BS41" s="184"/>
      <c r="BT41" s="184"/>
      <c r="BU41" s="184"/>
      <c r="BV41" s="184"/>
      <c r="BW41" s="184"/>
      <c r="BX41" s="144"/>
      <c r="BY41" s="184"/>
      <c r="BZ41" s="184"/>
      <c r="CA41" s="183"/>
      <c r="CB41" s="183"/>
      <c r="CC41" s="183"/>
      <c r="CD41" s="183"/>
      <c r="CE41" s="183"/>
      <c r="CF41" s="183"/>
      <c r="CG41" s="183"/>
      <c r="CH41" s="182"/>
    </row>
    <row r="42" spans="2:86" s="10" customFormat="1" x14ac:dyDescent="0.3">
      <c r="B42" s="182"/>
      <c r="C42" s="182"/>
      <c r="D42" s="182"/>
      <c r="E42" s="182"/>
      <c r="F42" s="182"/>
      <c r="G42" s="182"/>
      <c r="H42" s="182"/>
      <c r="I42" s="182"/>
      <c r="J42" s="182"/>
      <c r="K42" s="182"/>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2"/>
      <c r="BR42" s="184"/>
      <c r="BS42" s="184"/>
      <c r="BT42" s="184"/>
      <c r="BU42" s="184"/>
      <c r="BV42" s="184"/>
      <c r="BW42" s="184"/>
      <c r="BX42" s="144"/>
      <c r="BY42" s="184"/>
      <c r="BZ42" s="184"/>
      <c r="CA42" s="183"/>
      <c r="CB42" s="183"/>
      <c r="CC42" s="183"/>
      <c r="CD42" s="183"/>
      <c r="CE42" s="183"/>
      <c r="CF42" s="183"/>
      <c r="CG42" s="183"/>
      <c r="CH42" s="182"/>
    </row>
    <row r="43" spans="2:86" s="10" customFormat="1" x14ac:dyDescent="0.3">
      <c r="B43" s="182"/>
      <c r="C43" s="182"/>
      <c r="D43" s="182"/>
      <c r="E43" s="182"/>
      <c r="F43" s="182"/>
      <c r="G43" s="182"/>
      <c r="H43" s="182"/>
      <c r="I43" s="182"/>
      <c r="J43" s="182"/>
      <c r="K43" s="182"/>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2"/>
      <c r="BR43" s="184"/>
      <c r="BS43" s="184"/>
      <c r="BT43" s="184"/>
      <c r="BU43" s="184"/>
      <c r="BV43" s="184"/>
      <c r="BW43" s="184"/>
      <c r="BX43" s="144"/>
      <c r="BY43" s="184"/>
      <c r="BZ43" s="184"/>
      <c r="CA43" s="183"/>
      <c r="CB43" s="183"/>
      <c r="CC43" s="183"/>
      <c r="CD43" s="183"/>
      <c r="CE43" s="183"/>
      <c r="CF43" s="183"/>
      <c r="CG43" s="183"/>
      <c r="CH43" s="182"/>
    </row>
    <row r="44" spans="2:86" s="10" customFormat="1" x14ac:dyDescent="0.3">
      <c r="B44" s="182"/>
      <c r="C44" s="182"/>
      <c r="D44" s="182"/>
      <c r="E44" s="182"/>
      <c r="F44" s="182"/>
      <c r="G44" s="182"/>
      <c r="H44" s="182"/>
      <c r="I44" s="182"/>
      <c r="J44" s="182"/>
      <c r="K44" s="182"/>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2"/>
      <c r="BR44" s="184"/>
      <c r="BS44" s="184"/>
      <c r="BT44" s="184"/>
      <c r="BU44" s="184"/>
      <c r="BV44" s="184"/>
      <c r="BW44" s="184"/>
      <c r="BX44" s="144"/>
      <c r="BY44" s="184"/>
      <c r="BZ44" s="184"/>
      <c r="CA44" s="183"/>
      <c r="CB44" s="183"/>
      <c r="CC44" s="183"/>
      <c r="CD44" s="183"/>
      <c r="CE44" s="183"/>
      <c r="CF44" s="183"/>
      <c r="CG44" s="183"/>
      <c r="CH44" s="182"/>
    </row>
    <row r="45" spans="2:86" s="10" customFormat="1" x14ac:dyDescent="0.3">
      <c r="B45" s="182"/>
      <c r="C45" s="182"/>
      <c r="D45" s="182"/>
      <c r="E45" s="182"/>
      <c r="F45" s="182"/>
      <c r="G45" s="182"/>
      <c r="H45" s="182"/>
      <c r="I45" s="182"/>
      <c r="J45" s="182"/>
      <c r="K45" s="182"/>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2"/>
      <c r="BR45" s="184"/>
      <c r="BS45" s="184"/>
      <c r="BT45" s="184"/>
      <c r="BU45" s="184"/>
      <c r="BV45" s="184"/>
      <c r="BW45" s="184"/>
      <c r="BX45" s="144"/>
      <c r="BY45" s="184"/>
      <c r="BZ45" s="184"/>
      <c r="CA45" s="183"/>
      <c r="CB45" s="183"/>
      <c r="CC45" s="183"/>
      <c r="CD45" s="183"/>
      <c r="CE45" s="183"/>
      <c r="CF45" s="183"/>
      <c r="CG45" s="183"/>
      <c r="CH45" s="182"/>
    </row>
    <row r="46" spans="2:86" s="10" customFormat="1" x14ac:dyDescent="0.3">
      <c r="B46" s="182"/>
      <c r="C46" s="182"/>
      <c r="D46" s="182"/>
      <c r="E46" s="182"/>
      <c r="F46" s="182"/>
      <c r="G46" s="182"/>
      <c r="H46" s="182"/>
      <c r="I46" s="182"/>
      <c r="J46" s="182"/>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2"/>
      <c r="BR46" s="184"/>
      <c r="BS46" s="184"/>
      <c r="BT46" s="184"/>
      <c r="BU46" s="184"/>
      <c r="BV46" s="184"/>
      <c r="BW46" s="184"/>
      <c r="BX46" s="144"/>
      <c r="BY46" s="184"/>
      <c r="BZ46" s="184"/>
      <c r="CA46" s="183"/>
      <c r="CB46" s="183"/>
      <c r="CC46" s="183"/>
      <c r="CD46" s="183"/>
      <c r="CE46" s="183"/>
      <c r="CF46" s="183"/>
      <c r="CG46" s="183"/>
      <c r="CH46" s="182"/>
    </row>
    <row r="47" spans="2:86" s="10" customFormat="1" x14ac:dyDescent="0.3">
      <c r="B47" s="182"/>
      <c r="C47" s="182"/>
      <c r="D47" s="182"/>
      <c r="E47" s="182"/>
      <c r="F47" s="182"/>
      <c r="G47" s="182"/>
      <c r="H47" s="182"/>
      <c r="I47" s="182"/>
      <c r="J47" s="182"/>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2"/>
      <c r="BR47" s="184"/>
      <c r="BS47" s="184"/>
      <c r="BT47" s="184"/>
      <c r="BU47" s="184"/>
      <c r="BV47" s="184"/>
      <c r="BW47" s="184"/>
      <c r="BX47" s="144"/>
      <c r="BY47" s="184"/>
      <c r="BZ47" s="184"/>
      <c r="CA47" s="183"/>
      <c r="CB47" s="183"/>
      <c r="CC47" s="183"/>
      <c r="CD47" s="183"/>
      <c r="CE47" s="183"/>
      <c r="CF47" s="183"/>
      <c r="CG47" s="183"/>
      <c r="CH47" s="182"/>
    </row>
    <row r="48" spans="2:86" s="10" customFormat="1" x14ac:dyDescent="0.3">
      <c r="B48" s="182"/>
      <c r="C48" s="182"/>
      <c r="D48" s="182"/>
      <c r="E48" s="182"/>
      <c r="F48" s="182"/>
      <c r="G48" s="182"/>
      <c r="H48" s="182"/>
      <c r="I48" s="182"/>
      <c r="J48" s="182"/>
      <c r="K48" s="182"/>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2"/>
      <c r="BR48" s="184"/>
      <c r="BS48" s="184"/>
      <c r="BT48" s="184"/>
      <c r="BU48" s="184"/>
      <c r="BV48" s="184"/>
      <c r="BW48" s="184"/>
      <c r="BX48" s="144"/>
      <c r="BY48" s="184"/>
      <c r="BZ48" s="184"/>
      <c r="CA48" s="183"/>
      <c r="CB48" s="183"/>
      <c r="CC48" s="183"/>
      <c r="CD48" s="183"/>
      <c r="CE48" s="183"/>
      <c r="CF48" s="183"/>
      <c r="CG48" s="183"/>
      <c r="CH48" s="182"/>
    </row>
    <row r="49" spans="2:86" s="10" customFormat="1" x14ac:dyDescent="0.3">
      <c r="B49" s="182"/>
      <c r="C49" s="182"/>
      <c r="D49" s="182"/>
      <c r="E49" s="182"/>
      <c r="F49" s="182"/>
      <c r="G49" s="182"/>
      <c r="H49" s="182"/>
      <c r="I49" s="182"/>
      <c r="J49" s="182"/>
      <c r="K49" s="182"/>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2"/>
      <c r="BR49" s="184"/>
      <c r="BS49" s="184"/>
      <c r="BT49" s="184"/>
      <c r="BU49" s="184"/>
      <c r="BV49" s="184"/>
      <c r="BW49" s="184"/>
      <c r="BX49" s="144"/>
      <c r="BY49" s="184"/>
      <c r="BZ49" s="184"/>
      <c r="CA49" s="183"/>
      <c r="CB49" s="183"/>
      <c r="CC49" s="183"/>
      <c r="CD49" s="183"/>
      <c r="CE49" s="183"/>
      <c r="CF49" s="183"/>
      <c r="CG49" s="183"/>
      <c r="CH49" s="182"/>
    </row>
    <row r="50" spans="2:86" s="10" customFormat="1" x14ac:dyDescent="0.3">
      <c r="B50" s="182"/>
      <c r="C50" s="182"/>
      <c r="D50" s="182"/>
      <c r="E50" s="182"/>
      <c r="F50" s="182"/>
      <c r="G50" s="182"/>
      <c r="H50" s="182"/>
      <c r="I50" s="182"/>
      <c r="J50" s="182"/>
      <c r="K50" s="182"/>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2"/>
      <c r="BR50" s="184"/>
      <c r="BS50" s="184"/>
      <c r="BT50" s="184"/>
      <c r="BU50" s="184"/>
      <c r="BV50" s="184"/>
      <c r="BW50" s="184"/>
      <c r="BX50" s="144"/>
      <c r="BY50" s="184"/>
      <c r="BZ50" s="184"/>
      <c r="CA50" s="183"/>
      <c r="CB50" s="183"/>
      <c r="CC50" s="183"/>
      <c r="CD50" s="183"/>
      <c r="CE50" s="183"/>
      <c r="CF50" s="183"/>
      <c r="CG50" s="183"/>
      <c r="CH50" s="182"/>
    </row>
    <row r="51" spans="2:86" s="10" customFormat="1" x14ac:dyDescent="0.3">
      <c r="B51" s="182"/>
      <c r="C51" s="182"/>
      <c r="D51" s="182"/>
      <c r="E51" s="182"/>
      <c r="F51" s="182"/>
      <c r="G51" s="182"/>
      <c r="H51" s="182"/>
      <c r="I51" s="182"/>
      <c r="J51" s="182"/>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2"/>
      <c r="BR51" s="184"/>
      <c r="BS51" s="184"/>
      <c r="BT51" s="184"/>
      <c r="BU51" s="184"/>
      <c r="BV51" s="184"/>
      <c r="BW51" s="184"/>
      <c r="BX51" s="144"/>
      <c r="BY51" s="184"/>
      <c r="BZ51" s="184"/>
      <c r="CA51" s="183"/>
      <c r="CB51" s="183"/>
      <c r="CC51" s="183"/>
      <c r="CD51" s="183"/>
      <c r="CE51" s="183"/>
      <c r="CF51" s="183"/>
      <c r="CG51" s="183"/>
      <c r="CH51" s="182"/>
    </row>
    <row r="52" spans="2:86" s="10" customFormat="1" x14ac:dyDescent="0.3">
      <c r="B52" s="182"/>
      <c r="C52" s="182"/>
      <c r="D52" s="182"/>
      <c r="E52" s="182"/>
      <c r="F52" s="182"/>
      <c r="G52" s="182"/>
      <c r="H52" s="182"/>
      <c r="I52" s="182"/>
      <c r="J52" s="182"/>
      <c r="K52" s="182"/>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2"/>
      <c r="BR52" s="184"/>
      <c r="BS52" s="184"/>
      <c r="BT52" s="184"/>
      <c r="BU52" s="184"/>
      <c r="BV52" s="184"/>
      <c r="BW52" s="184"/>
      <c r="BX52" s="144"/>
      <c r="BY52" s="184"/>
      <c r="BZ52" s="184"/>
      <c r="CA52" s="183"/>
      <c r="CB52" s="183"/>
      <c r="CC52" s="183"/>
      <c r="CD52" s="183"/>
      <c r="CE52" s="183"/>
      <c r="CF52" s="183"/>
      <c r="CG52" s="183"/>
      <c r="CH52" s="182"/>
    </row>
    <row r="53" spans="2:86" s="10" customFormat="1" x14ac:dyDescent="0.3">
      <c r="B53" s="182"/>
      <c r="C53" s="182"/>
      <c r="D53" s="182"/>
      <c r="E53" s="182"/>
      <c r="F53" s="182"/>
      <c r="G53" s="182"/>
      <c r="H53" s="182"/>
      <c r="I53" s="182"/>
      <c r="J53" s="182"/>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2"/>
      <c r="BR53" s="184"/>
      <c r="BS53" s="184"/>
      <c r="BT53" s="184"/>
      <c r="BU53" s="184"/>
      <c r="BV53" s="184"/>
      <c r="BW53" s="184"/>
      <c r="BX53" s="144"/>
      <c r="BY53" s="184"/>
      <c r="BZ53" s="184"/>
      <c r="CA53" s="183"/>
      <c r="CB53" s="183"/>
      <c r="CC53" s="183"/>
      <c r="CD53" s="183"/>
      <c r="CE53" s="183"/>
      <c r="CF53" s="183"/>
      <c r="CG53" s="183"/>
      <c r="CH53" s="182"/>
    </row>
    <row r="54" spans="2:86" s="10" customFormat="1" x14ac:dyDescent="0.3">
      <c r="B54" s="182"/>
      <c r="C54" s="182"/>
      <c r="D54" s="182"/>
      <c r="E54" s="182"/>
      <c r="F54" s="182"/>
      <c r="G54" s="182"/>
      <c r="H54" s="182"/>
      <c r="I54" s="182"/>
      <c r="J54" s="182"/>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2"/>
      <c r="BR54" s="184"/>
      <c r="BS54" s="184"/>
      <c r="BT54" s="184"/>
      <c r="BU54" s="184"/>
      <c r="BV54" s="184"/>
      <c r="BW54" s="184"/>
      <c r="BX54" s="144"/>
      <c r="BY54" s="184"/>
      <c r="BZ54" s="184"/>
      <c r="CA54" s="183"/>
      <c r="CB54" s="183"/>
      <c r="CC54" s="183"/>
      <c r="CD54" s="183"/>
      <c r="CE54" s="183"/>
      <c r="CF54" s="183"/>
      <c r="CG54" s="183"/>
      <c r="CH54" s="182"/>
    </row>
    <row r="55" spans="2:86" s="10" customFormat="1" x14ac:dyDescent="0.3">
      <c r="B55" s="182"/>
      <c r="C55" s="182"/>
      <c r="D55" s="182"/>
      <c r="E55" s="182"/>
      <c r="F55" s="182"/>
      <c r="G55" s="182"/>
      <c r="H55" s="182"/>
      <c r="I55" s="182"/>
      <c r="J55" s="182"/>
      <c r="K55" s="182"/>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2"/>
      <c r="BR55" s="184"/>
      <c r="BS55" s="184"/>
      <c r="BT55" s="184"/>
      <c r="BU55" s="184"/>
      <c r="BV55" s="184"/>
      <c r="BW55" s="184"/>
      <c r="BX55" s="144"/>
      <c r="BY55" s="184"/>
      <c r="BZ55" s="184"/>
      <c r="CA55" s="183"/>
      <c r="CB55" s="183"/>
      <c r="CC55" s="183"/>
      <c r="CD55" s="183"/>
      <c r="CE55" s="183"/>
      <c r="CF55" s="183"/>
      <c r="CG55" s="183"/>
      <c r="CH55" s="182"/>
    </row>
    <row r="57" spans="2:86" x14ac:dyDescent="0.3">
      <c r="C57" s="189"/>
      <c r="D57" s="189"/>
      <c r="E57" s="58"/>
      <c r="F57" s="58"/>
    </row>
  </sheetData>
  <sheetProtection algorithmName="SHA-512" hashValue="qlVyXcgJT5iHAr9n2EsKUrkVCLV3faxfk+W+uzy4pn/apcSO8tPMmsrCdCIDR+N/cXN6zuoECIsBl7j/ehlI+A==" saltValue="O1D7bzNBo6GbP9CXep0+I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7" priority="27">
      <formula>LEN(TRIM(B14))&gt;0</formula>
    </cfRule>
  </conditionalFormatting>
  <conditionalFormatting sqref="C5:C6">
    <cfRule type="cellIs" dxfId="136" priority="28" operator="equal">
      <formula>0</formula>
    </cfRule>
  </conditionalFormatting>
  <conditionalFormatting sqref="C14:AI17 C18:CH55 AJ14:BR15 AJ16:BT17 BX14:CH17 BT14:BT15 BV14:BV17">
    <cfRule type="expression" dxfId="135" priority="26">
      <formula>NOT($B14="")</formula>
    </cfRule>
  </conditionalFormatting>
  <conditionalFormatting sqref="D14:D55">
    <cfRule type="expression" dxfId="134" priority="25">
      <formula>NOT($C14="Other")</formula>
    </cfRule>
  </conditionalFormatting>
  <conditionalFormatting sqref="D12:F12 AJ14:BR15 BT14:BT15 B14:AI17 BV14:BV17 BX14:CH17 AJ16:BT17 B18:CH55">
    <cfRule type="expression" dxfId="133" priority="12">
      <formula>AND(NOT($C$9=""),NOT($C$10=""),SUM($C$9:$C$10)=0)</formula>
    </cfRule>
  </conditionalFormatting>
  <conditionalFormatting sqref="F14:F55">
    <cfRule type="expression" dxfId="132" priority="24">
      <formula>NOT($E14="Other")</formula>
    </cfRule>
  </conditionalFormatting>
  <conditionalFormatting sqref="I14:I55">
    <cfRule type="expression" dxfId="131" priority="23">
      <formula>NOT($H14="Yes")</formula>
    </cfRule>
  </conditionalFormatting>
  <conditionalFormatting sqref="AL14:AL55">
    <cfRule type="expression" dxfId="130" priority="22">
      <formula>NOT(OR($AK14="Calculated/Modeled"))</formula>
    </cfRule>
  </conditionalFormatting>
  <conditionalFormatting sqref="AM14:AM55">
    <cfRule type="expression" dxfId="129" priority="21">
      <formula>NOT($AK14="Measured")</formula>
    </cfRule>
  </conditionalFormatting>
  <conditionalFormatting sqref="AO14:AO55">
    <cfRule type="expression" dxfId="128" priority="18">
      <formula>NOT($AN14="Yes")</formula>
    </cfRule>
  </conditionalFormatting>
  <conditionalFormatting sqref="BR14:BR55">
    <cfRule type="expression" dxfId="127" priority="17">
      <formula>NOT($BQ14="Yes")</formula>
    </cfRule>
  </conditionalFormatting>
  <conditionalFormatting sqref="BS14:BS15">
    <cfRule type="expression" dxfId="126" priority="6">
      <formula>AND(NOT($C$9=""),NOT($C$10=""),SUM($C$9:$C$10)=0)</formula>
    </cfRule>
    <cfRule type="expression" dxfId="125" priority="8">
      <formula>NOT($B14="")</formula>
    </cfRule>
  </conditionalFormatting>
  <conditionalFormatting sqref="BS14:BS55">
    <cfRule type="expression" dxfId="124" priority="7">
      <formula>NOT($BQ14="No")</formula>
    </cfRule>
  </conditionalFormatting>
  <conditionalFormatting sqref="BU14:BU17">
    <cfRule type="expression" dxfId="123" priority="3">
      <formula>AND(NOT($C$9=""),NOT($C$10=""),SUM($C$9:$C$10)=0)</formula>
    </cfRule>
    <cfRule type="expression" dxfId="122" priority="5">
      <formula>NOT($B14="")</formula>
    </cfRule>
  </conditionalFormatting>
  <conditionalFormatting sqref="BU14:BU55">
    <cfRule type="expression" dxfId="121" priority="4">
      <formula>NOT($BT14="No")</formula>
    </cfRule>
  </conditionalFormatting>
  <conditionalFormatting sqref="BW14:BW17">
    <cfRule type="expression" dxfId="120" priority="1">
      <formula>AND(NOT($C$9=""),NOT($C$10=""),SUM($C$9:$C$10)=0)</formula>
    </cfRule>
  </conditionalFormatting>
  <conditionalFormatting sqref="BW18:BW55">
    <cfRule type="expression" dxfId="119" priority="14">
      <formula>NOT($BV18="No")</formula>
    </cfRule>
  </conditionalFormatting>
  <conditionalFormatting sqref="BY14:BY55">
    <cfRule type="expression" dxfId="118"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F11" sqref="F11"/>
    </sheetView>
  </sheetViews>
  <sheetFormatPr defaultColWidth="9.44140625" defaultRowHeight="14.4" x14ac:dyDescent="0.3"/>
  <cols>
    <col min="1" max="1" width="3" style="45" customWidth="1"/>
    <col min="2" max="2" width="38.5546875" style="190" customWidth="1"/>
    <col min="3" max="3" width="27.44140625" style="190" customWidth="1"/>
    <col min="4" max="4" width="22.5546875" style="190" customWidth="1"/>
    <col min="5" max="11" width="18.5546875" style="190" customWidth="1"/>
    <col min="12" max="12" width="22.5546875" style="190" customWidth="1"/>
    <col min="13" max="14" width="21.44140625" style="190" customWidth="1"/>
    <col min="15" max="15" width="22.5546875" style="190" customWidth="1"/>
    <col min="16" max="16" width="18.44140625" style="190" bestFit="1" customWidth="1"/>
    <col min="17" max="17" width="19.44140625" style="190" bestFit="1" customWidth="1"/>
    <col min="18" max="18" width="21.5546875" style="190" bestFit="1" customWidth="1"/>
    <col min="19" max="19" width="22.5546875" style="190" bestFit="1" customWidth="1"/>
    <col min="20" max="20" width="23.5546875" style="190" bestFit="1" customWidth="1"/>
    <col min="21" max="21" width="23.44140625" style="190" bestFit="1" customWidth="1"/>
    <col min="22" max="22" width="23.5546875" style="190" bestFit="1" customWidth="1"/>
    <col min="23" max="23" width="30.44140625" style="190" customWidth="1"/>
    <col min="24" max="24" width="25.44140625" style="190" customWidth="1"/>
    <col min="25" max="26" width="23.44140625" style="190" customWidth="1"/>
    <col min="27" max="27" width="22.5546875" style="190" customWidth="1"/>
    <col min="28" max="28" width="17.5546875" style="190" customWidth="1"/>
    <col min="29" max="70" width="9.44140625" style="45"/>
    <col min="71" max="16384" width="9.44140625" style="19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Enville Booster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91"/>
      <c r="I9" s="191"/>
      <c r="O9" s="191"/>
    </row>
    <row r="10" spans="1:70" ht="86.4" x14ac:dyDescent="0.3">
      <c r="B10" s="192" t="s">
        <v>416</v>
      </c>
      <c r="C10" s="192" t="s">
        <v>417</v>
      </c>
      <c r="D10" s="192" t="s">
        <v>418</v>
      </c>
      <c r="E10" s="192" t="s">
        <v>419</v>
      </c>
      <c r="F10" s="192" t="s">
        <v>420</v>
      </c>
      <c r="G10" s="192" t="s">
        <v>421</v>
      </c>
      <c r="H10" s="193" t="s">
        <v>422</v>
      </c>
      <c r="I10" s="194" t="s">
        <v>423</v>
      </c>
      <c r="J10" s="141" t="s">
        <v>424</v>
      </c>
      <c r="K10" s="195" t="s">
        <v>425</v>
      </c>
      <c r="L10" s="141" t="s">
        <v>426</v>
      </c>
      <c r="M10" s="195" t="s">
        <v>427</v>
      </c>
      <c r="N10" s="195" t="s">
        <v>428</v>
      </c>
      <c r="O10" s="196" t="s">
        <v>429</v>
      </c>
      <c r="P10" s="141" t="s">
        <v>430</v>
      </c>
      <c r="Q10" s="195" t="s">
        <v>431</v>
      </c>
      <c r="R10" s="195" t="s">
        <v>432</v>
      </c>
      <c r="S10" s="195" t="s">
        <v>433</v>
      </c>
      <c r="T10" s="197" t="s">
        <v>434</v>
      </c>
      <c r="U10" s="197" t="s">
        <v>435</v>
      </c>
      <c r="V10" s="197" t="s">
        <v>436</v>
      </c>
      <c r="W10" s="141" t="s">
        <v>437</v>
      </c>
      <c r="X10" s="141" t="s">
        <v>438</v>
      </c>
      <c r="Y10" s="198" t="s">
        <v>439</v>
      </c>
      <c r="Z10" s="141" t="s">
        <v>440</v>
      </c>
      <c r="AA10" s="199" t="s">
        <v>441</v>
      </c>
      <c r="AB10" s="141" t="s">
        <v>442</v>
      </c>
    </row>
    <row r="11" spans="1:70" s="2" customFormat="1" ht="28.8" x14ac:dyDescent="0.3">
      <c r="A11" s="10"/>
      <c r="B11" s="79" t="s">
        <v>990</v>
      </c>
      <c r="C11" s="79" t="s">
        <v>991</v>
      </c>
      <c r="D11" s="79" t="s">
        <v>992</v>
      </c>
      <c r="E11" s="79"/>
      <c r="F11" s="79" t="s">
        <v>889</v>
      </c>
      <c r="G11" s="79" t="s">
        <v>889</v>
      </c>
      <c r="H11" s="79" t="s">
        <v>889</v>
      </c>
      <c r="I11" s="79">
        <v>0</v>
      </c>
      <c r="J11" s="79" t="s">
        <v>889</v>
      </c>
      <c r="K11" s="79">
        <v>0</v>
      </c>
      <c r="L11" s="79" t="s">
        <v>889</v>
      </c>
      <c r="M11" s="79" t="s">
        <v>889</v>
      </c>
      <c r="N11" s="79" t="s">
        <v>889</v>
      </c>
      <c r="O11" s="79">
        <v>0.5</v>
      </c>
      <c r="P11" s="79">
        <v>0.95</v>
      </c>
      <c r="Q11" s="79">
        <v>0.5</v>
      </c>
      <c r="R11" s="79"/>
      <c r="S11" s="79"/>
      <c r="T11" s="79"/>
      <c r="U11" s="79"/>
      <c r="V11" s="79"/>
      <c r="W11" s="79"/>
      <c r="X11" s="79"/>
      <c r="Y11" s="79" t="s">
        <v>940</v>
      </c>
      <c r="Z11" s="77"/>
      <c r="AA11" s="79" t="s">
        <v>940</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0"/>
      <c r="D29" s="201"/>
      <c r="E29" s="201"/>
      <c r="F29" s="201"/>
      <c r="G29" s="201"/>
      <c r="H29" s="201"/>
      <c r="I29" s="200"/>
      <c r="J29" s="201"/>
      <c r="K29" s="201"/>
    </row>
    <row r="30" spans="1:70" s="45" customFormat="1" x14ac:dyDescent="0.3">
      <c r="B30" s="45" t="s">
        <v>444</v>
      </c>
    </row>
    <row r="31" spans="1:70" ht="43.2" x14ac:dyDescent="0.3">
      <c r="B31" s="192" t="s">
        <v>416</v>
      </c>
      <c r="C31" s="141" t="s">
        <v>445</v>
      </c>
      <c r="D31" s="197" t="s">
        <v>446</v>
      </c>
      <c r="E31" s="141" t="s">
        <v>447</v>
      </c>
      <c r="F31" s="141" t="s">
        <v>448</v>
      </c>
      <c r="G31" s="141" t="s">
        <v>449</v>
      </c>
      <c r="H31" s="141" t="s">
        <v>450</v>
      </c>
      <c r="I31" s="141"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2" t="str">
        <f>IF(B11="","",B11)</f>
        <v>RBL-1</v>
      </c>
      <c r="C32" s="79"/>
      <c r="D32" s="79"/>
      <c r="E32" s="203"/>
      <c r="F32" s="203"/>
      <c r="G32" s="203"/>
      <c r="H32" s="204"/>
      <c r="I32" s="20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2" t="str">
        <f t="shared" ref="B33:B49" si="0">IF(B12="","",B12)</f>
        <v/>
      </c>
      <c r="C33" s="79"/>
      <c r="D33" s="79"/>
      <c r="E33" s="203"/>
      <c r="F33" s="203"/>
      <c r="G33" s="203"/>
      <c r="H33" s="204"/>
      <c r="I33" s="20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2" t="str">
        <f t="shared" si="0"/>
        <v/>
      </c>
      <c r="C34" s="79"/>
      <c r="D34" s="79"/>
      <c r="E34" s="203"/>
      <c r="F34" s="203"/>
      <c r="G34" s="203"/>
      <c r="H34" s="204"/>
      <c r="I34" s="20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2" t="str">
        <f t="shared" si="0"/>
        <v/>
      </c>
      <c r="C35" s="79"/>
      <c r="D35" s="79"/>
      <c r="E35" s="203"/>
      <c r="F35" s="203"/>
      <c r="G35" s="203"/>
      <c r="H35" s="204"/>
      <c r="I35" s="20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2" t="str">
        <f t="shared" si="0"/>
        <v/>
      </c>
      <c r="C36" s="79"/>
      <c r="D36" s="79"/>
      <c r="E36" s="203"/>
      <c r="F36" s="203"/>
      <c r="G36" s="203"/>
      <c r="H36" s="204"/>
      <c r="I36" s="20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2" t="str">
        <f t="shared" si="0"/>
        <v/>
      </c>
      <c r="C37" s="79"/>
      <c r="D37" s="79"/>
      <c r="E37" s="203"/>
      <c r="F37" s="203"/>
      <c r="G37" s="203"/>
      <c r="H37" s="204"/>
      <c r="I37" s="20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2" t="str">
        <f t="shared" si="0"/>
        <v/>
      </c>
      <c r="C38" s="79"/>
      <c r="D38" s="79"/>
      <c r="E38" s="203"/>
      <c r="F38" s="203"/>
      <c r="G38" s="203"/>
      <c r="H38" s="204"/>
      <c r="I38" s="20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2" t="str">
        <f t="shared" si="0"/>
        <v/>
      </c>
      <c r="C39" s="79"/>
      <c r="D39" s="79"/>
      <c r="E39" s="203"/>
      <c r="F39" s="203"/>
      <c r="G39" s="203"/>
      <c r="H39" s="204"/>
      <c r="I39" s="20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2" t="str">
        <f t="shared" si="0"/>
        <v/>
      </c>
      <c r="C40" s="79"/>
      <c r="D40" s="79"/>
      <c r="E40" s="203"/>
      <c r="F40" s="203"/>
      <c r="G40" s="203"/>
      <c r="H40" s="204"/>
      <c r="I40" s="20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2" t="str">
        <f t="shared" si="0"/>
        <v/>
      </c>
      <c r="C41" s="79"/>
      <c r="D41" s="79"/>
      <c r="E41" s="203"/>
      <c r="F41" s="203"/>
      <c r="G41" s="203"/>
      <c r="H41" s="204"/>
      <c r="I41" s="20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2" t="str">
        <f t="shared" si="0"/>
        <v/>
      </c>
      <c r="C42" s="79"/>
      <c r="D42" s="79"/>
      <c r="E42" s="203"/>
      <c r="F42" s="203"/>
      <c r="G42" s="203"/>
      <c r="H42" s="204"/>
      <c r="I42" s="20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2" t="str">
        <f t="shared" si="0"/>
        <v/>
      </c>
      <c r="C43" s="79"/>
      <c r="D43" s="79"/>
      <c r="E43" s="203"/>
      <c r="F43" s="203"/>
      <c r="G43" s="203"/>
      <c r="H43" s="204"/>
      <c r="I43" s="20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2" t="str">
        <f t="shared" si="0"/>
        <v/>
      </c>
      <c r="C44" s="79"/>
      <c r="D44" s="79"/>
      <c r="E44" s="203"/>
      <c r="F44" s="203"/>
      <c r="G44" s="203"/>
      <c r="H44" s="204"/>
      <c r="I44" s="20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2" t="str">
        <f t="shared" si="0"/>
        <v/>
      </c>
      <c r="C45" s="79"/>
      <c r="D45" s="79"/>
      <c r="E45" s="203"/>
      <c r="F45" s="203"/>
      <c r="G45" s="203"/>
      <c r="H45" s="204"/>
      <c r="I45" s="20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2" t="str">
        <f t="shared" si="0"/>
        <v/>
      </c>
      <c r="C46" s="79"/>
      <c r="D46" s="79"/>
      <c r="E46" s="203"/>
      <c r="F46" s="203"/>
      <c r="G46" s="203"/>
      <c r="H46" s="204"/>
      <c r="I46" s="20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2" t="str">
        <f t="shared" si="0"/>
        <v/>
      </c>
      <c r="C47" s="79"/>
      <c r="D47" s="79"/>
      <c r="E47" s="203"/>
      <c r="F47" s="203"/>
      <c r="G47" s="203"/>
      <c r="H47" s="204"/>
      <c r="I47" s="20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2" t="str">
        <f t="shared" si="0"/>
        <v/>
      </c>
      <c r="C48" s="79"/>
      <c r="D48" s="79"/>
      <c r="E48" s="203"/>
      <c r="F48" s="203"/>
      <c r="G48" s="203"/>
      <c r="H48" s="204"/>
      <c r="I48" s="20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2" t="str">
        <f t="shared" si="0"/>
        <v/>
      </c>
      <c r="C49" s="79"/>
      <c r="D49" s="79"/>
      <c r="E49" s="203"/>
      <c r="F49" s="203"/>
      <c r="G49" s="203"/>
      <c r="H49" s="204"/>
      <c r="I49" s="20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2" t="s">
        <v>416</v>
      </c>
      <c r="C53" s="205" t="s">
        <v>454</v>
      </c>
      <c r="D53" s="206" t="s">
        <v>455</v>
      </c>
      <c r="E53" s="20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8"/>
      <c r="E54" s="20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8"/>
      <c r="E55" s="20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8"/>
      <c r="E56" s="20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8"/>
      <c r="E57" s="20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8"/>
      <c r="E58" s="20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8"/>
      <c r="E59" s="20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8"/>
      <c r="E60" s="20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8"/>
      <c r="E61" s="20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8"/>
      <c r="E62" s="20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8"/>
      <c r="E63" s="20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8"/>
      <c r="E64" s="20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8"/>
      <c r="E65" s="20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8"/>
      <c r="E66" s="20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8"/>
      <c r="E67" s="20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8"/>
      <c r="E68" s="20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w+corw/b+7SGW9UiDj4VDq274T3nrY9SMggF9Z3ha9FDL3hzPEZvrKIMYs0RfFfo/EB2/MI7nOXxFw9P7gymA==" saltValue="925cAh8cBNPGbovn2tj2dA==" spinCount="100000" sheet="1" objects="1" scenarios="1" formatCells="0" formatColumns="0" formatRows="0" insertColumns="0" insertRows="0" insertHyperlinks="0" deleteColumns="0" deleteRows="0" sort="0" autoFilter="0" pivotTables="0"/>
  <conditionalFormatting sqref="B11:B27">
    <cfRule type="notContainsBlanks" dxfId="117" priority="29">
      <formula>LEN(TRIM(B11))&gt;0</formula>
    </cfRule>
  </conditionalFormatting>
  <conditionalFormatting sqref="B32:B49">
    <cfRule type="notContainsBlanks" dxfId="116" priority="31">
      <formula>LEN(TRIM(B32))&gt;0</formula>
    </cfRule>
  </conditionalFormatting>
  <conditionalFormatting sqref="B54:B68">
    <cfRule type="notContainsBlanks" dxfId="115" priority="35">
      <formula>LEN(TRIM(B54))&gt;0</formula>
    </cfRule>
  </conditionalFormatting>
  <conditionalFormatting sqref="C4:C5">
    <cfRule type="cellIs" dxfId="114" priority="10" operator="equal">
      <formula>0</formula>
    </cfRule>
  </conditionalFormatting>
  <conditionalFormatting sqref="C54:E68">
    <cfRule type="expression" dxfId="113" priority="36">
      <formula>NOT($B54="")</formula>
    </cfRule>
  </conditionalFormatting>
  <conditionalFormatting sqref="C32:I49">
    <cfRule type="expression" dxfId="112" priority="32">
      <formula>NOT($B32="")</formula>
    </cfRule>
  </conditionalFormatting>
  <conditionalFormatting sqref="E11:E27">
    <cfRule type="expression" dxfId="111" priority="12">
      <formula>NOT($D11="Other (specify)")</formula>
    </cfRule>
  </conditionalFormatting>
  <conditionalFormatting sqref="F12:G27">
    <cfRule type="expression" dxfId="110" priority="13">
      <formula>$D12="Vapor recovery unit"</formula>
    </cfRule>
  </conditionalFormatting>
  <conditionalFormatting sqref="F11:N11">
    <cfRule type="expression" dxfId="109" priority="1">
      <formula>NOT($B11="")</formula>
    </cfRule>
  </conditionalFormatting>
  <conditionalFormatting sqref="O11:AB11 C12:AB27 C11:E11">
    <cfRule type="expression" dxfId="108" priority="30">
      <formula>NOT($B11="")</formula>
    </cfRule>
  </conditionalFormatting>
  <conditionalFormatting sqref="R11:S27">
    <cfRule type="expression" dxfId="107" priority="16">
      <formula>NOT($D11="Vapor recovery device")</formula>
    </cfRule>
  </conditionalFormatting>
  <conditionalFormatting sqref="T11:W27 Y11:Y27 AA11:AA27">
    <cfRule type="expression" dxfId="106" priority="14">
      <formula>OR($D11="Other (specify)",$D11="vapor recovery unit")</formula>
    </cfRule>
  </conditionalFormatting>
  <conditionalFormatting sqref="T11:W27">
    <cfRule type="expression" dxfId="105" priority="9">
      <formula>NOT($D11="Thermal oxidizer/incinerator")</formula>
    </cfRule>
  </conditionalFormatting>
  <conditionalFormatting sqref="X11:X27">
    <cfRule type="expression" dxfId="104" priority="15">
      <formula>NOT($D11="Air-assisted candlestick flare")</formula>
    </cfRule>
  </conditionalFormatting>
  <conditionalFormatting sqref="Z11:Z27">
    <cfRule type="expression" dxfId="103" priority="18">
      <formula>$Y11&lt;&gt;"Yes"</formula>
    </cfRule>
  </conditionalFormatting>
  <conditionalFormatting sqref="AB11:AB27">
    <cfRule type="expression" dxfId="102" priority="11">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2:J27 L12:L27" xr:uid="{535B5C38-435E-4228-B7E7-A6DAEA6CF16E}"/>
    <dataValidation operator="greaterThanOrEqual" allowBlank="1" showInputMessage="1" showErrorMessage="1" errorTitle="Flow capacity (scfm)" error="This input value must be a numeric value greater than or equal to 0." sqref="H11:H27 J11 L11:N11 F11:G11"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2: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topLeftCell="CK1" workbookViewId="0">
      <selection activeCell="CU22" sqref="CU22"/>
    </sheetView>
  </sheetViews>
  <sheetFormatPr defaultRowHeight="14.4" x14ac:dyDescent="0.3"/>
  <cols>
    <col min="1" max="1" width="3" style="45" customWidth="1"/>
    <col min="2" max="2" width="23.44140625" style="45" customWidth="1"/>
    <col min="3" max="3" width="29.8867187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0" t="s">
        <v>538</v>
      </c>
      <c r="C1" s="130"/>
      <c r="D1" s="47"/>
    </row>
    <row r="2" spans="2:101" ht="18" customHeight="1" x14ac:dyDescent="0.3">
      <c r="B2" s="130"/>
      <c r="C2" s="130"/>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Enville Booster Station</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c r="D11" s="213" t="s">
        <v>472</v>
      </c>
      <c r="E11" s="213"/>
      <c r="F11" s="213"/>
      <c r="AJ11" s="142"/>
      <c r="CC11" s="142"/>
      <c r="CF11" s="115"/>
    </row>
    <row r="12" spans="2:101" ht="15" customHeight="1" x14ac:dyDescent="0.3">
      <c r="B12" s="139" t="s">
        <v>540</v>
      </c>
      <c r="C12" s="139" t="s">
        <v>541</v>
      </c>
      <c r="D12" s="139" t="s">
        <v>542</v>
      </c>
      <c r="E12" s="166" t="s">
        <v>473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t="s">
        <v>474</v>
      </c>
      <c r="AG12" s="167"/>
      <c r="AH12" s="16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39"/>
      <c r="C13" s="139"/>
      <c r="D13" s="139"/>
      <c r="E13" s="178" t="s">
        <v>487</v>
      </c>
      <c r="F13" s="178" t="s">
        <v>488</v>
      </c>
      <c r="G13" s="178" t="s">
        <v>489</v>
      </c>
      <c r="H13" s="178" t="s">
        <v>490</v>
      </c>
      <c r="I13" s="178" t="s">
        <v>491</v>
      </c>
      <c r="J13" s="178" t="s">
        <v>492</v>
      </c>
      <c r="K13" s="178" t="s">
        <v>493</v>
      </c>
      <c r="L13" s="178" t="s">
        <v>494</v>
      </c>
      <c r="M13" s="178" t="s">
        <v>495</v>
      </c>
      <c r="N13" s="178" t="s">
        <v>496</v>
      </c>
      <c r="O13" s="178" t="s">
        <v>497</v>
      </c>
      <c r="P13" s="178" t="s">
        <v>498</v>
      </c>
      <c r="Q13" s="178" t="s">
        <v>519</v>
      </c>
      <c r="R13" s="178" t="s">
        <v>500</v>
      </c>
      <c r="S13" s="178" t="s">
        <v>501</v>
      </c>
      <c r="T13" s="178" t="s">
        <v>502</v>
      </c>
      <c r="U13" s="178" t="s">
        <v>503</v>
      </c>
      <c r="V13" s="178" t="s">
        <v>504</v>
      </c>
      <c r="W13" s="178" t="s">
        <v>543</v>
      </c>
      <c r="X13" s="178" t="s">
        <v>506</v>
      </c>
      <c r="Y13" s="178" t="s">
        <v>507</v>
      </c>
      <c r="Z13" s="178" t="s">
        <v>508</v>
      </c>
      <c r="AA13" s="178" t="s">
        <v>509</v>
      </c>
      <c r="AB13" s="178" t="s">
        <v>510</v>
      </c>
      <c r="AC13" s="178" t="s">
        <v>511</v>
      </c>
      <c r="AD13" s="179" t="s">
        <v>512</v>
      </c>
      <c r="AE13" s="179" t="s">
        <v>513</v>
      </c>
      <c r="AF13" s="180" t="s">
        <v>514</v>
      </c>
      <c r="AG13" s="180" t="s">
        <v>515</v>
      </c>
      <c r="AH13" s="180" t="s">
        <v>516</v>
      </c>
      <c r="AI13" s="179" t="s">
        <v>544</v>
      </c>
      <c r="AJ13" s="179" t="s">
        <v>545</v>
      </c>
      <c r="AK13" s="179" t="s">
        <v>546</v>
      </c>
      <c r="AL13" s="219" t="s">
        <v>547</v>
      </c>
      <c r="AM13" s="178" t="s">
        <v>487</v>
      </c>
      <c r="AN13" s="178" t="s">
        <v>488</v>
      </c>
      <c r="AO13" s="178" t="s">
        <v>489</v>
      </c>
      <c r="AP13" s="178" t="s">
        <v>490</v>
      </c>
      <c r="AQ13" s="178" t="s">
        <v>491</v>
      </c>
      <c r="AR13" s="178" t="s">
        <v>492</v>
      </c>
      <c r="AS13" s="178" t="s">
        <v>493</v>
      </c>
      <c r="AT13" s="178" t="s">
        <v>494</v>
      </c>
      <c r="AU13" s="178" t="s">
        <v>495</v>
      </c>
      <c r="AV13" s="178" t="s">
        <v>496</v>
      </c>
      <c r="AW13" s="178" t="s">
        <v>497</v>
      </c>
      <c r="AX13" s="178" t="s">
        <v>498</v>
      </c>
      <c r="AY13" s="178" t="s">
        <v>519</v>
      </c>
      <c r="AZ13" s="178" t="s">
        <v>500</v>
      </c>
      <c r="BA13" s="178" t="s">
        <v>501</v>
      </c>
      <c r="BB13" s="178" t="s">
        <v>502</v>
      </c>
      <c r="BC13" s="178" t="s">
        <v>503</v>
      </c>
      <c r="BD13" s="178" t="s">
        <v>504</v>
      </c>
      <c r="BE13" s="178" t="s">
        <v>543</v>
      </c>
      <c r="BF13" s="178" t="s">
        <v>506</v>
      </c>
      <c r="BG13" s="178" t="s">
        <v>507</v>
      </c>
      <c r="BH13" s="178" t="s">
        <v>508</v>
      </c>
      <c r="BI13" s="178" t="s">
        <v>509</v>
      </c>
      <c r="BJ13" s="178" t="s">
        <v>521</v>
      </c>
      <c r="BK13" s="178" t="s">
        <v>511</v>
      </c>
      <c r="BL13" s="179" t="s">
        <v>512</v>
      </c>
      <c r="BM13" s="179" t="s">
        <v>513</v>
      </c>
      <c r="BN13" s="179" t="s">
        <v>548</v>
      </c>
      <c r="BO13" s="176" t="s">
        <v>549</v>
      </c>
      <c r="BP13" s="220" t="s">
        <v>550</v>
      </c>
      <c r="BQ13" s="176" t="s">
        <v>551</v>
      </c>
      <c r="BR13" s="176" t="s">
        <v>552</v>
      </c>
      <c r="BS13" s="179" t="s">
        <v>553</v>
      </c>
      <c r="BT13" s="179" t="s">
        <v>528</v>
      </c>
      <c r="BU13" s="221" t="s">
        <v>554</v>
      </c>
      <c r="BV13" s="219" t="s">
        <v>555</v>
      </c>
      <c r="BW13" s="222" t="s">
        <v>556</v>
      </c>
      <c r="BX13" s="176" t="s">
        <v>557</v>
      </c>
      <c r="BY13" s="176" t="s">
        <v>542</v>
      </c>
      <c r="BZ13" s="176" t="s">
        <v>558</v>
      </c>
      <c r="CA13" s="176" t="s">
        <v>559</v>
      </c>
      <c r="CB13" s="176" t="s">
        <v>542</v>
      </c>
      <c r="CC13" s="176" t="s">
        <v>560</v>
      </c>
      <c r="CD13" s="176" t="s">
        <v>561</v>
      </c>
      <c r="CE13" s="176" t="s">
        <v>542</v>
      </c>
      <c r="CF13" s="223" t="s">
        <v>562</v>
      </c>
      <c r="CG13" s="176" t="s">
        <v>563</v>
      </c>
      <c r="CH13" s="176" t="s">
        <v>564</v>
      </c>
      <c r="CI13" s="176" t="s">
        <v>565</v>
      </c>
      <c r="CJ13" s="176" t="s">
        <v>566</v>
      </c>
      <c r="CK13" s="176" t="s">
        <v>567</v>
      </c>
      <c r="CL13" s="176" t="s">
        <v>568</v>
      </c>
      <c r="CM13" s="176" t="s">
        <v>569</v>
      </c>
      <c r="CN13" s="223" t="s">
        <v>570</v>
      </c>
      <c r="CO13" s="176" t="s">
        <v>571</v>
      </c>
      <c r="CP13" s="223" t="s">
        <v>572</v>
      </c>
      <c r="CQ13" s="223" t="s">
        <v>573</v>
      </c>
      <c r="CR13" s="223" t="s">
        <v>574</v>
      </c>
      <c r="CS13" s="223" t="s">
        <v>575</v>
      </c>
      <c r="CT13" s="223" t="s">
        <v>576</v>
      </c>
      <c r="CU13" s="223" t="s">
        <v>577</v>
      </c>
      <c r="CV13" s="223" t="s">
        <v>578</v>
      </c>
      <c r="CW13" s="223" t="s">
        <v>579</v>
      </c>
    </row>
    <row r="14" spans="2:101" s="10" customFormat="1" ht="57.6" x14ac:dyDescent="0.3">
      <c r="B14" s="224" t="s">
        <v>991</v>
      </c>
      <c r="C14" s="144" t="s">
        <v>854</v>
      </c>
      <c r="D14" s="144"/>
      <c r="E14" s="144">
        <v>0</v>
      </c>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t="s">
        <v>939</v>
      </c>
      <c r="AG14" s="144" t="s">
        <v>987</v>
      </c>
      <c r="AH14" s="144"/>
      <c r="AI14" s="144" t="s">
        <v>896</v>
      </c>
      <c r="AJ14" s="144" t="s">
        <v>990</v>
      </c>
      <c r="AK14" s="144" t="s">
        <v>940</v>
      </c>
      <c r="AL14" s="144"/>
      <c r="AM14" s="144">
        <v>0</v>
      </c>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t="s">
        <v>940</v>
      </c>
      <c r="BO14" s="144" t="s">
        <v>940</v>
      </c>
      <c r="BP14" s="144" t="s">
        <v>998</v>
      </c>
      <c r="BQ14" s="144" t="s">
        <v>896</v>
      </c>
      <c r="BR14" s="144" t="s">
        <v>999</v>
      </c>
      <c r="BS14" s="144" t="s">
        <v>940</v>
      </c>
      <c r="BT14" s="144"/>
      <c r="BU14" s="144" t="s">
        <v>896</v>
      </c>
      <c r="BV14" s="225">
        <v>1</v>
      </c>
      <c r="BW14" s="144" t="s">
        <v>993</v>
      </c>
      <c r="BX14" s="144" t="s">
        <v>847</v>
      </c>
      <c r="BY14" s="144"/>
      <c r="BZ14" s="144">
        <v>0</v>
      </c>
      <c r="CA14" s="144" t="s">
        <v>850</v>
      </c>
      <c r="CB14" s="144"/>
      <c r="CC14" s="144" t="s">
        <v>990</v>
      </c>
      <c r="CD14" s="144" t="s">
        <v>852</v>
      </c>
      <c r="CE14" s="144"/>
      <c r="CF14" s="144">
        <v>0</v>
      </c>
      <c r="CG14" s="144">
        <v>0</v>
      </c>
      <c r="CH14" s="144">
        <v>0</v>
      </c>
      <c r="CI14" s="144">
        <v>0</v>
      </c>
      <c r="CJ14" s="144">
        <v>0</v>
      </c>
      <c r="CK14" s="144">
        <v>0</v>
      </c>
      <c r="CL14" s="144">
        <v>0</v>
      </c>
      <c r="CM14" s="144">
        <v>0</v>
      </c>
      <c r="CN14" s="226">
        <v>0</v>
      </c>
      <c r="CO14" s="226">
        <v>0</v>
      </c>
      <c r="CP14" s="226">
        <v>0</v>
      </c>
      <c r="CQ14" s="226">
        <v>0</v>
      </c>
      <c r="CR14" s="226">
        <v>0</v>
      </c>
      <c r="CS14" s="226">
        <v>0</v>
      </c>
      <c r="CT14" s="226" t="s">
        <v>994</v>
      </c>
      <c r="CU14" s="226" t="s">
        <v>889</v>
      </c>
      <c r="CV14" s="226" t="s">
        <v>995</v>
      </c>
      <c r="CW14" s="226">
        <v>0</v>
      </c>
    </row>
    <row r="15" spans="2:101" s="10" customFormat="1" x14ac:dyDescent="0.3">
      <c r="B15" s="224"/>
      <c r="C15" s="144"/>
      <c r="D15" s="144" t="s">
        <v>80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4"/>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4"/>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4"/>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4"/>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4"/>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4"/>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4"/>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4"/>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4"/>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4"/>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4"/>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4"/>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4"/>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4"/>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4"/>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4"/>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Yjij25HV1yuIHb8smIHtSBb6rl2vDvQ8pHa2qsh2aTSi+KQc5huXCD1/+kzkK18kSM6TfgsR6qXnAf6qczxwlw==" saltValue="m1bRVP/5xuOKYzFQUE2Nu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304153A5-3140-40A4-B8D3-3B39AABD2871}"/>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ADE2137F-D9FA-47A8-BCA7-8F285BE49A9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