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180" windowWidth="17055" windowHeight="10920" tabRatio="923"/>
  </bookViews>
  <sheets>
    <sheet name="readme" sheetId="5" r:id="rId1"/>
    <sheet name="CO_2007" sheetId="9" r:id="rId2"/>
    <sheet name="CO_2020" sheetId="10" r:id="rId3"/>
    <sheet name="NH3_2007" sheetId="11" r:id="rId4"/>
    <sheet name="NH3_2020" sheetId="12" r:id="rId5"/>
    <sheet name="NOX_2007" sheetId="2" r:id="rId6"/>
    <sheet name="NOX_2020" sheetId="4" r:id="rId7"/>
    <sheet name="PM25_2007" sheetId="15" r:id="rId8"/>
    <sheet name="PM25_2020" sheetId="16" r:id="rId9"/>
    <sheet name="PM10_2007" sheetId="13" r:id="rId10"/>
    <sheet name="PM10_2020" sheetId="14" r:id="rId11"/>
    <sheet name="SO2_2007" sheetId="17" r:id="rId12"/>
    <sheet name="SO2_2020" sheetId="18" r:id="rId13"/>
    <sheet name="VOC_2007" sheetId="19" r:id="rId14"/>
    <sheet name="VOC_2020" sheetId="20" r:id="rId15"/>
  </sheets>
  <calcPr calcId="125725"/>
</workbook>
</file>

<file path=xl/calcChain.xml><?xml version="1.0" encoding="utf-8"?>
<calcChain xmlns="http://schemas.openxmlformats.org/spreadsheetml/2006/main">
  <c r="C52" i="20"/>
  <c r="D42"/>
  <c r="D28"/>
  <c r="C28"/>
  <c r="R53"/>
  <c r="Q53"/>
  <c r="P53"/>
  <c r="O53"/>
  <c r="N53"/>
  <c r="M53"/>
  <c r="L53"/>
  <c r="K53"/>
  <c r="J53"/>
  <c r="I53"/>
  <c r="H53"/>
  <c r="G53"/>
  <c r="F53"/>
  <c r="E53"/>
  <c r="B52"/>
  <c r="D52" s="1"/>
  <c r="B51"/>
  <c r="C51" s="1"/>
  <c r="B50"/>
  <c r="D50" s="1"/>
  <c r="B49"/>
  <c r="C49" s="1"/>
  <c r="B48"/>
  <c r="C48" s="1"/>
  <c r="B47"/>
  <c r="D47" s="1"/>
  <c r="B46"/>
  <c r="C46" s="1"/>
  <c r="B45"/>
  <c r="B44"/>
  <c r="C44" s="1"/>
  <c r="B43"/>
  <c r="C43" s="1"/>
  <c r="B42"/>
  <c r="C42" s="1"/>
  <c r="B41"/>
  <c r="C41" s="1"/>
  <c r="B40"/>
  <c r="C40" s="1"/>
  <c r="B39"/>
  <c r="C39" s="1"/>
  <c r="B38"/>
  <c r="D38" s="1"/>
  <c r="B37"/>
  <c r="C37" s="1"/>
  <c r="B36"/>
  <c r="D36" s="1"/>
  <c r="B35"/>
  <c r="C35" s="1"/>
  <c r="B34"/>
  <c r="D34" s="1"/>
  <c r="B33"/>
  <c r="C33" s="1"/>
  <c r="B32"/>
  <c r="D32" s="1"/>
  <c r="B31"/>
  <c r="C31" s="1"/>
  <c r="B30"/>
  <c r="D30" s="1"/>
  <c r="B29"/>
  <c r="C29" s="1"/>
  <c r="B28"/>
  <c r="B27"/>
  <c r="C27" s="1"/>
  <c r="B26"/>
  <c r="D26" s="1"/>
  <c r="B25"/>
  <c r="C25" s="1"/>
  <c r="B24"/>
  <c r="C24" s="1"/>
  <c r="B23"/>
  <c r="D23" s="1"/>
  <c r="B22"/>
  <c r="D22" s="1"/>
  <c r="B21"/>
  <c r="C21" s="1"/>
  <c r="B20"/>
  <c r="C20" s="1"/>
  <c r="B19"/>
  <c r="C19" s="1"/>
  <c r="B18"/>
  <c r="D18" s="1"/>
  <c r="B17"/>
  <c r="C17" s="1"/>
  <c r="B16"/>
  <c r="C16" s="1"/>
  <c r="B15"/>
  <c r="C15" s="1"/>
  <c r="B14"/>
  <c r="D14" s="1"/>
  <c r="B13"/>
  <c r="C13" s="1"/>
  <c r="B12"/>
  <c r="D12" s="1"/>
  <c r="B11"/>
  <c r="C11" s="1"/>
  <c r="B10"/>
  <c r="D10" s="1"/>
  <c r="B9"/>
  <c r="C9" s="1"/>
  <c r="B8"/>
  <c r="C8" s="1"/>
  <c r="B7"/>
  <c r="C7" s="1"/>
  <c r="B6"/>
  <c r="D6" s="1"/>
  <c r="B5"/>
  <c r="C5" s="1"/>
  <c r="B4"/>
  <c r="C4" s="1"/>
  <c r="B3"/>
  <c r="D3" s="1"/>
  <c r="P52" i="19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C52" i="18"/>
  <c r="D51"/>
  <c r="D50"/>
  <c r="C44"/>
  <c r="C36"/>
  <c r="D35"/>
  <c r="C28"/>
  <c r="D27"/>
  <c r="R53"/>
  <c r="Q53"/>
  <c r="P53"/>
  <c r="O53"/>
  <c r="N53"/>
  <c r="M53"/>
  <c r="L53"/>
  <c r="K53"/>
  <c r="J53"/>
  <c r="I53"/>
  <c r="H53"/>
  <c r="G53"/>
  <c r="F53"/>
  <c r="E53"/>
  <c r="B52"/>
  <c r="D52" s="1"/>
  <c r="B51"/>
  <c r="C51" s="1"/>
  <c r="B50"/>
  <c r="C50" s="1"/>
  <c r="B49"/>
  <c r="C49" s="1"/>
  <c r="B48"/>
  <c r="D48" s="1"/>
  <c r="B47"/>
  <c r="D47" s="1"/>
  <c r="B46"/>
  <c r="C46" s="1"/>
  <c r="B45"/>
  <c r="B44"/>
  <c r="D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D36" s="1"/>
  <c r="B35"/>
  <c r="C35" s="1"/>
  <c r="B34"/>
  <c r="C34" s="1"/>
  <c r="B33"/>
  <c r="C33" s="1"/>
  <c r="B32"/>
  <c r="D32" s="1"/>
  <c r="B31"/>
  <c r="C31" s="1"/>
  <c r="B30"/>
  <c r="C30" s="1"/>
  <c r="B29"/>
  <c r="C29" s="1"/>
  <c r="B28"/>
  <c r="D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D20" s="1"/>
  <c r="B19"/>
  <c r="C19" s="1"/>
  <c r="B18"/>
  <c r="C18" s="1"/>
  <c r="B17"/>
  <c r="C17" s="1"/>
  <c r="B16"/>
  <c r="C16" s="1"/>
  <c r="B15"/>
  <c r="D15" s="1"/>
  <c r="B14"/>
  <c r="C14" s="1"/>
  <c r="B13"/>
  <c r="C13" s="1"/>
  <c r="B12"/>
  <c r="D12" s="1"/>
  <c r="B11"/>
  <c r="C11" s="1"/>
  <c r="B10"/>
  <c r="C10" s="1"/>
  <c r="B9"/>
  <c r="C9" s="1"/>
  <c r="B8"/>
  <c r="C8" s="1"/>
  <c r="B7"/>
  <c r="C7" s="1"/>
  <c r="B6"/>
  <c r="C6" s="1"/>
  <c r="B5"/>
  <c r="C5" s="1"/>
  <c r="B4"/>
  <c r="D4" s="1"/>
  <c r="B3"/>
  <c r="D3" s="1"/>
  <c r="P52" i="17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50" i="16"/>
  <c r="D42"/>
  <c r="D26"/>
  <c r="D18"/>
  <c r="R53"/>
  <c r="Q53"/>
  <c r="P53"/>
  <c r="O53"/>
  <c r="N53"/>
  <c r="M53"/>
  <c r="L53"/>
  <c r="K53"/>
  <c r="J53"/>
  <c r="I53"/>
  <c r="H53"/>
  <c r="G53"/>
  <c r="F53"/>
  <c r="E53"/>
  <c r="B52"/>
  <c r="D52" s="1"/>
  <c r="B51"/>
  <c r="D51" s="1"/>
  <c r="B50"/>
  <c r="C50" s="1"/>
  <c r="B49"/>
  <c r="C49" s="1"/>
  <c r="B48"/>
  <c r="C48" s="1"/>
  <c r="B47"/>
  <c r="D47" s="1"/>
  <c r="B46"/>
  <c r="D46" s="1"/>
  <c r="B45"/>
  <c r="B44"/>
  <c r="D44" s="1"/>
  <c r="B43"/>
  <c r="D43" s="1"/>
  <c r="B42"/>
  <c r="C42" s="1"/>
  <c r="B41"/>
  <c r="C41" s="1"/>
  <c r="B40"/>
  <c r="C40" s="1"/>
  <c r="B39"/>
  <c r="D39" s="1"/>
  <c r="B38"/>
  <c r="D38" s="1"/>
  <c r="B37"/>
  <c r="D37" s="1"/>
  <c r="B36"/>
  <c r="D36" s="1"/>
  <c r="B35"/>
  <c r="D35" s="1"/>
  <c r="B34"/>
  <c r="C34" s="1"/>
  <c r="B33"/>
  <c r="C33" s="1"/>
  <c r="B32"/>
  <c r="C32" s="1"/>
  <c r="B31"/>
  <c r="D31" s="1"/>
  <c r="B30"/>
  <c r="D30" s="1"/>
  <c r="B29"/>
  <c r="C29" s="1"/>
  <c r="B28"/>
  <c r="D28" s="1"/>
  <c r="B27"/>
  <c r="D27" s="1"/>
  <c r="B26"/>
  <c r="C26" s="1"/>
  <c r="B25"/>
  <c r="C25" s="1"/>
  <c r="B24"/>
  <c r="C24" s="1"/>
  <c r="B23"/>
  <c r="D23" s="1"/>
  <c r="B22"/>
  <c r="D22" s="1"/>
  <c r="B21"/>
  <c r="C21" s="1"/>
  <c r="B20"/>
  <c r="D20" s="1"/>
  <c r="B19"/>
  <c r="D19" s="1"/>
  <c r="B18"/>
  <c r="C18" s="1"/>
  <c r="B17"/>
  <c r="C17" s="1"/>
  <c r="B16"/>
  <c r="C16" s="1"/>
  <c r="B15"/>
  <c r="D15" s="1"/>
  <c r="B14"/>
  <c r="D14" s="1"/>
  <c r="B13"/>
  <c r="D13" s="1"/>
  <c r="B12"/>
  <c r="D12" s="1"/>
  <c r="B11"/>
  <c r="D11" s="1"/>
  <c r="B10"/>
  <c r="C10" s="1"/>
  <c r="B9"/>
  <c r="C9" s="1"/>
  <c r="B8"/>
  <c r="C8" s="1"/>
  <c r="B7"/>
  <c r="D7" s="1"/>
  <c r="B6"/>
  <c r="D6" s="1"/>
  <c r="B5"/>
  <c r="C5" s="1"/>
  <c r="B4"/>
  <c r="D4" s="1"/>
  <c r="B3"/>
  <c r="C3" s="1"/>
  <c r="P52" i="15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48" i="14"/>
  <c r="R53"/>
  <c r="Q53"/>
  <c r="P53"/>
  <c r="O53"/>
  <c r="N53"/>
  <c r="M53"/>
  <c r="L53"/>
  <c r="K53"/>
  <c r="J53"/>
  <c r="I53"/>
  <c r="H53"/>
  <c r="G53"/>
  <c r="F53"/>
  <c r="E53"/>
  <c r="B52"/>
  <c r="C52" s="1"/>
  <c r="B51"/>
  <c r="C51" s="1"/>
  <c r="B50"/>
  <c r="C50" s="1"/>
  <c r="B49"/>
  <c r="C49" s="1"/>
  <c r="B48"/>
  <c r="C48" s="1"/>
  <c r="B47"/>
  <c r="D47" s="1"/>
  <c r="B46"/>
  <c r="D46" s="1"/>
  <c r="B45"/>
  <c r="B44"/>
  <c r="C44" s="1"/>
  <c r="B43"/>
  <c r="C43" s="1"/>
  <c r="B42"/>
  <c r="C42" s="1"/>
  <c r="B41"/>
  <c r="C41" s="1"/>
  <c r="B40"/>
  <c r="C40" s="1"/>
  <c r="B39"/>
  <c r="D39" s="1"/>
  <c r="B38"/>
  <c r="D38" s="1"/>
  <c r="B37"/>
  <c r="D37" s="1"/>
  <c r="B36"/>
  <c r="C36" s="1"/>
  <c r="B35"/>
  <c r="C35" s="1"/>
  <c r="B34"/>
  <c r="C34" s="1"/>
  <c r="B33"/>
  <c r="C33" s="1"/>
  <c r="B32"/>
  <c r="C32" s="1"/>
  <c r="B31"/>
  <c r="D31" s="1"/>
  <c r="B30"/>
  <c r="D30" s="1"/>
  <c r="B29"/>
  <c r="D29" s="1"/>
  <c r="B28"/>
  <c r="C28" s="1"/>
  <c r="B27"/>
  <c r="C27" s="1"/>
  <c r="B26"/>
  <c r="C26" s="1"/>
  <c r="B25"/>
  <c r="C25" s="1"/>
  <c r="B24"/>
  <c r="C24" s="1"/>
  <c r="B23"/>
  <c r="D23" s="1"/>
  <c r="B22"/>
  <c r="D22" s="1"/>
  <c r="B21"/>
  <c r="D21" s="1"/>
  <c r="B20"/>
  <c r="C20" s="1"/>
  <c r="B19"/>
  <c r="C19" s="1"/>
  <c r="B18"/>
  <c r="C18" s="1"/>
  <c r="B17"/>
  <c r="C17" s="1"/>
  <c r="B16"/>
  <c r="C16" s="1"/>
  <c r="B15"/>
  <c r="D15" s="1"/>
  <c r="B14"/>
  <c r="D14" s="1"/>
  <c r="B13"/>
  <c r="D13" s="1"/>
  <c r="B12"/>
  <c r="C12" s="1"/>
  <c r="B11"/>
  <c r="C11" s="1"/>
  <c r="B10"/>
  <c r="C10" s="1"/>
  <c r="B9"/>
  <c r="C9" s="1"/>
  <c r="B8"/>
  <c r="C8" s="1"/>
  <c r="B7"/>
  <c r="D7" s="1"/>
  <c r="B6"/>
  <c r="D6" s="1"/>
  <c r="B5"/>
  <c r="D5" s="1"/>
  <c r="B4"/>
  <c r="C4" s="1"/>
  <c r="B3"/>
  <c r="C3" s="1"/>
  <c r="P52" i="13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52" i="12"/>
  <c r="D51"/>
  <c r="D50"/>
  <c r="D49"/>
  <c r="D48"/>
  <c r="D47"/>
  <c r="D46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52"/>
  <c r="C51"/>
  <c r="C50"/>
  <c r="C49"/>
  <c r="C48"/>
  <c r="C47"/>
  <c r="C46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R53"/>
  <c r="Q53"/>
  <c r="P53"/>
  <c r="O53"/>
  <c r="N53"/>
  <c r="M53"/>
  <c r="L53"/>
  <c r="K53"/>
  <c r="J53"/>
  <c r="I53"/>
  <c r="H53"/>
  <c r="G53"/>
  <c r="F53"/>
  <c r="E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P52" i="11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C45" i="12" s="1"/>
  <c r="B43" i="11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52" i="10"/>
  <c r="D51"/>
  <c r="D50"/>
  <c r="D49"/>
  <c r="D48"/>
  <c r="D47"/>
  <c r="D46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R53"/>
  <c r="Q53"/>
  <c r="P53"/>
  <c r="O53"/>
  <c r="N53"/>
  <c r="M53"/>
  <c r="L53"/>
  <c r="K53"/>
  <c r="J53"/>
  <c r="I53"/>
  <c r="H53"/>
  <c r="G53"/>
  <c r="F53"/>
  <c r="E53"/>
  <c r="B52"/>
  <c r="C52" s="1"/>
  <c r="B51"/>
  <c r="B50"/>
  <c r="C50" s="1"/>
  <c r="B49"/>
  <c r="B48"/>
  <c r="C48" s="1"/>
  <c r="B47"/>
  <c r="B46"/>
  <c r="B45"/>
  <c r="B44"/>
  <c r="C44" s="1"/>
  <c r="B43"/>
  <c r="B42"/>
  <c r="C42" s="1"/>
  <c r="B41"/>
  <c r="B40"/>
  <c r="C40" s="1"/>
  <c r="B39"/>
  <c r="B38"/>
  <c r="B37"/>
  <c r="C37" s="1"/>
  <c r="B36"/>
  <c r="C36" s="1"/>
  <c r="B35"/>
  <c r="B34"/>
  <c r="C34" s="1"/>
  <c r="B33"/>
  <c r="B32"/>
  <c r="C32" s="1"/>
  <c r="B31"/>
  <c r="B30"/>
  <c r="B29"/>
  <c r="C29" s="1"/>
  <c r="B28"/>
  <c r="C28" s="1"/>
  <c r="B27"/>
  <c r="B26"/>
  <c r="C26" s="1"/>
  <c r="B25"/>
  <c r="B24"/>
  <c r="C24" s="1"/>
  <c r="B23"/>
  <c r="B22"/>
  <c r="B21"/>
  <c r="C21" s="1"/>
  <c r="B20"/>
  <c r="C20" s="1"/>
  <c r="B19"/>
  <c r="B18"/>
  <c r="C18" s="1"/>
  <c r="B17"/>
  <c r="C16"/>
  <c r="B16"/>
  <c r="B15"/>
  <c r="B14"/>
  <c r="B13"/>
  <c r="B12"/>
  <c r="B11"/>
  <c r="B10"/>
  <c r="B9"/>
  <c r="B8"/>
  <c r="B7"/>
  <c r="B6"/>
  <c r="B5"/>
  <c r="B4"/>
  <c r="B3"/>
  <c r="P52" i="9"/>
  <c r="O52"/>
  <c r="N52"/>
  <c r="M52"/>
  <c r="L52"/>
  <c r="K52"/>
  <c r="J52"/>
  <c r="I52"/>
  <c r="H52"/>
  <c r="G52"/>
  <c r="F52"/>
  <c r="E52"/>
  <c r="D52"/>
  <c r="C52"/>
  <c r="B51"/>
  <c r="B50"/>
  <c r="B49"/>
  <c r="B48"/>
  <c r="B47"/>
  <c r="B46"/>
  <c r="B45"/>
  <c r="B44"/>
  <c r="D45" i="10" s="1"/>
  <c r="B43" i="9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C51" i="4"/>
  <c r="C50"/>
  <c r="C43"/>
  <c r="C35"/>
  <c r="C34"/>
  <c r="C27"/>
  <c r="C26"/>
  <c r="C16"/>
  <c r="C11"/>
  <c r="C10"/>
  <c r="B52"/>
  <c r="B51"/>
  <c r="B50"/>
  <c r="B49"/>
  <c r="B48"/>
  <c r="C48" s="1"/>
  <c r="B47"/>
  <c r="B46"/>
  <c r="B45"/>
  <c r="B44"/>
  <c r="B43"/>
  <c r="B42"/>
  <c r="C42" s="1"/>
  <c r="B41"/>
  <c r="B40"/>
  <c r="C40" s="1"/>
  <c r="B39"/>
  <c r="B38"/>
  <c r="B37"/>
  <c r="B36"/>
  <c r="B35"/>
  <c r="B34"/>
  <c r="B33"/>
  <c r="B32"/>
  <c r="C32" s="1"/>
  <c r="B31"/>
  <c r="B30"/>
  <c r="B29"/>
  <c r="B28"/>
  <c r="B27"/>
  <c r="B26"/>
  <c r="B25"/>
  <c r="B24"/>
  <c r="C24" s="1"/>
  <c r="B23"/>
  <c r="B22"/>
  <c r="B21"/>
  <c r="B20"/>
  <c r="B19"/>
  <c r="C19" s="1"/>
  <c r="B18"/>
  <c r="C18" s="1"/>
  <c r="B17"/>
  <c r="B16"/>
  <c r="B15"/>
  <c r="B14"/>
  <c r="B13"/>
  <c r="B12"/>
  <c r="B11"/>
  <c r="B10"/>
  <c r="B9"/>
  <c r="B8"/>
  <c r="C8" s="1"/>
  <c r="B7"/>
  <c r="B6"/>
  <c r="B5"/>
  <c r="B4"/>
  <c r="B3"/>
  <c r="R53"/>
  <c r="Q53"/>
  <c r="P53"/>
  <c r="O53"/>
  <c r="N53"/>
  <c r="M53"/>
  <c r="L53"/>
  <c r="K53"/>
  <c r="J53"/>
  <c r="I53"/>
  <c r="H53"/>
  <c r="G53"/>
  <c r="F53"/>
  <c r="E53"/>
  <c r="B53" s="1"/>
  <c r="B51" i="2"/>
  <c r="C52" i="4" s="1"/>
  <c r="B50" i="2"/>
  <c r="B49"/>
  <c r="B48"/>
  <c r="C49" i="4" s="1"/>
  <c r="B47" i="2"/>
  <c r="B46"/>
  <c r="C47" i="4" s="1"/>
  <c r="B45" i="2"/>
  <c r="B44"/>
  <c r="C45" i="4" s="1"/>
  <c r="B43" i="2"/>
  <c r="C44" i="4" s="1"/>
  <c r="B42" i="2"/>
  <c r="B41"/>
  <c r="B40"/>
  <c r="C41" i="4" s="1"/>
  <c r="B39" i="2"/>
  <c r="B38"/>
  <c r="C39" i="4" s="1"/>
  <c r="B37" i="2"/>
  <c r="C38" i="4" s="1"/>
  <c r="B36" i="2"/>
  <c r="C37" i="4" s="1"/>
  <c r="B35" i="2"/>
  <c r="C36" i="4" s="1"/>
  <c r="B34" i="2"/>
  <c r="B33"/>
  <c r="B32"/>
  <c r="C33" i="4" s="1"/>
  <c r="B31" i="2"/>
  <c r="B30"/>
  <c r="C31" i="4" s="1"/>
  <c r="B29" i="2"/>
  <c r="C30" i="4" s="1"/>
  <c r="B28" i="2"/>
  <c r="C29" i="4" s="1"/>
  <c r="B27" i="2"/>
  <c r="C28" i="4" s="1"/>
  <c r="B26" i="2"/>
  <c r="B25"/>
  <c r="B24"/>
  <c r="C25" i="4" s="1"/>
  <c r="B23" i="2"/>
  <c r="B22"/>
  <c r="C23" i="4" s="1"/>
  <c r="B21" i="2"/>
  <c r="C22" i="4" s="1"/>
  <c r="B20" i="2"/>
  <c r="C21" i="4" s="1"/>
  <c r="B19" i="2"/>
  <c r="C20" i="4" s="1"/>
  <c r="B18" i="2"/>
  <c r="B17"/>
  <c r="B16"/>
  <c r="C17" i="4" s="1"/>
  <c r="B15" i="2"/>
  <c r="B14"/>
  <c r="C15" i="4" s="1"/>
  <c r="B13" i="2"/>
  <c r="C14" i="4" s="1"/>
  <c r="B12" i="2"/>
  <c r="C13" i="4" s="1"/>
  <c r="B11" i="2"/>
  <c r="C12" i="4" s="1"/>
  <c r="B10" i="2"/>
  <c r="B9"/>
  <c r="B8"/>
  <c r="C9" i="4" s="1"/>
  <c r="B7" i="2"/>
  <c r="B6"/>
  <c r="C7" i="10" s="1"/>
  <c r="B5" i="2"/>
  <c r="C6" i="4" s="1"/>
  <c r="B4" i="2"/>
  <c r="C5" i="4" s="1"/>
  <c r="B3" i="2"/>
  <c r="C4" i="4" s="1"/>
  <c r="B2" i="2"/>
  <c r="C3" i="4" s="1"/>
  <c r="P52" i="2"/>
  <c r="O52"/>
  <c r="N52"/>
  <c r="M52"/>
  <c r="L52"/>
  <c r="K52"/>
  <c r="J52"/>
  <c r="I52"/>
  <c r="H52"/>
  <c r="G52"/>
  <c r="F52"/>
  <c r="E52"/>
  <c r="D52"/>
  <c r="C52"/>
  <c r="C45" i="18" l="1"/>
  <c r="C45" i="10"/>
  <c r="C46" i="4"/>
  <c r="B52" i="2"/>
  <c r="C53" i="4" s="1"/>
  <c r="C6" i="10"/>
  <c r="C13"/>
  <c r="C5"/>
  <c r="C12"/>
  <c r="C19"/>
  <c r="C27"/>
  <c r="C35"/>
  <c r="C43"/>
  <c r="C51"/>
  <c r="C14"/>
  <c r="C11"/>
  <c r="C7" i="4"/>
  <c r="C4" i="10"/>
  <c r="C10"/>
  <c r="C17"/>
  <c r="C25"/>
  <c r="C33"/>
  <c r="C41"/>
  <c r="C49"/>
  <c r="C8"/>
  <c r="C23"/>
  <c r="C31"/>
  <c r="C39"/>
  <c r="C47"/>
  <c r="C3"/>
  <c r="C9"/>
  <c r="C15"/>
  <c r="C22"/>
  <c r="C30"/>
  <c r="C38"/>
  <c r="C46"/>
  <c r="D45" i="12"/>
  <c r="D45" i="14"/>
  <c r="C45" i="16"/>
  <c r="C45" i="20"/>
  <c r="D31"/>
  <c r="D20"/>
  <c r="D40"/>
  <c r="D39"/>
  <c r="C12"/>
  <c r="C23"/>
  <c r="C32"/>
  <c r="D4"/>
  <c r="D15"/>
  <c r="D24"/>
  <c r="C47"/>
  <c r="C36"/>
  <c r="D44"/>
  <c r="D8"/>
  <c r="D48"/>
  <c r="D7"/>
  <c r="D16"/>
  <c r="C3"/>
  <c r="D11"/>
  <c r="D19"/>
  <c r="D27"/>
  <c r="D35"/>
  <c r="D43"/>
  <c r="D51"/>
  <c r="C6"/>
  <c r="C10"/>
  <c r="C14"/>
  <c r="C22"/>
  <c r="C26"/>
  <c r="C30"/>
  <c r="C34"/>
  <c r="C38"/>
  <c r="C50"/>
  <c r="D46"/>
  <c r="C18"/>
  <c r="D5"/>
  <c r="D9"/>
  <c r="D13"/>
  <c r="D17"/>
  <c r="D21"/>
  <c r="D25"/>
  <c r="D29"/>
  <c r="D33"/>
  <c r="D37"/>
  <c r="D41"/>
  <c r="D45"/>
  <c r="D49"/>
  <c r="B53"/>
  <c r="B52" i="19"/>
  <c r="D19" i="18"/>
  <c r="D43"/>
  <c r="D8"/>
  <c r="D42"/>
  <c r="D38"/>
  <c r="D16"/>
  <c r="D7"/>
  <c r="D24"/>
  <c r="B53"/>
  <c r="C53" s="1"/>
  <c r="D6"/>
  <c r="C15"/>
  <c r="D23"/>
  <c r="C32"/>
  <c r="D40"/>
  <c r="C48"/>
  <c r="C4"/>
  <c r="D14"/>
  <c r="D31"/>
  <c r="C3"/>
  <c r="C12"/>
  <c r="D22"/>
  <c r="D39"/>
  <c r="C47"/>
  <c r="D11"/>
  <c r="C20"/>
  <c r="D30"/>
  <c r="D46"/>
  <c r="D10"/>
  <c r="D18"/>
  <c r="D26"/>
  <c r="D34"/>
  <c r="D5"/>
  <c r="D9"/>
  <c r="D13"/>
  <c r="D17"/>
  <c r="D21"/>
  <c r="D25"/>
  <c r="D29"/>
  <c r="D33"/>
  <c r="D37"/>
  <c r="D41"/>
  <c r="D45"/>
  <c r="D49"/>
  <c r="B52" i="17"/>
  <c r="D32" i="16"/>
  <c r="D9"/>
  <c r="D24"/>
  <c r="D8"/>
  <c r="D49"/>
  <c r="D25"/>
  <c r="D48"/>
  <c r="D41"/>
  <c r="D17"/>
  <c r="D16"/>
  <c r="D34"/>
  <c r="D40"/>
  <c r="D10"/>
  <c r="D33"/>
  <c r="C13"/>
  <c r="C37"/>
  <c r="C4"/>
  <c r="C12"/>
  <c r="C20"/>
  <c r="C28"/>
  <c r="C36"/>
  <c r="C44"/>
  <c r="C52"/>
  <c r="C11"/>
  <c r="C19"/>
  <c r="C27"/>
  <c r="C35"/>
  <c r="C43"/>
  <c r="C51"/>
  <c r="D5"/>
  <c r="D21"/>
  <c r="D29"/>
  <c r="D45"/>
  <c r="C7"/>
  <c r="C15"/>
  <c r="C23"/>
  <c r="C31"/>
  <c r="C39"/>
  <c r="C47"/>
  <c r="C6"/>
  <c r="C14"/>
  <c r="C22"/>
  <c r="C30"/>
  <c r="C38"/>
  <c r="C46"/>
  <c r="D3"/>
  <c r="B53"/>
  <c r="B52" i="15"/>
  <c r="D16" i="14"/>
  <c r="D49"/>
  <c r="D12"/>
  <c r="D44"/>
  <c r="D19"/>
  <c r="D33"/>
  <c r="D32"/>
  <c r="D28"/>
  <c r="D17"/>
  <c r="D51"/>
  <c r="D4"/>
  <c r="D20"/>
  <c r="D36"/>
  <c r="D52"/>
  <c r="D9"/>
  <c r="D25"/>
  <c r="D41"/>
  <c r="D3"/>
  <c r="D35"/>
  <c r="D11"/>
  <c r="D27"/>
  <c r="D43"/>
  <c r="D8"/>
  <c r="D24"/>
  <c r="D40"/>
  <c r="C15"/>
  <c r="C31"/>
  <c r="C47"/>
  <c r="C6"/>
  <c r="C14"/>
  <c r="C22"/>
  <c r="C30"/>
  <c r="C38"/>
  <c r="C46"/>
  <c r="C5"/>
  <c r="C13"/>
  <c r="C21"/>
  <c r="C29"/>
  <c r="C37"/>
  <c r="C45"/>
  <c r="D10"/>
  <c r="D18"/>
  <c r="D26"/>
  <c r="D34"/>
  <c r="D42"/>
  <c r="D50"/>
  <c r="C7"/>
  <c r="C23"/>
  <c r="C39"/>
  <c r="B53"/>
  <c r="B52" i="13"/>
  <c r="B53" i="12"/>
  <c r="B52" i="11"/>
  <c r="B53" i="10"/>
  <c r="B52" i="9"/>
  <c r="D53" i="10" s="1"/>
  <c r="C53" l="1"/>
  <c r="C53" i="12"/>
  <c r="D53"/>
  <c r="C53" i="14"/>
  <c r="C53" i="20"/>
  <c r="D53"/>
  <c r="D53" i="18"/>
  <c r="C53" i="16"/>
  <c r="D53"/>
  <c r="D53" i="14"/>
</calcChain>
</file>

<file path=xl/sharedStrings.xml><?xml version="1.0" encoding="utf-8"?>
<sst xmlns="http://schemas.openxmlformats.org/spreadsheetml/2006/main" count="987" uniqueCount="104">
  <si>
    <t>ptipm</t>
  </si>
  <si>
    <t>ptnonipm</t>
  </si>
  <si>
    <t>ag</t>
  </si>
  <si>
    <t>nonpt</t>
  </si>
  <si>
    <t>onroad</t>
  </si>
  <si>
    <t>onroad_rfl</t>
  </si>
  <si>
    <t>nonroad</t>
  </si>
  <si>
    <t>c1c2rail</t>
  </si>
  <si>
    <t>c3marine</t>
  </si>
  <si>
    <t>avefire</t>
  </si>
  <si>
    <t>othpt</t>
  </si>
  <si>
    <t>othar</t>
  </si>
  <si>
    <t>othon</t>
  </si>
  <si>
    <t>Total</t>
  </si>
  <si>
    <t>State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</si>
  <si>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</si>
  <si>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</si>
  <si>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</si>
  <si>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</si>
  <si>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</si>
  <si>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</si>
  <si>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</si>
  <si>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</si>
  <si>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</si>
  <si>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</si>
  <si>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</si>
  <si>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</si>
  <si>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</si>
  <si>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</si>
  <si>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</si>
  <si>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</si>
  <si>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</si>
  <si>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</si>
  <si>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</si>
  <si>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</si>
  <si>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</si>
  <si>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</si>
  <si>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</si>
  <si>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</si>
  <si>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</si>
  <si>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</si>
  <si>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</si>
  <si>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</si>
  <si>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</si>
  <si>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</si>
  <si>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</si>
  <si>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</si>
  <si>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</si>
  <si>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</si>
  <si>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</si>
  <si>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</si>
  <si>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</si>
  <si>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</si>
  <si>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</si>
  <si>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</si>
  <si>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</si>
  <si>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</si>
  <si>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Tribal</t>
  </si>
  <si>
    <t>Utah</t>
  </si>
  <si>
    <t>Vermont</t>
  </si>
  <si>
    <t>Virginia</t>
  </si>
  <si>
    <t>Washington</t>
  </si>
  <si>
    <t>West Virginia</t>
  </si>
  <si>
    <t>Wisconsin</t>
  </si>
  <si>
    <t>Wyoming</t>
  </si>
  <si>
    <t>Table 2a:  2020 Base case &amp; Total Difference NOX emissions (tons/year) for states by sector</t>
  </si>
  <si>
    <t>Total 2020</t>
  </si>
  <si>
    <t>2020 - 2007 Total</t>
  </si>
  <si>
    <t>% Diff</t>
  </si>
  <si>
    <t>afdust-adj</t>
  </si>
  <si>
    <t>"onroad" and "onroad-rfl" are post-SMOKE-MOVES</t>
  </si>
  <si>
    <t>Table 2a:  2020 Base case &amp; Total Difference CO emissions (tons/year) for states by sector</t>
  </si>
  <si>
    <t>Table 2a:  2020 Base case &amp; Total Difference NH3 emissions (tons/year) for states by sector</t>
  </si>
  <si>
    <t>Table 2a:  2020 Base case &amp; Total Difference PM10 emissions (tons/year) for states by sector</t>
  </si>
  <si>
    <t>Table 2a:  2020 Base case &amp; Total Difference SO2 emissions (tons/year) for states by sector</t>
  </si>
  <si>
    <t>Table 2a:  2020 Base case &amp; Total Difference VOC emissions (tons/year) for states by sector</t>
  </si>
  <si>
    <t>Table 2a:  2020 Base case &amp; Total Difference PM2.5 emissions (tons/year) for states by sector</t>
  </si>
  <si>
    <t>"c3marine" is just the US FIPS. Does not include the near-offshore (EEZ) FIPS codes beginning with '85%'</t>
  </si>
  <si>
    <t>Tribal emissions are included for point sources only because we do have spatial surrogates for nonpoint and mobile (county-based) inventories</t>
  </si>
  <si>
    <t xml:space="preserve">These summaries do not include ptfires sector (2007ee "evaluation" case).  avefire, used in both the 2007re (base case) and 2020re are provided </t>
  </si>
  <si>
    <t>othar, othon and othpt sectors are zero for all pollutants because they contain Canada, Mexico and offshore oil (non-US) sources only</t>
  </si>
  <si>
    <t>http://epa.gov/ttn/chief/emch/2007v5/2007v5_2020base_EmisMod_TSD_13dec2012.pdf</t>
  </si>
  <si>
    <t>These are state-sector-pollutant summaries for the modeling used to support the PM NAAQS 2012 RIA.</t>
  </si>
  <si>
    <t>The data in the spreadsheets should be pretty self-explanatory, but please note a couple of important points:</t>
  </si>
  <si>
    <t>See the 2007v5 Emissions Modeling TSD for more information on modeling sectors,  emission inventories,</t>
  </si>
  <si>
    <t>and in Section 5 national by-sector summaries that also include ptfires and oth* summaries:</t>
  </si>
  <si>
    <t xml:space="preserve">Summaries are provided for Carbon Monoxide (CO), Ammonia (NH3), Nitrogen Oxides (NOx), </t>
  </si>
  <si>
    <t>Particulate Matter smaller than 2.5 micros (PM2.5), Particulate Matter smaller than 10 microns (PM10),</t>
  </si>
  <si>
    <t>Sulfur Dioxide (SO2), and Volatile Organic Compounds (VOC) - all for the years 2007 and 2020.</t>
  </si>
  <si>
    <t>The emissions sectors of the data are as follows:</t>
  </si>
  <si>
    <t>ptipm - electric generating utility sources that are modeled by the Integrated Planning Model in future years.</t>
  </si>
  <si>
    <t>ptnonipm - on-land point sources that are not in the ptipm sector</t>
  </si>
  <si>
    <t>afdust-adj - fugitive dust emissions after both landuse (TF) and MET adjustments.</t>
  </si>
  <si>
    <t>ag - agricultural ammonia emissions (both livestock and fertilizer)</t>
  </si>
  <si>
    <t>nonpt - nonpoint (county-level) emissions not in other sectors (e.g., ag, afdust, c1c2rail)</t>
  </si>
  <si>
    <t>onroad_rfl - refueling emissions from onroad mobile sources</t>
  </si>
  <si>
    <t>onroad - emissions from onroad mobile sources, except refueling</t>
  </si>
  <si>
    <t>nonroad - emissions from nonroad mobile sources (e.g., tractors, construction equip, recreational)</t>
  </si>
  <si>
    <t>c1c2rail - emissions from smaller commercial marine engines (c1 and c2) and also railroad emissions</t>
  </si>
  <si>
    <t>c3marine - emissions from larger ocean-going (c3) commercial marine engines</t>
  </si>
  <si>
    <t>othpt - non-US point source emissions</t>
  </si>
  <si>
    <t>othar - non-US area source emissions</t>
  </si>
  <si>
    <t>othon - non-US onroad mobile source emissions</t>
  </si>
  <si>
    <t>avefire - average fire emissions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</si>
</sst>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0" fillId="0" borderId="0" xfId="0" applyBorder="1"/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0" fillId="0" borderId="1" xfId="0" applyNumberFormat="1" applyBorder="1"/>
    <xf numFmtId="9" fontId="0" fillId="0" borderId="1" xfId="0" applyNumberFormat="1" applyBorder="1"/>
    <xf numFmtId="0" fontId="4" fillId="0" borderId="0" xfId="0" applyFont="1" applyBorder="1" applyAlignment="1">
      <alignment vertical="top"/>
    </xf>
    <xf numFmtId="0" fontId="5" fillId="0" borderId="0" xfId="1" applyAlignment="1" applyProtection="1"/>
    <xf numFmtId="0" fontId="3" fillId="0" borderId="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pa.gov/ttn/chief/emch/2007v5/2007v5_2020base_EmisMod_TSD_13dec201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2"/>
  <sheetViews>
    <sheetView tabSelected="1" workbookViewId="0">
      <selection activeCell="A27" sqref="A27"/>
    </sheetView>
  </sheetViews>
  <sheetFormatPr defaultRowHeight="15"/>
  <cols>
    <col min="1" max="1" width="129" customWidth="1"/>
  </cols>
  <sheetData>
    <row r="1" spans="1:1">
      <c r="A1" t="s">
        <v>82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96</v>
      </c>
    </row>
    <row r="13" spans="1:1">
      <c r="A13" t="s">
        <v>95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s="16"/>
    </row>
    <row r="22" spans="1:1">
      <c r="A22" t="s">
        <v>84</v>
      </c>
    </row>
    <row r="23" spans="1:1">
      <c r="A23" t="s">
        <v>85</v>
      </c>
    </row>
    <row r="24" spans="1:1">
      <c r="A24" s="15" t="s">
        <v>81</v>
      </c>
    </row>
    <row r="25" spans="1:1">
      <c r="A25" s="15"/>
    </row>
    <row r="26" spans="1:1">
      <c r="A26" t="s">
        <v>83</v>
      </c>
    </row>
    <row r="28" spans="1:1">
      <c r="A28" t="s">
        <v>70</v>
      </c>
    </row>
    <row r="29" spans="1:1">
      <c r="A29" t="s">
        <v>77</v>
      </c>
    </row>
    <row r="30" spans="1:1">
      <c r="A30" s="14" t="s">
        <v>78</v>
      </c>
    </row>
    <row r="31" spans="1:1">
      <c r="A31" t="s">
        <v>79</v>
      </c>
    </row>
    <row r="32" spans="1:1">
      <c r="A32" t="s">
        <v>80</v>
      </c>
    </row>
  </sheetData>
  <hyperlinks>
    <hyperlink ref="A2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selection activeCell="K44" sqref="K44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 t="shared" ref="B2:B33" si="0">+C2+D2+E2+F2+G2+H2+I2+J2+K2+L2+M2+N2+O2+P2</f>
        <v>190592.42774222692</v>
      </c>
      <c r="C2" s="8">
        <v>5618.3926129990996</v>
      </c>
      <c r="D2" s="8">
        <v>27306.462976146999</v>
      </c>
      <c r="E2" s="8">
        <v>57044.038295222592</v>
      </c>
      <c r="F2" s="8"/>
      <c r="G2" s="8">
        <v>8304.8719521924995</v>
      </c>
      <c r="H2" s="8">
        <v>6060.6197216163109</v>
      </c>
      <c r="I2" s="8"/>
      <c r="J2" s="8">
        <v>2809.3089411604401</v>
      </c>
      <c r="K2" s="8">
        <v>1206.09143805899</v>
      </c>
      <c r="L2" s="12">
        <v>78.890518830100007</v>
      </c>
      <c r="M2" s="12"/>
      <c r="N2" s="12"/>
      <c r="O2" s="12"/>
      <c r="P2" s="12">
        <v>82163.751285999897</v>
      </c>
    </row>
    <row r="3" spans="1:16">
      <c r="A3" s="1" t="s">
        <v>16</v>
      </c>
      <c r="B3" s="8">
        <f t="shared" si="0"/>
        <v>215403.1645473211</v>
      </c>
      <c r="C3" s="8">
        <v>3686.9045225092</v>
      </c>
      <c r="D3" s="8">
        <v>8125.5160278399999</v>
      </c>
      <c r="E3" s="8">
        <v>153777.7417297397</v>
      </c>
      <c r="F3" s="8"/>
      <c r="G3" s="8">
        <v>17777.964424341699</v>
      </c>
      <c r="H3" s="8">
        <v>8756.5971046636896</v>
      </c>
      <c r="I3" s="8"/>
      <c r="J3" s="8">
        <v>3633.1771188058901</v>
      </c>
      <c r="K3" s="8">
        <v>777.60331982089895</v>
      </c>
      <c r="L3" s="12"/>
      <c r="M3" s="12"/>
      <c r="N3" s="12"/>
      <c r="O3" s="12"/>
      <c r="P3" s="12">
        <v>18867.6602996</v>
      </c>
    </row>
    <row r="4" spans="1:16">
      <c r="A4" s="1" t="s">
        <v>17</v>
      </c>
      <c r="B4" s="8">
        <f t="shared" si="0"/>
        <v>186840.39309220848</v>
      </c>
      <c r="C4" s="8">
        <v>2109.9490299885001</v>
      </c>
      <c r="D4" s="8">
        <v>8985.7056307810599</v>
      </c>
      <c r="E4" s="8">
        <v>99604.029650770812</v>
      </c>
      <c r="F4" s="8"/>
      <c r="G4" s="8">
        <v>15319.4812413175</v>
      </c>
      <c r="H4" s="8">
        <v>3958.5941947756892</v>
      </c>
      <c r="I4" s="8"/>
      <c r="J4" s="8">
        <v>2743.99055004195</v>
      </c>
      <c r="K4" s="8">
        <v>797.59226883308895</v>
      </c>
      <c r="L4" s="12"/>
      <c r="M4" s="12"/>
      <c r="N4" s="12"/>
      <c r="O4" s="12"/>
      <c r="P4" s="12">
        <v>53321.050525699902</v>
      </c>
    </row>
    <row r="5" spans="1:16">
      <c r="A5" s="1" t="s">
        <v>18</v>
      </c>
      <c r="B5" s="8">
        <f t="shared" si="0"/>
        <v>693439.2629885372</v>
      </c>
      <c r="C5" s="8">
        <v>1389.1038993372899</v>
      </c>
      <c r="D5" s="8">
        <v>34787.356599043604</v>
      </c>
      <c r="E5" s="8">
        <v>318614.26335579873</v>
      </c>
      <c r="F5" s="8"/>
      <c r="G5" s="8">
        <v>95612.411284319198</v>
      </c>
      <c r="H5" s="8">
        <v>32705.332824668803</v>
      </c>
      <c r="I5" s="8"/>
      <c r="J5" s="8">
        <v>11342.304675948</v>
      </c>
      <c r="K5" s="8">
        <v>2501.2592870499898</v>
      </c>
      <c r="L5" s="12">
        <v>873.60737487159997</v>
      </c>
      <c r="M5" s="12"/>
      <c r="N5" s="12"/>
      <c r="O5" s="12"/>
      <c r="P5" s="12">
        <v>195613.62368749999</v>
      </c>
    </row>
    <row r="6" spans="1:16">
      <c r="A6" s="1" t="s">
        <v>19</v>
      </c>
      <c r="B6" s="8">
        <f t="shared" si="0"/>
        <v>160477.95576622555</v>
      </c>
      <c r="C6" s="8">
        <v>1699.91810617489</v>
      </c>
      <c r="D6" s="8">
        <v>18995.5476864226</v>
      </c>
      <c r="E6" s="8">
        <v>107013.04117624641</v>
      </c>
      <c r="F6" s="8"/>
      <c r="G6" s="8">
        <v>16147.4899557103</v>
      </c>
      <c r="H6" s="8">
        <v>5537.39449679885</v>
      </c>
      <c r="I6" s="8"/>
      <c r="J6" s="8">
        <v>3374.1793553551802</v>
      </c>
      <c r="K6" s="8">
        <v>501.41323465736002</v>
      </c>
      <c r="L6" s="12"/>
      <c r="M6" s="12"/>
      <c r="N6" s="12"/>
      <c r="O6" s="12"/>
      <c r="P6" s="12">
        <v>7208.9717548599901</v>
      </c>
    </row>
    <row r="7" spans="1:16">
      <c r="A7" s="1" t="s">
        <v>20</v>
      </c>
      <c r="B7" s="8">
        <f t="shared" si="0"/>
        <v>14379.62584732988</v>
      </c>
      <c r="C7" s="8">
        <v>425.21727023429997</v>
      </c>
      <c r="D7" s="8">
        <v>289.40889716431599</v>
      </c>
      <c r="E7" s="8">
        <v>2333.7828985427755</v>
      </c>
      <c r="F7" s="8"/>
      <c r="G7" s="8">
        <v>6720.3570762999998</v>
      </c>
      <c r="H7" s="8">
        <v>2752.9398244643903</v>
      </c>
      <c r="I7" s="8"/>
      <c r="J7" s="8">
        <v>1489.9886474509999</v>
      </c>
      <c r="K7" s="8">
        <v>219.62029999999999</v>
      </c>
      <c r="L7" s="12">
        <v>115.796433173099</v>
      </c>
      <c r="M7" s="12"/>
      <c r="N7" s="12"/>
      <c r="O7" s="12"/>
      <c r="P7" s="12">
        <v>32.514499999999899</v>
      </c>
    </row>
    <row r="8" spans="1:16">
      <c r="A8" s="1" t="s">
        <v>21</v>
      </c>
      <c r="B8" s="8">
        <f t="shared" si="0"/>
        <v>8661.5449502452757</v>
      </c>
      <c r="C8" s="8">
        <v>2264.6087420153999</v>
      </c>
      <c r="D8" s="8">
        <v>1219.0118692931701</v>
      </c>
      <c r="E8" s="8">
        <v>2389.5773238294564</v>
      </c>
      <c r="F8" s="8"/>
      <c r="G8" s="8">
        <v>1053.7362298</v>
      </c>
      <c r="H8" s="8">
        <v>764.62434729378901</v>
      </c>
      <c r="I8" s="8"/>
      <c r="J8" s="8">
        <v>477.67127922666202</v>
      </c>
      <c r="K8" s="8">
        <v>107.999399999999</v>
      </c>
      <c r="L8" s="12">
        <v>268.99716878679902</v>
      </c>
      <c r="M8" s="12"/>
      <c r="N8" s="12"/>
      <c r="O8" s="12"/>
      <c r="P8" s="12">
        <v>115.31859</v>
      </c>
    </row>
    <row r="9" spans="1:16">
      <c r="A9" s="1" t="s">
        <v>22</v>
      </c>
      <c r="B9" s="8">
        <f t="shared" si="0"/>
        <v>2194.0029328889705</v>
      </c>
      <c r="C9" s="8">
        <v>7.6252953978000004</v>
      </c>
      <c r="D9" s="8">
        <v>44.165025966999899</v>
      </c>
      <c r="E9" s="8">
        <v>554.43733033102581</v>
      </c>
      <c r="F9" s="8"/>
      <c r="G9" s="8">
        <v>814.91780713999901</v>
      </c>
      <c r="H9" s="8">
        <v>515.95151532102898</v>
      </c>
      <c r="I9" s="8"/>
      <c r="J9" s="8">
        <v>244.925797750817</v>
      </c>
      <c r="K9" s="8">
        <v>11.87</v>
      </c>
      <c r="L9" s="12">
        <v>0.110160981299999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267830.56115847907</v>
      </c>
      <c r="C10" s="8">
        <v>18103.159838586202</v>
      </c>
      <c r="D10" s="8">
        <v>19841.087040411501</v>
      </c>
      <c r="E10" s="8">
        <v>104578.54031920171</v>
      </c>
      <c r="F10" s="8"/>
      <c r="G10" s="8">
        <v>12589.5110426228</v>
      </c>
      <c r="H10" s="8">
        <v>22987.151751938902</v>
      </c>
      <c r="I10" s="8"/>
      <c r="J10" s="8">
        <v>11603.6147627435</v>
      </c>
      <c r="K10" s="8">
        <v>1338.6837857319899</v>
      </c>
      <c r="L10" s="12">
        <v>2034.4861658674899</v>
      </c>
      <c r="M10" s="12"/>
      <c r="N10" s="12"/>
      <c r="O10" s="12"/>
      <c r="P10" s="12">
        <v>74754.326451375004</v>
      </c>
    </row>
    <row r="11" spans="1:16">
      <c r="A11" s="1" t="s">
        <v>24</v>
      </c>
      <c r="B11" s="8">
        <f t="shared" si="0"/>
        <v>259583.82951574918</v>
      </c>
      <c r="C11" s="8">
        <v>13712.030809960799</v>
      </c>
      <c r="D11" s="8">
        <v>8283.8881823843003</v>
      </c>
      <c r="E11" s="8">
        <v>104345.41164573049</v>
      </c>
      <c r="F11" s="8"/>
      <c r="G11" s="8">
        <v>23538.649018092899</v>
      </c>
      <c r="H11" s="8">
        <v>17018.305388285102</v>
      </c>
      <c r="I11" s="8"/>
      <c r="J11" s="8">
        <v>5347.2364805430798</v>
      </c>
      <c r="K11" s="8">
        <v>1071.2521188946</v>
      </c>
      <c r="L11" s="12">
        <v>157.22437685809899</v>
      </c>
      <c r="M11" s="12"/>
      <c r="N11" s="12"/>
      <c r="O11" s="12"/>
      <c r="P11" s="12">
        <v>86109.831494999802</v>
      </c>
    </row>
    <row r="12" spans="1:16">
      <c r="A12" s="1" t="s">
        <v>25</v>
      </c>
      <c r="B12" s="8">
        <f t="shared" si="0"/>
        <v>306246.94391232467</v>
      </c>
      <c r="C12" s="8"/>
      <c r="D12" s="8">
        <v>3094.1343456918898</v>
      </c>
      <c r="E12" s="8">
        <v>78467.491806003833</v>
      </c>
      <c r="F12" s="8"/>
      <c r="G12" s="8">
        <v>18870.287280881799</v>
      </c>
      <c r="H12" s="8">
        <v>1286.9162148755702</v>
      </c>
      <c r="I12" s="8"/>
      <c r="J12" s="8">
        <v>1704.80785237338</v>
      </c>
      <c r="K12" s="8">
        <v>281.12753724818901</v>
      </c>
      <c r="L12" s="12"/>
      <c r="M12" s="12"/>
      <c r="N12" s="12"/>
      <c r="O12" s="12"/>
      <c r="P12" s="12">
        <v>202542.17887525001</v>
      </c>
    </row>
    <row r="13" spans="1:16">
      <c r="A13" s="1" t="s">
        <v>26</v>
      </c>
      <c r="B13" s="8">
        <f t="shared" si="0"/>
        <v>345667.93274955696</v>
      </c>
      <c r="C13" s="8">
        <v>9134.1285411524004</v>
      </c>
      <c r="D13" s="8">
        <v>20000.056056674701</v>
      </c>
      <c r="E13" s="8">
        <v>262897.46992626478</v>
      </c>
      <c r="F13" s="8"/>
      <c r="G13" s="8">
        <v>24015.751134358801</v>
      </c>
      <c r="H13" s="8">
        <v>15476.3247067991</v>
      </c>
      <c r="I13" s="8"/>
      <c r="J13" s="8">
        <v>9295.3016134901409</v>
      </c>
      <c r="K13" s="8">
        <v>1894.85871982</v>
      </c>
      <c r="L13" s="12">
        <v>8.7674719969999995</v>
      </c>
      <c r="M13" s="12"/>
      <c r="N13" s="12"/>
      <c r="O13" s="12"/>
      <c r="P13" s="12">
        <v>2945.2745789999899</v>
      </c>
    </row>
    <row r="14" spans="1:16">
      <c r="A14" s="1" t="s">
        <v>27</v>
      </c>
      <c r="B14" s="8">
        <f t="shared" si="0"/>
        <v>241046.87903234945</v>
      </c>
      <c r="C14" s="8">
        <v>38425.421036244399</v>
      </c>
      <c r="D14" s="8">
        <v>36562.6318604607</v>
      </c>
      <c r="E14" s="8">
        <v>133278.08561268839</v>
      </c>
      <c r="F14" s="8"/>
      <c r="G14" s="8">
        <v>15715.681021547</v>
      </c>
      <c r="H14" s="8">
        <v>9168.3655148862199</v>
      </c>
      <c r="I14" s="8"/>
      <c r="J14" s="8">
        <v>4981.2814204758397</v>
      </c>
      <c r="K14" s="8">
        <v>809.62580719999903</v>
      </c>
      <c r="L14" s="12">
        <v>4.0347378468999899</v>
      </c>
      <c r="M14" s="12"/>
      <c r="N14" s="12"/>
      <c r="O14" s="12"/>
      <c r="P14" s="12">
        <v>2101.7520209999898</v>
      </c>
    </row>
    <row r="15" spans="1:16">
      <c r="A15" s="1" t="s">
        <v>28</v>
      </c>
      <c r="B15" s="8">
        <f t="shared" si="0"/>
        <v>221953.81576464241</v>
      </c>
      <c r="C15" s="8">
        <v>8287.0629969447</v>
      </c>
      <c r="D15" s="8">
        <v>9477.2755964609605</v>
      </c>
      <c r="E15" s="8">
        <v>183435.70519792082</v>
      </c>
      <c r="F15" s="8"/>
      <c r="G15" s="8">
        <v>8606.2227844400004</v>
      </c>
      <c r="H15" s="8">
        <v>4117.9149157287702</v>
      </c>
      <c r="I15" s="8"/>
      <c r="J15" s="8">
        <v>5603.1980406135699</v>
      </c>
      <c r="K15" s="8">
        <v>888.67601653357701</v>
      </c>
      <c r="L15" s="12"/>
      <c r="M15" s="12"/>
      <c r="N15" s="12"/>
      <c r="O15" s="12"/>
      <c r="P15" s="12">
        <v>1537.7602159999899</v>
      </c>
    </row>
    <row r="16" spans="1:16">
      <c r="A16" s="1" t="s">
        <v>29</v>
      </c>
      <c r="B16" s="8">
        <f t="shared" si="0"/>
        <v>432133.46828143566</v>
      </c>
      <c r="C16" s="8">
        <v>3634.9067331499</v>
      </c>
      <c r="D16" s="8">
        <v>5155.3903215569098</v>
      </c>
      <c r="E16" s="8">
        <v>336862.57420148014</v>
      </c>
      <c r="F16" s="8"/>
      <c r="G16" s="8">
        <v>18326.9444440999</v>
      </c>
      <c r="H16" s="8">
        <v>3863.5463201891598</v>
      </c>
      <c r="I16" s="8"/>
      <c r="J16" s="8">
        <v>4225.4367249896404</v>
      </c>
      <c r="K16" s="8">
        <v>1180.81531455002</v>
      </c>
      <c r="L16" s="12"/>
      <c r="M16" s="12"/>
      <c r="N16" s="12"/>
      <c r="O16" s="12"/>
      <c r="P16" s="12">
        <v>58883.854221419999</v>
      </c>
    </row>
    <row r="17" spans="1:16">
      <c r="A17" s="1" t="s">
        <v>30</v>
      </c>
      <c r="B17" s="8">
        <f t="shared" si="0"/>
        <v>106117.65142596973</v>
      </c>
      <c r="C17" s="8">
        <v>8514.1020730330893</v>
      </c>
      <c r="D17" s="8">
        <v>23398.1904363873</v>
      </c>
      <c r="E17" s="8">
        <v>37802.548904968789</v>
      </c>
      <c r="F17" s="8"/>
      <c r="G17" s="8">
        <v>10705.014205216001</v>
      </c>
      <c r="H17" s="8">
        <v>5979.6552253254904</v>
      </c>
      <c r="I17" s="8"/>
      <c r="J17" s="8">
        <v>2889.1464782794601</v>
      </c>
      <c r="K17" s="8">
        <v>1099.1611367597</v>
      </c>
      <c r="L17" s="12"/>
      <c r="M17" s="12"/>
      <c r="N17" s="12"/>
      <c r="O17" s="12"/>
      <c r="P17" s="12">
        <v>15729.8329659999</v>
      </c>
    </row>
    <row r="18" spans="1:16">
      <c r="A18" s="1" t="s">
        <v>31</v>
      </c>
      <c r="B18" s="8">
        <f t="shared" si="0"/>
        <v>203679.13740958719</v>
      </c>
      <c r="C18" s="8">
        <v>6853.01035721889</v>
      </c>
      <c r="D18" s="8">
        <v>51805.455458220298</v>
      </c>
      <c r="E18" s="8">
        <v>44442.29175945805</v>
      </c>
      <c r="F18" s="8"/>
      <c r="G18" s="8">
        <v>15287.2860603349</v>
      </c>
      <c r="H18" s="8">
        <v>5091.5809186435299</v>
      </c>
      <c r="I18" s="8"/>
      <c r="J18" s="8">
        <v>2860.2172529285599</v>
      </c>
      <c r="K18" s="8">
        <v>5270.0617461285701</v>
      </c>
      <c r="L18" s="12">
        <v>1628.8280206543</v>
      </c>
      <c r="M18" s="12"/>
      <c r="N18" s="12"/>
      <c r="O18" s="12"/>
      <c r="P18" s="12">
        <v>70440.405836000107</v>
      </c>
    </row>
    <row r="19" spans="1:16">
      <c r="A19" s="1" t="s">
        <v>32</v>
      </c>
      <c r="B19" s="8">
        <f t="shared" si="0"/>
        <v>18724.447306935388</v>
      </c>
      <c r="C19" s="8">
        <v>133.41522324489901</v>
      </c>
      <c r="D19" s="8">
        <v>3704.2616892995002</v>
      </c>
      <c r="E19" s="8">
        <v>4097.8182753842821</v>
      </c>
      <c r="F19" s="8"/>
      <c r="G19" s="8">
        <v>6916.8844379286902</v>
      </c>
      <c r="H19" s="8">
        <v>2021.9029293156102</v>
      </c>
      <c r="I19" s="8"/>
      <c r="J19" s="8">
        <v>1152.6867519469099</v>
      </c>
      <c r="K19" s="8">
        <v>208.900399999999</v>
      </c>
      <c r="L19" s="12">
        <v>91.509789815500298</v>
      </c>
      <c r="M19" s="12"/>
      <c r="N19" s="12"/>
      <c r="O19" s="12"/>
      <c r="P19" s="12">
        <v>397.06780999999899</v>
      </c>
    </row>
    <row r="20" spans="1:16">
      <c r="A20" s="1" t="s">
        <v>33</v>
      </c>
      <c r="B20" s="8">
        <f t="shared" si="0"/>
        <v>45775.835264965273</v>
      </c>
      <c r="C20" s="8">
        <v>10158.857239430699</v>
      </c>
      <c r="D20" s="8">
        <v>4192.4051915356304</v>
      </c>
      <c r="E20" s="8">
        <v>9716.1326380655973</v>
      </c>
      <c r="F20" s="8"/>
      <c r="G20" s="8">
        <v>10722.2230993699</v>
      </c>
      <c r="H20" s="8">
        <v>5293.2463325279095</v>
      </c>
      <c r="I20" s="8"/>
      <c r="J20" s="8">
        <v>2691.9685854556501</v>
      </c>
      <c r="K20" s="8">
        <v>633.79999999999905</v>
      </c>
      <c r="L20" s="12">
        <v>386.56026857990003</v>
      </c>
      <c r="M20" s="12"/>
      <c r="N20" s="12"/>
      <c r="O20" s="12"/>
      <c r="P20" s="12">
        <v>1980.64190999999</v>
      </c>
    </row>
    <row r="21" spans="1:16">
      <c r="A21" s="1" t="s">
        <v>34</v>
      </c>
      <c r="B21" s="8">
        <f t="shared" si="0"/>
        <v>50088.125431523673</v>
      </c>
      <c r="C21" s="8">
        <v>1030.2967083281901</v>
      </c>
      <c r="D21" s="8">
        <v>1854.3675347666999</v>
      </c>
      <c r="E21" s="8">
        <v>25993.553058103782</v>
      </c>
      <c r="F21" s="8"/>
      <c r="G21" s="8">
        <v>11686.535372824899</v>
      </c>
      <c r="H21" s="8">
        <v>6182.3944003360903</v>
      </c>
      <c r="I21" s="8"/>
      <c r="J21" s="8">
        <v>2512.9418087966101</v>
      </c>
      <c r="K21" s="8">
        <v>432.7833</v>
      </c>
      <c r="L21" s="12">
        <v>305.10406836739998</v>
      </c>
      <c r="M21" s="12"/>
      <c r="N21" s="12"/>
      <c r="O21" s="12"/>
      <c r="P21" s="12">
        <v>90.149179999999902</v>
      </c>
    </row>
    <row r="22" spans="1:16">
      <c r="A22" s="1" t="s">
        <v>35</v>
      </c>
      <c r="B22" s="8">
        <f t="shared" si="0"/>
        <v>168345.4686558822</v>
      </c>
      <c r="C22" s="8">
        <v>5534.3080975099301</v>
      </c>
      <c r="D22" s="8">
        <v>20767.6795998956</v>
      </c>
      <c r="E22" s="8">
        <v>87068.232135563318</v>
      </c>
      <c r="F22" s="8"/>
      <c r="G22" s="8">
        <v>27018.907049374</v>
      </c>
      <c r="H22" s="8">
        <v>15888.775099138398</v>
      </c>
      <c r="I22" s="8"/>
      <c r="J22" s="8">
        <v>7158.9449231604203</v>
      </c>
      <c r="K22" s="8">
        <v>286.84063471000002</v>
      </c>
      <c r="L22" s="12">
        <v>891.32711253049104</v>
      </c>
      <c r="M22" s="12"/>
      <c r="N22" s="12"/>
      <c r="O22" s="12"/>
      <c r="P22" s="12">
        <v>3730.4540040000002</v>
      </c>
    </row>
    <row r="23" spans="1:16">
      <c r="A23" s="1" t="s">
        <v>36</v>
      </c>
      <c r="B23" s="8">
        <f t="shared" si="0"/>
        <v>285953.12690378807</v>
      </c>
      <c r="C23" s="8">
        <v>8454.1526981624902</v>
      </c>
      <c r="D23" s="8">
        <v>20487.8735824986</v>
      </c>
      <c r="E23" s="8">
        <v>185113.36632964734</v>
      </c>
      <c r="F23" s="8"/>
      <c r="G23" s="8">
        <v>23098.025762247999</v>
      </c>
      <c r="H23" s="8">
        <v>9508.6405627320601</v>
      </c>
      <c r="I23" s="8"/>
      <c r="J23" s="8">
        <v>6714.0782902225001</v>
      </c>
      <c r="K23" s="8">
        <v>1178.06717093016</v>
      </c>
      <c r="L23" s="12">
        <v>26.594716346899901</v>
      </c>
      <c r="M23" s="12"/>
      <c r="N23" s="12"/>
      <c r="O23" s="12"/>
      <c r="P23" s="12">
        <v>31372.327791</v>
      </c>
    </row>
    <row r="24" spans="1:16">
      <c r="A24" s="1" t="s">
        <v>37</v>
      </c>
      <c r="B24" s="8">
        <f t="shared" si="0"/>
        <v>129301.19940665227</v>
      </c>
      <c r="C24" s="8">
        <v>2076.2774127033899</v>
      </c>
      <c r="D24" s="8">
        <v>8743.2015294914509</v>
      </c>
      <c r="E24" s="8">
        <v>60484.996059565696</v>
      </c>
      <c r="F24" s="8"/>
      <c r="G24" s="8">
        <v>13886.8994939804</v>
      </c>
      <c r="H24" s="8">
        <v>3898.2264680586495</v>
      </c>
      <c r="I24" s="8"/>
      <c r="J24" s="8">
        <v>2127.73520338548</v>
      </c>
      <c r="K24" s="8">
        <v>918.37964037250003</v>
      </c>
      <c r="L24" s="12">
        <v>99.948062504799793</v>
      </c>
      <c r="M24" s="12"/>
      <c r="N24" s="12"/>
      <c r="O24" s="12"/>
      <c r="P24" s="12">
        <v>37065.535536589901</v>
      </c>
    </row>
    <row r="25" spans="1:16">
      <c r="A25" s="1" t="s">
        <v>38</v>
      </c>
      <c r="B25" s="8">
        <f t="shared" si="0"/>
        <v>281808.71113328869</v>
      </c>
      <c r="C25" s="8">
        <v>9697.62256186179</v>
      </c>
      <c r="D25" s="8">
        <v>9119.5560734574192</v>
      </c>
      <c r="E25" s="8">
        <v>201354.41399974146</v>
      </c>
      <c r="F25" s="8"/>
      <c r="G25" s="8">
        <v>16049.973552433001</v>
      </c>
      <c r="H25" s="8">
        <v>9855.9217706656909</v>
      </c>
      <c r="I25" s="8"/>
      <c r="J25" s="8">
        <v>4919.8512480977497</v>
      </c>
      <c r="K25" s="8">
        <v>1608.9560450317199</v>
      </c>
      <c r="L25" s="12"/>
      <c r="M25" s="12"/>
      <c r="N25" s="12"/>
      <c r="O25" s="12"/>
      <c r="P25" s="12">
        <v>29202.415881999899</v>
      </c>
    </row>
    <row r="26" spans="1:16">
      <c r="A26" s="1" t="s">
        <v>39</v>
      </c>
      <c r="B26" s="8">
        <f t="shared" si="0"/>
        <v>262429.21842089953</v>
      </c>
      <c r="C26" s="8">
        <v>754.917196179999</v>
      </c>
      <c r="D26" s="8">
        <v>5139.7786780545102</v>
      </c>
      <c r="E26" s="8">
        <v>120929.2243758111</v>
      </c>
      <c r="F26" s="8"/>
      <c r="G26" s="8">
        <v>3224.4543732678999</v>
      </c>
      <c r="H26" s="8">
        <v>1684.03463539634</v>
      </c>
      <c r="I26" s="8"/>
      <c r="J26" s="8">
        <v>1884.60783620644</v>
      </c>
      <c r="K26" s="8">
        <v>773.41916158419895</v>
      </c>
      <c r="L26" s="12"/>
      <c r="M26" s="12"/>
      <c r="N26" s="12"/>
      <c r="O26" s="12"/>
      <c r="P26" s="12">
        <v>128038.782164399</v>
      </c>
    </row>
    <row r="27" spans="1:16">
      <c r="A27" s="1" t="s">
        <v>40</v>
      </c>
      <c r="B27" s="8">
        <f t="shared" si="0"/>
        <v>231257.44146112603</v>
      </c>
      <c r="C27" s="8">
        <v>2127.8089213941898</v>
      </c>
      <c r="D27" s="8">
        <v>3913.78289119799</v>
      </c>
      <c r="E27" s="8">
        <v>207017.2182439309</v>
      </c>
      <c r="F27" s="8"/>
      <c r="G27" s="8">
        <v>4596.0045904486897</v>
      </c>
      <c r="H27" s="8">
        <v>3118.8408068254203</v>
      </c>
      <c r="I27" s="8"/>
      <c r="J27" s="8">
        <v>3640.5077299344998</v>
      </c>
      <c r="K27" s="8">
        <v>2407.7331794943502</v>
      </c>
      <c r="L27" s="12"/>
      <c r="M27" s="12"/>
      <c r="N27" s="12"/>
      <c r="O27" s="12"/>
      <c r="P27" s="12">
        <v>4435.5450978999997</v>
      </c>
    </row>
    <row r="28" spans="1:16">
      <c r="A28" s="1" t="s">
        <v>41</v>
      </c>
      <c r="B28" s="8">
        <f t="shared" si="0"/>
        <v>200057.47635802571</v>
      </c>
      <c r="C28" s="8">
        <v>1018.1802756685</v>
      </c>
      <c r="D28" s="8">
        <v>4834.6305907938904</v>
      </c>
      <c r="E28" s="8">
        <v>171088.09643619621</v>
      </c>
      <c r="F28" s="8"/>
      <c r="G28" s="8">
        <v>4634.2116629775001</v>
      </c>
      <c r="H28" s="8">
        <v>2032.83101451835</v>
      </c>
      <c r="I28" s="8"/>
      <c r="J28" s="8">
        <v>1870.2503216120699</v>
      </c>
      <c r="K28" s="8">
        <v>229.51842925926999</v>
      </c>
      <c r="L28" s="12"/>
      <c r="M28" s="12"/>
      <c r="N28" s="12"/>
      <c r="O28" s="12"/>
      <c r="P28" s="12">
        <v>14349.757626999901</v>
      </c>
    </row>
    <row r="29" spans="1:16">
      <c r="A29" s="1" t="s">
        <v>42</v>
      </c>
      <c r="B29" s="8">
        <f t="shared" si="0"/>
        <v>13508.293013904044</v>
      </c>
      <c r="C29" s="8">
        <v>1024.20903817309</v>
      </c>
      <c r="D29" s="8">
        <v>3203.2824152743101</v>
      </c>
      <c r="E29" s="8">
        <v>1006.1528660595269</v>
      </c>
      <c r="F29" s="8"/>
      <c r="G29" s="8">
        <v>5643.7536545499897</v>
      </c>
      <c r="H29" s="8">
        <v>1678.3707063909401</v>
      </c>
      <c r="I29" s="8"/>
      <c r="J29" s="8">
        <v>870.45910345618699</v>
      </c>
      <c r="K29" s="8">
        <v>22.579999999999899</v>
      </c>
      <c r="L29" s="12"/>
      <c r="M29" s="12"/>
      <c r="N29" s="12"/>
      <c r="O29" s="12"/>
      <c r="P29" s="12">
        <v>59.485230000000001</v>
      </c>
    </row>
    <row r="30" spans="1:16">
      <c r="A30" s="1" t="s">
        <v>43</v>
      </c>
      <c r="B30" s="8">
        <f t="shared" si="0"/>
        <v>38403.391270819149</v>
      </c>
      <c r="C30" s="8">
        <v>5439.8663339164996</v>
      </c>
      <c r="D30" s="8">
        <v>3041.2388440855998</v>
      </c>
      <c r="E30" s="8">
        <v>4162.5266597464379</v>
      </c>
      <c r="F30" s="8"/>
      <c r="G30" s="8">
        <v>11805.641745744901</v>
      </c>
      <c r="H30" s="8">
        <v>7561.1219044144</v>
      </c>
      <c r="I30" s="8"/>
      <c r="J30" s="8">
        <v>3637.38229110462</v>
      </c>
      <c r="K30" s="8">
        <v>368.16879999999901</v>
      </c>
      <c r="L30" s="12">
        <v>591.092087306699</v>
      </c>
      <c r="M30" s="12"/>
      <c r="N30" s="12"/>
      <c r="O30" s="12"/>
      <c r="P30" s="12">
        <v>1796.3526044999901</v>
      </c>
    </row>
    <row r="31" spans="1:16">
      <c r="A31" s="1" t="s">
        <v>44</v>
      </c>
      <c r="B31" s="8">
        <f t="shared" si="0"/>
        <v>479343.35011235549</v>
      </c>
      <c r="C31" s="8">
        <v>705.42916225889905</v>
      </c>
      <c r="D31" s="8">
        <v>2419.5492605111399</v>
      </c>
      <c r="E31" s="8">
        <v>450339.48947205121</v>
      </c>
      <c r="F31" s="8"/>
      <c r="G31" s="8">
        <v>5497.7132513727702</v>
      </c>
      <c r="H31" s="8">
        <v>3331.2296003441302</v>
      </c>
      <c r="I31" s="8"/>
      <c r="J31" s="8">
        <v>920.68302744016296</v>
      </c>
      <c r="K31" s="8">
        <v>821.85014707726896</v>
      </c>
      <c r="L31" s="12"/>
      <c r="M31" s="12"/>
      <c r="N31" s="12"/>
      <c r="O31" s="12"/>
      <c r="P31" s="12">
        <v>15307.4061912999</v>
      </c>
    </row>
    <row r="32" spans="1:16">
      <c r="A32" s="1" t="s">
        <v>45</v>
      </c>
      <c r="B32" s="8">
        <f t="shared" si="0"/>
        <v>108141.6484674485</v>
      </c>
      <c r="C32" s="8">
        <v>5719.3318863828999</v>
      </c>
      <c r="D32" s="8">
        <v>5737.42028706784</v>
      </c>
      <c r="E32" s="8">
        <v>33735.91039779663</v>
      </c>
      <c r="F32" s="8"/>
      <c r="G32" s="8">
        <v>39252.870881974901</v>
      </c>
      <c r="H32" s="8">
        <v>13602.6378898947</v>
      </c>
      <c r="I32" s="8"/>
      <c r="J32" s="8">
        <v>7312.17311675982</v>
      </c>
      <c r="K32" s="8">
        <v>1753.5772999999899</v>
      </c>
      <c r="L32" s="12">
        <v>418.56240757170201</v>
      </c>
      <c r="M32" s="12"/>
      <c r="N32" s="12"/>
      <c r="O32" s="12"/>
      <c r="P32" s="12">
        <v>609.164299999999</v>
      </c>
    </row>
    <row r="33" spans="1:16">
      <c r="A33" s="1" t="s">
        <v>46</v>
      </c>
      <c r="B33" s="8">
        <f t="shared" si="0"/>
        <v>163185.56181073468</v>
      </c>
      <c r="C33" s="8">
        <v>24437.1284931017</v>
      </c>
      <c r="D33" s="8">
        <v>10638.7126928739</v>
      </c>
      <c r="E33" s="8">
        <v>40245.048933397396</v>
      </c>
      <c r="F33" s="8"/>
      <c r="G33" s="8">
        <v>24254.793438482</v>
      </c>
      <c r="H33" s="8">
        <v>10990.72675120659</v>
      </c>
      <c r="I33" s="8"/>
      <c r="J33" s="8">
        <v>5455.66650523108</v>
      </c>
      <c r="K33" s="8">
        <v>452.57398304169999</v>
      </c>
      <c r="L33" s="12">
        <v>119.648829730299</v>
      </c>
      <c r="M33" s="12"/>
      <c r="N33" s="12"/>
      <c r="O33" s="12"/>
      <c r="P33" s="12">
        <v>46591.262183669998</v>
      </c>
    </row>
    <row r="34" spans="1:16">
      <c r="A34" s="1" t="s">
        <v>47</v>
      </c>
      <c r="B34" s="8">
        <f t="shared" ref="B34:B51" si="1">+C34+D34+E34+F34+G34+H34+I34+J34+K34+L34+M34+N34+O34+P34</f>
        <v>173743.15694347103</v>
      </c>
      <c r="C34" s="8">
        <v>1549.4881791150001</v>
      </c>
      <c r="D34" s="8">
        <v>2940.6110290861602</v>
      </c>
      <c r="E34" s="8">
        <v>157561.04222995517</v>
      </c>
      <c r="F34" s="8"/>
      <c r="G34" s="8">
        <v>3103.7296939582002</v>
      </c>
      <c r="H34" s="8">
        <v>1156.3609629708669</v>
      </c>
      <c r="I34" s="8"/>
      <c r="J34" s="8">
        <v>3578.9427491819301</v>
      </c>
      <c r="K34" s="8">
        <v>500.574838203691</v>
      </c>
      <c r="L34" s="12"/>
      <c r="M34" s="12"/>
      <c r="N34" s="12"/>
      <c r="O34" s="12"/>
      <c r="P34" s="12">
        <v>3352.4072609999898</v>
      </c>
    </row>
    <row r="35" spans="1:16">
      <c r="A35" s="1" t="s">
        <v>48</v>
      </c>
      <c r="B35" s="8">
        <f t="shared" si="1"/>
        <v>221578.39859554687</v>
      </c>
      <c r="C35" s="8">
        <v>50801.799527201299</v>
      </c>
      <c r="D35" s="8">
        <v>24270.340372196199</v>
      </c>
      <c r="E35" s="8">
        <v>93611.269503239761</v>
      </c>
      <c r="F35" s="8"/>
      <c r="G35" s="8">
        <v>27679.610204926899</v>
      </c>
      <c r="H35" s="8">
        <v>15543.455632153</v>
      </c>
      <c r="I35" s="8"/>
      <c r="J35" s="8">
        <v>6948.8541408536903</v>
      </c>
      <c r="K35" s="8">
        <v>1229.95567867</v>
      </c>
      <c r="L35" s="12">
        <v>208.01544380600001</v>
      </c>
      <c r="M35" s="12"/>
      <c r="N35" s="12"/>
      <c r="O35" s="12"/>
      <c r="P35" s="12">
        <v>1285.0980924999899</v>
      </c>
    </row>
    <row r="36" spans="1:16">
      <c r="A36" s="1" t="s">
        <v>49</v>
      </c>
      <c r="B36" s="8">
        <f t="shared" si="1"/>
        <v>376724.10871380568</v>
      </c>
      <c r="C36" s="8">
        <v>5903.1336275709</v>
      </c>
      <c r="D36" s="8">
        <v>8363.2118605579799</v>
      </c>
      <c r="E36" s="8">
        <v>279617.25020914996</v>
      </c>
      <c r="F36" s="8"/>
      <c r="G36" s="8">
        <v>14713.330309528001</v>
      </c>
      <c r="H36" s="8">
        <v>6068.4599448662793</v>
      </c>
      <c r="I36" s="8"/>
      <c r="J36" s="8">
        <v>2882.2766982131502</v>
      </c>
      <c r="K36" s="8">
        <v>646.09160191936905</v>
      </c>
      <c r="L36" s="12"/>
      <c r="M36" s="12"/>
      <c r="N36" s="12"/>
      <c r="O36" s="12"/>
      <c r="P36" s="12">
        <v>58530.354462000003</v>
      </c>
    </row>
    <row r="37" spans="1:16">
      <c r="A37" s="1" t="s">
        <v>50</v>
      </c>
      <c r="B37" s="8">
        <f t="shared" si="1"/>
        <v>194155.87126530605</v>
      </c>
      <c r="C37" s="8">
        <v>1211.7703705117899</v>
      </c>
      <c r="D37" s="8">
        <v>10437.9751722038</v>
      </c>
      <c r="E37" s="8">
        <v>49139.679793180832</v>
      </c>
      <c r="F37" s="8"/>
      <c r="G37" s="8">
        <v>17333.9564908139</v>
      </c>
      <c r="H37" s="8">
        <v>4912.3508660736197</v>
      </c>
      <c r="I37" s="8"/>
      <c r="J37" s="8">
        <v>2523.0888623343599</v>
      </c>
      <c r="K37" s="8">
        <v>621.47253134523896</v>
      </c>
      <c r="L37" s="12">
        <v>217.518753342499</v>
      </c>
      <c r="M37" s="12"/>
      <c r="N37" s="12"/>
      <c r="O37" s="12"/>
      <c r="P37" s="12">
        <v>107758.0584255</v>
      </c>
    </row>
    <row r="38" spans="1:16">
      <c r="A38" s="1" t="s">
        <v>51</v>
      </c>
      <c r="B38" s="8">
        <f t="shared" si="1"/>
        <v>153256.2108585239</v>
      </c>
      <c r="C38" s="8">
        <v>60836.426506006501</v>
      </c>
      <c r="D38" s="8">
        <v>19875.1301178215</v>
      </c>
      <c r="E38" s="8">
        <v>21009.048498583183</v>
      </c>
      <c r="F38" s="8"/>
      <c r="G38" s="8">
        <v>32002.7554599246</v>
      </c>
      <c r="H38" s="8">
        <v>10511.61028706923</v>
      </c>
      <c r="I38" s="8"/>
      <c r="J38" s="8">
        <v>5595.3855315333903</v>
      </c>
      <c r="K38" s="8">
        <v>908.43010000000004</v>
      </c>
      <c r="L38" s="12">
        <v>278.55281276549999</v>
      </c>
      <c r="M38" s="12"/>
      <c r="N38" s="12"/>
      <c r="O38" s="12"/>
      <c r="P38" s="12">
        <v>2238.87154481999</v>
      </c>
    </row>
    <row r="39" spans="1:16">
      <c r="A39" s="1" t="s">
        <v>52</v>
      </c>
      <c r="B39" s="8">
        <f t="shared" si="1"/>
        <v>4628.1142269670108</v>
      </c>
      <c r="C39" s="8">
        <v>4.4500895967999901</v>
      </c>
      <c r="D39" s="8">
        <v>172.77064968252799</v>
      </c>
      <c r="E39" s="8">
        <v>868.77357834770442</v>
      </c>
      <c r="F39" s="8"/>
      <c r="G39" s="8">
        <v>2330.5752248599902</v>
      </c>
      <c r="H39" s="8">
        <v>771.57310296395895</v>
      </c>
      <c r="I39" s="8"/>
      <c r="J39" s="8">
        <v>365.366521526329</v>
      </c>
      <c r="K39" s="8">
        <v>96.660899999999899</v>
      </c>
      <c r="L39" s="12">
        <v>17.944159989700001</v>
      </c>
      <c r="M39" s="12"/>
      <c r="N39" s="12"/>
      <c r="O39" s="12"/>
      <c r="P39" s="12"/>
    </row>
    <row r="40" spans="1:16">
      <c r="A40" s="1" t="s">
        <v>53</v>
      </c>
      <c r="B40" s="8">
        <f t="shared" si="1"/>
        <v>120705.02676704765</v>
      </c>
      <c r="C40" s="8">
        <v>19983.2998665903</v>
      </c>
      <c r="D40" s="8">
        <v>7699.3419528030099</v>
      </c>
      <c r="E40" s="8">
        <v>50359.437956284797</v>
      </c>
      <c r="F40" s="8"/>
      <c r="G40" s="8">
        <v>10198.847768554901</v>
      </c>
      <c r="H40" s="8">
        <v>5211.0250434023301</v>
      </c>
      <c r="I40" s="8"/>
      <c r="J40" s="8">
        <v>2663.57481032942</v>
      </c>
      <c r="K40" s="8">
        <v>334.88351815269903</v>
      </c>
      <c r="L40" s="12">
        <v>269.81733130119898</v>
      </c>
      <c r="M40" s="12"/>
      <c r="N40" s="12"/>
      <c r="O40" s="12"/>
      <c r="P40" s="12">
        <v>23984.798519628999</v>
      </c>
    </row>
    <row r="41" spans="1:16">
      <c r="A41" s="1" t="s">
        <v>54</v>
      </c>
      <c r="B41" s="8">
        <f t="shared" si="1"/>
        <v>117376.27140631432</v>
      </c>
      <c r="C41" s="8">
        <v>178.413152099999</v>
      </c>
      <c r="D41" s="8">
        <v>5090.3987573602399</v>
      </c>
      <c r="E41" s="8">
        <v>96632.123162377102</v>
      </c>
      <c r="F41" s="8"/>
      <c r="G41" s="8">
        <v>2279.38082598336</v>
      </c>
      <c r="H41" s="8">
        <v>1270.5102898508401</v>
      </c>
      <c r="I41" s="8"/>
      <c r="J41" s="8">
        <v>2564.7924289950402</v>
      </c>
      <c r="K41" s="8">
        <v>128.472996147739</v>
      </c>
      <c r="L41" s="12"/>
      <c r="M41" s="12"/>
      <c r="N41" s="12"/>
      <c r="O41" s="12"/>
      <c r="P41" s="12">
        <v>9232.1797934999904</v>
      </c>
    </row>
    <row r="42" spans="1:16">
      <c r="A42" s="1" t="s">
        <v>55</v>
      </c>
      <c r="B42" s="8">
        <f t="shared" si="1"/>
        <v>100802.01022058762</v>
      </c>
      <c r="C42" s="8">
        <v>7741.0700831803897</v>
      </c>
      <c r="D42" s="8">
        <v>13573.789518429199</v>
      </c>
      <c r="E42" s="8">
        <v>31754.829539759405</v>
      </c>
      <c r="F42" s="8"/>
      <c r="G42" s="8">
        <v>20020.392259661301</v>
      </c>
      <c r="H42" s="8">
        <v>9739.0931390426504</v>
      </c>
      <c r="I42" s="8"/>
      <c r="J42" s="8">
        <v>3667.23146659757</v>
      </c>
      <c r="K42" s="8">
        <v>1070.9742593170999</v>
      </c>
      <c r="L42" s="12"/>
      <c r="M42" s="12"/>
      <c r="N42" s="12"/>
      <c r="O42" s="12"/>
      <c r="P42" s="12">
        <v>13234.629954599999</v>
      </c>
    </row>
    <row r="43" spans="1:16">
      <c r="A43" s="1" t="s">
        <v>56</v>
      </c>
      <c r="B43" s="8">
        <f t="shared" si="1"/>
        <v>1141778.410018485</v>
      </c>
      <c r="C43" s="8">
        <v>21908.765472417799</v>
      </c>
      <c r="D43" s="8">
        <v>38447.870178191202</v>
      </c>
      <c r="E43" s="8">
        <v>940941.44282183796</v>
      </c>
      <c r="F43" s="8"/>
      <c r="G43" s="8">
        <v>34424.588183184103</v>
      </c>
      <c r="H43" s="8">
        <v>33629.802999024701</v>
      </c>
      <c r="I43" s="8"/>
      <c r="J43" s="8">
        <v>13247.9509120035</v>
      </c>
      <c r="K43" s="8">
        <v>460.18252419999902</v>
      </c>
      <c r="L43" s="12">
        <v>1318.8529217860901</v>
      </c>
      <c r="M43" s="12"/>
      <c r="N43" s="12"/>
      <c r="O43" s="12"/>
      <c r="P43" s="12">
        <v>57398.954005839798</v>
      </c>
    </row>
    <row r="44" spans="1:16">
      <c r="A44" s="1" t="s">
        <v>57</v>
      </c>
      <c r="B44" s="8">
        <f t="shared" si="1"/>
        <v>11185.543910861681</v>
      </c>
      <c r="C44" s="8">
        <v>8394.6605442300006</v>
      </c>
      <c r="D44" s="8">
        <v>2790.88336663168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1"/>
        <v>124868.78830165134</v>
      </c>
      <c r="C45" s="8">
        <v>1985.0954504227</v>
      </c>
      <c r="D45" s="8">
        <v>7404.1095327447501</v>
      </c>
      <c r="E45" s="8">
        <v>90778.907651709698</v>
      </c>
      <c r="F45" s="8"/>
      <c r="G45" s="8">
        <v>7540.9239855225196</v>
      </c>
      <c r="H45" s="8">
        <v>3525.9052927543198</v>
      </c>
      <c r="I45" s="8"/>
      <c r="J45" s="8">
        <v>1550.70669748046</v>
      </c>
      <c r="K45" s="8">
        <v>296.02829711688003</v>
      </c>
      <c r="L45" s="12"/>
      <c r="M45" s="12"/>
      <c r="N45" s="12"/>
      <c r="O45" s="12"/>
      <c r="P45" s="12">
        <v>11787.111393900001</v>
      </c>
    </row>
    <row r="46" spans="1:16">
      <c r="A46" s="1" t="s">
        <v>59</v>
      </c>
      <c r="B46" s="8">
        <f t="shared" si="1"/>
        <v>11397.577883130538</v>
      </c>
      <c r="C46" s="8">
        <v>46.589629162000001</v>
      </c>
      <c r="D46" s="8">
        <v>157.90147749484501</v>
      </c>
      <c r="E46" s="8">
        <v>2309.3440205622801</v>
      </c>
      <c r="F46" s="8"/>
      <c r="G46" s="8">
        <v>7593.6168661329903</v>
      </c>
      <c r="H46" s="8">
        <v>702.19529453522591</v>
      </c>
      <c r="I46" s="8"/>
      <c r="J46" s="8">
        <v>482.26791524319799</v>
      </c>
      <c r="K46" s="8">
        <v>18.119399999999999</v>
      </c>
      <c r="L46" s="12"/>
      <c r="M46" s="12"/>
      <c r="N46" s="12"/>
      <c r="O46" s="12"/>
      <c r="P46" s="12">
        <v>87.543279999999896</v>
      </c>
    </row>
    <row r="47" spans="1:16">
      <c r="A47" s="1" t="s">
        <v>60</v>
      </c>
      <c r="B47" s="8">
        <f t="shared" si="1"/>
        <v>85149.942759534446</v>
      </c>
      <c r="C47" s="8">
        <v>3890.71156011429</v>
      </c>
      <c r="D47" s="8">
        <v>9890.4071711866363</v>
      </c>
      <c r="E47" s="8">
        <v>25278.725453105209</v>
      </c>
      <c r="F47" s="8"/>
      <c r="G47" s="8">
        <v>17179.993770742902</v>
      </c>
      <c r="H47" s="8">
        <v>7999.2250855862294</v>
      </c>
      <c r="I47" s="8"/>
      <c r="J47" s="8">
        <v>4150.38578842687</v>
      </c>
      <c r="K47" s="8">
        <v>1314.9211</v>
      </c>
      <c r="L47" s="12">
        <v>244.296957372299</v>
      </c>
      <c r="M47" s="12"/>
      <c r="N47" s="12"/>
      <c r="O47" s="12"/>
      <c r="P47" s="12">
        <v>15201.275873000001</v>
      </c>
    </row>
    <row r="48" spans="1:16">
      <c r="A48" s="1" t="s">
        <v>61</v>
      </c>
      <c r="B48" s="8">
        <f t="shared" si="1"/>
        <v>203104.45260240999</v>
      </c>
      <c r="C48" s="8">
        <v>502.32866820049901</v>
      </c>
      <c r="D48" s="8">
        <v>4786.8971455287501</v>
      </c>
      <c r="E48" s="8">
        <v>75489.445265909875</v>
      </c>
      <c r="F48" s="8"/>
      <c r="G48" s="8">
        <v>20161.794951817199</v>
      </c>
      <c r="H48" s="8">
        <v>9670.2884354791004</v>
      </c>
      <c r="I48" s="8"/>
      <c r="J48" s="8">
        <v>4012.5597112373398</v>
      </c>
      <c r="K48" s="8">
        <v>1499.8215483824699</v>
      </c>
      <c r="L48" s="12">
        <v>1752.8257745549699</v>
      </c>
      <c r="M48" s="12"/>
      <c r="N48" s="12"/>
      <c r="O48" s="12"/>
      <c r="P48" s="12">
        <v>85228.491101299805</v>
      </c>
    </row>
    <row r="49" spans="1:16">
      <c r="A49" s="1" t="s">
        <v>62</v>
      </c>
      <c r="B49" s="8">
        <f t="shared" si="1"/>
        <v>67659.912686382988</v>
      </c>
      <c r="C49" s="8">
        <v>31337.630725996099</v>
      </c>
      <c r="D49" s="8">
        <v>6626.7801458971098</v>
      </c>
      <c r="E49" s="8">
        <v>6298.8090812895698</v>
      </c>
      <c r="F49" s="8"/>
      <c r="G49" s="8">
        <v>7814.8836528989896</v>
      </c>
      <c r="H49" s="8">
        <v>2140.1966604429199</v>
      </c>
      <c r="I49" s="8"/>
      <c r="J49" s="8">
        <v>958.34985129379697</v>
      </c>
      <c r="K49" s="8">
        <v>987.83813664859895</v>
      </c>
      <c r="L49" s="12">
        <v>2.2297406059999898</v>
      </c>
      <c r="M49" s="12"/>
      <c r="N49" s="12"/>
      <c r="O49" s="12"/>
      <c r="P49" s="12">
        <v>11493.1946913099</v>
      </c>
    </row>
    <row r="50" spans="1:16">
      <c r="A50" s="1" t="s">
        <v>63</v>
      </c>
      <c r="B50" s="8">
        <f t="shared" si="1"/>
        <v>121394.29506218075</v>
      </c>
      <c r="C50" s="8">
        <v>3499.2915092170601</v>
      </c>
      <c r="D50" s="8">
        <v>9314.1263737591707</v>
      </c>
      <c r="E50" s="8">
        <v>71198.280396414542</v>
      </c>
      <c r="F50" s="8"/>
      <c r="G50" s="8">
        <v>22565.698112021</v>
      </c>
      <c r="H50" s="8">
        <v>6570.1108145861999</v>
      </c>
      <c r="I50" s="8"/>
      <c r="J50" s="8">
        <v>5209.6739105789202</v>
      </c>
      <c r="K50" s="8">
        <v>419.06300034476902</v>
      </c>
      <c r="L50" s="12">
        <v>64.4047620491</v>
      </c>
      <c r="M50" s="12"/>
      <c r="N50" s="12"/>
      <c r="O50" s="12"/>
      <c r="P50" s="12">
        <v>2553.6461832099899</v>
      </c>
    </row>
    <row r="51" spans="1:16">
      <c r="A51" s="1" t="s">
        <v>64</v>
      </c>
      <c r="B51" s="8">
        <f t="shared" si="1"/>
        <v>318579.40925580944</v>
      </c>
      <c r="C51" s="8">
        <v>15143.851170178799</v>
      </c>
      <c r="D51" s="8">
        <v>29898.865678272799</v>
      </c>
      <c r="E51" s="8">
        <v>230997.7794301688</v>
      </c>
      <c r="F51" s="8"/>
      <c r="G51" s="8">
        <v>2585.3070990555002</v>
      </c>
      <c r="H51" s="8">
        <v>1438.50909131043</v>
      </c>
      <c r="I51" s="8"/>
      <c r="J51" s="8">
        <v>606.49892514699297</v>
      </c>
      <c r="K51" s="8">
        <v>1244.2704383921</v>
      </c>
      <c r="L51" s="12"/>
      <c r="M51" s="12"/>
      <c r="N51" s="12"/>
      <c r="O51" s="12"/>
      <c r="P51" s="12">
        <v>36664.327423283998</v>
      </c>
    </row>
    <row r="52" spans="1:16" s="5" customFormat="1">
      <c r="A52" s="3" t="s">
        <v>13</v>
      </c>
      <c r="B52" s="10">
        <f t="shared" ref="B52" si="2">+C52+D52+E52+F52+G52+H52+I52+J52+K52+L52+M52+N52+O52+P52</f>
        <v>9880659.3936134409</v>
      </c>
      <c r="C52" s="10">
        <f>SUM(C2:C51)</f>
        <v>437096.11924507632</v>
      </c>
      <c r="D52" s="10">
        <f>SUM(D2:D51)</f>
        <v>586910.43537155888</v>
      </c>
      <c r="E52" s="10">
        <f t="shared" ref="E52:P52" si="3">SUM(E2:E51)</f>
        <v>5853639.3996071331</v>
      </c>
      <c r="F52" s="10">
        <f>SUM(F2:F51)</f>
        <v>0</v>
      </c>
      <c r="G52" s="10">
        <f t="shared" si="3"/>
        <v>767224.85418927926</v>
      </c>
      <c r="H52" s="10">
        <f t="shared" si="3"/>
        <v>363551.3888001517</v>
      </c>
      <c r="I52" s="10">
        <f t="shared" si="3"/>
        <v>0</v>
      </c>
      <c r="J52" s="10">
        <f t="shared" si="3"/>
        <v>188503.63065596326</v>
      </c>
      <c r="K52" s="10">
        <f t="shared" si="3"/>
        <v>43832.620491628768</v>
      </c>
      <c r="L52" s="10">
        <f t="shared" si="3"/>
        <v>12475.548430193738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1627425.396822456</v>
      </c>
    </row>
  </sheetData>
  <pageMargins left="0.25" right="0.25" top="0.75" bottom="0.75" header="0.3" footer="0.3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selection activeCell="N55" sqref="N55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73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186982.73285015556</v>
      </c>
      <c r="C3" s="12">
        <f>+B3-PM10_2007!B2</f>
        <v>-3609.6948920713621</v>
      </c>
      <c r="D3" s="13">
        <f>+(B3-PM10_2007!B2)/PM10_2007!B2</f>
        <v>-1.8939340533263023E-2</v>
      </c>
      <c r="E3" s="8">
        <v>10365.208459900001</v>
      </c>
      <c r="F3" s="8">
        <v>23098.655151999999</v>
      </c>
      <c r="G3" s="8">
        <v>57222.168001632795</v>
      </c>
      <c r="H3" s="8"/>
      <c r="I3" s="8">
        <v>8878.4184214531797</v>
      </c>
      <c r="J3" s="8">
        <v>3077.3799659900033</v>
      </c>
      <c r="K3" s="8"/>
      <c r="L3" s="8">
        <v>1451.92149874862</v>
      </c>
      <c r="M3" s="8">
        <v>709.58117233065195</v>
      </c>
      <c r="N3" s="8">
        <v>15.6488921003999</v>
      </c>
      <c r="O3" s="12"/>
      <c r="P3" s="12"/>
      <c r="Q3" s="12"/>
      <c r="R3" s="12">
        <v>82163.751285999897</v>
      </c>
    </row>
    <row r="4" spans="1:18">
      <c r="A4" s="1" t="s">
        <v>16</v>
      </c>
      <c r="B4" s="12">
        <f t="shared" ref="B4:B53" si="0">+E4+F4+G4+H4+I4+J4+K4+L4+M4+N4+O4+P4+Q4+R4</f>
        <v>210047.76778196677</v>
      </c>
      <c r="C4" s="12">
        <f>+B4-PM10_2007!B3</f>
        <v>-5355.3967653543223</v>
      </c>
      <c r="D4" s="13">
        <f>+(B4-PM10_2007!B3)/PM10_2007!B3</f>
        <v>-2.4862200964451547E-2</v>
      </c>
      <c r="E4" s="8">
        <v>4278.7946985999997</v>
      </c>
      <c r="F4" s="8">
        <v>8073.9958028000001</v>
      </c>
      <c r="G4" s="8">
        <v>154092.64324141928</v>
      </c>
      <c r="H4" s="8"/>
      <c r="I4" s="8">
        <v>18009.3155263275</v>
      </c>
      <c r="J4" s="8">
        <v>4266.4142987248342</v>
      </c>
      <c r="K4" s="8"/>
      <c r="L4" s="8">
        <v>2016.3083187633399</v>
      </c>
      <c r="M4" s="8">
        <v>442.63559573184602</v>
      </c>
      <c r="N4" s="8"/>
      <c r="O4" s="12"/>
      <c r="P4" s="12"/>
      <c r="Q4" s="12"/>
      <c r="R4" s="12">
        <v>18867.6602996</v>
      </c>
    </row>
    <row r="5" spans="1:18">
      <c r="A5" s="1" t="s">
        <v>17</v>
      </c>
      <c r="B5" s="12">
        <f t="shared" si="0"/>
        <v>183725.42524904973</v>
      </c>
      <c r="C5" s="12">
        <f>+B5-PM10_2007!B4</f>
        <v>-3114.9678431587527</v>
      </c>
      <c r="D5" s="13">
        <f>+(B5-PM10_2007!B4)/PM10_2007!B4</f>
        <v>-1.6671811654889155E-2</v>
      </c>
      <c r="E5" s="8">
        <v>1657.0865900200001</v>
      </c>
      <c r="F5" s="8">
        <v>8728.0591258000004</v>
      </c>
      <c r="G5" s="8">
        <v>100934.37452993801</v>
      </c>
      <c r="H5" s="8"/>
      <c r="I5" s="8">
        <v>15706.748687531501</v>
      </c>
      <c r="J5" s="8">
        <v>1656.5203919765358</v>
      </c>
      <c r="K5" s="8"/>
      <c r="L5" s="8">
        <v>1259.1135172714801</v>
      </c>
      <c r="M5" s="8">
        <v>462.47188081230303</v>
      </c>
      <c r="N5" s="8"/>
      <c r="O5" s="12"/>
      <c r="P5" s="12"/>
      <c r="Q5" s="12"/>
      <c r="R5" s="12">
        <v>53321.050525699902</v>
      </c>
    </row>
    <row r="6" spans="1:18">
      <c r="A6" s="1" t="s">
        <v>18</v>
      </c>
      <c r="B6" s="12">
        <f t="shared" si="0"/>
        <v>679057.60205494764</v>
      </c>
      <c r="C6" s="12">
        <f>+B6-PM10_2007!B5</f>
        <v>-14381.660933589563</v>
      </c>
      <c r="D6" s="13">
        <f>+(B6-PM10_2007!B5)/PM10_2007!B5</f>
        <v>-2.0739611529362302E-2</v>
      </c>
      <c r="E6" s="8">
        <v>573.06266316999995</v>
      </c>
      <c r="F6" s="8">
        <v>33372.093618999999</v>
      </c>
      <c r="G6" s="8">
        <v>319050.86985671788</v>
      </c>
      <c r="H6" s="8"/>
      <c r="I6" s="8">
        <v>97348.456356173396</v>
      </c>
      <c r="J6" s="8">
        <v>25577.995500000001</v>
      </c>
      <c r="K6" s="8"/>
      <c r="L6" s="8">
        <v>5793.2263048500399</v>
      </c>
      <c r="M6" s="8">
        <v>1498.2478386045</v>
      </c>
      <c r="N6" s="8">
        <v>230.02622893189999</v>
      </c>
      <c r="O6" s="12"/>
      <c r="P6" s="12"/>
      <c r="Q6" s="12"/>
      <c r="R6" s="12">
        <v>195613.62368749999</v>
      </c>
    </row>
    <row r="7" spans="1:18">
      <c r="A7" s="1" t="s">
        <v>19</v>
      </c>
      <c r="B7" s="12">
        <f t="shared" si="0"/>
        <v>161567.3923723138</v>
      </c>
      <c r="C7" s="12">
        <f>+B7-PM10_2007!B6</f>
        <v>1089.4366060882458</v>
      </c>
      <c r="D7" s="13">
        <f>+(B7-PM10_2007!B6)/PM10_2007!B6</f>
        <v>6.7886994253296088E-3</v>
      </c>
      <c r="E7" s="8">
        <v>3873.6745009000001</v>
      </c>
      <c r="F7" s="8">
        <v>18928.908719999999</v>
      </c>
      <c r="G7" s="8">
        <v>108213.40491520119</v>
      </c>
      <c r="H7" s="8"/>
      <c r="I7" s="8">
        <v>17745.721459942</v>
      </c>
      <c r="J7" s="8">
        <v>3451.5738368516777</v>
      </c>
      <c r="K7" s="8"/>
      <c r="L7" s="8">
        <v>1856.84520610765</v>
      </c>
      <c r="M7" s="8">
        <v>288.291978451278</v>
      </c>
      <c r="N7" s="8"/>
      <c r="O7" s="12"/>
      <c r="P7" s="12"/>
      <c r="Q7" s="12"/>
      <c r="R7" s="12">
        <v>7208.9717548599901</v>
      </c>
    </row>
    <row r="8" spans="1:18">
      <c r="A8" s="1" t="s">
        <v>20</v>
      </c>
      <c r="B8" s="12">
        <f t="shared" si="0"/>
        <v>12768.036168955039</v>
      </c>
      <c r="C8" s="12">
        <f>+B8-PM10_2007!B7</f>
        <v>-1611.5896783748412</v>
      </c>
      <c r="D8" s="13">
        <f>+(B8-PM10_2007!B7)/PM10_2007!B7</f>
        <v>-0.11207452095661402</v>
      </c>
      <c r="E8" s="8">
        <v>370.35971085</v>
      </c>
      <c r="F8" s="8">
        <v>282.12826075999999</v>
      </c>
      <c r="G8" s="8">
        <v>2334.1373341626741</v>
      </c>
      <c r="H8" s="8"/>
      <c r="I8" s="8">
        <v>7351.3353424410398</v>
      </c>
      <c r="J8" s="8">
        <v>1366.4258497692756</v>
      </c>
      <c r="K8" s="8"/>
      <c r="L8" s="8">
        <v>870.76442834876696</v>
      </c>
      <c r="M8" s="8">
        <v>132.58077643678601</v>
      </c>
      <c r="N8" s="8">
        <v>27.789966186499999</v>
      </c>
      <c r="O8" s="12"/>
      <c r="P8" s="12"/>
      <c r="Q8" s="12"/>
      <c r="R8" s="12">
        <v>32.514499999999899</v>
      </c>
    </row>
    <row r="9" spans="1:18">
      <c r="A9" s="1" t="s">
        <v>21</v>
      </c>
      <c r="B9" s="12">
        <f t="shared" si="0"/>
        <v>8819.4310199084521</v>
      </c>
      <c r="C9" s="12">
        <f>+B9-PM10_2007!B8</f>
        <v>157.88606966317639</v>
      </c>
      <c r="D9" s="13">
        <f>+(B9-PM10_2007!B8)/PM10_2007!B8</f>
        <v>1.8228395808152609E-2</v>
      </c>
      <c r="E9" s="8">
        <v>3538.3722849999999</v>
      </c>
      <c r="F9" s="8">
        <v>912.12701655000001</v>
      </c>
      <c r="G9" s="8">
        <v>2402.9086945440449</v>
      </c>
      <c r="H9" s="8"/>
      <c r="I9" s="8">
        <v>1138.27969167164</v>
      </c>
      <c r="J9" s="8">
        <v>325.61558976129993</v>
      </c>
      <c r="K9" s="8"/>
      <c r="L9" s="8">
        <v>258.00712386030301</v>
      </c>
      <c r="M9" s="8">
        <v>64.245444004462101</v>
      </c>
      <c r="N9" s="8">
        <v>64.5565845166999</v>
      </c>
      <c r="O9" s="12"/>
      <c r="P9" s="12"/>
      <c r="Q9" s="12"/>
      <c r="R9" s="12">
        <v>115.31859</v>
      </c>
    </row>
    <row r="10" spans="1:18">
      <c r="A10" s="1" t="s">
        <v>22</v>
      </c>
      <c r="B10" s="12">
        <f t="shared" si="0"/>
        <v>1848.1371768724143</v>
      </c>
      <c r="C10" s="12">
        <f>+B10-PM10_2007!B9</f>
        <v>-345.86575601655613</v>
      </c>
      <c r="D10" s="13">
        <f>+(B10-PM10_2007!B9)/PM10_2007!B9</f>
        <v>-0.15764142829159061</v>
      </c>
      <c r="E10" s="8">
        <v>6.6766963099999996</v>
      </c>
      <c r="F10" s="8">
        <v>35.749413392000001</v>
      </c>
      <c r="G10" s="8">
        <v>554.43736803740876</v>
      </c>
      <c r="H10" s="8"/>
      <c r="I10" s="8">
        <v>860.48067488415199</v>
      </c>
      <c r="J10" s="8">
        <v>276.76889790825157</v>
      </c>
      <c r="K10" s="8"/>
      <c r="L10" s="8">
        <v>105.90670081141199</v>
      </c>
      <c r="M10" s="8">
        <v>8.0909880140899908</v>
      </c>
      <c r="N10" s="8">
        <v>2.64375151E-2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240669.82171041175</v>
      </c>
      <c r="C11" s="12">
        <f>+B11-PM10_2007!B10</f>
        <v>-27160.739448067325</v>
      </c>
      <c r="D11" s="13">
        <f>+(B11-PM10_2007!B10)/PM10_2007!B10</f>
        <v>-0.10141015771533234</v>
      </c>
      <c r="E11" s="8">
        <v>16357.487130000001</v>
      </c>
      <c r="F11" s="8">
        <v>11364.758572000001</v>
      </c>
      <c r="G11" s="8">
        <v>104669.4494241369</v>
      </c>
      <c r="H11" s="8"/>
      <c r="I11" s="8">
        <v>13067.977934148599</v>
      </c>
      <c r="J11" s="8">
        <v>12993.347869677529</v>
      </c>
      <c r="K11" s="8"/>
      <c r="L11" s="8">
        <v>6192.5798002924603</v>
      </c>
      <c r="M11" s="8">
        <v>793.44123095477903</v>
      </c>
      <c r="N11" s="8">
        <v>476.45329782650202</v>
      </c>
      <c r="O11" s="12"/>
      <c r="P11" s="12"/>
      <c r="Q11" s="12"/>
      <c r="R11" s="12">
        <v>74754.326451375004</v>
      </c>
    </row>
    <row r="12" spans="1:18">
      <c r="A12" s="1" t="s">
        <v>24</v>
      </c>
      <c r="B12" s="12">
        <f t="shared" si="0"/>
        <v>246368.25450829259</v>
      </c>
      <c r="C12" s="12">
        <f>+B12-PM10_2007!B11</f>
        <v>-13215.575007456588</v>
      </c>
      <c r="D12" s="13">
        <f>+(B12-PM10_2007!B11)/PM10_2007!B11</f>
        <v>-5.0910625026643994E-2</v>
      </c>
      <c r="E12" s="8">
        <v>11320.3184518</v>
      </c>
      <c r="F12" s="8">
        <v>8414.8895766999995</v>
      </c>
      <c r="G12" s="8">
        <v>104860.04346583919</v>
      </c>
      <c r="H12" s="8"/>
      <c r="I12" s="8">
        <v>24060.5047452529</v>
      </c>
      <c r="J12" s="8">
        <v>8024.5167878547809</v>
      </c>
      <c r="K12" s="8"/>
      <c r="L12" s="8">
        <v>2902.5653484058598</v>
      </c>
      <c r="M12" s="8">
        <v>637.85238613524803</v>
      </c>
      <c r="N12" s="8">
        <v>37.732251304800002</v>
      </c>
      <c r="O12" s="12"/>
      <c r="P12" s="12"/>
      <c r="Q12" s="12"/>
      <c r="R12" s="12">
        <v>86109.831494999802</v>
      </c>
    </row>
    <row r="13" spans="1:18">
      <c r="A13" s="1" t="s">
        <v>25</v>
      </c>
      <c r="B13" s="12">
        <f t="shared" si="0"/>
        <v>304819.06853021763</v>
      </c>
      <c r="C13" s="12">
        <f>+B13-PM10_2007!B12</f>
        <v>-1427.8753821070422</v>
      </c>
      <c r="D13" s="13">
        <f>+(B13-PM10_2007!B12)/PM10_2007!B12</f>
        <v>-4.6624967546315442E-3</v>
      </c>
      <c r="E13" s="8">
        <v>37.885820240000001</v>
      </c>
      <c r="F13" s="8">
        <v>2584.3416793000001</v>
      </c>
      <c r="G13" s="8">
        <v>78777.544858643538</v>
      </c>
      <c r="H13" s="8"/>
      <c r="I13" s="8">
        <v>18949.567298756301</v>
      </c>
      <c r="J13" s="8">
        <v>917.10870794557479</v>
      </c>
      <c r="K13" s="8"/>
      <c r="L13" s="8">
        <v>844.18931200174904</v>
      </c>
      <c r="M13" s="8">
        <v>166.25197808047099</v>
      </c>
      <c r="N13" s="8"/>
      <c r="O13" s="12"/>
      <c r="P13" s="12"/>
      <c r="Q13" s="12"/>
      <c r="R13" s="12">
        <v>202542.17887525001</v>
      </c>
    </row>
    <row r="14" spans="1:18">
      <c r="A14" s="1" t="s">
        <v>26</v>
      </c>
      <c r="B14" s="12">
        <f t="shared" si="0"/>
        <v>337503.63189629349</v>
      </c>
      <c r="C14" s="12">
        <f>+B14-PM10_2007!B13</f>
        <v>-8164.3008532634703</v>
      </c>
      <c r="D14" s="13">
        <f>+(B14-PM10_2007!B13)/PM10_2007!B13</f>
        <v>-2.3618913065848846E-2</v>
      </c>
      <c r="E14" s="8">
        <v>8547.2599221</v>
      </c>
      <c r="F14" s="8">
        <v>19027.644391999998</v>
      </c>
      <c r="G14" s="8">
        <v>266350.29257914214</v>
      </c>
      <c r="H14" s="8"/>
      <c r="I14" s="8">
        <v>27095.484732229899</v>
      </c>
      <c r="J14" s="8">
        <v>7971.0600535278827</v>
      </c>
      <c r="K14" s="8"/>
      <c r="L14" s="8">
        <v>4333.88128516099</v>
      </c>
      <c r="M14" s="8">
        <v>1231.3334817063101</v>
      </c>
      <c r="N14" s="8">
        <v>1.4008714261999899</v>
      </c>
      <c r="O14" s="12"/>
      <c r="P14" s="12"/>
      <c r="Q14" s="12"/>
      <c r="R14" s="12">
        <v>2945.2745789999899</v>
      </c>
    </row>
    <row r="15" spans="1:18">
      <c r="A15" s="1" t="s">
        <v>27</v>
      </c>
      <c r="B15" s="12">
        <f t="shared" si="0"/>
        <v>227134.28498011097</v>
      </c>
      <c r="C15" s="12">
        <f>+B15-PM10_2007!B14</f>
        <v>-13912.594052238477</v>
      </c>
      <c r="D15" s="13">
        <f>+(B15-PM10_2007!B14)/PM10_2007!B14</f>
        <v>-5.7717378910229954E-2</v>
      </c>
      <c r="E15" s="8">
        <v>29083.615733999999</v>
      </c>
      <c r="F15" s="8">
        <v>35072.448829000001</v>
      </c>
      <c r="G15" s="8">
        <v>134761.80563180547</v>
      </c>
      <c r="H15" s="8"/>
      <c r="I15" s="8">
        <v>18390.905518983702</v>
      </c>
      <c r="J15" s="8">
        <v>4900.7214662101596</v>
      </c>
      <c r="K15" s="8"/>
      <c r="L15" s="8">
        <v>2300.34864543912</v>
      </c>
      <c r="M15" s="8">
        <v>522.04246107347296</v>
      </c>
      <c r="N15" s="8">
        <v>0.64467259909999997</v>
      </c>
      <c r="O15" s="12"/>
      <c r="P15" s="12"/>
      <c r="Q15" s="12"/>
      <c r="R15" s="12">
        <v>2101.7520209999898</v>
      </c>
    </row>
    <row r="16" spans="1:18">
      <c r="A16" s="1" t="s">
        <v>28</v>
      </c>
      <c r="B16" s="12">
        <f t="shared" si="0"/>
        <v>217046.53925379834</v>
      </c>
      <c r="C16" s="12">
        <f>+B16-PM10_2007!B15</f>
        <v>-4907.2765108440653</v>
      </c>
      <c r="D16" s="13">
        <f>+(B16-PM10_2007!B15)/PM10_2007!B15</f>
        <v>-2.210944873345945E-2</v>
      </c>
      <c r="E16" s="8">
        <v>3494.5339022999997</v>
      </c>
      <c r="F16" s="8">
        <v>10418.751139</v>
      </c>
      <c r="G16" s="8">
        <v>186316.39494817104</v>
      </c>
      <c r="H16" s="8"/>
      <c r="I16" s="8">
        <v>10673.1385875954</v>
      </c>
      <c r="J16" s="8">
        <v>1751.156452690384</v>
      </c>
      <c r="K16" s="8"/>
      <c r="L16" s="8">
        <v>2336.7166369274901</v>
      </c>
      <c r="M16" s="8">
        <v>518.08737111403696</v>
      </c>
      <c r="N16" s="8"/>
      <c r="O16" s="12"/>
      <c r="P16" s="12"/>
      <c r="Q16" s="12"/>
      <c r="R16" s="12">
        <v>1537.7602159999899</v>
      </c>
    </row>
    <row r="17" spans="1:18">
      <c r="A17" s="1" t="s">
        <v>29</v>
      </c>
      <c r="B17" s="12">
        <f t="shared" si="0"/>
        <v>431359.69822557905</v>
      </c>
      <c r="C17" s="12">
        <f>+B17-PM10_2007!B16</f>
        <v>-773.77005585661391</v>
      </c>
      <c r="D17" s="13">
        <f>+(B17-PM10_2007!B16)/PM10_2007!B16</f>
        <v>-1.7905811807029039E-3</v>
      </c>
      <c r="E17" s="8">
        <v>2639.1190306999997</v>
      </c>
      <c r="F17" s="8">
        <v>5075.5422539000001</v>
      </c>
      <c r="G17" s="8">
        <v>341494.50281552156</v>
      </c>
      <c r="H17" s="8"/>
      <c r="I17" s="8">
        <v>18931.1256146716</v>
      </c>
      <c r="J17" s="8">
        <v>1842.3296768100759</v>
      </c>
      <c r="K17" s="8"/>
      <c r="L17" s="8">
        <v>1808.4978231139801</v>
      </c>
      <c r="M17" s="8">
        <v>684.72678944185805</v>
      </c>
      <c r="N17" s="8"/>
      <c r="O17" s="12"/>
      <c r="P17" s="12"/>
      <c r="Q17" s="12"/>
      <c r="R17" s="12">
        <v>58883.854221419999</v>
      </c>
    </row>
    <row r="18" spans="1:18">
      <c r="A18" s="1" t="s">
        <v>30</v>
      </c>
      <c r="B18" s="12">
        <f t="shared" si="0"/>
        <v>105136.83843647603</v>
      </c>
      <c r="C18" s="12">
        <f>+B18-PM10_2007!B17</f>
        <v>-980.81298949370102</v>
      </c>
      <c r="D18" s="13">
        <f>+(B18-PM10_2007!B17)/PM10_2007!B17</f>
        <v>-9.2426940882492127E-3</v>
      </c>
      <c r="E18" s="8">
        <v>12759.449888499999</v>
      </c>
      <c r="F18" s="8">
        <v>22808.236743000001</v>
      </c>
      <c r="G18" s="8">
        <v>38153.479569710245</v>
      </c>
      <c r="H18" s="8"/>
      <c r="I18" s="8">
        <v>11033.648997947101</v>
      </c>
      <c r="J18" s="8">
        <v>2628.6312861074948</v>
      </c>
      <c r="K18" s="8"/>
      <c r="L18" s="8">
        <v>1382.6271295486299</v>
      </c>
      <c r="M18" s="8">
        <v>640.93185566265004</v>
      </c>
      <c r="N18" s="8"/>
      <c r="O18" s="12"/>
      <c r="P18" s="12"/>
      <c r="Q18" s="12"/>
      <c r="R18" s="12">
        <v>15729.8329659999</v>
      </c>
    </row>
    <row r="19" spans="1:18">
      <c r="A19" s="1" t="s">
        <v>31</v>
      </c>
      <c r="B19" s="12">
        <f t="shared" si="0"/>
        <v>188543.76800148751</v>
      </c>
      <c r="C19" s="12">
        <f>+B19-PM10_2007!B18</f>
        <v>-15135.369408099679</v>
      </c>
      <c r="D19" s="13">
        <f>+(B19-PM10_2007!B18)/PM10_2007!B18</f>
        <v>-7.430986600097049E-2</v>
      </c>
      <c r="E19" s="8">
        <v>2051.2785320900002</v>
      </c>
      <c r="F19" s="8">
        <v>47870.750187999998</v>
      </c>
      <c r="G19" s="8">
        <v>44783.927176076111</v>
      </c>
      <c r="H19" s="8"/>
      <c r="I19" s="8">
        <v>16190.328886216001</v>
      </c>
      <c r="J19" s="8">
        <v>2464.7910634525911</v>
      </c>
      <c r="K19" s="8"/>
      <c r="L19" s="8">
        <v>1350.469529343</v>
      </c>
      <c r="M19" s="8">
        <v>3068.7189792752001</v>
      </c>
      <c r="N19" s="8">
        <v>323.09781103449899</v>
      </c>
      <c r="O19" s="12"/>
      <c r="P19" s="12"/>
      <c r="Q19" s="12"/>
      <c r="R19" s="12">
        <v>70440.405836000107</v>
      </c>
    </row>
    <row r="20" spans="1:18">
      <c r="A20" s="1" t="s">
        <v>32</v>
      </c>
      <c r="B20" s="12">
        <f t="shared" si="0"/>
        <v>17232.712521492565</v>
      </c>
      <c r="C20" s="12">
        <f>+B20-PM10_2007!B19</f>
        <v>-1491.7347854428226</v>
      </c>
      <c r="D20" s="13">
        <f>+(B20-PM10_2007!B19)/PM10_2007!B19</f>
        <v>-7.9667760601419502E-2</v>
      </c>
      <c r="E20" s="8">
        <v>344.93356337</v>
      </c>
      <c r="F20" s="8">
        <v>2830.6458207000001</v>
      </c>
      <c r="G20" s="8">
        <v>4098.6028191526038</v>
      </c>
      <c r="H20" s="8"/>
      <c r="I20" s="8">
        <v>7785.0797748180503</v>
      </c>
      <c r="J20" s="8">
        <v>913.63790415762571</v>
      </c>
      <c r="K20" s="8"/>
      <c r="L20" s="8">
        <v>706.705178873926</v>
      </c>
      <c r="M20" s="8">
        <v>134.07823161765799</v>
      </c>
      <c r="N20" s="8">
        <v>21.9614188026999</v>
      </c>
      <c r="O20" s="12"/>
      <c r="P20" s="12"/>
      <c r="Q20" s="12"/>
      <c r="R20" s="12">
        <v>397.06780999999899</v>
      </c>
    </row>
    <row r="21" spans="1:18">
      <c r="A21" s="1" t="s">
        <v>33</v>
      </c>
      <c r="B21" s="12">
        <f t="shared" si="0"/>
        <v>35654.039912139422</v>
      </c>
      <c r="C21" s="12">
        <f>+B21-PM10_2007!B20</f>
        <v>-10121.795352825851</v>
      </c>
      <c r="D21" s="13">
        <f>+(B21-PM10_2007!B20)/PM10_2007!B20</f>
        <v>-0.22111656279426997</v>
      </c>
      <c r="E21" s="8">
        <v>4197.0801645000001</v>
      </c>
      <c r="F21" s="8">
        <v>3987.2661615000002</v>
      </c>
      <c r="G21" s="8">
        <v>9773.8480012605723</v>
      </c>
      <c r="H21" s="8"/>
      <c r="I21" s="8">
        <v>11329.549523314499</v>
      </c>
      <c r="J21" s="8">
        <v>2342.2728898826012</v>
      </c>
      <c r="K21" s="8"/>
      <c r="L21" s="8">
        <v>1584.3785255707901</v>
      </c>
      <c r="M21" s="8">
        <v>366.23220338477</v>
      </c>
      <c r="N21" s="8">
        <v>92.770532726200003</v>
      </c>
      <c r="O21" s="12"/>
      <c r="P21" s="12"/>
      <c r="Q21" s="12"/>
      <c r="R21" s="12">
        <v>1980.64190999999</v>
      </c>
    </row>
    <row r="22" spans="1:18">
      <c r="A22" s="1" t="s">
        <v>34</v>
      </c>
      <c r="B22" s="12">
        <f t="shared" si="0"/>
        <v>47782.922472917984</v>
      </c>
      <c r="C22" s="12">
        <f>+B22-PM10_2007!B21</f>
        <v>-2305.2029586056888</v>
      </c>
      <c r="D22" s="13">
        <f>+(B22-PM10_2007!B21)/PM10_2007!B21</f>
        <v>-4.6022943337282025E-2</v>
      </c>
      <c r="E22" s="8">
        <v>1868.3966818399999</v>
      </c>
      <c r="F22" s="8">
        <v>1776.2143179</v>
      </c>
      <c r="G22" s="8">
        <v>25994.223346459021</v>
      </c>
      <c r="H22" s="8"/>
      <c r="I22" s="8">
        <v>12655.5827708256</v>
      </c>
      <c r="J22" s="8">
        <v>3607.9271700038148</v>
      </c>
      <c r="K22" s="8"/>
      <c r="L22" s="8">
        <v>1442.8399875723001</v>
      </c>
      <c r="M22" s="8">
        <v>274.36714514274598</v>
      </c>
      <c r="N22" s="8">
        <v>73.221873174499905</v>
      </c>
      <c r="O22" s="12"/>
      <c r="P22" s="12"/>
      <c r="Q22" s="12"/>
      <c r="R22" s="12">
        <v>90.149179999999902</v>
      </c>
    </row>
    <row r="23" spans="1:18">
      <c r="A23" s="1" t="s">
        <v>35</v>
      </c>
      <c r="B23" s="12">
        <f t="shared" si="0"/>
        <v>164356.60125899594</v>
      </c>
      <c r="C23" s="12">
        <f>+B23-PM10_2007!B22</f>
        <v>-3988.8673968862568</v>
      </c>
      <c r="D23" s="13">
        <f>+(B23-PM10_2007!B22)/PM10_2007!B22</f>
        <v>-2.3694533798471092E-2</v>
      </c>
      <c r="E23" s="8">
        <v>8981.4635601999998</v>
      </c>
      <c r="F23" s="8">
        <v>20714.749016999998</v>
      </c>
      <c r="G23" s="8">
        <v>87707.632726996206</v>
      </c>
      <c r="H23" s="8"/>
      <c r="I23" s="8">
        <v>31693.7020903827</v>
      </c>
      <c r="J23" s="8">
        <v>7438.3892065155687</v>
      </c>
      <c r="K23" s="8"/>
      <c r="L23" s="8">
        <v>3733.0616211899001</v>
      </c>
      <c r="M23" s="8">
        <v>214.73230380178401</v>
      </c>
      <c r="N23" s="8">
        <v>142.41672890979899</v>
      </c>
      <c r="O23" s="12"/>
      <c r="P23" s="12"/>
      <c r="Q23" s="12"/>
      <c r="R23" s="12">
        <v>3730.4540040000002</v>
      </c>
    </row>
    <row r="24" spans="1:18">
      <c r="A24" s="1" t="s">
        <v>36</v>
      </c>
      <c r="B24" s="12">
        <f t="shared" si="0"/>
        <v>278109.53913803049</v>
      </c>
      <c r="C24" s="12">
        <f>+B24-PM10_2007!B23</f>
        <v>-7843.5877657575766</v>
      </c>
      <c r="D24" s="13">
        <f>+(B24-PM10_2007!B23)/PM10_2007!B23</f>
        <v>-2.7429627543106509E-2</v>
      </c>
      <c r="E24" s="8">
        <v>3597.2198655000002</v>
      </c>
      <c r="F24" s="8">
        <v>20669.769410000001</v>
      </c>
      <c r="G24" s="8">
        <v>187195.77514391657</v>
      </c>
      <c r="H24" s="8"/>
      <c r="I24" s="8">
        <v>27048.7886737958</v>
      </c>
      <c r="J24" s="8">
        <v>4410.8952397811036</v>
      </c>
      <c r="K24" s="8"/>
      <c r="L24" s="8">
        <v>3114.9605059334099</v>
      </c>
      <c r="M24" s="8">
        <v>695.55318992023001</v>
      </c>
      <c r="N24" s="8">
        <v>4.24931818339999</v>
      </c>
      <c r="O24" s="12"/>
      <c r="P24" s="12"/>
      <c r="Q24" s="12"/>
      <c r="R24" s="12">
        <v>31372.327791</v>
      </c>
    </row>
    <row r="25" spans="1:18">
      <c r="A25" s="1" t="s">
        <v>37</v>
      </c>
      <c r="B25" s="12">
        <f t="shared" si="0"/>
        <v>124781.45848631283</v>
      </c>
      <c r="C25" s="12">
        <f>+B25-PM10_2007!B24</f>
        <v>-4519.7409203394491</v>
      </c>
      <c r="D25" s="13">
        <f>+(B25-PM10_2007!B24)/PM10_2007!B24</f>
        <v>-3.4955135304854085E-2</v>
      </c>
      <c r="E25" s="8">
        <v>1701.3562348299999</v>
      </c>
      <c r="F25" s="8">
        <v>7270.7238039000003</v>
      </c>
      <c r="G25" s="8">
        <v>61078.323189694915</v>
      </c>
      <c r="H25" s="8"/>
      <c r="I25" s="8">
        <v>14139.5116425161</v>
      </c>
      <c r="J25" s="8">
        <v>1972.194329387333</v>
      </c>
      <c r="K25" s="8"/>
      <c r="L25" s="8">
        <v>990.05605558866398</v>
      </c>
      <c r="M25" s="8">
        <v>543.93178228852003</v>
      </c>
      <c r="N25" s="8">
        <v>19.825911517399899</v>
      </c>
      <c r="O25" s="12"/>
      <c r="P25" s="12"/>
      <c r="Q25" s="12"/>
      <c r="R25" s="12">
        <v>37065.535536589901</v>
      </c>
    </row>
    <row r="26" spans="1:18">
      <c r="A26" s="1" t="s">
        <v>38</v>
      </c>
      <c r="B26" s="12">
        <f t="shared" si="0"/>
        <v>270745.91603340831</v>
      </c>
      <c r="C26" s="12">
        <f>+B26-PM10_2007!B25</f>
        <v>-11062.795099880372</v>
      </c>
      <c r="D26" s="13">
        <f>+(B26-PM10_2007!B25)/PM10_2007!B25</f>
        <v>-3.9256398623703073E-2</v>
      </c>
      <c r="E26" s="8">
        <v>5532.9621855999994</v>
      </c>
      <c r="F26" s="8">
        <v>8020.8814050999999</v>
      </c>
      <c r="G26" s="8">
        <v>202769.36053309101</v>
      </c>
      <c r="H26" s="8"/>
      <c r="I26" s="8">
        <v>17482.685706593002</v>
      </c>
      <c r="J26" s="8">
        <v>4482.5136402579437</v>
      </c>
      <c r="K26" s="8"/>
      <c r="L26" s="8">
        <v>2333.2162610997002</v>
      </c>
      <c r="M26" s="8">
        <v>921.88041966677599</v>
      </c>
      <c r="N26" s="8"/>
      <c r="O26" s="12"/>
      <c r="P26" s="12"/>
      <c r="Q26" s="12"/>
      <c r="R26" s="12">
        <v>29202.415881999899</v>
      </c>
    </row>
    <row r="27" spans="1:18">
      <c r="A27" s="1" t="s">
        <v>39</v>
      </c>
      <c r="B27" s="12">
        <f t="shared" si="0"/>
        <v>265691.65682286944</v>
      </c>
      <c r="C27" s="12">
        <f>+B27-PM10_2007!B26</f>
        <v>3262.4384019699064</v>
      </c>
      <c r="D27" s="13">
        <f>+(B27-PM10_2007!B26)/PM10_2007!B26</f>
        <v>1.2431688901109381E-2</v>
      </c>
      <c r="E27" s="8">
        <v>5158.5332451000004</v>
      </c>
      <c r="F27" s="8">
        <v>4959.3914551999997</v>
      </c>
      <c r="G27" s="8">
        <v>122173.53855393421</v>
      </c>
      <c r="H27" s="8"/>
      <c r="I27" s="8">
        <v>3487.66770760295</v>
      </c>
      <c r="J27" s="8">
        <v>617.62878196364431</v>
      </c>
      <c r="K27" s="8"/>
      <c r="L27" s="8">
        <v>807.655844440333</v>
      </c>
      <c r="M27" s="8">
        <v>448.45907022933102</v>
      </c>
      <c r="N27" s="8"/>
      <c r="O27" s="12"/>
      <c r="P27" s="12"/>
      <c r="Q27" s="12"/>
      <c r="R27" s="12">
        <v>128038.782164399</v>
      </c>
    </row>
    <row r="28" spans="1:18">
      <c r="A28" s="1" t="s">
        <v>40</v>
      </c>
      <c r="B28" s="12">
        <f t="shared" si="0"/>
        <v>230609.12576222414</v>
      </c>
      <c r="C28" s="12">
        <f>+B28-PM10_2007!B27</f>
        <v>-648.31569890188985</v>
      </c>
      <c r="D28" s="13">
        <f>+(B28-PM10_2007!B27)/PM10_2007!B27</f>
        <v>-2.8034371339824347E-3</v>
      </c>
      <c r="E28" s="8">
        <v>2007.2347739800002</v>
      </c>
      <c r="F28" s="8">
        <v>4775.897884</v>
      </c>
      <c r="G28" s="8">
        <v>209488.42463362808</v>
      </c>
      <c r="H28" s="8"/>
      <c r="I28" s="8">
        <v>5686.1416325828304</v>
      </c>
      <c r="J28" s="8">
        <v>1345.9993412119588</v>
      </c>
      <c r="K28" s="8"/>
      <c r="L28" s="8">
        <v>1507.4786499120801</v>
      </c>
      <c r="M28" s="8">
        <v>1362.4037490092301</v>
      </c>
      <c r="N28" s="8"/>
      <c r="O28" s="12"/>
      <c r="P28" s="12"/>
      <c r="Q28" s="12"/>
      <c r="R28" s="12">
        <v>4435.5450978999997</v>
      </c>
    </row>
    <row r="29" spans="1:18">
      <c r="A29" s="1" t="s">
        <v>41</v>
      </c>
      <c r="B29" s="12">
        <f t="shared" si="0"/>
        <v>200296.89203097046</v>
      </c>
      <c r="C29" s="12">
        <f>+B29-PM10_2007!B28</f>
        <v>239.41567294474225</v>
      </c>
      <c r="D29" s="13">
        <f>+(B29-PM10_2007!B28)/PM10_2007!B28</f>
        <v>1.1967344450365882E-3</v>
      </c>
      <c r="E29" s="8">
        <v>2757.3782725999999</v>
      </c>
      <c r="F29" s="8">
        <v>4829.1609498999997</v>
      </c>
      <c r="G29" s="8">
        <v>171097.33908473546</v>
      </c>
      <c r="H29" s="8"/>
      <c r="I29" s="8">
        <v>4827.7532958871798</v>
      </c>
      <c r="J29" s="8">
        <v>1283.5375789899829</v>
      </c>
      <c r="K29" s="8"/>
      <c r="L29" s="8">
        <v>1016.64733365365</v>
      </c>
      <c r="M29" s="8">
        <v>135.31788820429199</v>
      </c>
      <c r="N29" s="8"/>
      <c r="O29" s="12"/>
      <c r="P29" s="12"/>
      <c r="Q29" s="12"/>
      <c r="R29" s="12">
        <v>14349.757626999901</v>
      </c>
    </row>
    <row r="30" spans="1:18">
      <c r="A30" s="1" t="s">
        <v>42</v>
      </c>
      <c r="B30" s="12">
        <f t="shared" si="0"/>
        <v>13378.467731045997</v>
      </c>
      <c r="C30" s="12">
        <f>+B30-PM10_2007!B29</f>
        <v>-129.82528285804619</v>
      </c>
      <c r="D30" s="13">
        <f>+(B30-PM10_2007!B29)/PM10_2007!B29</f>
        <v>-9.6107837403598979E-3</v>
      </c>
      <c r="E30" s="8">
        <v>1224.5582026500001</v>
      </c>
      <c r="F30" s="8">
        <v>3137.4269094000001</v>
      </c>
      <c r="G30" s="8">
        <v>1006.392297483746</v>
      </c>
      <c r="H30" s="8"/>
      <c r="I30" s="8">
        <v>6522.8246138515296</v>
      </c>
      <c r="J30" s="8">
        <v>896.73033271126815</v>
      </c>
      <c r="K30" s="8"/>
      <c r="L30" s="8">
        <v>507.21109554813302</v>
      </c>
      <c r="M30" s="8">
        <v>23.83904940132</v>
      </c>
      <c r="N30" s="8"/>
      <c r="O30" s="12"/>
      <c r="P30" s="12"/>
      <c r="Q30" s="12"/>
      <c r="R30" s="12">
        <v>59.485230000000001</v>
      </c>
    </row>
    <row r="31" spans="1:18">
      <c r="A31" s="1" t="s">
        <v>43</v>
      </c>
      <c r="B31" s="12">
        <f t="shared" si="0"/>
        <v>30714.543162044727</v>
      </c>
      <c r="C31" s="12">
        <f>+B31-PM10_2007!B30</f>
        <v>-7688.8481087744221</v>
      </c>
      <c r="D31" s="13">
        <f>+(B31-PM10_2007!B30)/PM10_2007!B30</f>
        <v>-0.20021273784268109</v>
      </c>
      <c r="E31" s="8">
        <v>2749.4805654000002</v>
      </c>
      <c r="F31" s="8">
        <v>2894.2344644</v>
      </c>
      <c r="G31" s="8">
        <v>4163.0615750464813</v>
      </c>
      <c r="H31" s="8"/>
      <c r="I31" s="8">
        <v>12321.9178214683</v>
      </c>
      <c r="J31" s="8">
        <v>4304.973192251181</v>
      </c>
      <c r="K31" s="8"/>
      <c r="L31" s="8">
        <v>2129.23780145616</v>
      </c>
      <c r="M31" s="8">
        <v>213.429048614517</v>
      </c>
      <c r="N31" s="8">
        <v>141.856088908099</v>
      </c>
      <c r="O31" s="12"/>
      <c r="P31" s="12"/>
      <c r="Q31" s="12"/>
      <c r="R31" s="12">
        <v>1796.3526044999901</v>
      </c>
    </row>
    <row r="32" spans="1:18">
      <c r="A32" s="1" t="s">
        <v>44</v>
      </c>
      <c r="B32" s="12">
        <f t="shared" si="0"/>
        <v>479377.31657525687</v>
      </c>
      <c r="C32" s="12">
        <f>+B32-PM10_2007!B31</f>
        <v>33.966462901385967</v>
      </c>
      <c r="D32" s="13">
        <f>+(B32-PM10_2007!B31)/PM10_2007!B31</f>
        <v>7.0860402868683613E-5</v>
      </c>
      <c r="E32" s="8">
        <v>2933.5416002000002</v>
      </c>
      <c r="F32" s="8">
        <v>2431.2103616999998</v>
      </c>
      <c r="G32" s="8">
        <v>450683.05875466514</v>
      </c>
      <c r="H32" s="8"/>
      <c r="I32" s="8">
        <v>5737.2444369599598</v>
      </c>
      <c r="J32" s="8">
        <v>1334.9696466177252</v>
      </c>
      <c r="K32" s="8"/>
      <c r="L32" s="8">
        <v>482.541050448009</v>
      </c>
      <c r="M32" s="8">
        <v>467.34453336615002</v>
      </c>
      <c r="N32" s="8"/>
      <c r="O32" s="12"/>
      <c r="P32" s="12"/>
      <c r="Q32" s="12"/>
      <c r="R32" s="12">
        <v>15307.4061912999</v>
      </c>
    </row>
    <row r="33" spans="1:18">
      <c r="A33" s="1" t="s">
        <v>45</v>
      </c>
      <c r="B33" s="12">
        <f t="shared" si="0"/>
        <v>97134.322623423985</v>
      </c>
      <c r="C33" s="12">
        <f>+B33-PM10_2007!B32</f>
        <v>-11007.325844024512</v>
      </c>
      <c r="D33" s="13">
        <f>+(B33-PM10_2007!B32)/PM10_2007!B32</f>
        <v>-0.10178618506391462</v>
      </c>
      <c r="E33" s="8">
        <v>3267.6020298000003</v>
      </c>
      <c r="F33" s="8">
        <v>4465.5859381</v>
      </c>
      <c r="G33" s="8">
        <v>33865.252537863889</v>
      </c>
      <c r="H33" s="8"/>
      <c r="I33" s="8">
        <v>42023.872913931998</v>
      </c>
      <c r="J33" s="8">
        <v>7761.589805437713</v>
      </c>
      <c r="K33" s="8"/>
      <c r="L33" s="8">
        <v>4045.56257825597</v>
      </c>
      <c r="M33" s="8">
        <v>1009.67615566661</v>
      </c>
      <c r="N33" s="8">
        <v>86.016364367800307</v>
      </c>
      <c r="O33" s="12"/>
      <c r="P33" s="12"/>
      <c r="Q33" s="12"/>
      <c r="R33" s="12">
        <v>609.164299999999</v>
      </c>
    </row>
    <row r="34" spans="1:18">
      <c r="A34" s="1" t="s">
        <v>46</v>
      </c>
      <c r="B34" s="12">
        <f t="shared" si="0"/>
        <v>137371.57930153492</v>
      </c>
      <c r="C34" s="12">
        <f>+B34-PM10_2007!B33</f>
        <v>-25813.982509199763</v>
      </c>
      <c r="D34" s="13">
        <f>+(B34-PM10_2007!B33)/PM10_2007!B33</f>
        <v>-0.15818790720676162</v>
      </c>
      <c r="E34" s="8">
        <v>8158.8959241000002</v>
      </c>
      <c r="F34" s="8">
        <v>9340.5274363999997</v>
      </c>
      <c r="G34" s="8">
        <v>40623.045942265286</v>
      </c>
      <c r="H34" s="8"/>
      <c r="I34" s="8">
        <v>24805.718350070601</v>
      </c>
      <c r="J34" s="8">
        <v>4668.7519063634381</v>
      </c>
      <c r="K34" s="8"/>
      <c r="L34" s="8">
        <v>2888.9834722692799</v>
      </c>
      <c r="M34" s="8">
        <v>265.67958421853399</v>
      </c>
      <c r="N34" s="8">
        <v>28.7145021778</v>
      </c>
      <c r="O34" s="12"/>
      <c r="P34" s="12"/>
      <c r="Q34" s="12"/>
      <c r="R34" s="12">
        <v>46591.262183669998</v>
      </c>
    </row>
    <row r="35" spans="1:18">
      <c r="A35" s="1" t="s">
        <v>47</v>
      </c>
      <c r="B35" s="12">
        <f t="shared" si="0"/>
        <v>178251.16885783421</v>
      </c>
      <c r="C35" s="12">
        <f>+B35-PM10_2007!B34</f>
        <v>4508.0119143631891</v>
      </c>
      <c r="D35" s="13">
        <f>+(B35-PM10_2007!B34)/PM10_2007!B34</f>
        <v>2.5946414199380027E-2</v>
      </c>
      <c r="E35" s="8">
        <v>6012.6944758999998</v>
      </c>
      <c r="F35" s="8">
        <v>3239.5796412999998</v>
      </c>
      <c r="G35" s="8">
        <v>160265.05028412439</v>
      </c>
      <c r="H35" s="8"/>
      <c r="I35" s="8">
        <v>3191.4268103162099</v>
      </c>
      <c r="J35" s="8">
        <v>477.50463516039787</v>
      </c>
      <c r="K35" s="8"/>
      <c r="L35" s="8">
        <v>1418.2595630481901</v>
      </c>
      <c r="M35" s="8">
        <v>294.24618698502002</v>
      </c>
      <c r="N35" s="8"/>
      <c r="O35" s="12"/>
      <c r="P35" s="12"/>
      <c r="Q35" s="12"/>
      <c r="R35" s="12">
        <v>3352.4072609999898</v>
      </c>
    </row>
    <row r="36" spans="1:18">
      <c r="A36" s="1" t="s">
        <v>48</v>
      </c>
      <c r="B36" s="12">
        <f t="shared" si="0"/>
        <v>183491.64859210906</v>
      </c>
      <c r="C36" s="12">
        <f>+B36-PM10_2007!B35</f>
        <v>-38086.750003437803</v>
      </c>
      <c r="D36" s="13">
        <f>+(B36-PM10_2007!B35)/PM10_2007!B35</f>
        <v>-0.17188837109053484</v>
      </c>
      <c r="E36" s="8">
        <v>21016.819040000002</v>
      </c>
      <c r="F36" s="8">
        <v>22872.923244000001</v>
      </c>
      <c r="G36" s="8">
        <v>94682.573076283181</v>
      </c>
      <c r="H36" s="8"/>
      <c r="I36" s="8">
        <v>31527.337492204599</v>
      </c>
      <c r="J36" s="8">
        <v>7916.086024961267</v>
      </c>
      <c r="K36" s="8"/>
      <c r="L36" s="8">
        <v>3395.6578738267699</v>
      </c>
      <c r="M36" s="8">
        <v>761.91692803222395</v>
      </c>
      <c r="N36" s="8">
        <v>33.236820301000002</v>
      </c>
      <c r="O36" s="12"/>
      <c r="P36" s="12"/>
      <c r="Q36" s="12"/>
      <c r="R36" s="12">
        <v>1285.0980924999899</v>
      </c>
    </row>
    <row r="37" spans="1:18">
      <c r="A37" s="1" t="s">
        <v>49</v>
      </c>
      <c r="B37" s="12">
        <f t="shared" si="0"/>
        <v>370414.99835750245</v>
      </c>
      <c r="C37" s="12">
        <f>+B37-PM10_2007!B36</f>
        <v>-6309.1103563032229</v>
      </c>
      <c r="D37" s="13">
        <f>+(B37-PM10_2007!B36)/PM10_2007!B36</f>
        <v>-1.6747296523823497E-2</v>
      </c>
      <c r="E37" s="8">
        <v>2353.3849355000002</v>
      </c>
      <c r="F37" s="8">
        <v>7731.1413585</v>
      </c>
      <c r="G37" s="8">
        <v>281524.7756688848</v>
      </c>
      <c r="H37" s="8"/>
      <c r="I37" s="8">
        <v>15523.9463560393</v>
      </c>
      <c r="J37" s="8">
        <v>2986.2202641160484</v>
      </c>
      <c r="K37" s="8"/>
      <c r="L37" s="8">
        <v>1386.67762747916</v>
      </c>
      <c r="M37" s="8">
        <v>378.49768498312602</v>
      </c>
      <c r="N37" s="8"/>
      <c r="O37" s="12"/>
      <c r="P37" s="12"/>
      <c r="Q37" s="12"/>
      <c r="R37" s="12">
        <v>58530.354462000003</v>
      </c>
    </row>
    <row r="38" spans="1:18">
      <c r="A38" s="1" t="s">
        <v>50</v>
      </c>
      <c r="B38" s="12">
        <f t="shared" si="0"/>
        <v>191839.55876103771</v>
      </c>
      <c r="C38" s="12">
        <f>+B38-PM10_2007!B37</f>
        <v>-2316.3125042683387</v>
      </c>
      <c r="D38" s="13">
        <f>+(B38-PM10_2007!B37)/PM10_2007!B37</f>
        <v>-1.1930169760888624E-2</v>
      </c>
      <c r="E38" s="8">
        <v>446.03623570999997</v>
      </c>
      <c r="F38" s="8">
        <v>10055.913892</v>
      </c>
      <c r="G38" s="8">
        <v>49482.894938373283</v>
      </c>
      <c r="H38" s="8"/>
      <c r="I38" s="8">
        <v>19787.5775207064</v>
      </c>
      <c r="J38" s="8">
        <v>2549.322036241213</v>
      </c>
      <c r="K38" s="8"/>
      <c r="L38" s="8">
        <v>1324.4925535612699</v>
      </c>
      <c r="M38" s="8">
        <v>377.98912487537001</v>
      </c>
      <c r="N38" s="8">
        <v>57.274034070190403</v>
      </c>
      <c r="O38" s="12"/>
      <c r="P38" s="12"/>
      <c r="Q38" s="12"/>
      <c r="R38" s="12">
        <v>107758.0584255</v>
      </c>
    </row>
    <row r="39" spans="1:18">
      <c r="A39" s="1" t="s">
        <v>51</v>
      </c>
      <c r="B39" s="12">
        <f t="shared" si="0"/>
        <v>101710.55304980278</v>
      </c>
      <c r="C39" s="12">
        <f>+B39-PM10_2007!B38</f>
        <v>-51545.657808721124</v>
      </c>
      <c r="D39" s="13">
        <f>+(B39-PM10_2007!B38)/PM10_2007!B38</f>
        <v>-0.33633650160060852</v>
      </c>
      <c r="E39" s="8">
        <v>17833.542902500001</v>
      </c>
      <c r="F39" s="8">
        <v>18507.468344000001</v>
      </c>
      <c r="G39" s="8">
        <v>21085.326726638952</v>
      </c>
      <c r="H39" s="8"/>
      <c r="I39" s="8">
        <v>33654.427179096099</v>
      </c>
      <c r="J39" s="8">
        <v>4579.7937637846462</v>
      </c>
      <c r="K39" s="8"/>
      <c r="L39" s="8">
        <v>3209.3021620190002</v>
      </c>
      <c r="M39" s="8">
        <v>542.42355009738901</v>
      </c>
      <c r="N39" s="8">
        <v>59.396876846699897</v>
      </c>
      <c r="O39" s="12"/>
      <c r="P39" s="12"/>
      <c r="Q39" s="12"/>
      <c r="R39" s="12">
        <v>2238.87154481999</v>
      </c>
    </row>
    <row r="40" spans="1:18">
      <c r="A40" s="1" t="s">
        <v>52</v>
      </c>
      <c r="B40" s="12">
        <f t="shared" si="0"/>
        <v>4318.7162302920706</v>
      </c>
      <c r="C40" s="12">
        <f>+B40-PM10_2007!B39</f>
        <v>-309.39799667494026</v>
      </c>
      <c r="D40" s="13">
        <f>+(B40-PM10_2007!B39)/PM10_2007!B39</f>
        <v>-6.6851849695529486E-2</v>
      </c>
      <c r="E40" s="8">
        <v>6.7384905699999997</v>
      </c>
      <c r="F40" s="8">
        <v>165.31269157</v>
      </c>
      <c r="G40" s="8">
        <v>869.07704472668581</v>
      </c>
      <c r="H40" s="8"/>
      <c r="I40" s="8">
        <v>2538.6009306034398</v>
      </c>
      <c r="J40" s="8">
        <v>479.71004529300171</v>
      </c>
      <c r="K40" s="8"/>
      <c r="L40" s="8">
        <v>198.50646380687101</v>
      </c>
      <c r="M40" s="8">
        <v>56.464147836072399</v>
      </c>
      <c r="N40" s="8">
        <v>4.3064158859999901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105298.00163121492</v>
      </c>
      <c r="C41" s="12">
        <f>+B41-PM10_2007!B40</f>
        <v>-15407.025135832722</v>
      </c>
      <c r="D41" s="13">
        <f>+(B41-PM10_2007!B40)/PM10_2007!B40</f>
        <v>-0.12764195119700536</v>
      </c>
      <c r="E41" s="8">
        <v>9770.9178333</v>
      </c>
      <c r="F41" s="8">
        <v>6276.7565955</v>
      </c>
      <c r="G41" s="8">
        <v>50542.596229611205</v>
      </c>
      <c r="H41" s="8"/>
      <c r="I41" s="8">
        <v>10463.8656415442</v>
      </c>
      <c r="J41" s="8">
        <v>2602.7740035070483</v>
      </c>
      <c r="K41" s="8"/>
      <c r="L41" s="8">
        <v>1398.66412857053</v>
      </c>
      <c r="M41" s="8">
        <v>192.87526437375899</v>
      </c>
      <c r="N41" s="8">
        <v>64.753415179200005</v>
      </c>
      <c r="O41" s="12"/>
      <c r="P41" s="12"/>
      <c r="Q41" s="12"/>
      <c r="R41" s="12">
        <v>23984.798519628999</v>
      </c>
    </row>
    <row r="42" spans="1:18">
      <c r="A42" s="1" t="s">
        <v>54</v>
      </c>
      <c r="B42" s="12">
        <f t="shared" si="0"/>
        <v>117937.12392053645</v>
      </c>
      <c r="C42" s="12">
        <f>+B42-PM10_2007!B41</f>
        <v>560.85251422213332</v>
      </c>
      <c r="D42" s="13">
        <f>+(B42-PM10_2007!B41)/PM10_2007!B41</f>
        <v>4.7782444228498637E-3</v>
      </c>
      <c r="E42" s="8">
        <v>260.22522117</v>
      </c>
      <c r="F42" s="8">
        <v>5741.8843968000001</v>
      </c>
      <c r="G42" s="8">
        <v>98285.931219657505</v>
      </c>
      <c r="H42" s="8"/>
      <c r="I42" s="8">
        <v>2765.8538163972898</v>
      </c>
      <c r="J42" s="8">
        <v>527.67631572599566</v>
      </c>
      <c r="K42" s="8"/>
      <c r="L42" s="8">
        <v>1036.9012984285901</v>
      </c>
      <c r="M42" s="8">
        <v>86.4718588570788</v>
      </c>
      <c r="N42" s="8"/>
      <c r="O42" s="12"/>
      <c r="P42" s="12"/>
      <c r="Q42" s="12"/>
      <c r="R42" s="12">
        <v>9232.1797934999904</v>
      </c>
    </row>
    <row r="43" spans="1:18">
      <c r="A43" s="1" t="s">
        <v>55</v>
      </c>
      <c r="B43" s="12">
        <f t="shared" si="0"/>
        <v>91570.148440999677</v>
      </c>
      <c r="C43" s="12">
        <f>+B43-PM10_2007!B42</f>
        <v>-9231.86177958794</v>
      </c>
      <c r="D43" s="13">
        <f>+(B43-PM10_2007!B42)/PM10_2007!B42</f>
        <v>-9.1584103921991442E-2</v>
      </c>
      <c r="E43" s="8">
        <v>6874.1513558999995</v>
      </c>
      <c r="F43" s="8">
        <v>11741.613062</v>
      </c>
      <c r="G43" s="8">
        <v>32115.299092290279</v>
      </c>
      <c r="H43" s="8"/>
      <c r="I43" s="8">
        <v>20254.006852161801</v>
      </c>
      <c r="J43" s="8">
        <v>4605.1205370883899</v>
      </c>
      <c r="K43" s="8"/>
      <c r="L43" s="8">
        <v>1854.9649706345899</v>
      </c>
      <c r="M43" s="8">
        <v>628.75212908932997</v>
      </c>
      <c r="N43" s="8">
        <v>261.61048723530001</v>
      </c>
      <c r="O43" s="12"/>
      <c r="P43" s="12"/>
      <c r="Q43" s="12"/>
      <c r="R43" s="12">
        <v>13234.629954599999</v>
      </c>
    </row>
    <row r="44" spans="1:18">
      <c r="A44" s="1" t="s">
        <v>56</v>
      </c>
      <c r="B44" s="12">
        <f t="shared" si="0"/>
        <v>1126764.271489531</v>
      </c>
      <c r="C44" s="12">
        <f>+B44-PM10_2007!B43</f>
        <v>-15014.138528954005</v>
      </c>
      <c r="D44" s="13">
        <f>+(B44-PM10_2007!B43)/PM10_2007!B43</f>
        <v>-1.3149783177903085E-2</v>
      </c>
      <c r="E44" s="8">
        <v>29212.733627000001</v>
      </c>
      <c r="F44" s="8">
        <v>35677.178113000002</v>
      </c>
      <c r="G44" s="8">
        <v>946432.88645906409</v>
      </c>
      <c r="H44" s="8"/>
      <c r="I44" s="8">
        <v>35446.846830747498</v>
      </c>
      <c r="J44" s="8">
        <v>15520.083956716569</v>
      </c>
      <c r="K44" s="8"/>
      <c r="L44" s="8">
        <v>6714.5562418795598</v>
      </c>
      <c r="M44" s="8">
        <v>361.03225528364402</v>
      </c>
      <c r="N44" s="8"/>
      <c r="O44" s="12"/>
      <c r="P44" s="12"/>
      <c r="Q44" s="12"/>
      <c r="R44" s="12">
        <v>57398.954005839798</v>
      </c>
    </row>
    <row r="45" spans="1:18">
      <c r="A45" s="1" t="s">
        <v>57</v>
      </c>
      <c r="B45" s="12">
        <f t="shared" si="0"/>
        <v>2792.5537442700002</v>
      </c>
      <c r="C45" s="12">
        <f>+B45-PM10_2007!B44</f>
        <v>-8392.9901665916805</v>
      </c>
      <c r="D45" s="13">
        <f>+(B45-PM10_2007!B44)/PM10_2007!B44</f>
        <v>-0.75034260590955248</v>
      </c>
      <c r="E45" s="8">
        <v>2.2000490699999999</v>
      </c>
      <c r="F45" s="8">
        <v>2790.3536951999999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125265.61642273137</v>
      </c>
      <c r="C46" s="12">
        <f>+B46-PM10_2007!B45</f>
        <v>396.82812108003418</v>
      </c>
      <c r="D46" s="13">
        <f>+(B46-PM10_2007!B45)/PM10_2007!B45</f>
        <v>3.1779608537675407E-3</v>
      </c>
      <c r="E46" s="8">
        <v>4830.5030827</v>
      </c>
      <c r="F46" s="8">
        <v>7313.4802282000001</v>
      </c>
      <c r="G46" s="8">
        <v>90936.376170708812</v>
      </c>
      <c r="H46" s="8"/>
      <c r="I46" s="8">
        <v>7853.3729535894499</v>
      </c>
      <c r="J46" s="8">
        <v>1556.6634785113379</v>
      </c>
      <c r="K46" s="8"/>
      <c r="L46" s="8">
        <v>812.79848516956997</v>
      </c>
      <c r="M46" s="8">
        <v>175.31062995219301</v>
      </c>
      <c r="N46" s="8"/>
      <c r="O46" s="12"/>
      <c r="P46" s="12"/>
      <c r="Q46" s="12"/>
      <c r="R46" s="12">
        <v>11787.111393900001</v>
      </c>
    </row>
    <row r="47" spans="1:18">
      <c r="A47" s="1" t="s">
        <v>59</v>
      </c>
      <c r="B47" s="12">
        <f t="shared" si="0"/>
        <v>12833.35396650827</v>
      </c>
      <c r="C47" s="12">
        <f>+B47-PM10_2007!B46</f>
        <v>1435.776083377732</v>
      </c>
      <c r="D47" s="13">
        <f>+(B47-PM10_2007!B46)/PM10_2007!B46</f>
        <v>0.12597203529557033</v>
      </c>
      <c r="E47" s="8">
        <v>68.725126279999998</v>
      </c>
      <c r="F47" s="8">
        <v>157.21745528</v>
      </c>
      <c r="G47" s="8">
        <v>2311.0996942701563</v>
      </c>
      <c r="H47" s="8"/>
      <c r="I47" s="8">
        <v>9276.1409949123608</v>
      </c>
      <c r="J47" s="8">
        <v>631.69716315791459</v>
      </c>
      <c r="K47" s="8"/>
      <c r="L47" s="8">
        <v>281.55453543497902</v>
      </c>
      <c r="M47" s="8">
        <v>19.3757171728586</v>
      </c>
      <c r="N47" s="8"/>
      <c r="O47" s="12"/>
      <c r="P47" s="12"/>
      <c r="Q47" s="12"/>
      <c r="R47" s="12">
        <v>87.543279999999896</v>
      </c>
    </row>
    <row r="48" spans="1:18">
      <c r="A48" s="1" t="s">
        <v>60</v>
      </c>
      <c r="B48" s="12">
        <f t="shared" si="0"/>
        <v>78292.896883732741</v>
      </c>
      <c r="C48" s="12">
        <f>+B48-PM10_2007!B47</f>
        <v>-6857.0458758017048</v>
      </c>
      <c r="D48" s="13">
        <f>+(B48-PM10_2007!B47)/PM10_2007!B47</f>
        <v>-8.0529072053121306E-2</v>
      </c>
      <c r="E48" s="8">
        <v>5291.7786467999995</v>
      </c>
      <c r="F48" s="8">
        <v>7899.5140222999999</v>
      </c>
      <c r="G48" s="8">
        <v>25381.185017013482</v>
      </c>
      <c r="H48" s="8"/>
      <c r="I48" s="8">
        <v>17792.2880544336</v>
      </c>
      <c r="J48" s="8">
        <v>3549.9064138503431</v>
      </c>
      <c r="K48" s="8"/>
      <c r="L48" s="8">
        <v>2324.21080800359</v>
      </c>
      <c r="M48" s="8">
        <v>794.10926332601696</v>
      </c>
      <c r="N48" s="8">
        <v>58.628785005699903</v>
      </c>
      <c r="O48" s="12"/>
      <c r="P48" s="12"/>
      <c r="Q48" s="12"/>
      <c r="R48" s="12">
        <v>15201.275873000001</v>
      </c>
    </row>
    <row r="49" spans="1:18">
      <c r="A49" s="1" t="s">
        <v>61</v>
      </c>
      <c r="B49" s="12">
        <f t="shared" si="0"/>
        <v>196810.42502260592</v>
      </c>
      <c r="C49" s="12">
        <f>+B49-PM10_2007!B48</f>
        <v>-6294.0275798040675</v>
      </c>
      <c r="D49" s="13">
        <f>+(B49-PM10_2007!B48)/PM10_2007!B48</f>
        <v>-3.098911667941141E-2</v>
      </c>
      <c r="E49" s="8">
        <v>87.815879989999999</v>
      </c>
      <c r="F49" s="8">
        <v>4622.2315632999998</v>
      </c>
      <c r="G49" s="8">
        <v>76512.768463319924</v>
      </c>
      <c r="H49" s="8"/>
      <c r="I49" s="8">
        <v>22163.3953827609</v>
      </c>
      <c r="J49" s="8">
        <v>4850.7785335972621</v>
      </c>
      <c r="K49" s="8"/>
      <c r="L49" s="8">
        <v>2099.1869126848101</v>
      </c>
      <c r="M49" s="8">
        <v>876.54325318558301</v>
      </c>
      <c r="N49" s="8">
        <v>369.21393246768201</v>
      </c>
      <c r="O49" s="12"/>
      <c r="P49" s="12"/>
      <c r="Q49" s="12"/>
      <c r="R49" s="12">
        <v>85228.491101299805</v>
      </c>
    </row>
    <row r="50" spans="1:18">
      <c r="A50" s="1" t="s">
        <v>62</v>
      </c>
      <c r="B50" s="12">
        <f t="shared" si="0"/>
        <v>48674.461182240215</v>
      </c>
      <c r="C50" s="12">
        <f>+B50-PM10_2007!B49</f>
        <v>-18985.451504142773</v>
      </c>
      <c r="D50" s="13">
        <f>+(B50-PM10_2007!B49)/PM10_2007!B49</f>
        <v>-0.28060118244822568</v>
      </c>
      <c r="E50" s="8">
        <v>14961.020757600001</v>
      </c>
      <c r="F50" s="8">
        <v>5782.5209170999997</v>
      </c>
      <c r="G50" s="8">
        <v>6304.4355841184188</v>
      </c>
      <c r="H50" s="8"/>
      <c r="I50" s="8">
        <v>8207.6116268909991</v>
      </c>
      <c r="J50" s="8">
        <v>836.35439868089998</v>
      </c>
      <c r="K50" s="8"/>
      <c r="L50" s="8">
        <v>518.69373088259397</v>
      </c>
      <c r="M50" s="8">
        <v>570.09436058979804</v>
      </c>
      <c r="N50" s="8">
        <v>0.53511506760000005</v>
      </c>
      <c r="O50" s="12"/>
      <c r="P50" s="12"/>
      <c r="Q50" s="12"/>
      <c r="R50" s="12">
        <v>11493.1946913099</v>
      </c>
    </row>
    <row r="51" spans="1:18">
      <c r="A51" s="1" t="s">
        <v>63</v>
      </c>
      <c r="B51" s="12">
        <f t="shared" si="0"/>
        <v>120825.41287303365</v>
      </c>
      <c r="C51" s="12">
        <f>+B51-PM10_2007!B50</f>
        <v>-568.8821891471016</v>
      </c>
      <c r="D51" s="13">
        <f>+(B51-PM10_2007!B50)/PM10_2007!B50</f>
        <v>-4.6862349573817122E-3</v>
      </c>
      <c r="E51" s="8">
        <v>5422.8816536000004</v>
      </c>
      <c r="F51" s="8">
        <v>7757.4947548</v>
      </c>
      <c r="G51" s="8">
        <v>72091.207063501191</v>
      </c>
      <c r="H51" s="8"/>
      <c r="I51" s="8">
        <v>26437.572494059201</v>
      </c>
      <c r="J51" s="8">
        <v>3883.0501229225451</v>
      </c>
      <c r="K51" s="8"/>
      <c r="L51" s="8">
        <v>2410.61001981755</v>
      </c>
      <c r="M51" s="8">
        <v>258.65995335137001</v>
      </c>
      <c r="N51" s="8">
        <v>10.290627771799899</v>
      </c>
      <c r="O51" s="12"/>
      <c r="P51" s="12"/>
      <c r="Q51" s="12"/>
      <c r="R51" s="12">
        <v>2553.6461832099899</v>
      </c>
    </row>
    <row r="52" spans="1:18">
      <c r="A52" s="1" t="s">
        <v>64</v>
      </c>
      <c r="B52" s="12">
        <f t="shared" si="0"/>
        <v>306611.95966334885</v>
      </c>
      <c r="C52" s="12">
        <f>+B52-PM10_2007!B51</f>
        <v>-11967.449592460587</v>
      </c>
      <c r="D52" s="13">
        <f>+(B52-PM10_2007!B51)/PM10_2007!B51</f>
        <v>-3.7565044208023798E-2</v>
      </c>
      <c r="E52" s="8">
        <v>5928.5859209999999</v>
      </c>
      <c r="F52" s="8">
        <v>28687.640530000001</v>
      </c>
      <c r="G52" s="8">
        <v>231135.40009335228</v>
      </c>
      <c r="H52" s="8"/>
      <c r="I52" s="8">
        <v>2680.9935387608198</v>
      </c>
      <c r="J52" s="8">
        <v>508.57298283083531</v>
      </c>
      <c r="K52" s="8"/>
      <c r="L52" s="8">
        <v>303.568546762371</v>
      </c>
      <c r="M52" s="8">
        <v>702.87062735853601</v>
      </c>
      <c r="N52" s="8"/>
      <c r="O52" s="12"/>
      <c r="P52" s="12"/>
      <c r="Q52" s="12"/>
      <c r="R52" s="12">
        <v>36664.327423283998</v>
      </c>
    </row>
    <row r="53" spans="1:18">
      <c r="A53" s="3" t="s">
        <v>13</v>
      </c>
      <c r="B53" s="12">
        <f t="shared" si="0"/>
        <v>9500338.3931388352</v>
      </c>
      <c r="C53" s="12">
        <f>+B53-PM10_2007!B52</f>
        <v>-380321.00047460571</v>
      </c>
      <c r="D53" s="13">
        <f>+(B53-NH3_2007!B52)/NH3_2007!B52</f>
        <v>1.2330986405368869</v>
      </c>
      <c r="E53" s="10">
        <f>SUM(E3:E52)</f>
        <v>295815.57612074004</v>
      </c>
      <c r="F53" s="10">
        <f>SUM(F3:F52)</f>
        <v>545192.99032325204</v>
      </c>
      <c r="G53" s="10">
        <f t="shared" ref="G53:R53" si="1">SUM(G3:G52)</f>
        <v>5896649.1463768296</v>
      </c>
      <c r="H53" s="10">
        <f t="shared" si="1"/>
        <v>0</v>
      </c>
      <c r="I53" s="10">
        <f t="shared" si="1"/>
        <v>822544.74390605139</v>
      </c>
      <c r="J53" s="10">
        <f t="shared" si="1"/>
        <v>188935.68333693701</v>
      </c>
      <c r="K53" s="10">
        <f t="shared" si="1"/>
        <v>0</v>
      </c>
      <c r="L53" s="10">
        <f t="shared" si="1"/>
        <v>95043.110492817199</v>
      </c>
      <c r="M53" s="10">
        <f t="shared" si="1"/>
        <v>26024.089497711782</v>
      </c>
      <c r="N53" s="10">
        <f t="shared" si="1"/>
        <v>2707.6562620405707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1627425.396822456</v>
      </c>
    </row>
  </sheetData>
  <pageMargins left="0.25" right="0.25" top="0.75" bottom="0.75" header="0.3" footer="0.3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44" sqref="K44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 t="shared" ref="B2:B33" si="0">+C2+D2+E2+F2+G2+H2+I2+J2+K2+L2+M2+N2+O2+P2</f>
        <v>532364.41461130255</v>
      </c>
      <c r="C2" s="8">
        <v>455435.61846249702</v>
      </c>
      <c r="D2" s="8">
        <v>65876.552142942397</v>
      </c>
      <c r="E2" s="8"/>
      <c r="F2" s="8"/>
      <c r="G2" s="8">
        <v>513.47540230250002</v>
      </c>
      <c r="H2" s="8">
        <v>724.33476865299997</v>
      </c>
      <c r="I2" s="8"/>
      <c r="J2" s="8">
        <v>1470.4320329904699</v>
      </c>
      <c r="K2" s="8">
        <v>1326.6319282524901</v>
      </c>
      <c r="L2" s="12">
        <v>605.04359516470004</v>
      </c>
      <c r="M2" s="12"/>
      <c r="N2" s="12"/>
      <c r="O2" s="12"/>
      <c r="P2" s="12">
        <v>6412.3262784999897</v>
      </c>
    </row>
    <row r="3" spans="1:16">
      <c r="A3" s="1" t="s">
        <v>16</v>
      </c>
      <c r="B3" s="8">
        <f t="shared" si="0"/>
        <v>95337.256989828311</v>
      </c>
      <c r="C3" s="8">
        <v>52005.704993815198</v>
      </c>
      <c r="D3" s="8">
        <v>34910.436555589702</v>
      </c>
      <c r="E3" s="8"/>
      <c r="F3" s="8"/>
      <c r="G3" s="8">
        <v>3438.4023573374898</v>
      </c>
      <c r="H3" s="8">
        <v>965.32798707799998</v>
      </c>
      <c r="I3" s="8"/>
      <c r="J3" s="8">
        <v>2187.68448774423</v>
      </c>
      <c r="K3" s="8">
        <v>241.460799713699</v>
      </c>
      <c r="L3" s="12"/>
      <c r="M3" s="12"/>
      <c r="N3" s="12"/>
      <c r="O3" s="12"/>
      <c r="P3" s="12">
        <v>1588.2398085499999</v>
      </c>
    </row>
    <row r="4" spans="1:16">
      <c r="A4" s="1" t="s">
        <v>17</v>
      </c>
      <c r="B4" s="8">
        <f t="shared" si="0"/>
        <v>94504.942505217172</v>
      </c>
      <c r="C4" s="8">
        <v>72244.385462024497</v>
      </c>
      <c r="D4" s="8">
        <v>14022.642735958299</v>
      </c>
      <c r="E4" s="8"/>
      <c r="F4" s="8"/>
      <c r="G4" s="8">
        <v>1174.0331123250901</v>
      </c>
      <c r="H4" s="8">
        <v>840.12602355299998</v>
      </c>
      <c r="I4" s="8"/>
      <c r="J4" s="8">
        <v>1519.4076838154199</v>
      </c>
      <c r="K4" s="8">
        <v>569.31356241087303</v>
      </c>
      <c r="L4" s="12"/>
      <c r="M4" s="12"/>
      <c r="N4" s="12"/>
      <c r="O4" s="12"/>
      <c r="P4" s="12">
        <v>4135.0339251299902</v>
      </c>
    </row>
    <row r="5" spans="1:16">
      <c r="A5" s="1" t="s">
        <v>18</v>
      </c>
      <c r="B5" s="8">
        <f t="shared" si="0"/>
        <v>59415.227414354078</v>
      </c>
      <c r="C5" s="8">
        <v>701.46287709600097</v>
      </c>
      <c r="D5" s="8">
        <v>26645.255287797601</v>
      </c>
      <c r="E5" s="8"/>
      <c r="F5" s="8"/>
      <c r="G5" s="8">
        <v>6398.4064695239904</v>
      </c>
      <c r="H5" s="8">
        <v>1947.4574739300001</v>
      </c>
      <c r="I5" s="8"/>
      <c r="J5" s="8">
        <v>115.979538399999</v>
      </c>
      <c r="K5" s="8">
        <v>2273.8138586499999</v>
      </c>
      <c r="L5" s="12">
        <v>7838.6560628965899</v>
      </c>
      <c r="M5" s="12"/>
      <c r="N5" s="12"/>
      <c r="O5" s="12"/>
      <c r="P5" s="12">
        <v>13494.1958460599</v>
      </c>
    </row>
    <row r="6" spans="1:16">
      <c r="A6" s="1" t="s">
        <v>19</v>
      </c>
      <c r="B6" s="8">
        <f t="shared" si="0"/>
        <v>73862.051107246181</v>
      </c>
      <c r="C6" s="8">
        <v>61069.523428554501</v>
      </c>
      <c r="D6" s="8">
        <v>8463.8272887961502</v>
      </c>
      <c r="E6" s="8"/>
      <c r="F6" s="8"/>
      <c r="G6" s="8">
        <v>678.89160131659901</v>
      </c>
      <c r="H6" s="8">
        <v>960.61582070600002</v>
      </c>
      <c r="I6" s="8"/>
      <c r="J6" s="8">
        <v>1966.49942921713</v>
      </c>
      <c r="K6" s="8">
        <v>154.84849240378699</v>
      </c>
      <c r="L6" s="12"/>
      <c r="M6" s="12"/>
      <c r="N6" s="12"/>
      <c r="O6" s="12"/>
      <c r="P6" s="12">
        <v>567.84504625199997</v>
      </c>
    </row>
    <row r="7" spans="1:16">
      <c r="A7" s="1" t="s">
        <v>20</v>
      </c>
      <c r="B7" s="8">
        <f t="shared" si="0"/>
        <v>20622.225631296988</v>
      </c>
      <c r="C7" s="8">
        <v>5860.3271254068904</v>
      </c>
      <c r="D7" s="8">
        <v>518.037648466576</v>
      </c>
      <c r="E7" s="8"/>
      <c r="F7" s="8"/>
      <c r="G7" s="8">
        <v>11857.100463799899</v>
      </c>
      <c r="H7" s="8">
        <v>340.89199028899998</v>
      </c>
      <c r="I7" s="8"/>
      <c r="J7" s="8">
        <v>773.56191680222503</v>
      </c>
      <c r="K7" s="8">
        <v>345.96419999999898</v>
      </c>
      <c r="L7" s="12">
        <v>923.09409653240004</v>
      </c>
      <c r="M7" s="12"/>
      <c r="N7" s="12"/>
      <c r="O7" s="12"/>
      <c r="P7" s="12">
        <v>3.2481899999999899</v>
      </c>
    </row>
    <row r="8" spans="1:16">
      <c r="A8" s="1" t="s">
        <v>21</v>
      </c>
      <c r="B8" s="8">
        <f t="shared" si="0"/>
        <v>45499.013067429994</v>
      </c>
      <c r="C8" s="8">
        <v>34661.150219017203</v>
      </c>
      <c r="D8" s="8">
        <v>7441.3887610204001</v>
      </c>
      <c r="E8" s="8"/>
      <c r="F8" s="8"/>
      <c r="G8" s="8">
        <v>661.63854306999997</v>
      </c>
      <c r="H8" s="8">
        <v>100.356786583</v>
      </c>
      <c r="I8" s="8"/>
      <c r="J8" s="8">
        <v>261.81683335209601</v>
      </c>
      <c r="K8" s="8">
        <v>305.0478</v>
      </c>
      <c r="L8" s="12">
        <v>2059.4609263872999</v>
      </c>
      <c r="M8" s="12"/>
      <c r="N8" s="12"/>
      <c r="O8" s="12"/>
      <c r="P8" s="12">
        <v>8.1531979999999908</v>
      </c>
    </row>
    <row r="9" spans="1:16">
      <c r="A9" s="1" t="s">
        <v>22</v>
      </c>
      <c r="B9" s="8">
        <f t="shared" si="0"/>
        <v>1677.506548190614</v>
      </c>
      <c r="C9" s="8">
        <v>316.16358205</v>
      </c>
      <c r="D9" s="8">
        <v>286.06896974099999</v>
      </c>
      <c r="E9" s="8"/>
      <c r="F9" s="8"/>
      <c r="G9" s="8">
        <v>798.69934980000005</v>
      </c>
      <c r="H9" s="8">
        <v>46.567294176099999</v>
      </c>
      <c r="I9" s="8"/>
      <c r="J9" s="8">
        <v>192.32065723401399</v>
      </c>
      <c r="K9" s="8">
        <v>36.869399999999899</v>
      </c>
      <c r="L9" s="12">
        <v>0.81729518950000002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403427.8323491597</v>
      </c>
      <c r="C10" s="8">
        <v>324020.25646616</v>
      </c>
      <c r="D10" s="8">
        <v>44577.4152026663</v>
      </c>
      <c r="E10" s="8"/>
      <c r="F10" s="8"/>
      <c r="G10" s="8">
        <v>462.75093088300002</v>
      </c>
      <c r="H10" s="8">
        <v>2610.9794865600002</v>
      </c>
      <c r="I10" s="8"/>
      <c r="J10" s="8">
        <v>6697.6712753819302</v>
      </c>
      <c r="K10" s="8">
        <v>1958.87492563209</v>
      </c>
      <c r="L10" s="12">
        <v>16928.588958797201</v>
      </c>
      <c r="M10" s="12"/>
      <c r="N10" s="12"/>
      <c r="O10" s="12"/>
      <c r="P10" s="12">
        <v>6171.2951030791901</v>
      </c>
    </row>
    <row r="11" spans="1:16">
      <c r="A11" s="1" t="s">
        <v>24</v>
      </c>
      <c r="B11" s="8">
        <f t="shared" si="0"/>
        <v>695888.29459585634</v>
      </c>
      <c r="C11" s="8">
        <v>635471.82696582796</v>
      </c>
      <c r="D11" s="8">
        <v>45872.276858338897</v>
      </c>
      <c r="E11" s="8"/>
      <c r="F11" s="8"/>
      <c r="G11" s="8">
        <v>490.41461155349901</v>
      </c>
      <c r="H11" s="8">
        <v>1439.68593867</v>
      </c>
      <c r="I11" s="8"/>
      <c r="J11" s="8">
        <v>3102.7874730557701</v>
      </c>
      <c r="K11" s="8">
        <v>807.11342485219996</v>
      </c>
      <c r="L11" s="12">
        <v>1505.9758678580899</v>
      </c>
      <c r="M11" s="12"/>
      <c r="N11" s="12"/>
      <c r="O11" s="12"/>
      <c r="P11" s="12">
        <v>7198.2134556999899</v>
      </c>
    </row>
    <row r="12" spans="1:16">
      <c r="A12" s="1" t="s">
        <v>25</v>
      </c>
      <c r="B12" s="8">
        <f t="shared" si="0"/>
        <v>30895.879726766085</v>
      </c>
      <c r="C12" s="8"/>
      <c r="D12" s="8">
        <v>7499.5178350789201</v>
      </c>
      <c r="E12" s="8"/>
      <c r="F12" s="8"/>
      <c r="G12" s="8">
        <v>8854.5840150583899</v>
      </c>
      <c r="H12" s="8">
        <v>336.78284662700003</v>
      </c>
      <c r="I12" s="8"/>
      <c r="J12" s="8">
        <v>889.56281348211201</v>
      </c>
      <c r="K12" s="8">
        <v>86.108774171560995</v>
      </c>
      <c r="L12" s="12"/>
      <c r="M12" s="12"/>
      <c r="N12" s="12"/>
      <c r="O12" s="12"/>
      <c r="P12" s="12">
        <v>13229.323442348101</v>
      </c>
    </row>
    <row r="13" spans="1:16">
      <c r="A13" s="1" t="s">
        <v>26</v>
      </c>
      <c r="B13" s="8">
        <f t="shared" si="0"/>
        <v>408647.91164855612</v>
      </c>
      <c r="C13" s="8">
        <v>296932.34004550398</v>
      </c>
      <c r="D13" s="8">
        <v>95411.654901218804</v>
      </c>
      <c r="E13" s="8"/>
      <c r="F13" s="8"/>
      <c r="G13" s="8">
        <v>6177.5372810931904</v>
      </c>
      <c r="H13" s="8">
        <v>1391.8032422000001</v>
      </c>
      <c r="I13" s="8"/>
      <c r="J13" s="8">
        <v>6162.72898517473</v>
      </c>
      <c r="K13" s="8">
        <v>2261.82140613</v>
      </c>
      <c r="L13" s="12">
        <v>66.352735435499895</v>
      </c>
      <c r="M13" s="12"/>
      <c r="N13" s="12"/>
      <c r="O13" s="12"/>
      <c r="P13" s="12">
        <v>243.6730518</v>
      </c>
    </row>
    <row r="14" spans="1:16">
      <c r="A14" s="1" t="s">
        <v>27</v>
      </c>
      <c r="B14" s="8">
        <f t="shared" si="0"/>
        <v>815077.2812680644</v>
      </c>
      <c r="C14" s="8">
        <v>723690.84550539998</v>
      </c>
      <c r="D14" s="8">
        <v>71385.8631393947</v>
      </c>
      <c r="E14" s="8"/>
      <c r="F14" s="8"/>
      <c r="G14" s="8">
        <v>14964.381598690799</v>
      </c>
      <c r="H14" s="8">
        <v>916.690787978</v>
      </c>
      <c r="I14" s="8"/>
      <c r="J14" s="8">
        <v>3319.90657454438</v>
      </c>
      <c r="K14" s="8">
        <v>593.87509053999895</v>
      </c>
      <c r="L14" s="12">
        <v>31.5783092164999</v>
      </c>
      <c r="M14" s="12"/>
      <c r="N14" s="12"/>
      <c r="O14" s="12"/>
      <c r="P14" s="12">
        <v>174.14026229999899</v>
      </c>
    </row>
    <row r="15" spans="1:16">
      <c r="A15" s="1" t="s">
        <v>28</v>
      </c>
      <c r="B15" s="8">
        <f t="shared" si="0"/>
        <v>189010.83640034887</v>
      </c>
      <c r="C15" s="8">
        <v>130489.946197314</v>
      </c>
      <c r="D15" s="8">
        <v>51636.850658395997</v>
      </c>
      <c r="E15" s="8"/>
      <c r="F15" s="8"/>
      <c r="G15" s="8">
        <v>2190.144549994</v>
      </c>
      <c r="H15" s="8">
        <v>721.43738731400003</v>
      </c>
      <c r="I15" s="8"/>
      <c r="J15" s="8">
        <v>3464.9855523620799</v>
      </c>
      <c r="K15" s="8">
        <v>373.003602868786</v>
      </c>
      <c r="L15" s="12"/>
      <c r="M15" s="12"/>
      <c r="N15" s="12"/>
      <c r="O15" s="12"/>
      <c r="P15" s="12">
        <v>134.46845210000001</v>
      </c>
    </row>
    <row r="16" spans="1:16">
      <c r="A16" s="1" t="s">
        <v>29</v>
      </c>
      <c r="B16" s="8">
        <f t="shared" si="0"/>
        <v>140545.72720304944</v>
      </c>
      <c r="C16" s="8">
        <v>115774.175184982</v>
      </c>
      <c r="D16" s="8">
        <v>7310.6651886357904</v>
      </c>
      <c r="E16" s="8"/>
      <c r="F16" s="8"/>
      <c r="G16" s="8">
        <v>7480.9458711200105</v>
      </c>
      <c r="H16" s="8">
        <v>747.89899013000002</v>
      </c>
      <c r="I16" s="8"/>
      <c r="J16" s="8">
        <v>2701.9104634965502</v>
      </c>
      <c r="K16" s="8">
        <v>373.93094645509302</v>
      </c>
      <c r="L16" s="12"/>
      <c r="M16" s="12"/>
      <c r="N16" s="12"/>
      <c r="O16" s="12"/>
      <c r="P16" s="12">
        <v>6156.2005582299998</v>
      </c>
    </row>
    <row r="17" spans="1:16">
      <c r="A17" s="1" t="s">
        <v>30</v>
      </c>
      <c r="B17" s="8">
        <f t="shared" si="0"/>
        <v>416692.76365730207</v>
      </c>
      <c r="C17" s="8">
        <v>380327.83466587198</v>
      </c>
      <c r="D17" s="8">
        <v>30840.4343523631</v>
      </c>
      <c r="E17" s="8"/>
      <c r="F17" s="8"/>
      <c r="G17" s="8">
        <v>866.57690704250001</v>
      </c>
      <c r="H17" s="8">
        <v>602.53942889300004</v>
      </c>
      <c r="I17" s="8"/>
      <c r="J17" s="8">
        <v>1633.6206414431299</v>
      </c>
      <c r="K17" s="8">
        <v>1181.16884515839</v>
      </c>
      <c r="L17" s="12"/>
      <c r="M17" s="12"/>
      <c r="N17" s="12"/>
      <c r="O17" s="12"/>
      <c r="P17" s="12">
        <v>1240.58881652999</v>
      </c>
    </row>
    <row r="18" spans="1:16">
      <c r="A18" s="1" t="s">
        <v>31</v>
      </c>
      <c r="B18" s="8">
        <f t="shared" si="0"/>
        <v>251617.99491795397</v>
      </c>
      <c r="C18" s="8">
        <v>84119.2341557482</v>
      </c>
      <c r="D18" s="8">
        <v>137955.83028552201</v>
      </c>
      <c r="E18" s="8"/>
      <c r="F18" s="8"/>
      <c r="G18" s="8">
        <v>2201.9657311598999</v>
      </c>
      <c r="H18" s="8">
        <v>550.80414272899998</v>
      </c>
      <c r="I18" s="8"/>
      <c r="J18" s="8">
        <v>1505.93988431049</v>
      </c>
      <c r="K18" s="8">
        <v>8294.0416521451807</v>
      </c>
      <c r="L18" s="12">
        <v>12453.7141172392</v>
      </c>
      <c r="M18" s="12"/>
      <c r="N18" s="12"/>
      <c r="O18" s="12"/>
      <c r="P18" s="12">
        <v>4536.4649491</v>
      </c>
    </row>
    <row r="19" spans="1:16">
      <c r="A19" s="1" t="s">
        <v>32</v>
      </c>
      <c r="B19" s="8">
        <f t="shared" si="0"/>
        <v>24258.281922382677</v>
      </c>
      <c r="C19" s="8">
        <v>2392.2649961679899</v>
      </c>
      <c r="D19" s="8">
        <v>11817.293439622899</v>
      </c>
      <c r="E19" s="8"/>
      <c r="F19" s="8"/>
      <c r="G19" s="8">
        <v>8436.6255358500002</v>
      </c>
      <c r="H19" s="8">
        <v>181.686050435</v>
      </c>
      <c r="I19" s="8"/>
      <c r="J19" s="8">
        <v>406.60139849419198</v>
      </c>
      <c r="K19" s="8">
        <v>212.42580000000001</v>
      </c>
      <c r="L19" s="12">
        <v>782.90079511259796</v>
      </c>
      <c r="M19" s="12"/>
      <c r="N19" s="12"/>
      <c r="O19" s="12"/>
      <c r="P19" s="12">
        <v>28.483906699999899</v>
      </c>
    </row>
    <row r="20" spans="1:16">
      <c r="A20" s="1" t="s">
        <v>33</v>
      </c>
      <c r="B20" s="8">
        <f t="shared" si="0"/>
        <v>312150.27856544766</v>
      </c>
      <c r="C20" s="8">
        <v>274079.19693306199</v>
      </c>
      <c r="D20" s="8">
        <v>27252.4621788804</v>
      </c>
      <c r="E20" s="8"/>
      <c r="F20" s="8"/>
      <c r="G20" s="8">
        <v>4796.7057488549999</v>
      </c>
      <c r="H20" s="8">
        <v>655.10720449500002</v>
      </c>
      <c r="I20" s="8"/>
      <c r="J20" s="8">
        <v>1426.89172145152</v>
      </c>
      <c r="K20" s="8">
        <v>855.31999999999903</v>
      </c>
      <c r="L20" s="12">
        <v>2944.8883263036901</v>
      </c>
      <c r="M20" s="12"/>
      <c r="N20" s="12"/>
      <c r="O20" s="12"/>
      <c r="P20" s="12">
        <v>139.70645239999999</v>
      </c>
    </row>
    <row r="21" spans="1:16">
      <c r="A21" s="1" t="s">
        <v>34</v>
      </c>
      <c r="B21" s="8">
        <f t="shared" si="0"/>
        <v>84448.413289141055</v>
      </c>
      <c r="C21" s="8">
        <v>54042.425928152203</v>
      </c>
      <c r="D21" s="8">
        <v>6413.2065580792796</v>
      </c>
      <c r="E21" s="8"/>
      <c r="F21" s="8"/>
      <c r="G21" s="8">
        <v>18610.245546060301</v>
      </c>
      <c r="H21" s="8">
        <v>638.27028737800003</v>
      </c>
      <c r="I21" s="8"/>
      <c r="J21" s="8">
        <v>1338.10987345438</v>
      </c>
      <c r="K21" s="8">
        <v>475.17259999999902</v>
      </c>
      <c r="L21" s="12">
        <v>2922.8291040169001</v>
      </c>
      <c r="M21" s="12"/>
      <c r="N21" s="12"/>
      <c r="O21" s="12"/>
      <c r="P21" s="12">
        <v>8.1533920000000002</v>
      </c>
    </row>
    <row r="22" spans="1:16">
      <c r="A22" s="1" t="s">
        <v>35</v>
      </c>
      <c r="B22" s="8">
        <f t="shared" si="0"/>
        <v>426254.13271144778</v>
      </c>
      <c r="C22" s="8">
        <v>343899.585667031</v>
      </c>
      <c r="D22" s="8">
        <v>56878.145751005999</v>
      </c>
      <c r="E22" s="8"/>
      <c r="F22" s="8"/>
      <c r="G22" s="8">
        <v>13226.567607732701</v>
      </c>
      <c r="H22" s="8">
        <v>1423.2946351400001</v>
      </c>
      <c r="I22" s="8"/>
      <c r="J22" s="8">
        <v>3607.7146229406999</v>
      </c>
      <c r="K22" s="8">
        <v>348.67235445</v>
      </c>
      <c r="L22" s="12">
        <v>6615.6963092574097</v>
      </c>
      <c r="M22" s="12"/>
      <c r="N22" s="12"/>
      <c r="O22" s="12"/>
      <c r="P22" s="12">
        <v>254.45576388999899</v>
      </c>
    </row>
    <row r="23" spans="1:16">
      <c r="A23" s="1" t="s">
        <v>36</v>
      </c>
      <c r="B23" s="8">
        <f t="shared" si="0"/>
        <v>125088.82720286353</v>
      </c>
      <c r="C23" s="8">
        <v>85278.366929904805</v>
      </c>
      <c r="D23" s="8">
        <v>24021.969519174199</v>
      </c>
      <c r="E23" s="8"/>
      <c r="F23" s="8"/>
      <c r="G23" s="8">
        <v>8178.9444461837202</v>
      </c>
      <c r="H23" s="8">
        <v>705.56732378699996</v>
      </c>
      <c r="I23" s="8"/>
      <c r="J23" s="8">
        <v>3600.4853037866801</v>
      </c>
      <c r="K23" s="8">
        <v>1159.9507771233</v>
      </c>
      <c r="L23" s="12">
        <v>202.294448863799</v>
      </c>
      <c r="M23" s="12"/>
      <c r="N23" s="12"/>
      <c r="O23" s="12"/>
      <c r="P23" s="12">
        <v>1941.2484540399901</v>
      </c>
    </row>
    <row r="24" spans="1:16">
      <c r="A24" s="1" t="s">
        <v>37</v>
      </c>
      <c r="B24" s="8">
        <f t="shared" si="0"/>
        <v>95508.46145478246</v>
      </c>
      <c r="C24" s="8">
        <v>70353.2631417136</v>
      </c>
      <c r="D24" s="8">
        <v>18266.2457127409</v>
      </c>
      <c r="E24" s="8"/>
      <c r="F24" s="8"/>
      <c r="G24" s="8">
        <v>270.52311931150001</v>
      </c>
      <c r="H24" s="8">
        <v>480.57012329299999</v>
      </c>
      <c r="I24" s="8"/>
      <c r="J24" s="8">
        <v>1139.14327225595</v>
      </c>
      <c r="K24" s="8">
        <v>1236.8104256054</v>
      </c>
      <c r="L24" s="12">
        <v>803.71750532709905</v>
      </c>
      <c r="M24" s="12"/>
      <c r="N24" s="12"/>
      <c r="O24" s="12"/>
      <c r="P24" s="12">
        <v>2958.1881545349902</v>
      </c>
    </row>
    <row r="25" spans="1:16">
      <c r="A25" s="1" t="s">
        <v>38</v>
      </c>
      <c r="B25" s="8">
        <f t="shared" si="0"/>
        <v>416666.04790521058</v>
      </c>
      <c r="C25" s="8">
        <v>273694.39750794898</v>
      </c>
      <c r="D25" s="8">
        <v>90824.371192753606</v>
      </c>
      <c r="E25" s="8"/>
      <c r="F25" s="8"/>
      <c r="G25" s="8">
        <v>44382.958587753899</v>
      </c>
      <c r="H25" s="8">
        <v>1498.68656437</v>
      </c>
      <c r="I25" s="8"/>
      <c r="J25" s="8">
        <v>2857.72768681569</v>
      </c>
      <c r="K25" s="8">
        <v>1166.9712945384399</v>
      </c>
      <c r="L25" s="12"/>
      <c r="M25" s="12"/>
      <c r="N25" s="12"/>
      <c r="O25" s="12"/>
      <c r="P25" s="12">
        <v>2240.93507102999</v>
      </c>
    </row>
    <row r="26" spans="1:16">
      <c r="A26" s="1" t="s">
        <v>39</v>
      </c>
      <c r="B26" s="8">
        <f t="shared" si="0"/>
        <v>40694.698735250691</v>
      </c>
      <c r="C26" s="8">
        <v>24771.270140501299</v>
      </c>
      <c r="D26" s="8">
        <v>5153.6609941535798</v>
      </c>
      <c r="E26" s="8"/>
      <c r="F26" s="8"/>
      <c r="G26" s="8">
        <v>372.52916984659998</v>
      </c>
      <c r="H26" s="8">
        <v>228.77038540699999</v>
      </c>
      <c r="I26" s="8"/>
      <c r="J26" s="8">
        <v>1110.5187406145899</v>
      </c>
      <c r="K26" s="8">
        <v>243.26464775762901</v>
      </c>
      <c r="L26" s="12"/>
      <c r="M26" s="12"/>
      <c r="N26" s="12"/>
      <c r="O26" s="12"/>
      <c r="P26" s="12">
        <v>8814.6846569699992</v>
      </c>
    </row>
    <row r="27" spans="1:16">
      <c r="A27" s="1" t="s">
        <v>40</v>
      </c>
      <c r="B27" s="8">
        <f t="shared" si="0"/>
        <v>76407.290678303121</v>
      </c>
      <c r="C27" s="8">
        <v>69007.359790000002</v>
      </c>
      <c r="D27" s="8">
        <v>3195.0064381464799</v>
      </c>
      <c r="E27" s="8"/>
      <c r="F27" s="8"/>
      <c r="G27" s="8">
        <v>234.1142579344</v>
      </c>
      <c r="H27" s="8">
        <v>493.39706327800002</v>
      </c>
      <c r="I27" s="8"/>
      <c r="J27" s="8">
        <v>2327.6932945093299</v>
      </c>
      <c r="K27" s="8">
        <v>743.24668075491797</v>
      </c>
      <c r="L27" s="12"/>
      <c r="M27" s="12"/>
      <c r="N27" s="12"/>
      <c r="O27" s="12"/>
      <c r="P27" s="12">
        <v>406.47315368</v>
      </c>
    </row>
    <row r="28" spans="1:16">
      <c r="A28" s="1" t="s">
        <v>41</v>
      </c>
      <c r="B28" s="8">
        <f t="shared" si="0"/>
        <v>18351.639831026096</v>
      </c>
      <c r="C28" s="8">
        <v>8898.1519076214008</v>
      </c>
      <c r="D28" s="8">
        <v>1827.0697164015701</v>
      </c>
      <c r="E28" s="8"/>
      <c r="F28" s="8"/>
      <c r="G28" s="8">
        <v>4773.4701546369897</v>
      </c>
      <c r="H28" s="8">
        <v>559.27502803000004</v>
      </c>
      <c r="I28" s="8"/>
      <c r="J28" s="8">
        <v>1163.1214716161901</v>
      </c>
      <c r="K28" s="8">
        <v>69.260796719949894</v>
      </c>
      <c r="L28" s="12"/>
      <c r="M28" s="12"/>
      <c r="N28" s="12"/>
      <c r="O28" s="12"/>
      <c r="P28" s="12">
        <v>1061.2907559999901</v>
      </c>
    </row>
    <row r="29" spans="1:16">
      <c r="A29" s="1" t="s">
        <v>42</v>
      </c>
      <c r="B29" s="8">
        <f t="shared" si="0"/>
        <v>51021.496798984743</v>
      </c>
      <c r="C29" s="8">
        <v>42525.659901038904</v>
      </c>
      <c r="D29" s="8">
        <v>2038.0262558971599</v>
      </c>
      <c r="E29" s="8"/>
      <c r="F29" s="8"/>
      <c r="G29" s="8">
        <v>5858.2989359180001</v>
      </c>
      <c r="H29" s="8">
        <v>151.14788623999999</v>
      </c>
      <c r="I29" s="8"/>
      <c r="J29" s="8">
        <v>368.385794090677</v>
      </c>
      <c r="K29" s="8">
        <v>75.079999999999899</v>
      </c>
      <c r="L29" s="12"/>
      <c r="M29" s="12"/>
      <c r="N29" s="12"/>
      <c r="O29" s="12"/>
      <c r="P29" s="12">
        <v>4.8980258000000001</v>
      </c>
    </row>
    <row r="30" spans="1:16">
      <c r="A30" s="1" t="s">
        <v>43</v>
      </c>
      <c r="B30" s="8">
        <f t="shared" si="0"/>
        <v>61532.383216268478</v>
      </c>
      <c r="C30" s="8">
        <v>37793.522697782901</v>
      </c>
      <c r="D30" s="8">
        <v>3313.8626045381302</v>
      </c>
      <c r="E30" s="8"/>
      <c r="F30" s="8"/>
      <c r="G30" s="8">
        <v>8425.2208459819904</v>
      </c>
      <c r="H30" s="8">
        <v>892.665915713</v>
      </c>
      <c r="I30" s="8"/>
      <c r="J30" s="8">
        <v>1891.93239923597</v>
      </c>
      <c r="K30" s="8">
        <v>853.30909999999994</v>
      </c>
      <c r="L30" s="12">
        <v>8240.0711089164906</v>
      </c>
      <c r="M30" s="12"/>
      <c r="N30" s="12"/>
      <c r="O30" s="12"/>
      <c r="P30" s="12">
        <v>121.79854409999901</v>
      </c>
    </row>
    <row r="31" spans="1:16">
      <c r="A31" s="1" t="s">
        <v>44</v>
      </c>
      <c r="B31" s="8">
        <f t="shared" si="0"/>
        <v>30569.48127661111</v>
      </c>
      <c r="C31" s="8">
        <v>16425.655548377701</v>
      </c>
      <c r="D31" s="8">
        <v>11148.415072519199</v>
      </c>
      <c r="E31" s="8"/>
      <c r="F31" s="8"/>
      <c r="G31" s="8">
        <v>272.10429323439899</v>
      </c>
      <c r="H31" s="8">
        <v>657.32902240199996</v>
      </c>
      <c r="I31" s="8"/>
      <c r="J31" s="8">
        <v>539.99521272796005</v>
      </c>
      <c r="K31" s="8">
        <v>256.86223888885598</v>
      </c>
      <c r="L31" s="12"/>
      <c r="M31" s="12"/>
      <c r="N31" s="12"/>
      <c r="O31" s="12"/>
      <c r="P31" s="12">
        <v>1269.1198884610001</v>
      </c>
    </row>
    <row r="32" spans="1:16">
      <c r="A32" s="1" t="s">
        <v>45</v>
      </c>
      <c r="B32" s="8">
        <f t="shared" si="0"/>
        <v>240927.01535931835</v>
      </c>
      <c r="C32" s="8">
        <v>111818.690896121</v>
      </c>
      <c r="D32" s="8">
        <v>43737.787654065898</v>
      </c>
      <c r="E32" s="8"/>
      <c r="F32" s="8"/>
      <c r="G32" s="8">
        <v>69918.575227937006</v>
      </c>
      <c r="H32" s="8">
        <v>1589.43997928</v>
      </c>
      <c r="I32" s="8"/>
      <c r="J32" s="8">
        <v>3778.7646957144102</v>
      </c>
      <c r="K32" s="8">
        <v>6966.4672</v>
      </c>
      <c r="L32" s="12">
        <v>3064.5193942000101</v>
      </c>
      <c r="M32" s="12"/>
      <c r="N32" s="12"/>
      <c r="O32" s="12"/>
      <c r="P32" s="12">
        <v>52.770311999999898</v>
      </c>
    </row>
    <row r="33" spans="1:16">
      <c r="A33" s="1" t="s">
        <v>46</v>
      </c>
      <c r="B33" s="8">
        <f t="shared" si="0"/>
        <v>439684.23499351257</v>
      </c>
      <c r="C33" s="8">
        <v>376353.91547448997</v>
      </c>
      <c r="D33" s="8">
        <v>41830.408998587802</v>
      </c>
      <c r="E33" s="8"/>
      <c r="F33" s="8"/>
      <c r="G33" s="8">
        <v>12008.082912432499</v>
      </c>
      <c r="H33" s="8">
        <v>1230.39733355</v>
      </c>
      <c r="I33" s="8"/>
      <c r="J33" s="8">
        <v>3138.5940213537101</v>
      </c>
      <c r="K33" s="8">
        <v>308.56393173959901</v>
      </c>
      <c r="L33" s="12">
        <v>1695.3443344</v>
      </c>
      <c r="M33" s="12"/>
      <c r="N33" s="12"/>
      <c r="O33" s="12"/>
      <c r="P33" s="12">
        <v>3118.92798695899</v>
      </c>
    </row>
    <row r="34" spans="1:16">
      <c r="A34" s="1" t="s">
        <v>47</v>
      </c>
      <c r="B34" s="8">
        <f t="shared" ref="B34:B51" si="1">+C34+D34+E34+F34+G34+H34+I34+J34+K34+L34+M34+N34+O34+P34</f>
        <v>149286.32027803728</v>
      </c>
      <c r="C34" s="8">
        <v>136263.26207819601</v>
      </c>
      <c r="D34" s="8">
        <v>9537.1921869679609</v>
      </c>
      <c r="E34" s="8"/>
      <c r="F34" s="8"/>
      <c r="G34" s="8">
        <v>670.50632463290003</v>
      </c>
      <c r="H34" s="8">
        <v>93.707313294200006</v>
      </c>
      <c r="I34" s="8"/>
      <c r="J34" s="8">
        <v>2277.0023592191601</v>
      </c>
      <c r="K34" s="8">
        <v>157.476101727014</v>
      </c>
      <c r="L34" s="12"/>
      <c r="M34" s="12"/>
      <c r="N34" s="12"/>
      <c r="O34" s="12"/>
      <c r="P34" s="12">
        <v>287.17391400000002</v>
      </c>
    </row>
    <row r="35" spans="1:16">
      <c r="A35" s="1" t="s">
        <v>48</v>
      </c>
      <c r="B35" s="8">
        <f t="shared" si="1"/>
        <v>1111581.101214329</v>
      </c>
      <c r="C35" s="8">
        <v>985211.59556980501</v>
      </c>
      <c r="D35" s="8">
        <v>105577.412180257</v>
      </c>
      <c r="E35" s="8"/>
      <c r="F35" s="8"/>
      <c r="G35" s="8">
        <v>12638.525289719901</v>
      </c>
      <c r="H35" s="8">
        <v>1467.30478505</v>
      </c>
      <c r="I35" s="8"/>
      <c r="J35" s="8">
        <v>4283.1716439068896</v>
      </c>
      <c r="K35" s="8">
        <v>745.88518528999896</v>
      </c>
      <c r="L35" s="12">
        <v>1550.1631417802</v>
      </c>
      <c r="M35" s="12"/>
      <c r="N35" s="12"/>
      <c r="O35" s="12"/>
      <c r="P35" s="12">
        <v>107.04341852</v>
      </c>
    </row>
    <row r="36" spans="1:16">
      <c r="A36" s="1" t="s">
        <v>49</v>
      </c>
      <c r="B36" s="8">
        <f t="shared" si="1"/>
        <v>148877.26532914661</v>
      </c>
      <c r="C36" s="8">
        <v>106644.339885964</v>
      </c>
      <c r="D36" s="8">
        <v>29382.268809378998</v>
      </c>
      <c r="E36" s="8"/>
      <c r="F36" s="8"/>
      <c r="G36" s="8">
        <v>4533.0226473202902</v>
      </c>
      <c r="H36" s="8">
        <v>1205.097526</v>
      </c>
      <c r="I36" s="8"/>
      <c r="J36" s="8">
        <v>1690.42068693444</v>
      </c>
      <c r="K36" s="8">
        <v>227.952977918914</v>
      </c>
      <c r="L36" s="12"/>
      <c r="M36" s="12"/>
      <c r="N36" s="12"/>
      <c r="O36" s="12"/>
      <c r="P36" s="12">
        <v>5194.1627956299799</v>
      </c>
    </row>
    <row r="37" spans="1:16">
      <c r="A37" s="1" t="s">
        <v>50</v>
      </c>
      <c r="B37" s="8">
        <f t="shared" si="1"/>
        <v>30708.73107711189</v>
      </c>
      <c r="C37" s="8">
        <v>14063.175070556899</v>
      </c>
      <c r="D37" s="8">
        <v>4573.6953732536604</v>
      </c>
      <c r="E37" s="8"/>
      <c r="F37" s="8"/>
      <c r="G37" s="8">
        <v>929.91593312099894</v>
      </c>
      <c r="H37" s="8">
        <v>695.50011242999994</v>
      </c>
      <c r="I37" s="8"/>
      <c r="J37" s="8">
        <v>1394.1379355407701</v>
      </c>
      <c r="K37" s="8">
        <v>599.21791493597095</v>
      </c>
      <c r="L37" s="12">
        <v>1374.5687320336001</v>
      </c>
      <c r="M37" s="12"/>
      <c r="N37" s="12"/>
      <c r="O37" s="12"/>
      <c r="P37" s="12">
        <v>7078.5200052399896</v>
      </c>
    </row>
    <row r="38" spans="1:16">
      <c r="A38" s="1" t="s">
        <v>51</v>
      </c>
      <c r="B38" s="8">
        <f t="shared" si="1"/>
        <v>1101994.865097096</v>
      </c>
      <c r="C38" s="8">
        <v>980189.89608473901</v>
      </c>
      <c r="D38" s="8">
        <v>42578.9218631314</v>
      </c>
      <c r="E38" s="8"/>
      <c r="F38" s="8"/>
      <c r="G38" s="8">
        <v>71745.485152979905</v>
      </c>
      <c r="H38" s="8">
        <v>1133.0175708500001</v>
      </c>
      <c r="I38" s="8"/>
      <c r="J38" s="8">
        <v>2879.4002478286402</v>
      </c>
      <c r="K38" s="8">
        <v>334.41829999999999</v>
      </c>
      <c r="L38" s="12">
        <v>2945.4078349881001</v>
      </c>
      <c r="M38" s="12"/>
      <c r="N38" s="12"/>
      <c r="O38" s="12"/>
      <c r="P38" s="12">
        <v>188.31804257900001</v>
      </c>
    </row>
    <row r="39" spans="1:16">
      <c r="A39" s="1" t="s">
        <v>52</v>
      </c>
      <c r="B39" s="8">
        <f t="shared" si="1"/>
        <v>4575.1008552830062</v>
      </c>
      <c r="C39" s="8">
        <v>4.5184571535</v>
      </c>
      <c r="D39" s="8">
        <v>1017.19762521515</v>
      </c>
      <c r="E39" s="8"/>
      <c r="F39" s="8"/>
      <c r="G39" s="8">
        <v>2644.3248309599999</v>
      </c>
      <c r="H39" s="8">
        <v>91.084690493699995</v>
      </c>
      <c r="I39" s="8"/>
      <c r="J39" s="8">
        <v>196.944304804258</v>
      </c>
      <c r="K39" s="8">
        <v>160.00909999999899</v>
      </c>
      <c r="L39" s="12">
        <v>461.02184665639902</v>
      </c>
      <c r="M39" s="12"/>
      <c r="N39" s="12"/>
      <c r="O39" s="12"/>
      <c r="P39" s="12"/>
    </row>
    <row r="40" spans="1:16">
      <c r="A40" s="1" t="s">
        <v>53</v>
      </c>
      <c r="B40" s="8">
        <f t="shared" si="1"/>
        <v>216742.0358181436</v>
      </c>
      <c r="C40" s="8">
        <v>176443.77762151399</v>
      </c>
      <c r="D40" s="8">
        <v>30527.8674639577</v>
      </c>
      <c r="E40" s="8"/>
      <c r="F40" s="8"/>
      <c r="G40" s="8">
        <v>1080.209350697</v>
      </c>
      <c r="H40" s="8">
        <v>613.76214200899994</v>
      </c>
      <c r="I40" s="8"/>
      <c r="J40" s="8">
        <v>1527.34778350492</v>
      </c>
      <c r="K40" s="8">
        <v>645.29785950399901</v>
      </c>
      <c r="L40" s="12">
        <v>3924.8985072413002</v>
      </c>
      <c r="M40" s="12"/>
      <c r="N40" s="12"/>
      <c r="O40" s="12"/>
      <c r="P40" s="12">
        <v>1978.8750897156899</v>
      </c>
    </row>
    <row r="41" spans="1:16">
      <c r="A41" s="1" t="s">
        <v>54</v>
      </c>
      <c r="B41" s="8">
        <f t="shared" si="1"/>
        <v>13486.71053104452</v>
      </c>
      <c r="C41" s="8">
        <v>9042.8369999999904</v>
      </c>
      <c r="D41" s="8">
        <v>1726.12251737716</v>
      </c>
      <c r="E41" s="8"/>
      <c r="F41" s="8"/>
      <c r="G41" s="8">
        <v>313.89073452448901</v>
      </c>
      <c r="H41" s="8">
        <v>108.288766227</v>
      </c>
      <c r="I41" s="8"/>
      <c r="J41" s="8">
        <v>1607.4233487354199</v>
      </c>
      <c r="K41" s="8">
        <v>39.647657120460003</v>
      </c>
      <c r="L41" s="12"/>
      <c r="M41" s="12"/>
      <c r="N41" s="12"/>
      <c r="O41" s="12"/>
      <c r="P41" s="12">
        <v>648.50050706000002</v>
      </c>
    </row>
    <row r="42" spans="1:16">
      <c r="A42" s="1" t="s">
        <v>55</v>
      </c>
      <c r="B42" s="8">
        <f t="shared" si="1"/>
        <v>297145.23248209897</v>
      </c>
      <c r="C42" s="8">
        <v>241743.48150008899</v>
      </c>
      <c r="D42" s="8">
        <v>45426.817335373897</v>
      </c>
      <c r="E42" s="8"/>
      <c r="F42" s="8"/>
      <c r="G42" s="8">
        <v>4803.7868659822898</v>
      </c>
      <c r="H42" s="8">
        <v>958.48956757999997</v>
      </c>
      <c r="I42" s="8"/>
      <c r="J42" s="8">
        <v>2038.4816855957499</v>
      </c>
      <c r="K42" s="8">
        <v>1014.2361290681</v>
      </c>
      <c r="L42" s="12"/>
      <c r="M42" s="12"/>
      <c r="N42" s="12"/>
      <c r="O42" s="12"/>
      <c r="P42" s="12">
        <v>1159.93939841</v>
      </c>
    </row>
    <row r="43" spans="1:16">
      <c r="A43" s="1" t="s">
        <v>56</v>
      </c>
      <c r="B43" s="8">
        <f t="shared" si="1"/>
        <v>650764.61572079349</v>
      </c>
      <c r="C43" s="8">
        <v>498482.01379432302</v>
      </c>
      <c r="D43" s="8">
        <v>121634.34943081099</v>
      </c>
      <c r="E43" s="8"/>
      <c r="F43" s="8"/>
      <c r="G43" s="8">
        <v>1547.2922377864199</v>
      </c>
      <c r="H43" s="8">
        <v>3582.8896753200002</v>
      </c>
      <c r="I43" s="8"/>
      <c r="J43" s="8">
        <v>8222.1657005249799</v>
      </c>
      <c r="K43" s="8">
        <v>2567.2260179499099</v>
      </c>
      <c r="L43" s="12">
        <v>10075.931319159199</v>
      </c>
      <c r="M43" s="12"/>
      <c r="N43" s="12"/>
      <c r="O43" s="12"/>
      <c r="P43" s="12">
        <v>4652.7475449189997</v>
      </c>
    </row>
    <row r="44" spans="1:16">
      <c r="A44" s="1" t="s">
        <v>57</v>
      </c>
      <c r="B44" s="8">
        <f t="shared" si="1"/>
        <v>16361.704039570981</v>
      </c>
      <c r="C44" s="8">
        <v>15926.956937499899</v>
      </c>
      <c r="D44" s="8">
        <v>46.220244215880903</v>
      </c>
      <c r="E44" s="8"/>
      <c r="F44" s="8"/>
      <c r="G44" s="8">
        <v>388.52685785519998</v>
      </c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1"/>
        <v>35042.727261929991</v>
      </c>
      <c r="C45" s="8">
        <v>22306.4874578249</v>
      </c>
      <c r="D45" s="8">
        <v>8133.7443206713597</v>
      </c>
      <c r="E45" s="8"/>
      <c r="F45" s="8"/>
      <c r="G45" s="8">
        <v>1683.118291259</v>
      </c>
      <c r="H45" s="8">
        <v>507.93587327400002</v>
      </c>
      <c r="I45" s="8"/>
      <c r="J45" s="8">
        <v>801.43681698773696</v>
      </c>
      <c r="K45" s="8">
        <v>699.43090736299996</v>
      </c>
      <c r="L45" s="12"/>
      <c r="M45" s="12"/>
      <c r="N45" s="12"/>
      <c r="O45" s="12"/>
      <c r="P45" s="12">
        <v>910.57359455000096</v>
      </c>
    </row>
    <row r="46" spans="1:16">
      <c r="A46" s="1" t="s">
        <v>59</v>
      </c>
      <c r="B46" s="8">
        <f t="shared" si="1"/>
        <v>4167.6614294264045</v>
      </c>
      <c r="C46" s="8">
        <v>5.625848145</v>
      </c>
      <c r="D46" s="8">
        <v>164.716590536106</v>
      </c>
      <c r="E46" s="8"/>
      <c r="F46" s="8"/>
      <c r="G46" s="8">
        <v>3710.0978028200002</v>
      </c>
      <c r="H46" s="8">
        <v>76.423876825400001</v>
      </c>
      <c r="I46" s="8"/>
      <c r="J46" s="8">
        <v>198.58799109989701</v>
      </c>
      <c r="K46" s="8">
        <v>5.1180000000000003</v>
      </c>
      <c r="L46" s="12"/>
      <c r="M46" s="12"/>
      <c r="N46" s="12"/>
      <c r="O46" s="12"/>
      <c r="P46" s="12">
        <v>7.0913199999999996</v>
      </c>
    </row>
    <row r="47" spans="1:16">
      <c r="A47" s="1" t="s">
        <v>60</v>
      </c>
      <c r="B47" s="8">
        <f t="shared" si="1"/>
        <v>258096.48705021603</v>
      </c>
      <c r="C47" s="8">
        <v>178701.87758952801</v>
      </c>
      <c r="D47" s="8">
        <v>57482.413918298633</v>
      </c>
      <c r="E47" s="8"/>
      <c r="F47" s="8"/>
      <c r="G47" s="8">
        <v>13244.639130678899</v>
      </c>
      <c r="H47" s="8">
        <v>944.40015739099999</v>
      </c>
      <c r="I47" s="8"/>
      <c r="J47" s="8">
        <v>2352.6667376898899</v>
      </c>
      <c r="K47" s="8">
        <v>1791.6667</v>
      </c>
      <c r="L47" s="12">
        <v>2270.4266330296</v>
      </c>
      <c r="M47" s="12"/>
      <c r="N47" s="12"/>
      <c r="O47" s="12"/>
      <c r="P47" s="12">
        <v>1308.3961835999901</v>
      </c>
    </row>
    <row r="48" spans="1:16">
      <c r="A48" s="1" t="s">
        <v>61</v>
      </c>
      <c r="B48" s="8">
        <f t="shared" si="1"/>
        <v>40128.028138199479</v>
      </c>
      <c r="C48" s="8">
        <v>2151.8249407335002</v>
      </c>
      <c r="D48" s="8">
        <v>13431.398323117401</v>
      </c>
      <c r="E48" s="8"/>
      <c r="F48" s="8"/>
      <c r="G48" s="8">
        <v>1459.5777776611001</v>
      </c>
      <c r="H48" s="8">
        <v>1169.72885131</v>
      </c>
      <c r="I48" s="8"/>
      <c r="J48" s="8">
        <v>2270.4411310785699</v>
      </c>
      <c r="K48" s="8">
        <v>1788.3682153099101</v>
      </c>
      <c r="L48" s="12">
        <v>12036.240127638999</v>
      </c>
      <c r="M48" s="12"/>
      <c r="N48" s="12"/>
      <c r="O48" s="12"/>
      <c r="P48" s="12">
        <v>5820.4487713500002</v>
      </c>
    </row>
    <row r="49" spans="1:16">
      <c r="A49" s="1" t="s">
        <v>62</v>
      </c>
      <c r="B49" s="8">
        <f t="shared" si="1"/>
        <v>421825.16569814482</v>
      </c>
      <c r="C49" s="8">
        <v>383694.479858356</v>
      </c>
      <c r="D49" s="8">
        <v>30675.481542657999</v>
      </c>
      <c r="E49" s="8"/>
      <c r="F49" s="8"/>
      <c r="G49" s="8">
        <v>4646.4385994699896</v>
      </c>
      <c r="H49" s="8">
        <v>255.42391661299999</v>
      </c>
      <c r="I49" s="8"/>
      <c r="J49" s="8">
        <v>405.477943193496</v>
      </c>
      <c r="K49" s="8">
        <v>1233.6098938231</v>
      </c>
      <c r="L49" s="12">
        <v>16.5424728132</v>
      </c>
      <c r="M49" s="12"/>
      <c r="N49" s="12"/>
      <c r="O49" s="12"/>
      <c r="P49" s="12">
        <v>897.71147121799902</v>
      </c>
    </row>
    <row r="50" spans="1:16">
      <c r="A50" s="1" t="s">
        <v>63</v>
      </c>
      <c r="B50" s="8">
        <f t="shared" si="1"/>
        <v>207798.38744446973</v>
      </c>
      <c r="C50" s="8">
        <v>138931.08423055301</v>
      </c>
      <c r="D50" s="8">
        <v>58683.264210800102</v>
      </c>
      <c r="E50" s="8"/>
      <c r="F50" s="8"/>
      <c r="G50" s="8">
        <v>5932.6651554349201</v>
      </c>
      <c r="H50" s="8">
        <v>682.121594491</v>
      </c>
      <c r="I50" s="8"/>
      <c r="J50" s="8">
        <v>2622.3277054864802</v>
      </c>
      <c r="K50" s="8">
        <v>257.98647466999898</v>
      </c>
      <c r="L50" s="12">
        <v>480.78879664319902</v>
      </c>
      <c r="M50" s="12"/>
      <c r="N50" s="12"/>
      <c r="O50" s="12"/>
      <c r="P50" s="12">
        <v>208.14927639099901</v>
      </c>
    </row>
    <row r="51" spans="1:16">
      <c r="A51" s="1" t="s">
        <v>64</v>
      </c>
      <c r="B51" s="8">
        <f t="shared" si="1"/>
        <v>118382.84157036738</v>
      </c>
      <c r="C51" s="8">
        <v>81889.364045066803</v>
      </c>
      <c r="D51" s="8">
        <v>31118.775499958701</v>
      </c>
      <c r="E51" s="8"/>
      <c r="F51" s="8"/>
      <c r="G51" s="8">
        <v>2074.5108665880898</v>
      </c>
      <c r="H51" s="8">
        <v>190.72004691199999</v>
      </c>
      <c r="I51" s="8"/>
      <c r="J51" s="8">
        <v>305.480867758763</v>
      </c>
      <c r="K51" s="8">
        <v>382.48115921554597</v>
      </c>
      <c r="L51" s="12"/>
      <c r="M51" s="12"/>
      <c r="N51" s="12"/>
      <c r="O51" s="12"/>
      <c r="P51" s="12">
        <v>2421.5090848674899</v>
      </c>
    </row>
    <row r="52" spans="1:16" s="5" customFormat="1">
      <c r="A52" s="3" t="s">
        <v>13</v>
      </c>
      <c r="B52" s="10">
        <f t="shared" ref="B52" si="2">+C52+D52+E52+F52+G52+H52+I52+J52+K52+L52+M52+N52+O52+P52</f>
        <v>11545614.824617885</v>
      </c>
      <c r="C52" s="10">
        <f>SUM(C2:C51)</f>
        <v>9136151.1207672339</v>
      </c>
      <c r="D52" s="10">
        <f>SUM(D2:D51)</f>
        <v>1590090.5093344736</v>
      </c>
      <c r="E52" s="10">
        <f t="shared" ref="E52:P52" si="3">SUM(E2:E51)</f>
        <v>0</v>
      </c>
      <c r="F52" s="10">
        <f>SUM(F2:F51)</f>
        <v>0</v>
      </c>
      <c r="G52" s="10">
        <f t="shared" si="3"/>
        <v>403021.44903523126</v>
      </c>
      <c r="H52" s="10">
        <f t="shared" si="3"/>
        <v>40405.801664937397</v>
      </c>
      <c r="I52" s="10">
        <f t="shared" si="3"/>
        <v>0</v>
      </c>
      <c r="J52" s="10">
        <f t="shared" si="3"/>
        <v>101735.41064175875</v>
      </c>
      <c r="K52" s="10">
        <f t="shared" si="3"/>
        <v>48805.295150858139</v>
      </c>
      <c r="L52" s="10">
        <f t="shared" si="3"/>
        <v>104821.53270309877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120583.70532029423</v>
      </c>
    </row>
  </sheetData>
  <pageMargins left="0.25" right="0.25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2" sqref="O32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74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123953.41950721317</v>
      </c>
      <c r="C3" s="12">
        <f>+B3-SO2_2007!B2</f>
        <v>-408410.99510408938</v>
      </c>
      <c r="D3" s="13">
        <f>+(B3-SO2_2007!B2)/SO2_2007!B2</f>
        <v>-0.76716434061860461</v>
      </c>
      <c r="E3" s="8">
        <v>62366.784707999999</v>
      </c>
      <c r="F3" s="8">
        <v>53632.045178</v>
      </c>
      <c r="G3" s="8"/>
      <c r="H3" s="8"/>
      <c r="I3" s="8">
        <v>814.47956346519504</v>
      </c>
      <c r="J3" s="8">
        <v>572.10001742459997</v>
      </c>
      <c r="K3" s="8"/>
      <c r="L3" s="8">
        <v>45.054733899869198</v>
      </c>
      <c r="M3" s="8">
        <v>79.222739459820005</v>
      </c>
      <c r="N3" s="8">
        <v>31.406288463700001</v>
      </c>
      <c r="O3" s="12"/>
      <c r="P3" s="12"/>
      <c r="Q3" s="12"/>
      <c r="R3" s="12">
        <v>6412.3262784999897</v>
      </c>
    </row>
    <row r="4" spans="1:18">
      <c r="A4" s="1" t="s">
        <v>16</v>
      </c>
      <c r="B4" s="12">
        <f t="shared" ref="B4:B53" si="0">+E4+F4+G4+H4+I4+J4+K4+L4+M4+N4+O4+P4+Q4+R4</f>
        <v>64198.491032945036</v>
      </c>
      <c r="C4" s="12">
        <f>+B4-SO2_2007!B3</f>
        <v>-31138.765956883275</v>
      </c>
      <c r="D4" s="13">
        <f>+(B4-SO2_2007!B3)/SO2_2007!B3</f>
        <v>-0.32661696948345725</v>
      </c>
      <c r="E4" s="8">
        <v>23461.456388999999</v>
      </c>
      <c r="F4" s="8">
        <v>35265.556041000003</v>
      </c>
      <c r="G4" s="8"/>
      <c r="H4" s="8"/>
      <c r="I4" s="8">
        <v>3324.45959461556</v>
      </c>
      <c r="J4" s="8">
        <v>508.51994327680001</v>
      </c>
      <c r="K4" s="8"/>
      <c r="L4" s="8">
        <v>41.866862647128897</v>
      </c>
      <c r="M4" s="8">
        <v>8.3923938555453095</v>
      </c>
      <c r="N4" s="8"/>
      <c r="O4" s="12"/>
      <c r="P4" s="12"/>
      <c r="Q4" s="12"/>
      <c r="R4" s="12">
        <v>1588.2398085499999</v>
      </c>
    </row>
    <row r="5" spans="1:18">
      <c r="A5" s="1" t="s">
        <v>17</v>
      </c>
      <c r="B5" s="12">
        <f t="shared" si="0"/>
        <v>51950.070858794868</v>
      </c>
      <c r="C5" s="12">
        <f>+B5-SO2_2007!B4</f>
        <v>-42554.871646422303</v>
      </c>
      <c r="D5" s="13">
        <f>+(B5-SO2_2007!B4)/SO2_2007!B4</f>
        <v>-0.45029255103851368</v>
      </c>
      <c r="E5" s="8">
        <v>34955.137379</v>
      </c>
      <c r="F5" s="8">
        <v>11175.594316999999</v>
      </c>
      <c r="G5" s="8"/>
      <c r="H5" s="8"/>
      <c r="I5" s="8">
        <v>1345.725128885</v>
      </c>
      <c r="J5" s="8">
        <v>272.73103867956996</v>
      </c>
      <c r="K5" s="8"/>
      <c r="L5" s="8">
        <v>34.550728676376501</v>
      </c>
      <c r="M5" s="8">
        <v>31.2983414239289</v>
      </c>
      <c r="N5" s="8"/>
      <c r="O5" s="12"/>
      <c r="P5" s="12"/>
      <c r="Q5" s="12"/>
      <c r="R5" s="12">
        <v>4135.0339251299902</v>
      </c>
    </row>
    <row r="6" spans="1:18">
      <c r="A6" s="1" t="s">
        <v>18</v>
      </c>
      <c r="B6" s="12">
        <f t="shared" si="0"/>
        <v>45907.113278173529</v>
      </c>
      <c r="C6" s="12">
        <f>+B6-SO2_2007!B5</f>
        <v>-13508.114136180549</v>
      </c>
      <c r="D6" s="13">
        <f>+(B6-SO2_2007!B5)/SO2_2007!B5</f>
        <v>-0.2273510465924285</v>
      </c>
      <c r="E6" s="8">
        <v>3238.8954708000001</v>
      </c>
      <c r="F6" s="8">
        <v>18207.582305</v>
      </c>
      <c r="G6" s="8"/>
      <c r="H6" s="8"/>
      <c r="I6" s="8">
        <v>6673.1110436168001</v>
      </c>
      <c r="J6" s="8">
        <v>2247.4875000000002</v>
      </c>
      <c r="K6" s="8"/>
      <c r="L6" s="8">
        <v>152.59402064999901</v>
      </c>
      <c r="M6" s="8">
        <v>1313.7315495456301</v>
      </c>
      <c r="N6" s="8">
        <v>579.51554250120103</v>
      </c>
      <c r="O6" s="12"/>
      <c r="P6" s="12"/>
      <c r="Q6" s="12"/>
      <c r="R6" s="12">
        <v>13494.1958460599</v>
      </c>
    </row>
    <row r="7" spans="1:18">
      <c r="A7" s="1" t="s">
        <v>19</v>
      </c>
      <c r="B7" s="12">
        <f t="shared" si="0"/>
        <v>24650.284755460943</v>
      </c>
      <c r="C7" s="12">
        <f>+B7-SO2_2007!B6</f>
        <v>-49211.766351785234</v>
      </c>
      <c r="D7" s="13">
        <f>+(B7-SO2_2007!B6)/SO2_2007!B6</f>
        <v>-0.66626590534739905</v>
      </c>
      <c r="E7" s="8">
        <v>18372.085056899999</v>
      </c>
      <c r="F7" s="8">
        <v>4370.8449014999997</v>
      </c>
      <c r="G7" s="8"/>
      <c r="H7" s="8"/>
      <c r="I7" s="8">
        <v>747.55500794887803</v>
      </c>
      <c r="J7" s="8">
        <v>541.32610956300005</v>
      </c>
      <c r="K7" s="8"/>
      <c r="L7" s="8">
        <v>45.2380706067839</v>
      </c>
      <c r="M7" s="8">
        <v>5.3905626902781902</v>
      </c>
      <c r="N7" s="8"/>
      <c r="O7" s="12"/>
      <c r="P7" s="12"/>
      <c r="Q7" s="12"/>
      <c r="R7" s="12">
        <v>567.84504625199997</v>
      </c>
    </row>
    <row r="8" spans="1:18">
      <c r="A8" s="1" t="s">
        <v>20</v>
      </c>
      <c r="B8" s="12">
        <f t="shared" si="0"/>
        <v>13743.138825753178</v>
      </c>
      <c r="C8" s="12">
        <f>+B8-SO2_2007!B7</f>
        <v>-6879.0868055438095</v>
      </c>
      <c r="D8" s="13">
        <f>+(B8-SO2_2007!B7)/SO2_2007!B7</f>
        <v>-0.33357635245266032</v>
      </c>
      <c r="E8" s="8">
        <v>1027.8600764100001</v>
      </c>
      <c r="F8" s="8">
        <v>472.20411622</v>
      </c>
      <c r="G8" s="8"/>
      <c r="H8" s="8"/>
      <c r="I8" s="8">
        <v>11891.233836184399</v>
      </c>
      <c r="J8" s="8">
        <v>240.30692257200002</v>
      </c>
      <c r="K8" s="8"/>
      <c r="L8" s="8">
        <v>29.409460620890499</v>
      </c>
      <c r="M8" s="8">
        <v>20.637311339689699</v>
      </c>
      <c r="N8" s="8">
        <v>58.238912406199901</v>
      </c>
      <c r="O8" s="12"/>
      <c r="P8" s="12"/>
      <c r="Q8" s="12"/>
      <c r="R8" s="12">
        <v>3.2481899999999899</v>
      </c>
    </row>
    <row r="9" spans="1:18">
      <c r="A9" s="1" t="s">
        <v>21</v>
      </c>
      <c r="B9" s="12">
        <f t="shared" si="0"/>
        <v>8544.4374081374172</v>
      </c>
      <c r="C9" s="12">
        <f>+B9-SO2_2007!B8</f>
        <v>-36954.575659292575</v>
      </c>
      <c r="D9" s="13">
        <f>+(B9-SO2_2007!B8)/SO2_2007!B8</f>
        <v>-0.81220609344922545</v>
      </c>
      <c r="E9" s="8">
        <v>5008.1886738000003</v>
      </c>
      <c r="F9" s="8">
        <v>2639.0269803000001</v>
      </c>
      <c r="G9" s="8"/>
      <c r="H9" s="8"/>
      <c r="I9" s="8">
        <v>660.55197414487805</v>
      </c>
      <c r="J9" s="8">
        <v>71.495339209569991</v>
      </c>
      <c r="K9" s="8"/>
      <c r="L9" s="8">
        <v>7.7715130804383996</v>
      </c>
      <c r="M9" s="8">
        <v>19.316318752827801</v>
      </c>
      <c r="N9" s="8">
        <v>129.93341084970001</v>
      </c>
      <c r="O9" s="12"/>
      <c r="P9" s="12"/>
      <c r="Q9" s="12"/>
      <c r="R9" s="12">
        <v>8.1531979999999908</v>
      </c>
    </row>
    <row r="10" spans="1:18">
      <c r="A10" s="1" t="s">
        <v>22</v>
      </c>
      <c r="B10" s="12">
        <f t="shared" si="0"/>
        <v>903.74664872286814</v>
      </c>
      <c r="C10" s="12">
        <f>+B10-SO2_2007!B9</f>
        <v>-773.75989946774587</v>
      </c>
      <c r="D10" s="13">
        <f>+(B10-SO2_2007!B9)/SO2_2007!B9</f>
        <v>-0.46125596368153432</v>
      </c>
      <c r="E10" s="8">
        <v>25.265734350000002</v>
      </c>
      <c r="F10" s="8">
        <v>57.626554919999997</v>
      </c>
      <c r="G10" s="8"/>
      <c r="H10" s="8"/>
      <c r="I10" s="8">
        <v>779.06160501826605</v>
      </c>
      <c r="J10" s="8">
        <v>37.540038646920003</v>
      </c>
      <c r="K10" s="8"/>
      <c r="L10" s="8">
        <v>2.9325195604805598</v>
      </c>
      <c r="M10" s="8">
        <v>1.2686322717014</v>
      </c>
      <c r="N10" s="8">
        <v>5.1563955499999897E-2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101540.46918628311</v>
      </c>
      <c r="C11" s="12">
        <f>+B11-SO2_2007!B10</f>
        <v>-301887.36316287657</v>
      </c>
      <c r="D11" s="13">
        <f>+(B11-SO2_2007!B10)/SO2_2007!B10</f>
        <v>-0.74830574133913097</v>
      </c>
      <c r="E11" s="8">
        <v>62895.057993000002</v>
      </c>
      <c r="F11" s="8">
        <v>28210.266469999999</v>
      </c>
      <c r="G11" s="8"/>
      <c r="H11" s="8"/>
      <c r="I11" s="8">
        <v>714.57072799952903</v>
      </c>
      <c r="J11" s="8">
        <v>2201.0639441112003</v>
      </c>
      <c r="K11" s="8"/>
      <c r="L11" s="8">
        <v>184.61297199369801</v>
      </c>
      <c r="M11" s="8">
        <v>119.998755030692</v>
      </c>
      <c r="N11" s="8">
        <v>1043.6032210687999</v>
      </c>
      <c r="O11" s="12"/>
      <c r="P11" s="12"/>
      <c r="Q11" s="12"/>
      <c r="R11" s="12">
        <v>6171.2951030791901</v>
      </c>
    </row>
    <row r="12" spans="1:18">
      <c r="A12" s="1" t="s">
        <v>24</v>
      </c>
      <c r="B12" s="12">
        <f t="shared" si="0"/>
        <v>131584.75746138592</v>
      </c>
      <c r="C12" s="12">
        <f>+B12-SO2_2007!B11</f>
        <v>-564303.53713447042</v>
      </c>
      <c r="D12" s="13">
        <f>+(B12-SO2_2007!B11)/SO2_2007!B11</f>
        <v>-0.81091109236460857</v>
      </c>
      <c r="E12" s="8">
        <v>78482.196578000003</v>
      </c>
      <c r="F12" s="8">
        <v>43692.48287</v>
      </c>
      <c r="G12" s="8"/>
      <c r="H12" s="8"/>
      <c r="I12" s="8">
        <v>752.41441455934796</v>
      </c>
      <c r="J12" s="8">
        <v>1239.7973324908999</v>
      </c>
      <c r="K12" s="8"/>
      <c r="L12" s="8">
        <v>80.094519237860695</v>
      </c>
      <c r="M12" s="8">
        <v>44.544796040430001</v>
      </c>
      <c r="N12" s="8">
        <v>95.013495357400004</v>
      </c>
      <c r="O12" s="12"/>
      <c r="P12" s="12"/>
      <c r="Q12" s="12"/>
      <c r="R12" s="12">
        <v>7198.2134556999899</v>
      </c>
    </row>
    <row r="13" spans="1:18">
      <c r="A13" s="1" t="s">
        <v>25</v>
      </c>
      <c r="B13" s="12">
        <f t="shared" si="0"/>
        <v>26106.707000841125</v>
      </c>
      <c r="C13" s="12">
        <f>+B13-SO2_2007!B12</f>
        <v>-4789.1727259249601</v>
      </c>
      <c r="D13" s="13">
        <f>+(B13-SO2_2007!B12)/SO2_2007!B12</f>
        <v>-0.15501007798706398</v>
      </c>
      <c r="E13" s="8">
        <v>181.76935760000001</v>
      </c>
      <c r="F13" s="8">
        <v>4101.1618761</v>
      </c>
      <c r="G13" s="8"/>
      <c r="H13" s="8"/>
      <c r="I13" s="8">
        <v>8418.7919367366194</v>
      </c>
      <c r="J13" s="8">
        <v>152.20375040153002</v>
      </c>
      <c r="K13" s="8"/>
      <c r="L13" s="8">
        <v>20.4645220525647</v>
      </c>
      <c r="M13" s="8">
        <v>2.9921156023084401</v>
      </c>
      <c r="N13" s="8"/>
      <c r="O13" s="12"/>
      <c r="P13" s="12"/>
      <c r="Q13" s="12"/>
      <c r="R13" s="12">
        <v>13229.323442348101</v>
      </c>
    </row>
    <row r="14" spans="1:18">
      <c r="A14" s="1" t="s">
        <v>26</v>
      </c>
      <c r="B14" s="12">
        <f t="shared" si="0"/>
        <v>186793.22588682926</v>
      </c>
      <c r="C14" s="12">
        <f>+B14-SO2_2007!B13</f>
        <v>-221854.68576172687</v>
      </c>
      <c r="D14" s="13">
        <f>+(B14-SO2_2007!B13)/SO2_2007!B13</f>
        <v>-0.54289935036429482</v>
      </c>
      <c r="E14" s="8">
        <v>110457.763081</v>
      </c>
      <c r="F14" s="8">
        <v>66479.099245000005</v>
      </c>
      <c r="G14" s="8"/>
      <c r="H14" s="8"/>
      <c r="I14" s="8">
        <v>7030.534779132</v>
      </c>
      <c r="J14" s="8">
        <v>1063.145934934</v>
      </c>
      <c r="K14" s="8"/>
      <c r="L14" s="8">
        <v>131.980983006782</v>
      </c>
      <c r="M14" s="8">
        <v>1384.13847631979</v>
      </c>
      <c r="N14" s="8">
        <v>2.8903356367000002</v>
      </c>
      <c r="O14" s="12"/>
      <c r="P14" s="12"/>
      <c r="Q14" s="12"/>
      <c r="R14" s="12">
        <v>243.6730518</v>
      </c>
    </row>
    <row r="15" spans="1:18">
      <c r="A15" s="1" t="s">
        <v>27</v>
      </c>
      <c r="B15" s="12">
        <f t="shared" si="0"/>
        <v>238866.78911617471</v>
      </c>
      <c r="C15" s="12">
        <f>+B15-SO2_2007!B14</f>
        <v>-576210.49215188972</v>
      </c>
      <c r="D15" s="13">
        <f>+(B15-SO2_2007!B14)/SO2_2007!B14</f>
        <v>-0.70693970423938779</v>
      </c>
      <c r="E15" s="8">
        <v>155216.31516299999</v>
      </c>
      <c r="F15" s="8">
        <v>66904.239990999995</v>
      </c>
      <c r="G15" s="8"/>
      <c r="H15" s="8"/>
      <c r="I15" s="8">
        <v>15357.5885495354</v>
      </c>
      <c r="J15" s="8">
        <v>763.17283543220003</v>
      </c>
      <c r="K15" s="8"/>
      <c r="L15" s="8">
        <v>76.702806086151398</v>
      </c>
      <c r="M15" s="8">
        <v>373.25395268335097</v>
      </c>
      <c r="N15" s="8">
        <v>1.3755561375999901</v>
      </c>
      <c r="O15" s="12"/>
      <c r="P15" s="12"/>
      <c r="Q15" s="12"/>
      <c r="R15" s="12">
        <v>174.14026229999899</v>
      </c>
    </row>
    <row r="16" spans="1:18">
      <c r="A16" s="1" t="s">
        <v>28</v>
      </c>
      <c r="B16" s="12">
        <f t="shared" si="0"/>
        <v>73070.42064114059</v>
      </c>
      <c r="C16" s="12">
        <f>+B16-SO2_2007!B15</f>
        <v>-115940.41575920828</v>
      </c>
      <c r="D16" s="13">
        <f>+(B16-SO2_2007!B15)/SO2_2007!B15</f>
        <v>-0.61340618330280183</v>
      </c>
      <c r="E16" s="8">
        <v>53161.348815000005</v>
      </c>
      <c r="F16" s="8">
        <v>16185.919848</v>
      </c>
      <c r="G16" s="8"/>
      <c r="H16" s="8"/>
      <c r="I16" s="8">
        <v>3226.13084157614</v>
      </c>
      <c r="J16" s="8">
        <v>284.57948043069996</v>
      </c>
      <c r="K16" s="8"/>
      <c r="L16" s="8">
        <v>61.287461563355798</v>
      </c>
      <c r="M16" s="8">
        <v>16.6857424703806</v>
      </c>
      <c r="N16" s="8"/>
      <c r="O16" s="12"/>
      <c r="P16" s="12"/>
      <c r="Q16" s="12"/>
      <c r="R16" s="12">
        <v>134.46845210000001</v>
      </c>
    </row>
    <row r="17" spans="1:18">
      <c r="A17" s="1" t="s">
        <v>29</v>
      </c>
      <c r="B17" s="12">
        <f t="shared" si="0"/>
        <v>48391.218474162495</v>
      </c>
      <c r="C17" s="12">
        <f>+B17-SO2_2007!B16</f>
        <v>-92154.50872888694</v>
      </c>
      <c r="D17" s="13">
        <f>+(B17-SO2_2007!B16)/SO2_2007!B16</f>
        <v>-0.6556905753225023</v>
      </c>
      <c r="E17" s="8">
        <v>28480.190112999997</v>
      </c>
      <c r="F17" s="8">
        <v>5745.4227362000001</v>
      </c>
      <c r="G17" s="8"/>
      <c r="H17" s="8"/>
      <c r="I17" s="8">
        <v>7669.9146984583203</v>
      </c>
      <c r="J17" s="8">
        <v>284.19380068449999</v>
      </c>
      <c r="K17" s="8"/>
      <c r="L17" s="8">
        <v>42.315035768459097</v>
      </c>
      <c r="M17" s="8">
        <v>12.981531821219001</v>
      </c>
      <c r="N17" s="8"/>
      <c r="O17" s="12"/>
      <c r="P17" s="12"/>
      <c r="Q17" s="12"/>
      <c r="R17" s="12">
        <v>6156.2005582299998</v>
      </c>
    </row>
    <row r="18" spans="1:18">
      <c r="A18" s="1" t="s">
        <v>30</v>
      </c>
      <c r="B18" s="12">
        <f t="shared" si="0"/>
        <v>148047.79367945003</v>
      </c>
      <c r="C18" s="12">
        <f>+B18-SO2_2007!B17</f>
        <v>-268644.96997785207</v>
      </c>
      <c r="D18" s="13">
        <f>+(B18-SO2_2007!B17)/SO2_2007!B17</f>
        <v>-0.64470754812241471</v>
      </c>
      <c r="E18" s="8">
        <v>125430.084273</v>
      </c>
      <c r="F18" s="8">
        <v>19882.683569000001</v>
      </c>
      <c r="G18" s="8"/>
      <c r="H18" s="8"/>
      <c r="I18" s="8">
        <v>918.75224969041199</v>
      </c>
      <c r="J18" s="8">
        <v>464.90251096500003</v>
      </c>
      <c r="K18" s="8"/>
      <c r="L18" s="8">
        <v>40.136483711954497</v>
      </c>
      <c r="M18" s="8">
        <v>70.645776552683202</v>
      </c>
      <c r="N18" s="8"/>
      <c r="O18" s="12"/>
      <c r="P18" s="12"/>
      <c r="Q18" s="12"/>
      <c r="R18" s="12">
        <v>1240.58881652999</v>
      </c>
    </row>
    <row r="19" spans="1:18">
      <c r="A19" s="1" t="s">
        <v>31</v>
      </c>
      <c r="B19" s="12">
        <f t="shared" si="0"/>
        <v>146231.9987283287</v>
      </c>
      <c r="C19" s="12">
        <f>+B19-SO2_2007!B18</f>
        <v>-105385.99618962526</v>
      </c>
      <c r="D19" s="13">
        <f>+(B19-SO2_2007!B18)/SO2_2007!B18</f>
        <v>-0.41883330412830322</v>
      </c>
      <c r="E19" s="8">
        <v>35445.982559999997</v>
      </c>
      <c r="F19" s="8">
        <v>101794.08405999999</v>
      </c>
      <c r="G19" s="8"/>
      <c r="H19" s="8"/>
      <c r="I19" s="8">
        <v>2795.77067520624</v>
      </c>
      <c r="J19" s="8">
        <v>442.04527403829997</v>
      </c>
      <c r="K19" s="8"/>
      <c r="L19" s="8">
        <v>44.717093439202102</v>
      </c>
      <c r="M19" s="8">
        <v>526.49319700468197</v>
      </c>
      <c r="N19" s="8">
        <v>646.44091954029705</v>
      </c>
      <c r="O19" s="12"/>
      <c r="P19" s="12"/>
      <c r="Q19" s="12"/>
      <c r="R19" s="12">
        <v>4536.4649491</v>
      </c>
    </row>
    <row r="20" spans="1:18">
      <c r="A20" s="1" t="s">
        <v>32</v>
      </c>
      <c r="B20" s="12">
        <f t="shared" si="0"/>
        <v>6169.6393929922615</v>
      </c>
      <c r="C20" s="12">
        <f>+B20-SO2_2007!B19</f>
        <v>-18088.642529390418</v>
      </c>
      <c r="D20" s="13">
        <f>+(B20-SO2_2007!B19)/SO2_2007!B19</f>
        <v>-0.74566874056733401</v>
      </c>
      <c r="E20" s="8">
        <v>1382.8190417999999</v>
      </c>
      <c r="F20" s="8">
        <v>3712.6411647999998</v>
      </c>
      <c r="G20" s="8"/>
      <c r="H20" s="8"/>
      <c r="I20" s="8">
        <v>825.28150145690495</v>
      </c>
      <c r="J20" s="8">
        <v>140.82014253040998</v>
      </c>
      <c r="K20" s="8"/>
      <c r="L20" s="8">
        <v>19.3023774244874</v>
      </c>
      <c r="M20" s="8">
        <v>10.8972788315593</v>
      </c>
      <c r="N20" s="8">
        <v>49.393979448899699</v>
      </c>
      <c r="O20" s="12"/>
      <c r="P20" s="12"/>
      <c r="Q20" s="12"/>
      <c r="R20" s="12">
        <v>28.483906699999899</v>
      </c>
    </row>
    <row r="21" spans="1:18">
      <c r="A21" s="1" t="s">
        <v>33</v>
      </c>
      <c r="B21" s="12">
        <f t="shared" si="0"/>
        <v>50470.42336635432</v>
      </c>
      <c r="C21" s="12">
        <f>+B21-SO2_2007!B20</f>
        <v>-261679.85519909335</v>
      </c>
      <c r="D21" s="13">
        <f>+(B21-SO2_2007!B20)/SO2_2007!B20</f>
        <v>-0.83831370070114375</v>
      </c>
      <c r="E21" s="8">
        <v>18071.2642548</v>
      </c>
      <c r="F21" s="8">
        <v>26743.716696</v>
      </c>
      <c r="G21" s="8"/>
      <c r="H21" s="8"/>
      <c r="I21" s="8">
        <v>4759.94411675636</v>
      </c>
      <c r="J21" s="8">
        <v>473.66083954089999</v>
      </c>
      <c r="K21" s="8"/>
      <c r="L21" s="8">
        <v>43.494073643801102</v>
      </c>
      <c r="M21" s="8">
        <v>52.841038806655902</v>
      </c>
      <c r="N21" s="8">
        <v>185.79589440659899</v>
      </c>
      <c r="O21" s="12"/>
      <c r="P21" s="12"/>
      <c r="Q21" s="12"/>
      <c r="R21" s="12">
        <v>139.70645239999999</v>
      </c>
    </row>
    <row r="22" spans="1:18">
      <c r="A22" s="1" t="s">
        <v>34</v>
      </c>
      <c r="B22" s="12">
        <f t="shared" si="0"/>
        <v>13401.066586700896</v>
      </c>
      <c r="C22" s="12">
        <f>+B22-SO2_2007!B21</f>
        <v>-71047.346702440162</v>
      </c>
      <c r="D22" s="13">
        <f>+(B22-SO2_2007!B21)/SO2_2007!B21</f>
        <v>-0.84131061715964661</v>
      </c>
      <c r="E22" s="8">
        <v>5561.2471930000002</v>
      </c>
      <c r="F22" s="8">
        <v>5000.1009326000003</v>
      </c>
      <c r="G22" s="8"/>
      <c r="H22" s="8"/>
      <c r="I22" s="8">
        <v>1939.9593521608599</v>
      </c>
      <c r="J22" s="8">
        <v>535.93641226859995</v>
      </c>
      <c r="K22" s="8"/>
      <c r="L22" s="8">
        <v>49.067587030201302</v>
      </c>
      <c r="M22" s="8">
        <v>122.19756121623401</v>
      </c>
      <c r="N22" s="8">
        <v>184.404156424999</v>
      </c>
      <c r="O22" s="12"/>
      <c r="P22" s="12"/>
      <c r="Q22" s="12"/>
      <c r="R22" s="12">
        <v>8.1533920000000002</v>
      </c>
    </row>
    <row r="23" spans="1:18">
      <c r="A23" s="1" t="s">
        <v>35</v>
      </c>
      <c r="B23" s="12">
        <f t="shared" si="0"/>
        <v>210518.38488440975</v>
      </c>
      <c r="C23" s="12">
        <f>+B23-SO2_2007!B22</f>
        <v>-215735.74782703802</v>
      </c>
      <c r="D23" s="13">
        <f>+(B23-SO2_2007!B22)/SO2_2007!B22</f>
        <v>-0.50612001449632882</v>
      </c>
      <c r="E23" s="8">
        <v>151614.56792500001</v>
      </c>
      <c r="F23" s="8">
        <v>43313.675610999999</v>
      </c>
      <c r="G23" s="8"/>
      <c r="H23" s="8"/>
      <c r="I23" s="8">
        <v>13730.667983950099</v>
      </c>
      <c r="J23" s="8">
        <v>936.89179093749999</v>
      </c>
      <c r="K23" s="8"/>
      <c r="L23" s="8">
        <v>120.74561221874499</v>
      </c>
      <c r="M23" s="8">
        <v>259.19942110002</v>
      </c>
      <c r="N23" s="8">
        <v>288.18077631339798</v>
      </c>
      <c r="O23" s="12"/>
      <c r="P23" s="12"/>
      <c r="Q23" s="12"/>
      <c r="R23" s="12">
        <v>254.45576388999899</v>
      </c>
    </row>
    <row r="24" spans="1:18">
      <c r="A24" s="1" t="s">
        <v>36</v>
      </c>
      <c r="B24" s="12">
        <f t="shared" si="0"/>
        <v>79164.71096636873</v>
      </c>
      <c r="C24" s="12">
        <f>+B24-SO2_2007!B23</f>
        <v>-45924.116236494796</v>
      </c>
      <c r="D24" s="13">
        <f>+(B24-SO2_2007!B23)/SO2_2007!B23</f>
        <v>-0.36713203939483019</v>
      </c>
      <c r="E24" s="8">
        <v>52301.214523999995</v>
      </c>
      <c r="F24" s="8">
        <v>15362.655133</v>
      </c>
      <c r="G24" s="8"/>
      <c r="H24" s="8"/>
      <c r="I24" s="8">
        <v>8858.1565385126596</v>
      </c>
      <c r="J24" s="8">
        <v>544.24349143749998</v>
      </c>
      <c r="K24" s="8"/>
      <c r="L24" s="8">
        <v>79.711265012308601</v>
      </c>
      <c r="M24" s="8">
        <v>68.669582218369499</v>
      </c>
      <c r="N24" s="8">
        <v>8.8119781478999908</v>
      </c>
      <c r="O24" s="12"/>
      <c r="P24" s="12"/>
      <c r="Q24" s="12"/>
      <c r="R24" s="12">
        <v>1941.2484540399901</v>
      </c>
    </row>
    <row r="25" spans="1:18">
      <c r="A25" s="1" t="s">
        <v>37</v>
      </c>
      <c r="B25" s="12">
        <f t="shared" si="0"/>
        <v>39560.851991383752</v>
      </c>
      <c r="C25" s="12">
        <f>+B25-SO2_2007!B24</f>
        <v>-55947.609463398709</v>
      </c>
      <c r="D25" s="13">
        <f>+(B25-SO2_2007!B24)/SO2_2007!B24</f>
        <v>-0.58578694087629668</v>
      </c>
      <c r="E25" s="8">
        <v>22747.726100400003</v>
      </c>
      <c r="F25" s="8">
        <v>12904.332925000001</v>
      </c>
      <c r="G25" s="8"/>
      <c r="H25" s="8"/>
      <c r="I25" s="8">
        <v>398.68994717112298</v>
      </c>
      <c r="J25" s="8">
        <v>405.01958216610001</v>
      </c>
      <c r="K25" s="8"/>
      <c r="L25" s="8">
        <v>30.0456690460537</v>
      </c>
      <c r="M25" s="8">
        <v>75.130662534283005</v>
      </c>
      <c r="N25" s="8">
        <v>41.718950531199901</v>
      </c>
      <c r="O25" s="12"/>
      <c r="P25" s="12"/>
      <c r="Q25" s="12"/>
      <c r="R25" s="12">
        <v>2958.1881545349902</v>
      </c>
    </row>
    <row r="26" spans="1:18">
      <c r="A26" s="1" t="s">
        <v>38</v>
      </c>
      <c r="B26" s="12">
        <f t="shared" si="0"/>
        <v>189777.92309213532</v>
      </c>
      <c r="C26" s="12">
        <f>+B26-SO2_2007!B25</f>
        <v>-226888.12481307526</v>
      </c>
      <c r="D26" s="13">
        <f>+(B26-SO2_2007!B25)/SO2_2007!B25</f>
        <v>-0.54453230819682996</v>
      </c>
      <c r="E26" s="8">
        <v>107633.82196100001</v>
      </c>
      <c r="F26" s="8">
        <v>34292.332564999997</v>
      </c>
      <c r="G26" s="8"/>
      <c r="H26" s="8"/>
      <c r="I26" s="8">
        <v>44809.963869630403</v>
      </c>
      <c r="J26" s="8">
        <v>671.45008187429994</v>
      </c>
      <c r="K26" s="8"/>
      <c r="L26" s="8">
        <v>64.783954495397296</v>
      </c>
      <c r="M26" s="8">
        <v>64.635589105241905</v>
      </c>
      <c r="N26" s="8"/>
      <c r="O26" s="12"/>
      <c r="P26" s="12"/>
      <c r="Q26" s="12"/>
      <c r="R26" s="12">
        <v>2240.93507102999</v>
      </c>
    </row>
    <row r="27" spans="1:18">
      <c r="A27" s="1" t="s">
        <v>39</v>
      </c>
      <c r="B27" s="12">
        <f t="shared" si="0"/>
        <v>22497.828247902569</v>
      </c>
      <c r="C27" s="12">
        <f>+B27-SO2_2007!B26</f>
        <v>-18196.870487348122</v>
      </c>
      <c r="D27" s="13">
        <f>+(B27-SO2_2007!B26)/SO2_2007!B26</f>
        <v>-0.44715579800043026</v>
      </c>
      <c r="E27" s="8">
        <v>8194.8770177000006</v>
      </c>
      <c r="F27" s="8">
        <v>4915.1923220999997</v>
      </c>
      <c r="G27" s="8"/>
      <c r="H27" s="8"/>
      <c r="I27" s="8">
        <v>436.33486671685301</v>
      </c>
      <c r="J27" s="8">
        <v>111.10859145473999</v>
      </c>
      <c r="K27" s="8"/>
      <c r="L27" s="8">
        <v>17.1533984364461</v>
      </c>
      <c r="M27" s="8">
        <v>8.4773945245280995</v>
      </c>
      <c r="N27" s="8"/>
      <c r="O27" s="12"/>
      <c r="P27" s="12"/>
      <c r="Q27" s="12"/>
      <c r="R27" s="12">
        <v>8814.6846569699992</v>
      </c>
    </row>
    <row r="28" spans="1:18">
      <c r="A28" s="1" t="s">
        <v>40</v>
      </c>
      <c r="B28" s="12">
        <f t="shared" si="0"/>
        <v>52203.576058090533</v>
      </c>
      <c r="C28" s="12">
        <f>+B28-SO2_2007!B27</f>
        <v>-24203.714620212588</v>
      </c>
      <c r="D28" s="13">
        <f>+(B28-SO2_2007!B27)/SO2_2007!B27</f>
        <v>-0.3167723185228129</v>
      </c>
      <c r="E28" s="8">
        <v>48930.869307000001</v>
      </c>
      <c r="F28" s="8">
        <v>1802.7162837000001</v>
      </c>
      <c r="G28" s="8"/>
      <c r="H28" s="8"/>
      <c r="I28" s="8">
        <v>812.63621637636004</v>
      </c>
      <c r="J28" s="8">
        <v>191.77578030494999</v>
      </c>
      <c r="K28" s="8"/>
      <c r="L28" s="8">
        <v>33.162165752703402</v>
      </c>
      <c r="M28" s="8">
        <v>25.943151276509699</v>
      </c>
      <c r="N28" s="8"/>
      <c r="O28" s="12"/>
      <c r="P28" s="12"/>
      <c r="Q28" s="12"/>
      <c r="R28" s="12">
        <v>406.47315368</v>
      </c>
    </row>
    <row r="29" spans="1:18">
      <c r="A29" s="1" t="s">
        <v>41</v>
      </c>
      <c r="B29" s="12">
        <f t="shared" si="0"/>
        <v>14151.19976445278</v>
      </c>
      <c r="C29" s="12">
        <f>+B29-SO2_2007!B28</f>
        <v>-4200.4400665733156</v>
      </c>
      <c r="D29" s="13">
        <f>+(B29-SO2_2007!B28)/SO2_2007!B28</f>
        <v>-0.22888636139599172</v>
      </c>
      <c r="E29" s="8">
        <v>6398.2680870000004</v>
      </c>
      <c r="F29" s="8">
        <v>1885.1204052000001</v>
      </c>
      <c r="G29" s="8"/>
      <c r="H29" s="8"/>
      <c r="I29" s="8">
        <v>4539.9732701027497</v>
      </c>
      <c r="J29" s="8">
        <v>240.26937169972999</v>
      </c>
      <c r="K29" s="8"/>
      <c r="L29" s="8">
        <v>23.766727743467101</v>
      </c>
      <c r="M29" s="8">
        <v>2.51114670684608</v>
      </c>
      <c r="N29" s="8"/>
      <c r="O29" s="12"/>
      <c r="P29" s="12"/>
      <c r="Q29" s="12"/>
      <c r="R29" s="12">
        <v>1061.2907559999901</v>
      </c>
    </row>
    <row r="30" spans="1:18">
      <c r="A30" s="1" t="s">
        <v>42</v>
      </c>
      <c r="B30" s="12">
        <f t="shared" si="0"/>
        <v>9501.5055909065923</v>
      </c>
      <c r="C30" s="12">
        <f>+B30-SO2_2007!B29</f>
        <v>-41519.991208078151</v>
      </c>
      <c r="D30" s="13">
        <f>+(B30-SO2_2007!B29)/SO2_2007!B29</f>
        <v>-0.81377446396093067</v>
      </c>
      <c r="E30" s="8">
        <v>1928.29391986</v>
      </c>
      <c r="F30" s="8">
        <v>1481.9195293</v>
      </c>
      <c r="G30" s="8"/>
      <c r="H30" s="8"/>
      <c r="I30" s="8">
        <v>5930.4706624526398</v>
      </c>
      <c r="J30" s="8">
        <v>135.37406252609</v>
      </c>
      <c r="K30" s="8"/>
      <c r="L30" s="8">
        <v>16.059508579263699</v>
      </c>
      <c r="M30" s="8">
        <v>4.4898823885999901</v>
      </c>
      <c r="N30" s="8"/>
      <c r="O30" s="12"/>
      <c r="P30" s="12"/>
      <c r="Q30" s="12"/>
      <c r="R30" s="12">
        <v>4.8980258000000001</v>
      </c>
    </row>
    <row r="31" spans="1:18">
      <c r="A31" s="1" t="s">
        <v>43</v>
      </c>
      <c r="B31" s="12">
        <f t="shared" si="0"/>
        <v>13911.7106444077</v>
      </c>
      <c r="C31" s="12">
        <f>+B31-SO2_2007!B30</f>
        <v>-47620.672571860778</v>
      </c>
      <c r="D31" s="13">
        <f>+(B31-SO2_2007!B30)/SO2_2007!B30</f>
        <v>-0.77391237073473862</v>
      </c>
      <c r="E31" s="8">
        <v>8771.0349416999998</v>
      </c>
      <c r="F31" s="8">
        <v>2247.6223688</v>
      </c>
      <c r="G31" s="8"/>
      <c r="H31" s="8"/>
      <c r="I31" s="8">
        <v>1431.9009884693101</v>
      </c>
      <c r="J31" s="8">
        <v>697.45199141800003</v>
      </c>
      <c r="K31" s="8"/>
      <c r="L31" s="8">
        <v>69.228075122176904</v>
      </c>
      <c r="M31" s="8">
        <v>52.799562334418198</v>
      </c>
      <c r="N31" s="8">
        <v>519.87417246379903</v>
      </c>
      <c r="O31" s="12"/>
      <c r="P31" s="12"/>
      <c r="Q31" s="12"/>
      <c r="R31" s="12">
        <v>121.79854409999901</v>
      </c>
    </row>
    <row r="32" spans="1:18">
      <c r="A32" s="1" t="s">
        <v>44</v>
      </c>
      <c r="B32" s="12">
        <f t="shared" si="0"/>
        <v>22580.317813340087</v>
      </c>
      <c r="C32" s="12">
        <f>+B32-SO2_2007!B31</f>
        <v>-7989.1634632710229</v>
      </c>
      <c r="D32" s="13">
        <f>+(B32-SO2_2007!B31)/SO2_2007!B31</f>
        <v>-0.26134442357658122</v>
      </c>
      <c r="E32" s="8">
        <v>9647.5496332000002</v>
      </c>
      <c r="F32" s="8">
        <v>11116.985994999999</v>
      </c>
      <c r="G32" s="8"/>
      <c r="H32" s="8"/>
      <c r="I32" s="8">
        <v>284.05436167222899</v>
      </c>
      <c r="J32" s="8">
        <v>240.70914198169999</v>
      </c>
      <c r="K32" s="8"/>
      <c r="L32" s="8">
        <v>12.9269573932051</v>
      </c>
      <c r="M32" s="8">
        <v>8.9718356319576404</v>
      </c>
      <c r="N32" s="8"/>
      <c r="O32" s="12"/>
      <c r="P32" s="12"/>
      <c r="Q32" s="12"/>
      <c r="R32" s="12">
        <v>1269.1198884610001</v>
      </c>
    </row>
    <row r="33" spans="1:18">
      <c r="A33" s="1" t="s">
        <v>45</v>
      </c>
      <c r="B33" s="12">
        <f t="shared" si="0"/>
        <v>61393.382854362921</v>
      </c>
      <c r="C33" s="12">
        <f>+B33-SO2_2007!B32</f>
        <v>-179533.63250495543</v>
      </c>
      <c r="D33" s="13">
        <f>+(B33-SO2_2007!B32)/SO2_2007!B32</f>
        <v>-0.74517850244896411</v>
      </c>
      <c r="E33" s="8">
        <v>28703.723062999998</v>
      </c>
      <c r="F33" s="8">
        <v>14101.582332</v>
      </c>
      <c r="G33" s="8"/>
      <c r="H33" s="8"/>
      <c r="I33" s="8">
        <v>16651.855429968</v>
      </c>
      <c r="J33" s="8">
        <v>1155.4952290138999</v>
      </c>
      <c r="K33" s="8"/>
      <c r="L33" s="8">
        <v>133.77629054783799</v>
      </c>
      <c r="M33" s="8">
        <v>426.91033613418699</v>
      </c>
      <c r="N33" s="8">
        <v>167.26986169899899</v>
      </c>
      <c r="O33" s="12"/>
      <c r="P33" s="12"/>
      <c r="Q33" s="12"/>
      <c r="R33" s="12">
        <v>52.770311999999898</v>
      </c>
    </row>
    <row r="34" spans="1:18">
      <c r="A34" s="1" t="s">
        <v>46</v>
      </c>
      <c r="B34" s="12">
        <f t="shared" si="0"/>
        <v>111067.42642988083</v>
      </c>
      <c r="C34" s="12">
        <f>+B34-SO2_2007!B33</f>
        <v>-328616.80856363173</v>
      </c>
      <c r="D34" s="13">
        <f>+(B34-SO2_2007!B33)/SO2_2007!B33</f>
        <v>-0.74739274781703369</v>
      </c>
      <c r="E34" s="8">
        <v>75754.778504999995</v>
      </c>
      <c r="F34" s="8">
        <v>19133.325213</v>
      </c>
      <c r="G34" s="8"/>
      <c r="H34" s="8"/>
      <c r="I34" s="8">
        <v>11911.9840091312</v>
      </c>
      <c r="J34" s="8">
        <v>939.16864418479997</v>
      </c>
      <c r="K34" s="8"/>
      <c r="L34" s="8">
        <v>86.150281064169903</v>
      </c>
      <c r="M34" s="8">
        <v>16.1308528001511</v>
      </c>
      <c r="N34" s="8">
        <v>106.9609377415</v>
      </c>
      <c r="O34" s="12"/>
      <c r="P34" s="12"/>
      <c r="Q34" s="12"/>
      <c r="R34" s="12">
        <v>3118.92798695899</v>
      </c>
    </row>
    <row r="35" spans="1:18">
      <c r="A35" s="1" t="s">
        <v>47</v>
      </c>
      <c r="B35" s="12">
        <f t="shared" si="0"/>
        <v>32697.816865578592</v>
      </c>
      <c r="C35" s="12">
        <f>+B35-SO2_2007!B34</f>
        <v>-116588.5034124587</v>
      </c>
      <c r="D35" s="13">
        <f>+(B35-SO2_2007!B34)/SO2_2007!B34</f>
        <v>-0.78097245075985022</v>
      </c>
      <c r="E35" s="8">
        <v>25302.350437000001</v>
      </c>
      <c r="F35" s="8">
        <v>6330.1400218999997</v>
      </c>
      <c r="G35" s="8"/>
      <c r="H35" s="8"/>
      <c r="I35" s="8">
        <v>675.05649119076804</v>
      </c>
      <c r="J35" s="8">
        <v>69.305273411169992</v>
      </c>
      <c r="K35" s="8"/>
      <c r="L35" s="8">
        <v>28.3263016800136</v>
      </c>
      <c r="M35" s="8">
        <v>5.4644263966430398</v>
      </c>
      <c r="N35" s="8"/>
      <c r="O35" s="12"/>
      <c r="P35" s="12"/>
      <c r="Q35" s="12"/>
      <c r="R35" s="12">
        <v>287.17391400000002</v>
      </c>
    </row>
    <row r="36" spans="1:18">
      <c r="A36" s="1" t="s">
        <v>48</v>
      </c>
      <c r="B36" s="12">
        <f t="shared" si="0"/>
        <v>208181.18204568754</v>
      </c>
      <c r="C36" s="12">
        <f>+B36-SO2_2007!B35</f>
        <v>-903399.91916864144</v>
      </c>
      <c r="D36" s="13">
        <f>+(B36-SO2_2007!B35)/SO2_2007!B35</f>
        <v>-0.812716155556924</v>
      </c>
      <c r="E36" s="8">
        <v>147925.90029700001</v>
      </c>
      <c r="F36" s="8">
        <v>45572.711200999998</v>
      </c>
      <c r="G36" s="8"/>
      <c r="H36" s="8"/>
      <c r="I36" s="8">
        <v>12865.848903547299</v>
      </c>
      <c r="J36" s="8">
        <v>1122.7348242708999</v>
      </c>
      <c r="K36" s="8"/>
      <c r="L36" s="8">
        <v>106.950725918274</v>
      </c>
      <c r="M36" s="8">
        <v>412.46732409441898</v>
      </c>
      <c r="N36" s="8">
        <v>67.525351336599996</v>
      </c>
      <c r="O36" s="12"/>
      <c r="P36" s="12"/>
      <c r="Q36" s="12"/>
      <c r="R36" s="12">
        <v>107.04341852</v>
      </c>
    </row>
    <row r="37" spans="1:18">
      <c r="A37" s="1" t="s">
        <v>49</v>
      </c>
      <c r="B37" s="12">
        <f t="shared" si="0"/>
        <v>77314.599934732265</v>
      </c>
      <c r="C37" s="12">
        <f>+B37-SO2_2007!B36</f>
        <v>-71562.665394414347</v>
      </c>
      <c r="D37" s="13">
        <f>+(B37-SO2_2007!B36)/SO2_2007!B36</f>
        <v>-0.48068229380892641</v>
      </c>
      <c r="E37" s="8">
        <v>45658.605408000003</v>
      </c>
      <c r="F37" s="8">
        <v>20943.724783000001</v>
      </c>
      <c r="G37" s="8"/>
      <c r="H37" s="8"/>
      <c r="I37" s="8">
        <v>4976.5372308880696</v>
      </c>
      <c r="J37" s="8">
        <v>494.47908385010004</v>
      </c>
      <c r="K37" s="8"/>
      <c r="L37" s="8">
        <v>38.136516516593701</v>
      </c>
      <c r="M37" s="8">
        <v>8.9541168475114201</v>
      </c>
      <c r="N37" s="8"/>
      <c r="O37" s="12"/>
      <c r="P37" s="12"/>
      <c r="Q37" s="12"/>
      <c r="R37" s="12">
        <v>5194.1627956299799</v>
      </c>
    </row>
    <row r="38" spans="1:18">
      <c r="A38" s="1" t="s">
        <v>50</v>
      </c>
      <c r="B38" s="12">
        <f t="shared" si="0"/>
        <v>26170.048616552107</v>
      </c>
      <c r="C38" s="12">
        <f>+B38-SO2_2007!B37</f>
        <v>-4538.6824605597831</v>
      </c>
      <c r="D38" s="13">
        <f>+(B38-SO2_2007!B37)/SO2_2007!B37</f>
        <v>-0.14779778588580611</v>
      </c>
      <c r="E38" s="8">
        <v>13210.7680459</v>
      </c>
      <c r="F38" s="8">
        <v>4207.5201552999997</v>
      </c>
      <c r="G38" s="8"/>
      <c r="H38" s="8"/>
      <c r="I38" s="8">
        <v>1158.0831704152099</v>
      </c>
      <c r="J38" s="8">
        <v>341.22436220550003</v>
      </c>
      <c r="K38" s="8"/>
      <c r="L38" s="8">
        <v>36.949157048729198</v>
      </c>
      <c r="M38" s="8">
        <v>35.3612053020411</v>
      </c>
      <c r="N38" s="8">
        <v>101.62251514063701</v>
      </c>
      <c r="O38" s="12"/>
      <c r="P38" s="12"/>
      <c r="Q38" s="12"/>
      <c r="R38" s="12">
        <v>7078.5200052399896</v>
      </c>
    </row>
    <row r="39" spans="1:18">
      <c r="A39" s="1" t="s">
        <v>51</v>
      </c>
      <c r="B39" s="12">
        <f t="shared" si="0"/>
        <v>191776.88849300737</v>
      </c>
      <c r="C39" s="12">
        <f>+B39-SO2_2007!B38</f>
        <v>-910217.97660408856</v>
      </c>
      <c r="D39" s="13">
        <f>+(B39-SO2_2007!B38)/SO2_2007!B38</f>
        <v>-0.82597297449647367</v>
      </c>
      <c r="E39" s="8">
        <v>94520.672535999998</v>
      </c>
      <c r="F39" s="8">
        <v>24396.476790000001</v>
      </c>
      <c r="G39" s="8"/>
      <c r="H39" s="8"/>
      <c r="I39" s="8">
        <v>71514.461208422406</v>
      </c>
      <c r="J39" s="8">
        <v>873.59374180780003</v>
      </c>
      <c r="K39" s="8"/>
      <c r="L39" s="8">
        <v>95.394811489160006</v>
      </c>
      <c r="M39" s="8">
        <v>15.638125533736099</v>
      </c>
      <c r="N39" s="8">
        <v>172.33323717530001</v>
      </c>
      <c r="O39" s="12"/>
      <c r="P39" s="12"/>
      <c r="Q39" s="12"/>
      <c r="R39" s="12">
        <v>188.31804257900001</v>
      </c>
    </row>
    <row r="40" spans="1:18">
      <c r="A40" s="1" t="s">
        <v>52</v>
      </c>
      <c r="B40" s="12">
        <f t="shared" si="0"/>
        <v>3721.4587049430738</v>
      </c>
      <c r="C40" s="12">
        <f>+B40-SO2_2007!B39</f>
        <v>-853.64215033993241</v>
      </c>
      <c r="D40" s="13">
        <f>+(B40-SO2_2007!B39)/SO2_2007!B39</f>
        <v>-0.18658433493421378</v>
      </c>
      <c r="E40" s="8">
        <v>0</v>
      </c>
      <c r="F40" s="8">
        <v>939.47202659000004</v>
      </c>
      <c r="G40" s="8"/>
      <c r="H40" s="8"/>
      <c r="I40" s="8">
        <v>2656.12078565914</v>
      </c>
      <c r="J40" s="8">
        <v>79.071311500709996</v>
      </c>
      <c r="K40" s="8"/>
      <c r="L40" s="8">
        <v>7.65716005696137</v>
      </c>
      <c r="M40" s="8">
        <v>10.051100418061999</v>
      </c>
      <c r="N40" s="8">
        <v>29.0863207182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69378.051874120851</v>
      </c>
      <c r="C41" s="12">
        <f>+B41-SO2_2007!B40</f>
        <v>-147363.98394402274</v>
      </c>
      <c r="D41" s="13">
        <f>+(B41-SO2_2007!B40)/SO2_2007!B40</f>
        <v>-0.67990495423632458</v>
      </c>
      <c r="E41" s="8">
        <v>50213.139910999998</v>
      </c>
      <c r="F41" s="8">
        <v>15194.390069999999</v>
      </c>
      <c r="G41" s="8"/>
      <c r="H41" s="8"/>
      <c r="I41" s="8">
        <v>1207.54148201628</v>
      </c>
      <c r="J41" s="8">
        <v>454.48022849630001</v>
      </c>
      <c r="K41" s="8"/>
      <c r="L41" s="8">
        <v>43.636404628332897</v>
      </c>
      <c r="M41" s="8">
        <v>38.362989829765503</v>
      </c>
      <c r="N41" s="8">
        <v>247.62569843450001</v>
      </c>
      <c r="O41" s="12"/>
      <c r="P41" s="12"/>
      <c r="Q41" s="12"/>
      <c r="R41" s="12">
        <v>1978.8750897156899</v>
      </c>
    </row>
    <row r="42" spans="1:18">
      <c r="A42" s="1" t="s">
        <v>54</v>
      </c>
      <c r="B42" s="12">
        <f t="shared" si="0"/>
        <v>16292.348193113912</v>
      </c>
      <c r="C42" s="12">
        <f>+B42-SO2_2007!B41</f>
        <v>2805.6376620693918</v>
      </c>
      <c r="D42" s="13">
        <f>+(B42-SO2_2007!B41)/SO2_2007!B41</f>
        <v>0.20802979760047541</v>
      </c>
      <c r="E42" s="8">
        <v>13230.057625099998</v>
      </c>
      <c r="F42" s="8">
        <v>1732.7764889</v>
      </c>
      <c r="G42" s="8"/>
      <c r="H42" s="8"/>
      <c r="I42" s="8">
        <v>573.78659362242604</v>
      </c>
      <c r="J42" s="8">
        <v>84.127179515969999</v>
      </c>
      <c r="K42" s="8"/>
      <c r="L42" s="8">
        <v>21.7139052673019</v>
      </c>
      <c r="M42" s="8">
        <v>1.38589364821683</v>
      </c>
      <c r="N42" s="8"/>
      <c r="O42" s="12"/>
      <c r="P42" s="12"/>
      <c r="Q42" s="12"/>
      <c r="R42" s="12">
        <v>648.50050706000002</v>
      </c>
    </row>
    <row r="43" spans="1:18">
      <c r="A43" s="1" t="s">
        <v>55</v>
      </c>
      <c r="B43" s="12">
        <f t="shared" si="0"/>
        <v>61905.819068525889</v>
      </c>
      <c r="C43" s="12">
        <f>+B43-SO2_2007!B42</f>
        <v>-235239.41341357309</v>
      </c>
      <c r="D43" s="13">
        <f>+(B43-SO2_2007!B42)/SO2_2007!B42</f>
        <v>-0.79166477432123938</v>
      </c>
      <c r="E43" s="8">
        <v>40446.731368000001</v>
      </c>
      <c r="F43" s="8">
        <v>14143.000948999999</v>
      </c>
      <c r="G43" s="8"/>
      <c r="H43" s="8"/>
      <c r="I43" s="8">
        <v>4746.0434053016097</v>
      </c>
      <c r="J43" s="8">
        <v>743.93263525980001</v>
      </c>
      <c r="K43" s="8"/>
      <c r="L43" s="8">
        <v>57.157217060175</v>
      </c>
      <c r="M43" s="8">
        <v>85.997889585205399</v>
      </c>
      <c r="N43" s="8">
        <v>523.01620590909897</v>
      </c>
      <c r="O43" s="12"/>
      <c r="P43" s="12"/>
      <c r="Q43" s="12"/>
      <c r="R43" s="12">
        <v>1159.93939841</v>
      </c>
    </row>
    <row r="44" spans="1:18">
      <c r="A44" s="1" t="s">
        <v>56</v>
      </c>
      <c r="B44" s="12">
        <f t="shared" si="0"/>
        <v>244010.70759222467</v>
      </c>
      <c r="C44" s="12">
        <f>+B44-SO2_2007!B43</f>
        <v>-406753.90812856879</v>
      </c>
      <c r="D44" s="13">
        <f>+(B44-SO2_2007!B43)/SO2_2007!B43</f>
        <v>-0.62503998881076839</v>
      </c>
      <c r="E44" s="8">
        <v>136035.755779</v>
      </c>
      <c r="F44" s="8">
        <v>98849.877720999997</v>
      </c>
      <c r="G44" s="8"/>
      <c r="H44" s="8"/>
      <c r="I44" s="8">
        <v>1425.37597239608</v>
      </c>
      <c r="J44" s="8">
        <v>2730.3678833974</v>
      </c>
      <c r="K44" s="8"/>
      <c r="L44" s="8">
        <v>189.33901949364801</v>
      </c>
      <c r="M44" s="8">
        <v>127.243672018548</v>
      </c>
      <c r="N44" s="8"/>
      <c r="O44" s="12"/>
      <c r="P44" s="12"/>
      <c r="Q44" s="12"/>
      <c r="R44" s="12">
        <v>4652.7475449189997</v>
      </c>
    </row>
    <row r="45" spans="1:18">
      <c r="A45" s="1" t="s">
        <v>57</v>
      </c>
      <c r="B45" s="12">
        <f t="shared" si="0"/>
        <v>46.02046945</v>
      </c>
      <c r="C45" s="12">
        <f>+B45-SO2_2007!B44</f>
        <v>-16315.68357012098</v>
      </c>
      <c r="D45" s="13">
        <f>+(B45-SO2_2007!B44)/SO2_2007!B44</f>
        <v>-0.99718730583692872</v>
      </c>
      <c r="E45" s="8">
        <v>0</v>
      </c>
      <c r="F45" s="8">
        <v>46.02046945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28175.373837611183</v>
      </c>
      <c r="C46" s="12">
        <f>+B46-SO2_2007!B45</f>
        <v>-6867.3534243188078</v>
      </c>
      <c r="D46" s="13">
        <f>+(B46-SO2_2007!B45)/SO2_2007!B45</f>
        <v>-0.19597086074346218</v>
      </c>
      <c r="E46" s="8">
        <v>17582.069493300001</v>
      </c>
      <c r="F46" s="8">
        <v>7688.1818258000003</v>
      </c>
      <c r="G46" s="8"/>
      <c r="H46" s="8"/>
      <c r="I46" s="8">
        <v>1687.6328448726299</v>
      </c>
      <c r="J46" s="8">
        <v>260.20913000280001</v>
      </c>
      <c r="K46" s="8"/>
      <c r="L46" s="8">
        <v>22.4106817603606</v>
      </c>
      <c r="M46" s="8">
        <v>24.2962673253848</v>
      </c>
      <c r="N46" s="8"/>
      <c r="O46" s="12"/>
      <c r="P46" s="12"/>
      <c r="Q46" s="12"/>
      <c r="R46" s="12">
        <v>910.57359455000096</v>
      </c>
    </row>
    <row r="47" spans="1:18">
      <c r="A47" s="1" t="s">
        <v>59</v>
      </c>
      <c r="B47" s="12">
        <f t="shared" si="0"/>
        <v>2370.1875540983142</v>
      </c>
      <c r="C47" s="12">
        <f>+B47-SO2_2007!B46</f>
        <v>-1797.4738753280903</v>
      </c>
      <c r="D47" s="13">
        <f>+(B47-SO2_2007!B46)/SO2_2007!B46</f>
        <v>-0.43129076240136827</v>
      </c>
      <c r="E47" s="8">
        <v>264.32666725000001</v>
      </c>
      <c r="F47" s="8">
        <v>159.95741860999999</v>
      </c>
      <c r="G47" s="8"/>
      <c r="H47" s="8"/>
      <c r="I47" s="8">
        <v>1822.66582045021</v>
      </c>
      <c r="J47" s="8">
        <v>108.04881314499001</v>
      </c>
      <c r="K47" s="8"/>
      <c r="L47" s="8">
        <v>7.9209003692629398</v>
      </c>
      <c r="M47" s="8">
        <v>0.1766142738508</v>
      </c>
      <c r="N47" s="8"/>
      <c r="O47" s="12"/>
      <c r="P47" s="12"/>
      <c r="Q47" s="12"/>
      <c r="R47" s="12">
        <v>7.0913199999999996</v>
      </c>
    </row>
    <row r="48" spans="1:18">
      <c r="A48" s="1" t="s">
        <v>60</v>
      </c>
      <c r="B48" s="12">
        <f t="shared" si="0"/>
        <v>72226.43545341774</v>
      </c>
      <c r="C48" s="12">
        <f>+B48-SO2_2007!B47</f>
        <v>-185870.05159679829</v>
      </c>
      <c r="D48" s="13">
        <f>+(B48-SO2_2007!B47)/SO2_2007!B47</f>
        <v>-0.72015723158849065</v>
      </c>
      <c r="E48" s="8">
        <v>34109.923042000002</v>
      </c>
      <c r="F48" s="8">
        <v>22292.130176999999</v>
      </c>
      <c r="G48" s="8"/>
      <c r="H48" s="8"/>
      <c r="I48" s="8">
        <v>12985.3226146385</v>
      </c>
      <c r="J48" s="8">
        <v>669.08482575979997</v>
      </c>
      <c r="K48" s="8"/>
      <c r="L48" s="8">
        <v>63.536834474569403</v>
      </c>
      <c r="M48" s="8">
        <v>654.79833163698299</v>
      </c>
      <c r="N48" s="8">
        <v>143.24344430790001</v>
      </c>
      <c r="O48" s="12"/>
      <c r="P48" s="12"/>
      <c r="Q48" s="12"/>
      <c r="R48" s="12">
        <v>1308.3961835999901</v>
      </c>
    </row>
    <row r="49" spans="1:18">
      <c r="A49" s="1" t="s">
        <v>61</v>
      </c>
      <c r="B49" s="12">
        <f t="shared" si="0"/>
        <v>19735.13031845315</v>
      </c>
      <c r="C49" s="12">
        <f>+B49-SO2_2007!B48</f>
        <v>-20392.897819746329</v>
      </c>
      <c r="D49" s="13">
        <f>+(B49-SO2_2007!B48)/SO2_2007!B48</f>
        <v>-0.50819586124476201</v>
      </c>
      <c r="E49" s="8">
        <v>399.46545934</v>
      </c>
      <c r="F49" s="8">
        <v>10402.306076999999</v>
      </c>
      <c r="G49" s="8"/>
      <c r="H49" s="8"/>
      <c r="I49" s="8">
        <v>1615.15457032066</v>
      </c>
      <c r="J49" s="8">
        <v>615.89903770949991</v>
      </c>
      <c r="K49" s="8"/>
      <c r="L49" s="8">
        <v>59.970062412579402</v>
      </c>
      <c r="M49" s="8">
        <v>109.48616038368699</v>
      </c>
      <c r="N49" s="8">
        <v>712.40017993672495</v>
      </c>
      <c r="O49" s="12"/>
      <c r="P49" s="12"/>
      <c r="Q49" s="12"/>
      <c r="R49" s="12">
        <v>5820.4487713500002</v>
      </c>
    </row>
    <row r="50" spans="1:18">
      <c r="A50" s="1" t="s">
        <v>62</v>
      </c>
      <c r="B50" s="12">
        <f t="shared" si="0"/>
        <v>89622.495917438995</v>
      </c>
      <c r="C50" s="12">
        <f>+B50-SO2_2007!B49</f>
        <v>-332202.66978070582</v>
      </c>
      <c r="D50" s="13">
        <f>+(B50-SO2_2007!B49)/SO2_2007!B49</f>
        <v>-0.7875363937352845</v>
      </c>
      <c r="E50" s="8">
        <v>65203.044832999993</v>
      </c>
      <c r="F50" s="8">
        <v>18542.550876000001</v>
      </c>
      <c r="G50" s="8"/>
      <c r="H50" s="8"/>
      <c r="I50" s="8">
        <v>4736.7767682776903</v>
      </c>
      <c r="J50" s="8">
        <v>155.35561646341</v>
      </c>
      <c r="K50" s="8"/>
      <c r="L50" s="8">
        <v>13.6841195150211</v>
      </c>
      <c r="M50" s="8">
        <v>72.328552122692699</v>
      </c>
      <c r="N50" s="8">
        <v>1.0436808421999899</v>
      </c>
      <c r="O50" s="12"/>
      <c r="P50" s="12"/>
      <c r="Q50" s="12"/>
      <c r="R50" s="12">
        <v>897.71147121799902</v>
      </c>
    </row>
    <row r="51" spans="1:18">
      <c r="A51" s="1" t="s">
        <v>63</v>
      </c>
      <c r="B51" s="12">
        <f t="shared" si="0"/>
        <v>54287.202000511839</v>
      </c>
      <c r="C51" s="12">
        <f>+B51-SO2_2007!B50</f>
        <v>-153511.18544395789</v>
      </c>
      <c r="D51" s="13">
        <f>+(B51-SO2_2007!B50)/SO2_2007!B50</f>
        <v>-0.73875060981876439</v>
      </c>
      <c r="E51" s="8">
        <v>39791.383306000003</v>
      </c>
      <c r="F51" s="8">
        <v>6998.1179394000001</v>
      </c>
      <c r="G51" s="8"/>
      <c r="H51" s="8"/>
      <c r="I51" s="8">
        <v>6478.8670239866397</v>
      </c>
      <c r="J51" s="8">
        <v>586.28222809850001</v>
      </c>
      <c r="K51" s="8"/>
      <c r="L51" s="8">
        <v>77.636216947494106</v>
      </c>
      <c r="M51" s="8">
        <v>125.82277375710299</v>
      </c>
      <c r="N51" s="8">
        <v>20.943235931099899</v>
      </c>
      <c r="O51" s="12"/>
      <c r="P51" s="12"/>
      <c r="Q51" s="12"/>
      <c r="R51" s="12">
        <v>208.14927639099901</v>
      </c>
    </row>
    <row r="52" spans="1:18">
      <c r="A52" s="1" t="s">
        <v>64</v>
      </c>
      <c r="B52" s="12">
        <f t="shared" si="0"/>
        <v>53991.116909058517</v>
      </c>
      <c r="C52" s="12">
        <f>+B52-SO2_2007!B51</f>
        <v>-64391.724661308865</v>
      </c>
      <c r="D52" s="13">
        <f>+(B52-SO2_2007!B51)/SO2_2007!B51</f>
        <v>-0.54392785142797984</v>
      </c>
      <c r="E52" s="8">
        <v>28329.589778000001</v>
      </c>
      <c r="F52" s="8">
        <v>21051.191760999998</v>
      </c>
      <c r="G52" s="8"/>
      <c r="H52" s="8"/>
      <c r="I52" s="8">
        <v>2077.7336891588702</v>
      </c>
      <c r="J52" s="8">
        <v>90.028166900000002</v>
      </c>
      <c r="K52" s="8"/>
      <c r="L52" s="8">
        <v>7.6306690621446602</v>
      </c>
      <c r="M52" s="8">
        <v>13.433760070009299</v>
      </c>
      <c r="N52" s="8"/>
      <c r="O52" s="12"/>
      <c r="P52" s="12"/>
      <c r="Q52" s="12"/>
      <c r="R52" s="12">
        <v>2421.5090848674899</v>
      </c>
    </row>
    <row r="53" spans="1:18">
      <c r="A53" s="3" t="s">
        <v>13</v>
      </c>
      <c r="B53" s="12">
        <f t="shared" si="0"/>
        <v>3582756.9140220121</v>
      </c>
      <c r="C53" s="12">
        <f>+B53-PM25_2007!B52</f>
        <v>-547643.93815452931</v>
      </c>
      <c r="D53" s="13">
        <f>+(B53-PM25_2007!B52)/PM25_2007!B52</f>
        <v>-0.13258856894384591</v>
      </c>
      <c r="E53" s="10">
        <f>SUM(E3:E52)</f>
        <v>2098072.2208822099</v>
      </c>
      <c r="F53" s="10">
        <f>SUM(F3:F52)</f>
        <v>996320.30728668976</v>
      </c>
      <c r="G53" s="10">
        <f t="shared" ref="G53:R53" si="1">SUM(G3:G52)</f>
        <v>0</v>
      </c>
      <c r="H53" s="10">
        <f t="shared" si="1"/>
        <v>0</v>
      </c>
      <c r="I53" s="10">
        <f t="shared" si="1"/>
        <v>323645.52831646526</v>
      </c>
      <c r="J53" s="10">
        <f t="shared" si="1"/>
        <v>28284.211267994662</v>
      </c>
      <c r="K53" s="10">
        <f t="shared" si="1"/>
        <v>0</v>
      </c>
      <c r="L53" s="10">
        <f t="shared" si="1"/>
        <v>2719.1544338128815</v>
      </c>
      <c r="M53" s="10">
        <f t="shared" si="1"/>
        <v>6972.0666917183771</v>
      </c>
      <c r="N53" s="10">
        <f t="shared" si="1"/>
        <v>6159.7198228266525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120583.70532029423</v>
      </c>
    </row>
  </sheetData>
  <pageMargins left="0.25" right="0.25" top="0.75" bottom="0.75" header="0.3" footer="0.3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44" sqref="K44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 t="shared" ref="B2:B33" si="0">+C2+D2+E2+F2+G2+H2+I2+J2+K2+L2+M2+N2+O2+P2</f>
        <v>410004.90370091121</v>
      </c>
      <c r="C2" s="8">
        <v>1157.4959481403901</v>
      </c>
      <c r="D2" s="8">
        <v>31287.760168580699</v>
      </c>
      <c r="E2" s="8"/>
      <c r="F2" s="8"/>
      <c r="G2" s="8">
        <v>66309.223253978591</v>
      </c>
      <c r="H2" s="8">
        <v>65023.913447799998</v>
      </c>
      <c r="I2" s="8">
        <v>6918.5164380790002</v>
      </c>
      <c r="J2" s="8">
        <v>50023.828230623702</v>
      </c>
      <c r="K2" s="8">
        <v>1257.9434702747001</v>
      </c>
      <c r="L2" s="12">
        <v>31.826317435100002</v>
      </c>
      <c r="M2" s="12"/>
      <c r="N2" s="12"/>
      <c r="O2" s="12"/>
      <c r="P2" s="12">
        <v>187994.396425999</v>
      </c>
    </row>
    <row r="3" spans="1:16">
      <c r="A3" s="1" t="s">
        <v>16</v>
      </c>
      <c r="B3" s="8">
        <f t="shared" si="0"/>
        <v>255739.02527819385</v>
      </c>
      <c r="C3" s="8">
        <v>496.05462506190003</v>
      </c>
      <c r="D3" s="8">
        <v>2984.6542839181302</v>
      </c>
      <c r="E3" s="8"/>
      <c r="F3" s="8"/>
      <c r="G3" s="8">
        <v>88436.100983043507</v>
      </c>
      <c r="H3" s="8">
        <v>67059.383981599996</v>
      </c>
      <c r="I3" s="8">
        <v>7805.9239287030005</v>
      </c>
      <c r="J3" s="8">
        <v>45494.595001401001</v>
      </c>
      <c r="K3" s="8">
        <v>1157.1366197663001</v>
      </c>
      <c r="L3" s="12"/>
      <c r="M3" s="12"/>
      <c r="N3" s="12"/>
      <c r="O3" s="12"/>
      <c r="P3" s="12">
        <v>42305.175854699999</v>
      </c>
    </row>
    <row r="4" spans="1:16">
      <c r="A4" s="1" t="s">
        <v>17</v>
      </c>
      <c r="B4" s="8">
        <f t="shared" si="0"/>
        <v>308874.97360624472</v>
      </c>
      <c r="C4" s="8">
        <v>506.45121480739903</v>
      </c>
      <c r="D4" s="8">
        <v>27467.961557191298</v>
      </c>
      <c r="E4" s="8"/>
      <c r="F4" s="8"/>
      <c r="G4" s="8">
        <v>76502.415247101584</v>
      </c>
      <c r="H4" s="8">
        <v>43083.393616499998</v>
      </c>
      <c r="I4" s="8">
        <v>4109.6075773550001</v>
      </c>
      <c r="J4" s="8">
        <v>34030.391056574997</v>
      </c>
      <c r="K4" s="8">
        <v>976.90890031444803</v>
      </c>
      <c r="L4" s="12"/>
      <c r="M4" s="12"/>
      <c r="N4" s="12"/>
      <c r="O4" s="12"/>
      <c r="P4" s="12">
        <v>122197.8444364</v>
      </c>
    </row>
    <row r="5" spans="1:16">
      <c r="A5" s="1" t="s">
        <v>18</v>
      </c>
      <c r="B5" s="8">
        <f t="shared" si="0"/>
        <v>1145768.2643048281</v>
      </c>
      <c r="C5" s="8">
        <v>610.84426836032299</v>
      </c>
      <c r="D5" s="8">
        <v>41653.787966858203</v>
      </c>
      <c r="E5" s="8"/>
      <c r="F5" s="8"/>
      <c r="G5" s="8">
        <v>287553.597117186</v>
      </c>
      <c r="H5" s="8">
        <v>215324.33630200001</v>
      </c>
      <c r="I5" s="8">
        <v>3845.2174829679998</v>
      </c>
      <c r="J5" s="8">
        <v>128963.6367651024</v>
      </c>
      <c r="K5" s="8">
        <v>6629.5375845500002</v>
      </c>
      <c r="L5" s="12">
        <v>372.262398304199</v>
      </c>
      <c r="M5" s="12"/>
      <c r="N5" s="12"/>
      <c r="O5" s="12"/>
      <c r="P5" s="12">
        <v>460815.044419499</v>
      </c>
    </row>
    <row r="6" spans="1:16">
      <c r="A6" s="1" t="s">
        <v>19</v>
      </c>
      <c r="B6" s="8">
        <f t="shared" si="0"/>
        <v>333990.90957257844</v>
      </c>
      <c r="C6" s="8">
        <v>532.59000037399903</v>
      </c>
      <c r="D6" s="8">
        <v>61094.9155484449</v>
      </c>
      <c r="E6" s="8"/>
      <c r="F6" s="8"/>
      <c r="G6" s="8">
        <v>161851.57082644498</v>
      </c>
      <c r="H6" s="8">
        <v>52212.473254700002</v>
      </c>
      <c r="I6" s="8">
        <v>4673.1689509149992</v>
      </c>
      <c r="J6" s="8">
        <v>36424.692872397602</v>
      </c>
      <c r="K6" s="8">
        <v>746.104969101969</v>
      </c>
      <c r="L6" s="12"/>
      <c r="M6" s="12"/>
      <c r="N6" s="12"/>
      <c r="O6" s="12"/>
      <c r="P6" s="12">
        <v>16455.393150200001</v>
      </c>
    </row>
    <row r="7" spans="1:16">
      <c r="A7" s="1" t="s">
        <v>20</v>
      </c>
      <c r="B7" s="8">
        <f t="shared" si="0"/>
        <v>88514.124465175293</v>
      </c>
      <c r="C7" s="8">
        <v>182.27306630419901</v>
      </c>
      <c r="D7" s="8">
        <v>1094.9896561360799</v>
      </c>
      <c r="E7" s="8"/>
      <c r="F7" s="8"/>
      <c r="G7" s="8">
        <v>32163.783975199891</v>
      </c>
      <c r="H7" s="8">
        <v>28657.116735600001</v>
      </c>
      <c r="I7" s="8">
        <v>310.39588157510002</v>
      </c>
      <c r="J7" s="8">
        <v>25810.892106004601</v>
      </c>
      <c r="K7" s="8">
        <v>179.3407</v>
      </c>
      <c r="L7" s="12">
        <v>46.247944355400001</v>
      </c>
      <c r="M7" s="12"/>
      <c r="N7" s="12"/>
      <c r="O7" s="12"/>
      <c r="P7" s="12">
        <v>69.084399999999903</v>
      </c>
    </row>
    <row r="8" spans="1:16">
      <c r="A8" s="1" t="s">
        <v>21</v>
      </c>
      <c r="B8" s="8">
        <f t="shared" si="0"/>
        <v>29192.535499848749</v>
      </c>
      <c r="C8" s="8">
        <v>87.189711133200007</v>
      </c>
      <c r="D8" s="8">
        <v>3052.6762330575002</v>
      </c>
      <c r="E8" s="8"/>
      <c r="F8" s="8"/>
      <c r="G8" s="8">
        <v>9065.0870446139907</v>
      </c>
      <c r="H8" s="8">
        <v>9228.9431128699998</v>
      </c>
      <c r="I8" s="8">
        <v>320.97386382799999</v>
      </c>
      <c r="J8" s="8">
        <v>6998.3503534252604</v>
      </c>
      <c r="K8" s="8">
        <v>96.049399999999906</v>
      </c>
      <c r="L8" s="12">
        <v>73.086180920800004</v>
      </c>
      <c r="M8" s="12"/>
      <c r="N8" s="12"/>
      <c r="O8" s="12"/>
      <c r="P8" s="12">
        <v>270.17959999999903</v>
      </c>
    </row>
    <row r="9" spans="1:16">
      <c r="A9" s="1" t="s">
        <v>22</v>
      </c>
      <c r="B9" s="8">
        <f t="shared" si="0"/>
        <v>10571.095980215268</v>
      </c>
      <c r="C9" s="8">
        <v>0.76684188239999895</v>
      </c>
      <c r="D9" s="8">
        <v>68.949605525099898</v>
      </c>
      <c r="E9" s="8"/>
      <c r="F9" s="8"/>
      <c r="G9" s="8">
        <v>5529.8883491599991</v>
      </c>
      <c r="H9" s="8">
        <v>3294.3940377700001</v>
      </c>
      <c r="I9" s="8">
        <v>71.618466860999987</v>
      </c>
      <c r="J9" s="8">
        <v>1571.4352419739701</v>
      </c>
      <c r="K9" s="8">
        <v>33.996699999999997</v>
      </c>
      <c r="L9" s="12">
        <v>4.6737042799999899E-2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873757.68454319087</v>
      </c>
      <c r="C10" s="8">
        <v>2158.35339234507</v>
      </c>
      <c r="D10" s="8">
        <v>31224.9893434322</v>
      </c>
      <c r="E10" s="8"/>
      <c r="F10" s="8"/>
      <c r="G10" s="8">
        <v>234551.52537439798</v>
      </c>
      <c r="H10" s="8">
        <v>222642.79767100001</v>
      </c>
      <c r="I10" s="8">
        <v>17049.596051757999</v>
      </c>
      <c r="J10" s="8">
        <v>195806.41370457999</v>
      </c>
      <c r="K10" s="8">
        <v>1105.7711438096901</v>
      </c>
      <c r="L10" s="12">
        <v>696.75298466190395</v>
      </c>
      <c r="M10" s="12"/>
      <c r="N10" s="12"/>
      <c r="O10" s="12"/>
      <c r="P10" s="12">
        <v>168521.48487720601</v>
      </c>
    </row>
    <row r="11" spans="1:16">
      <c r="A11" s="1" t="s">
        <v>24</v>
      </c>
      <c r="B11" s="8">
        <f t="shared" si="0"/>
        <v>636263.37719129247</v>
      </c>
      <c r="C11" s="8">
        <v>1645.2129479374901</v>
      </c>
      <c r="D11" s="8">
        <v>27930.790124372499</v>
      </c>
      <c r="E11" s="8"/>
      <c r="F11" s="8"/>
      <c r="G11" s="8">
        <v>178038.812194881</v>
      </c>
      <c r="H11" s="8">
        <v>153082.71096999999</v>
      </c>
      <c r="I11" s="8">
        <v>10428.615798331999</v>
      </c>
      <c r="J11" s="8">
        <v>70249.542746350198</v>
      </c>
      <c r="K11" s="8">
        <v>1365.4081307276999</v>
      </c>
      <c r="L11" s="12">
        <v>69.945772692600002</v>
      </c>
      <c r="M11" s="12"/>
      <c r="N11" s="12"/>
      <c r="O11" s="12"/>
      <c r="P11" s="12">
        <v>193452.33850599901</v>
      </c>
    </row>
    <row r="12" spans="1:16">
      <c r="A12" s="1" t="s">
        <v>25</v>
      </c>
      <c r="B12" s="8">
        <f t="shared" si="0"/>
        <v>615884.1892072967</v>
      </c>
      <c r="C12" s="8"/>
      <c r="D12" s="8">
        <v>1189.10832198766</v>
      </c>
      <c r="E12" s="8"/>
      <c r="F12" s="8"/>
      <c r="G12" s="8">
        <v>87308.681995893101</v>
      </c>
      <c r="H12" s="8">
        <v>19483.951478300001</v>
      </c>
      <c r="I12" s="8">
        <v>1911.6959951182</v>
      </c>
      <c r="J12" s="8">
        <v>22883.303559295899</v>
      </c>
      <c r="K12" s="8">
        <v>419.79816801176298</v>
      </c>
      <c r="L12" s="12"/>
      <c r="M12" s="12"/>
      <c r="N12" s="12"/>
      <c r="O12" s="12"/>
      <c r="P12" s="12">
        <v>482687.64968869003</v>
      </c>
    </row>
    <row r="13" spans="1:16">
      <c r="A13" s="1" t="s">
        <v>26</v>
      </c>
      <c r="B13" s="8">
        <f t="shared" si="0"/>
        <v>460970.20903457701</v>
      </c>
      <c r="C13" s="8">
        <v>1670.0182078980899</v>
      </c>
      <c r="D13" s="8">
        <v>49627.161987238702</v>
      </c>
      <c r="E13" s="8"/>
      <c r="F13" s="8"/>
      <c r="G13" s="8">
        <v>201153.471973042</v>
      </c>
      <c r="H13" s="8">
        <v>108538.278567</v>
      </c>
      <c r="I13" s="8">
        <v>6123.0438914400002</v>
      </c>
      <c r="J13" s="8">
        <v>84606.948929369202</v>
      </c>
      <c r="K13" s="8">
        <v>2612.04577187</v>
      </c>
      <c r="L13" s="12">
        <v>3.5705397190000001</v>
      </c>
      <c r="M13" s="12"/>
      <c r="N13" s="12"/>
      <c r="O13" s="12"/>
      <c r="P13" s="12">
        <v>6635.66916699999</v>
      </c>
    </row>
    <row r="14" spans="1:16">
      <c r="A14" s="1" t="s">
        <v>27</v>
      </c>
      <c r="B14" s="8">
        <f t="shared" si="0"/>
        <v>327804.2894409186</v>
      </c>
      <c r="C14" s="8">
        <v>1985.2123921330999</v>
      </c>
      <c r="D14" s="8">
        <v>37540.630172803903</v>
      </c>
      <c r="E14" s="8"/>
      <c r="F14" s="8"/>
      <c r="G14" s="8">
        <v>145719.96493808701</v>
      </c>
      <c r="H14" s="8">
        <v>79260.363556299999</v>
      </c>
      <c r="I14" s="8">
        <v>6834.3681265199994</v>
      </c>
      <c r="J14" s="8">
        <v>50578.704749702498</v>
      </c>
      <c r="K14" s="8">
        <v>1150.11510804</v>
      </c>
      <c r="L14" s="12">
        <v>1.5548073321</v>
      </c>
      <c r="M14" s="12"/>
      <c r="N14" s="12"/>
      <c r="O14" s="12"/>
      <c r="P14" s="12">
        <v>4733.3755899999996</v>
      </c>
    </row>
    <row r="15" spans="1:16">
      <c r="A15" s="1" t="s">
        <v>28</v>
      </c>
      <c r="B15" s="8">
        <f t="shared" si="0"/>
        <v>179027.6490641236</v>
      </c>
      <c r="C15" s="8">
        <v>655.84664523089998</v>
      </c>
      <c r="D15" s="8">
        <v>23045.3406413148</v>
      </c>
      <c r="E15" s="8"/>
      <c r="F15" s="8"/>
      <c r="G15" s="8">
        <v>65974.904449591399</v>
      </c>
      <c r="H15" s="8">
        <v>41824.124859000003</v>
      </c>
      <c r="I15" s="8">
        <v>3077.7981976470001</v>
      </c>
      <c r="J15" s="8">
        <v>39782.679770306502</v>
      </c>
      <c r="K15" s="8">
        <v>1256.5092310330199</v>
      </c>
      <c r="L15" s="12"/>
      <c r="M15" s="12"/>
      <c r="N15" s="12"/>
      <c r="O15" s="12"/>
      <c r="P15" s="12">
        <v>3410.4452700000002</v>
      </c>
    </row>
    <row r="16" spans="1:16">
      <c r="A16" s="1" t="s">
        <v>29</v>
      </c>
      <c r="B16" s="8">
        <f t="shared" si="0"/>
        <v>278494.7572836554</v>
      </c>
      <c r="C16" s="8">
        <v>818.19332577800003</v>
      </c>
      <c r="D16" s="8">
        <v>18405.379342099099</v>
      </c>
      <c r="E16" s="8"/>
      <c r="F16" s="8"/>
      <c r="G16" s="8">
        <v>72509.080457050004</v>
      </c>
      <c r="H16" s="8">
        <v>37834.888581300002</v>
      </c>
      <c r="I16" s="8">
        <v>3191.8541470139999</v>
      </c>
      <c r="J16" s="8">
        <v>20910.169562692099</v>
      </c>
      <c r="K16" s="8">
        <v>1758.1035179631999</v>
      </c>
      <c r="L16" s="12"/>
      <c r="M16" s="12"/>
      <c r="N16" s="12"/>
      <c r="O16" s="12"/>
      <c r="P16" s="12">
        <v>123067.088349759</v>
      </c>
    </row>
    <row r="17" spans="1:16">
      <c r="A17" s="1" t="s">
        <v>30</v>
      </c>
      <c r="B17" s="8">
        <f t="shared" si="0"/>
        <v>230948.73857666791</v>
      </c>
      <c r="C17" s="8">
        <v>1605.27307840609</v>
      </c>
      <c r="D17" s="8">
        <v>43726.885487201202</v>
      </c>
      <c r="E17" s="8"/>
      <c r="F17" s="8"/>
      <c r="G17" s="8">
        <v>57099.6246233614</v>
      </c>
      <c r="H17" s="8">
        <v>50666.5330923</v>
      </c>
      <c r="I17" s="8">
        <v>4010.3792689219999</v>
      </c>
      <c r="J17" s="8">
        <v>36785.174202967901</v>
      </c>
      <c r="K17" s="8">
        <v>1161.2618361093</v>
      </c>
      <c r="L17" s="12"/>
      <c r="M17" s="12"/>
      <c r="N17" s="12"/>
      <c r="O17" s="12"/>
      <c r="P17" s="12">
        <v>35893.606987400002</v>
      </c>
    </row>
    <row r="18" spans="1:16">
      <c r="A18" s="1" t="s">
        <v>31</v>
      </c>
      <c r="B18" s="8">
        <f t="shared" si="0"/>
        <v>481024.32143523317</v>
      </c>
      <c r="C18" s="8">
        <v>1134.7565455965</v>
      </c>
      <c r="D18" s="8">
        <v>67475.474936023995</v>
      </c>
      <c r="E18" s="8"/>
      <c r="F18" s="8"/>
      <c r="G18" s="8">
        <v>131829.703610786</v>
      </c>
      <c r="H18" s="8">
        <v>48275.337187500001</v>
      </c>
      <c r="I18" s="8">
        <v>4591.0868629279994</v>
      </c>
      <c r="J18" s="8">
        <v>55211.555304224399</v>
      </c>
      <c r="K18" s="8">
        <v>3506.12044026802</v>
      </c>
      <c r="L18" s="12">
        <v>648.71294790620095</v>
      </c>
      <c r="M18" s="12"/>
      <c r="N18" s="12"/>
      <c r="O18" s="12"/>
      <c r="P18" s="12">
        <v>168351.5736</v>
      </c>
    </row>
    <row r="19" spans="1:16">
      <c r="A19" s="1" t="s">
        <v>32</v>
      </c>
      <c r="B19" s="8">
        <f t="shared" si="0"/>
        <v>79528.522153840939</v>
      </c>
      <c r="C19" s="8">
        <v>42.579172039999897</v>
      </c>
      <c r="D19" s="8">
        <v>4330.2833633048403</v>
      </c>
      <c r="E19" s="8"/>
      <c r="F19" s="8"/>
      <c r="G19" s="8">
        <v>25318.367211230801</v>
      </c>
      <c r="H19" s="8">
        <v>17948.1090052</v>
      </c>
      <c r="I19" s="8">
        <v>619.20856614720003</v>
      </c>
      <c r="J19" s="8">
        <v>30034.609495502398</v>
      </c>
      <c r="K19" s="8">
        <v>273.39060000000001</v>
      </c>
      <c r="L19" s="12">
        <v>34.747070415699802</v>
      </c>
      <c r="M19" s="12"/>
      <c r="N19" s="12"/>
      <c r="O19" s="12"/>
      <c r="P19" s="12">
        <v>927.22766999999999</v>
      </c>
    </row>
    <row r="20" spans="1:16">
      <c r="A20" s="1" t="s">
        <v>33</v>
      </c>
      <c r="B20" s="8">
        <f t="shared" si="0"/>
        <v>158045.82060188727</v>
      </c>
      <c r="C20" s="8">
        <v>359.83256951850001</v>
      </c>
      <c r="D20" s="8">
        <v>2865.1553684160099</v>
      </c>
      <c r="E20" s="8"/>
      <c r="F20" s="8"/>
      <c r="G20" s="8">
        <v>60032.427827263688</v>
      </c>
      <c r="H20" s="8">
        <v>46257.164805400003</v>
      </c>
      <c r="I20" s="8">
        <v>2185.3986319830001</v>
      </c>
      <c r="J20" s="8">
        <v>41011.541690704798</v>
      </c>
      <c r="K20" s="8">
        <v>535.16579999999999</v>
      </c>
      <c r="L20" s="12">
        <v>156.2274966013</v>
      </c>
      <c r="M20" s="12"/>
      <c r="N20" s="12"/>
      <c r="O20" s="12"/>
      <c r="P20" s="12">
        <v>4642.9064120000003</v>
      </c>
    </row>
    <row r="21" spans="1:16">
      <c r="A21" s="1" t="s">
        <v>34</v>
      </c>
      <c r="B21" s="8">
        <f t="shared" si="0"/>
        <v>172631.64041837887</v>
      </c>
      <c r="C21" s="8">
        <v>420.56409186529999</v>
      </c>
      <c r="D21" s="8">
        <v>4060.4383382004498</v>
      </c>
      <c r="E21" s="8"/>
      <c r="F21" s="8"/>
      <c r="G21" s="8">
        <v>83306.693978787487</v>
      </c>
      <c r="H21" s="8">
        <v>39729.305379700003</v>
      </c>
      <c r="I21" s="8">
        <v>857.29521669320002</v>
      </c>
      <c r="J21" s="8">
        <v>43183.721840698803</v>
      </c>
      <c r="K21" s="8">
        <v>757.24580000000003</v>
      </c>
      <c r="L21" s="12">
        <v>118.4645224336</v>
      </c>
      <c r="M21" s="12"/>
      <c r="N21" s="12"/>
      <c r="O21" s="12"/>
      <c r="P21" s="12">
        <v>197.911249999999</v>
      </c>
    </row>
    <row r="22" spans="1:16">
      <c r="A22" s="1" t="s">
        <v>35</v>
      </c>
      <c r="B22" s="8">
        <f t="shared" si="0"/>
        <v>503108.00294697116</v>
      </c>
      <c r="C22" s="8">
        <v>1276.93862822559</v>
      </c>
      <c r="D22" s="8">
        <v>27992.389432288899</v>
      </c>
      <c r="E22" s="8"/>
      <c r="F22" s="8"/>
      <c r="G22" s="8">
        <v>178084.92405688792</v>
      </c>
      <c r="H22" s="8">
        <v>132646.905425</v>
      </c>
      <c r="I22" s="8">
        <v>10487.340061941999</v>
      </c>
      <c r="J22" s="8">
        <v>142966.24057086001</v>
      </c>
      <c r="K22" s="8">
        <v>465.667963259999</v>
      </c>
      <c r="L22" s="12">
        <v>378.061717506798</v>
      </c>
      <c r="M22" s="12"/>
      <c r="N22" s="12"/>
      <c r="O22" s="12"/>
      <c r="P22" s="12">
        <v>8809.5350909999906</v>
      </c>
    </row>
    <row r="23" spans="1:16">
      <c r="A23" s="1" t="s">
        <v>36</v>
      </c>
      <c r="B23" s="8">
        <f t="shared" si="0"/>
        <v>397622.80492556241</v>
      </c>
      <c r="C23" s="8">
        <v>607.93060640240003</v>
      </c>
      <c r="D23" s="8">
        <v>22521.924375863098</v>
      </c>
      <c r="E23" s="8"/>
      <c r="F23" s="8"/>
      <c r="G23" s="8">
        <v>105422.86798415899</v>
      </c>
      <c r="H23" s="8">
        <v>93785.455539400005</v>
      </c>
      <c r="I23" s="8">
        <v>8265.6984284560003</v>
      </c>
      <c r="J23" s="8">
        <v>90200.020950688602</v>
      </c>
      <c r="K23" s="8">
        <v>1237.1147137728899</v>
      </c>
      <c r="L23" s="12">
        <v>10.7765516204999</v>
      </c>
      <c r="M23" s="12"/>
      <c r="N23" s="12"/>
      <c r="O23" s="12"/>
      <c r="P23" s="12">
        <v>75571.015775199907</v>
      </c>
    </row>
    <row r="24" spans="1:16">
      <c r="A24" s="1" t="s">
        <v>37</v>
      </c>
      <c r="B24" s="8">
        <f t="shared" si="0"/>
        <v>255012.07981320121</v>
      </c>
      <c r="C24" s="8">
        <v>640.40140081259995</v>
      </c>
      <c r="D24" s="8">
        <v>32265.177329789301</v>
      </c>
      <c r="E24" s="8"/>
      <c r="F24" s="8"/>
      <c r="G24" s="8">
        <v>56466.634047153086</v>
      </c>
      <c r="H24" s="8">
        <v>41955.240995400003</v>
      </c>
      <c r="I24" s="8">
        <v>4519.4090938139998</v>
      </c>
      <c r="J24" s="8">
        <v>33985.817940167399</v>
      </c>
      <c r="K24" s="8">
        <v>822.51132630409904</v>
      </c>
      <c r="L24" s="12">
        <v>38.467029460699997</v>
      </c>
      <c r="M24" s="12"/>
      <c r="N24" s="12"/>
      <c r="O24" s="12"/>
      <c r="P24" s="12">
        <v>84318.420650300002</v>
      </c>
    </row>
    <row r="25" spans="1:16">
      <c r="A25" s="1" t="s">
        <v>38</v>
      </c>
      <c r="B25" s="8">
        <f t="shared" si="0"/>
        <v>354003.04094939103</v>
      </c>
      <c r="C25" s="8">
        <v>1676.9747508872999</v>
      </c>
      <c r="D25" s="8">
        <v>16441.9135816198</v>
      </c>
      <c r="E25" s="8"/>
      <c r="F25" s="8"/>
      <c r="G25" s="8">
        <v>116424.88624199099</v>
      </c>
      <c r="H25" s="8">
        <v>89651.612176900002</v>
      </c>
      <c r="I25" s="8">
        <v>5997.3999853340001</v>
      </c>
      <c r="J25" s="8">
        <v>54750.428490427403</v>
      </c>
      <c r="K25" s="8">
        <v>1958.6306189315901</v>
      </c>
      <c r="L25" s="12"/>
      <c r="M25" s="12"/>
      <c r="N25" s="12"/>
      <c r="O25" s="12"/>
      <c r="P25" s="12">
        <v>67101.195103299906</v>
      </c>
    </row>
    <row r="26" spans="1:16">
      <c r="A26" s="1" t="s">
        <v>39</v>
      </c>
      <c r="B26" s="8">
        <f t="shared" si="0"/>
        <v>350848.63069286459</v>
      </c>
      <c r="C26" s="8">
        <v>422.50890176379897</v>
      </c>
      <c r="D26" s="8">
        <v>4382.4987928865903</v>
      </c>
      <c r="E26" s="8"/>
      <c r="F26" s="8"/>
      <c r="G26" s="8">
        <v>16133.678810314599</v>
      </c>
      <c r="H26" s="8">
        <v>12931.706670600001</v>
      </c>
      <c r="I26" s="8">
        <v>1155.368436747</v>
      </c>
      <c r="J26" s="8">
        <v>12911.109009751501</v>
      </c>
      <c r="K26" s="8">
        <v>1151.4620104010901</v>
      </c>
      <c r="L26" s="12"/>
      <c r="M26" s="12"/>
      <c r="N26" s="12"/>
      <c r="O26" s="12"/>
      <c r="P26" s="12">
        <v>301760.2980604</v>
      </c>
    </row>
    <row r="27" spans="1:16">
      <c r="A27" s="1" t="s">
        <v>40</v>
      </c>
      <c r="B27" s="8">
        <f t="shared" si="0"/>
        <v>102386.94749451657</v>
      </c>
      <c r="C27" s="8">
        <v>423.34522697539899</v>
      </c>
      <c r="D27" s="8">
        <v>4623.7206176153704</v>
      </c>
      <c r="E27" s="8"/>
      <c r="F27" s="8"/>
      <c r="G27" s="8">
        <v>39539.501113411789</v>
      </c>
      <c r="H27" s="8">
        <v>26364.339273000001</v>
      </c>
      <c r="I27" s="8">
        <v>2016.6883616980001</v>
      </c>
      <c r="J27" s="8">
        <v>16139.8652784528</v>
      </c>
      <c r="K27" s="8">
        <v>3581.3997717632101</v>
      </c>
      <c r="L27" s="12"/>
      <c r="M27" s="12"/>
      <c r="N27" s="12"/>
      <c r="O27" s="12"/>
      <c r="P27" s="12">
        <v>9698.0878515999902</v>
      </c>
    </row>
    <row r="28" spans="1:16">
      <c r="A28" s="1" t="s">
        <v>41</v>
      </c>
      <c r="B28" s="8">
        <f t="shared" si="0"/>
        <v>124488.7159801927</v>
      </c>
      <c r="C28" s="8">
        <v>174.53506967369901</v>
      </c>
      <c r="D28" s="8">
        <v>2793.3903797944199</v>
      </c>
      <c r="E28" s="8"/>
      <c r="F28" s="8"/>
      <c r="G28" s="8">
        <v>38715.346556116405</v>
      </c>
      <c r="H28" s="8">
        <v>28389.1223274</v>
      </c>
      <c r="I28" s="8">
        <v>712.57821750430003</v>
      </c>
      <c r="J28" s="8">
        <v>20089.606189747799</v>
      </c>
      <c r="K28" s="8">
        <v>343.1988649562</v>
      </c>
      <c r="L28" s="12"/>
      <c r="M28" s="12"/>
      <c r="N28" s="12"/>
      <c r="O28" s="12"/>
      <c r="P28" s="12">
        <v>33270.938374999903</v>
      </c>
    </row>
    <row r="29" spans="1:16">
      <c r="A29" s="1" t="s">
        <v>42</v>
      </c>
      <c r="B29" s="8">
        <f t="shared" si="0"/>
        <v>55397.441880692364</v>
      </c>
      <c r="C29" s="8">
        <v>107.1613504437</v>
      </c>
      <c r="D29" s="8">
        <v>685.38442075106605</v>
      </c>
      <c r="E29" s="8"/>
      <c r="F29" s="8"/>
      <c r="G29" s="8">
        <v>20371.246501459998</v>
      </c>
      <c r="H29" s="8">
        <v>13553.373000400001</v>
      </c>
      <c r="I29" s="8">
        <v>476.64796394630002</v>
      </c>
      <c r="J29" s="8">
        <v>20033.833448691301</v>
      </c>
      <c r="K29" s="8">
        <v>35.6</v>
      </c>
      <c r="L29" s="12"/>
      <c r="M29" s="12"/>
      <c r="N29" s="12"/>
      <c r="O29" s="12"/>
      <c r="P29" s="12">
        <v>134.19519500000001</v>
      </c>
    </row>
    <row r="30" spans="1:16">
      <c r="A30" s="1" t="s">
        <v>43</v>
      </c>
      <c r="B30" s="8">
        <f t="shared" si="0"/>
        <v>238943.00670849215</v>
      </c>
      <c r="C30" s="8">
        <v>317.66784360349999</v>
      </c>
      <c r="D30" s="8">
        <v>9465.8533456694495</v>
      </c>
      <c r="E30" s="8"/>
      <c r="F30" s="8"/>
      <c r="G30" s="8">
        <v>95481.221501489999</v>
      </c>
      <c r="H30" s="8">
        <v>62722.431586899998</v>
      </c>
      <c r="I30" s="8">
        <v>2710.4353187679999</v>
      </c>
      <c r="J30" s="8">
        <v>63037.860584559698</v>
      </c>
      <c r="K30" s="8">
        <v>710.47619999999904</v>
      </c>
      <c r="L30" s="12">
        <v>249.50640940150001</v>
      </c>
      <c r="M30" s="12"/>
      <c r="N30" s="12"/>
      <c r="O30" s="12"/>
      <c r="P30" s="12">
        <v>4247.5539181000004</v>
      </c>
    </row>
    <row r="31" spans="1:16">
      <c r="A31" s="1" t="s">
        <v>44</v>
      </c>
      <c r="B31" s="8">
        <f t="shared" si="0"/>
        <v>183197.67453038762</v>
      </c>
      <c r="C31" s="8">
        <v>272.29256081609998</v>
      </c>
      <c r="D31" s="8">
        <v>13022.320380687999</v>
      </c>
      <c r="E31" s="8"/>
      <c r="F31" s="8"/>
      <c r="G31" s="8">
        <v>88105.998691994289</v>
      </c>
      <c r="H31" s="8">
        <v>31512.899836699999</v>
      </c>
      <c r="I31" s="8">
        <v>2603.7936754580001</v>
      </c>
      <c r="J31" s="8">
        <v>11989.7229144624</v>
      </c>
      <c r="K31" s="8">
        <v>1223.06995087886</v>
      </c>
      <c r="L31" s="12"/>
      <c r="M31" s="12"/>
      <c r="N31" s="12"/>
      <c r="O31" s="12"/>
      <c r="P31" s="12">
        <v>34467.576519390001</v>
      </c>
    </row>
    <row r="32" spans="1:16">
      <c r="A32" s="1" t="s">
        <v>45</v>
      </c>
      <c r="B32" s="8">
        <f t="shared" si="0"/>
        <v>503981.63533445902</v>
      </c>
      <c r="C32" s="8">
        <v>957.56445097263202</v>
      </c>
      <c r="D32" s="8">
        <v>6900.8339990357699</v>
      </c>
      <c r="E32" s="8"/>
      <c r="F32" s="8"/>
      <c r="G32" s="8">
        <v>250745.25621494799</v>
      </c>
      <c r="H32" s="8">
        <v>102527.406653</v>
      </c>
      <c r="I32" s="8">
        <v>7163.2230133040002</v>
      </c>
      <c r="J32" s="8">
        <v>131457.083430225</v>
      </c>
      <c r="K32" s="8">
        <v>2685.1246000000001</v>
      </c>
      <c r="L32" s="12">
        <v>190.44423297360001</v>
      </c>
      <c r="M32" s="12"/>
      <c r="N32" s="12"/>
      <c r="O32" s="12"/>
      <c r="P32" s="12">
        <v>1354.69874</v>
      </c>
    </row>
    <row r="33" spans="1:16">
      <c r="A33" s="1" t="s">
        <v>46</v>
      </c>
      <c r="B33" s="8">
        <f t="shared" si="0"/>
        <v>530247.71613809641</v>
      </c>
      <c r="C33" s="8">
        <v>1017.55893094159</v>
      </c>
      <c r="D33" s="8">
        <v>38041.606130706699</v>
      </c>
      <c r="E33" s="8"/>
      <c r="F33" s="8"/>
      <c r="G33" s="8">
        <v>160981.43594302598</v>
      </c>
      <c r="H33" s="8">
        <v>130620.211941</v>
      </c>
      <c r="I33" s="8">
        <v>12766.991111308</v>
      </c>
      <c r="J33" s="8">
        <v>75696.677669686993</v>
      </c>
      <c r="K33" s="8">
        <v>606.3525131742</v>
      </c>
      <c r="L33" s="12">
        <v>49.175850054000001</v>
      </c>
      <c r="M33" s="12"/>
      <c r="N33" s="12"/>
      <c r="O33" s="12"/>
      <c r="P33" s="12">
        <v>110467.706048199</v>
      </c>
    </row>
    <row r="34" spans="1:16">
      <c r="A34" s="1" t="s">
        <v>47</v>
      </c>
      <c r="B34" s="8">
        <f t="shared" ref="B34:B51" si="1">+C34+D34+E34+F34+G34+H34+I34+J34+K34+L34+M34+N34+O34+P34</f>
        <v>55738.95794746319</v>
      </c>
      <c r="C34" s="8">
        <v>733.53251146779905</v>
      </c>
      <c r="D34" s="8">
        <v>3161.0604606124598</v>
      </c>
      <c r="E34" s="8"/>
      <c r="F34" s="8"/>
      <c r="G34" s="8">
        <v>20661.346344618098</v>
      </c>
      <c r="H34" s="8">
        <v>9802.7109195899993</v>
      </c>
      <c r="I34" s="8">
        <v>748.98167116899992</v>
      </c>
      <c r="J34" s="8">
        <v>12406.4078646731</v>
      </c>
      <c r="K34" s="8">
        <v>745.30090433275097</v>
      </c>
      <c r="L34" s="12"/>
      <c r="M34" s="12"/>
      <c r="N34" s="12"/>
      <c r="O34" s="12"/>
      <c r="P34" s="12">
        <v>7479.6172709999901</v>
      </c>
    </row>
    <row r="35" spans="1:16">
      <c r="A35" s="1" t="s">
        <v>48</v>
      </c>
      <c r="B35" s="8">
        <f t="shared" si="1"/>
        <v>444927.91136258328</v>
      </c>
      <c r="C35" s="8">
        <v>1343.7242864468999</v>
      </c>
      <c r="D35" s="8">
        <v>31215.314587442401</v>
      </c>
      <c r="E35" s="8"/>
      <c r="F35" s="8"/>
      <c r="G35" s="8">
        <v>160550.136702688</v>
      </c>
      <c r="H35" s="8">
        <v>150430.436648</v>
      </c>
      <c r="I35" s="8">
        <v>9926.4596827890018</v>
      </c>
      <c r="J35" s="8">
        <v>86707.232648633202</v>
      </c>
      <c r="K35" s="8">
        <v>1776.9931887599901</v>
      </c>
      <c r="L35" s="12">
        <v>87.690317823799901</v>
      </c>
      <c r="M35" s="12"/>
      <c r="N35" s="12"/>
      <c r="O35" s="12"/>
      <c r="P35" s="12">
        <v>2889.9232999999899</v>
      </c>
    </row>
    <row r="36" spans="1:16">
      <c r="A36" s="1" t="s">
        <v>49</v>
      </c>
      <c r="B36" s="8">
        <f t="shared" si="1"/>
        <v>496071.77519866481</v>
      </c>
      <c r="C36" s="8">
        <v>1028.3940935058899</v>
      </c>
      <c r="D36" s="8">
        <v>24756.772679240501</v>
      </c>
      <c r="E36" s="8"/>
      <c r="F36" s="8"/>
      <c r="G36" s="8">
        <v>244207.85948768299</v>
      </c>
      <c r="H36" s="8">
        <v>58209.291396200002</v>
      </c>
      <c r="I36" s="8">
        <v>5350.2568914540007</v>
      </c>
      <c r="J36" s="8">
        <v>32335.277245710298</v>
      </c>
      <c r="K36" s="8">
        <v>943.187313172161</v>
      </c>
      <c r="L36" s="12"/>
      <c r="M36" s="12"/>
      <c r="N36" s="12"/>
      <c r="O36" s="12"/>
      <c r="P36" s="12">
        <v>129240.736091699</v>
      </c>
    </row>
    <row r="37" spans="1:16">
      <c r="A37" s="1" t="s">
        <v>50</v>
      </c>
      <c r="B37" s="8">
        <f t="shared" si="1"/>
        <v>408912.05458232941</v>
      </c>
      <c r="C37" s="8">
        <v>214.91988346260001</v>
      </c>
      <c r="D37" s="8">
        <v>8327.6607965364292</v>
      </c>
      <c r="E37" s="8"/>
      <c r="F37" s="8"/>
      <c r="G37" s="8">
        <v>57965.0441413765</v>
      </c>
      <c r="H37" s="8">
        <v>46855.233274300001</v>
      </c>
      <c r="I37" s="8">
        <v>3062.964096312</v>
      </c>
      <c r="J37" s="8">
        <v>35172.561716042997</v>
      </c>
      <c r="K37" s="8">
        <v>685.25845817028005</v>
      </c>
      <c r="L37" s="12">
        <v>125.292571528614</v>
      </c>
      <c r="M37" s="12"/>
      <c r="N37" s="12"/>
      <c r="O37" s="12"/>
      <c r="P37" s="12">
        <v>256503.1196446</v>
      </c>
    </row>
    <row r="38" spans="1:16">
      <c r="A38" s="1" t="s">
        <v>51</v>
      </c>
      <c r="B38" s="8">
        <f t="shared" si="1"/>
        <v>435527.54323824821</v>
      </c>
      <c r="C38" s="8">
        <v>801.9475034697</v>
      </c>
      <c r="D38" s="8">
        <v>28475.120533592799</v>
      </c>
      <c r="E38" s="8"/>
      <c r="F38" s="8"/>
      <c r="G38" s="8">
        <v>190491.36829108401</v>
      </c>
      <c r="H38" s="8">
        <v>117327.65246300001</v>
      </c>
      <c r="I38" s="8">
        <v>6360.2792055589998</v>
      </c>
      <c r="J38" s="8">
        <v>85484.959650254794</v>
      </c>
      <c r="K38" s="8">
        <v>1458.2665999999999</v>
      </c>
      <c r="L38" s="12">
        <v>106.8665476879</v>
      </c>
      <c r="M38" s="12"/>
      <c r="N38" s="12"/>
      <c r="O38" s="12"/>
      <c r="P38" s="12">
        <v>5021.0824436000003</v>
      </c>
    </row>
    <row r="39" spans="1:16">
      <c r="A39" s="1" t="s">
        <v>52</v>
      </c>
      <c r="B39" s="8">
        <f t="shared" si="1"/>
        <v>25121.811349774369</v>
      </c>
      <c r="C39" s="8">
        <v>7.5108947825000003</v>
      </c>
      <c r="D39" s="8">
        <v>1210.3152394697199</v>
      </c>
      <c r="E39" s="8"/>
      <c r="F39" s="8"/>
      <c r="G39" s="8">
        <v>9731.799354759989</v>
      </c>
      <c r="H39" s="8">
        <v>7251.9151888599999</v>
      </c>
      <c r="I39" s="8">
        <v>158.68182279753</v>
      </c>
      <c r="J39" s="8">
        <v>6690.3957810705297</v>
      </c>
      <c r="K39" s="8">
        <v>64.391399999999905</v>
      </c>
      <c r="L39" s="12">
        <v>6.8016680341000004</v>
      </c>
      <c r="M39" s="12"/>
      <c r="N39" s="12"/>
      <c r="O39" s="12"/>
      <c r="P39" s="12"/>
    </row>
    <row r="40" spans="1:16">
      <c r="A40" s="1" t="s">
        <v>53</v>
      </c>
      <c r="B40" s="8">
        <f t="shared" si="1"/>
        <v>271984.54657928454</v>
      </c>
      <c r="C40" s="8">
        <v>580.43459723482795</v>
      </c>
      <c r="D40" s="8">
        <v>24464.4959862094</v>
      </c>
      <c r="E40" s="8"/>
      <c r="F40" s="8"/>
      <c r="G40" s="8">
        <v>87593.179862291188</v>
      </c>
      <c r="H40" s="8">
        <v>57084.377585200004</v>
      </c>
      <c r="I40" s="8">
        <v>6233.5571853459996</v>
      </c>
      <c r="J40" s="8">
        <v>41372.504938068101</v>
      </c>
      <c r="K40" s="8">
        <v>463.81299160409901</v>
      </c>
      <c r="L40" s="12">
        <v>113.54914435089999</v>
      </c>
      <c r="M40" s="12"/>
      <c r="N40" s="12"/>
      <c r="O40" s="12"/>
      <c r="P40" s="12">
        <v>54078.63428898</v>
      </c>
    </row>
    <row r="41" spans="1:16">
      <c r="A41" s="1" t="s">
        <v>54</v>
      </c>
      <c r="B41" s="8">
        <f t="shared" si="1"/>
        <v>76240.446925817261</v>
      </c>
      <c r="C41" s="8">
        <v>92.766500930000007</v>
      </c>
      <c r="D41" s="8">
        <v>5280.1113478852603</v>
      </c>
      <c r="E41" s="8"/>
      <c r="F41" s="8"/>
      <c r="G41" s="8">
        <v>25988.0931394457</v>
      </c>
      <c r="H41" s="8">
        <v>10678.5389307</v>
      </c>
      <c r="I41" s="8">
        <v>906.97359923569991</v>
      </c>
      <c r="J41" s="8">
        <v>11440.706200774201</v>
      </c>
      <c r="K41" s="8">
        <v>191.5372998464</v>
      </c>
      <c r="L41" s="12"/>
      <c r="M41" s="12"/>
      <c r="N41" s="12"/>
      <c r="O41" s="12"/>
      <c r="P41" s="12">
        <v>21661.719906999999</v>
      </c>
    </row>
    <row r="42" spans="1:16">
      <c r="A42" s="1" t="s">
        <v>55</v>
      </c>
      <c r="B42" s="8">
        <f t="shared" si="1"/>
        <v>313917.28065172717</v>
      </c>
      <c r="C42" s="8">
        <v>940.30250554489896</v>
      </c>
      <c r="D42" s="8">
        <v>37317.5426454349</v>
      </c>
      <c r="E42" s="8"/>
      <c r="F42" s="8"/>
      <c r="G42" s="8">
        <v>95599.85853407839</v>
      </c>
      <c r="H42" s="8">
        <v>86236.103178399993</v>
      </c>
      <c r="I42" s="8">
        <v>8918.4856516280015</v>
      </c>
      <c r="J42" s="8">
        <v>53911.109056084402</v>
      </c>
      <c r="K42" s="8">
        <v>1661.86599335659</v>
      </c>
      <c r="L42" s="12"/>
      <c r="M42" s="12"/>
      <c r="N42" s="12"/>
      <c r="O42" s="12"/>
      <c r="P42" s="12">
        <v>29332.013087200001</v>
      </c>
    </row>
    <row r="43" spans="1:16">
      <c r="A43" s="1" t="s">
        <v>56</v>
      </c>
      <c r="B43" s="8">
        <f t="shared" si="1"/>
        <v>2367218.9218822066</v>
      </c>
      <c r="C43" s="8">
        <v>3691.9389832930001</v>
      </c>
      <c r="D43" s="8">
        <v>119317.552363871</v>
      </c>
      <c r="E43" s="8"/>
      <c r="F43" s="8"/>
      <c r="G43" s="8">
        <v>1692105.1331287741</v>
      </c>
      <c r="H43" s="8">
        <v>253292.818165</v>
      </c>
      <c r="I43" s="8">
        <v>17240.557099998001</v>
      </c>
      <c r="J43" s="8">
        <v>146164.845283745</v>
      </c>
      <c r="K43" s="8">
        <v>5001.9627538636696</v>
      </c>
      <c r="L43" s="12">
        <v>366.23619846219998</v>
      </c>
      <c r="M43" s="12"/>
      <c r="N43" s="12"/>
      <c r="O43" s="12"/>
      <c r="P43" s="12">
        <v>130037.8779052</v>
      </c>
    </row>
    <row r="44" spans="1:16">
      <c r="A44" s="1" t="s">
        <v>57</v>
      </c>
      <c r="B44" s="8">
        <f t="shared" si="1"/>
        <v>3667.92455585061</v>
      </c>
      <c r="C44" s="8">
        <v>565.72890451499995</v>
      </c>
      <c r="D44" s="8">
        <v>3102.1956513356099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1"/>
        <v>241172.81912701251</v>
      </c>
      <c r="C45" s="8">
        <v>283.47139285589998</v>
      </c>
      <c r="D45" s="8">
        <v>8227.7355176129804</v>
      </c>
      <c r="E45" s="8"/>
      <c r="F45" s="8"/>
      <c r="G45" s="8">
        <v>141197.418602958</v>
      </c>
      <c r="H45" s="8">
        <v>36036.964799499998</v>
      </c>
      <c r="I45" s="8">
        <v>2862.3444386180004</v>
      </c>
      <c r="J45" s="8">
        <v>25052.947834457202</v>
      </c>
      <c r="K45" s="8">
        <v>472.76307171043902</v>
      </c>
      <c r="L45" s="12"/>
      <c r="M45" s="12"/>
      <c r="N45" s="12"/>
      <c r="O45" s="12"/>
      <c r="P45" s="12">
        <v>27039.1734693</v>
      </c>
    </row>
    <row r="46" spans="1:16">
      <c r="A46" s="1" t="s">
        <v>59</v>
      </c>
      <c r="B46" s="8">
        <f t="shared" si="1"/>
        <v>29223.465421698813</v>
      </c>
      <c r="C46" s="8">
        <v>35.627595909999897</v>
      </c>
      <c r="D46" s="8">
        <v>456.35719628250303</v>
      </c>
      <c r="E46" s="8"/>
      <c r="F46" s="8"/>
      <c r="G46" s="8">
        <v>10767.111886627001</v>
      </c>
      <c r="H46" s="8">
        <v>7214.2849308799996</v>
      </c>
      <c r="I46" s="8">
        <v>108.91136354740999</v>
      </c>
      <c r="J46" s="8">
        <v>10414.1861384519</v>
      </c>
      <c r="K46" s="8">
        <v>28.619499999999899</v>
      </c>
      <c r="L46" s="12"/>
      <c r="M46" s="12"/>
      <c r="N46" s="12"/>
      <c r="O46" s="12"/>
      <c r="P46" s="12">
        <v>198.36680999999999</v>
      </c>
    </row>
    <row r="47" spans="1:16">
      <c r="A47" s="1" t="s">
        <v>60</v>
      </c>
      <c r="B47" s="8">
        <f t="shared" si="1"/>
        <v>336865.24458325148</v>
      </c>
      <c r="C47" s="8">
        <v>638.68996524239901</v>
      </c>
      <c r="D47" s="8">
        <v>28442.071185126406</v>
      </c>
      <c r="E47" s="8"/>
      <c r="F47" s="8"/>
      <c r="G47" s="8">
        <v>122878.155851516</v>
      </c>
      <c r="H47" s="8">
        <v>88899.787731100005</v>
      </c>
      <c r="I47" s="8">
        <v>5500.6664724039993</v>
      </c>
      <c r="J47" s="8">
        <v>55098.615189496297</v>
      </c>
      <c r="K47" s="8">
        <v>1436.5988</v>
      </c>
      <c r="L47" s="12">
        <v>101.276882366499</v>
      </c>
      <c r="M47" s="12"/>
      <c r="N47" s="12"/>
      <c r="O47" s="12"/>
      <c r="P47" s="12">
        <v>33869.3825059999</v>
      </c>
    </row>
    <row r="48" spans="1:16">
      <c r="A48" s="1" t="s">
        <v>61</v>
      </c>
      <c r="B48" s="8">
        <f t="shared" si="1"/>
        <v>451018.06663739041</v>
      </c>
      <c r="C48" s="8">
        <v>15.6131207386999</v>
      </c>
      <c r="D48" s="8">
        <v>12690.457890682101</v>
      </c>
      <c r="E48" s="8"/>
      <c r="F48" s="8"/>
      <c r="G48" s="8">
        <v>94228.339942306091</v>
      </c>
      <c r="H48" s="8">
        <v>83399.550855199996</v>
      </c>
      <c r="I48" s="8">
        <v>2005.057770784</v>
      </c>
      <c r="J48" s="8">
        <v>55294.525680495201</v>
      </c>
      <c r="K48" s="8">
        <v>1371.19378425684</v>
      </c>
      <c r="L48" s="12">
        <v>796.64840222746204</v>
      </c>
      <c r="M48" s="12"/>
      <c r="N48" s="12"/>
      <c r="O48" s="12"/>
      <c r="P48" s="12">
        <v>201216.6791907</v>
      </c>
    </row>
    <row r="49" spans="1:16">
      <c r="A49" s="1" t="s">
        <v>62</v>
      </c>
      <c r="B49" s="8">
        <f t="shared" si="1"/>
        <v>105289.72681345139</v>
      </c>
      <c r="C49" s="8">
        <v>1234.2458414693001</v>
      </c>
      <c r="D49" s="8">
        <v>10888.9289213757</v>
      </c>
      <c r="E49" s="8"/>
      <c r="F49" s="8"/>
      <c r="G49" s="8">
        <v>22774.916392322491</v>
      </c>
      <c r="H49" s="8">
        <v>23316.417563200001</v>
      </c>
      <c r="I49" s="8">
        <v>2234.5162115570001</v>
      </c>
      <c r="J49" s="8">
        <v>17571.024875348299</v>
      </c>
      <c r="K49" s="8">
        <v>977.24671587989997</v>
      </c>
      <c r="L49" s="12">
        <v>0.9459703988</v>
      </c>
      <c r="M49" s="12"/>
      <c r="N49" s="12"/>
      <c r="O49" s="12"/>
      <c r="P49" s="12">
        <v>26291.484321899901</v>
      </c>
    </row>
    <row r="50" spans="1:16">
      <c r="A50" s="1" t="s">
        <v>63</v>
      </c>
      <c r="B50" s="8">
        <f t="shared" si="1"/>
        <v>326000.73795830185</v>
      </c>
      <c r="C50" s="8">
        <v>1057.5500657243699</v>
      </c>
      <c r="D50" s="8">
        <v>30434.038032798799</v>
      </c>
      <c r="E50" s="8"/>
      <c r="F50" s="8"/>
      <c r="G50" s="8">
        <v>121505.07962652198</v>
      </c>
      <c r="H50" s="8">
        <v>59675.626203699998</v>
      </c>
      <c r="I50" s="8">
        <v>4298.1995534970001</v>
      </c>
      <c r="J50" s="8">
        <v>102607.966581147</v>
      </c>
      <c r="K50" s="8">
        <v>618.57754300166005</v>
      </c>
      <c r="L50" s="12">
        <v>26.981451870999901</v>
      </c>
      <c r="M50" s="12"/>
      <c r="N50" s="12"/>
      <c r="O50" s="12"/>
      <c r="P50" s="12">
        <v>5776.7189000400003</v>
      </c>
    </row>
    <row r="51" spans="1:16">
      <c r="A51" s="1" t="s">
        <v>64</v>
      </c>
      <c r="B51" s="8">
        <f t="shared" si="1"/>
        <v>255146.28478527788</v>
      </c>
      <c r="C51" s="8">
        <v>840.05835057239904</v>
      </c>
      <c r="D51" s="8">
        <v>22397.203072548898</v>
      </c>
      <c r="E51" s="8"/>
      <c r="F51" s="8"/>
      <c r="G51" s="8">
        <v>121481.866144371</v>
      </c>
      <c r="H51" s="8">
        <v>11077.2551762</v>
      </c>
      <c r="I51" s="8">
        <v>952.96581207789995</v>
      </c>
      <c r="J51" s="8">
        <v>9369.4740328129992</v>
      </c>
      <c r="K51" s="8">
        <v>1850.72614525465</v>
      </c>
      <c r="L51" s="12"/>
      <c r="M51" s="12"/>
      <c r="N51" s="12"/>
      <c r="O51" s="12"/>
      <c r="P51" s="12">
        <v>87176.736051440006</v>
      </c>
    </row>
    <row r="52" spans="1:16" s="5" customFormat="1">
      <c r="A52" s="3" t="s">
        <v>13</v>
      </c>
      <c r="B52" s="10">
        <f t="shared" ref="B52" si="2">+C52+D52+E52+F52+G52+H52+I52+J52+K52+L52+M52+N52+O52+P52</f>
        <v>17320320.248354226</v>
      </c>
      <c r="C52" s="10">
        <f>SUM(C2:C51)</f>
        <v>38070.844763497342</v>
      </c>
      <c r="D52" s="10">
        <f>SUM(D2:D51)</f>
        <v>1059429.2793408735</v>
      </c>
      <c r="E52" s="10">
        <f t="shared" ref="E52:P52" si="3">SUM(E2:E51)</f>
        <v>0</v>
      </c>
      <c r="F52" s="10">
        <f>SUM(F2:F51)</f>
        <v>0</v>
      </c>
      <c r="G52" s="10">
        <f t="shared" si="3"/>
        <v>6456454.6305274758</v>
      </c>
      <c r="H52" s="10">
        <f t="shared" si="3"/>
        <v>3222877.1900765705</v>
      </c>
      <c r="I52" s="10">
        <f t="shared" si="3"/>
        <v>224681.19554183976</v>
      </c>
      <c r="J52" s="10">
        <f t="shared" si="3"/>
        <v>2480715.1943788854</v>
      </c>
      <c r="K52" s="10">
        <f t="shared" si="3"/>
        <v>61546.864888491669</v>
      </c>
      <c r="L52" s="10">
        <f t="shared" si="3"/>
        <v>4902.1666655890776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3771642.8821709994</v>
      </c>
    </row>
  </sheetData>
  <pageMargins left="0.25" right="0.25" top="0.75" bottom="0.75" header="0.3" footer="0.3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50" sqref="K50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75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331971.54353888973</v>
      </c>
      <c r="C3" s="12">
        <f>+B3-VOC_2007!B2</f>
        <v>-78033.360162021476</v>
      </c>
      <c r="D3" s="13">
        <f>+(B3-VOC_2007!B2)/VOC_2007!B2</f>
        <v>-0.19032299237802519</v>
      </c>
      <c r="E3" s="8">
        <v>1514.0067582300001</v>
      </c>
      <c r="F3" s="8">
        <v>28928.410456000001</v>
      </c>
      <c r="G3" s="8"/>
      <c r="H3" s="8"/>
      <c r="I3" s="8">
        <v>63978.744310321104</v>
      </c>
      <c r="J3" s="8">
        <v>21928.301252980003</v>
      </c>
      <c r="K3" s="8">
        <v>1630.9872934016</v>
      </c>
      <c r="L3" s="8">
        <v>25216.889586236</v>
      </c>
      <c r="M3" s="8">
        <v>733.68840631413298</v>
      </c>
      <c r="N3" s="8">
        <v>46.119049407899901</v>
      </c>
      <c r="O3" s="12"/>
      <c r="P3" s="12"/>
      <c r="Q3" s="12"/>
      <c r="R3" s="12">
        <v>187994.396425999</v>
      </c>
    </row>
    <row r="4" spans="1:18">
      <c r="A4" s="1" t="s">
        <v>16</v>
      </c>
      <c r="B4" s="12">
        <f t="shared" ref="B4:B53" si="0">+E4+F4+G4+H4+I4+J4+K4+L4+M4+N4+O4+P4+Q4+R4</f>
        <v>191540.10189231508</v>
      </c>
      <c r="C4" s="12">
        <f>+B4-VOC_2007!B3</f>
        <v>-64198.923385878763</v>
      </c>
      <c r="D4" s="13">
        <f>+(B4-VOC_2007!B3)/VOC_2007!B3</f>
        <v>-0.25103295563140171</v>
      </c>
      <c r="E4" s="8">
        <v>846.35400612000001</v>
      </c>
      <c r="F4" s="8">
        <v>3177.7767690999999</v>
      </c>
      <c r="G4" s="8"/>
      <c r="H4" s="8"/>
      <c r="I4" s="8">
        <v>87275.989628013092</v>
      </c>
      <c r="J4" s="8">
        <v>29382.508539149996</v>
      </c>
      <c r="K4" s="8">
        <v>2381.0415575805</v>
      </c>
      <c r="L4" s="8">
        <v>25585.711711602798</v>
      </c>
      <c r="M4" s="8">
        <v>585.54382604868704</v>
      </c>
      <c r="N4" s="8"/>
      <c r="O4" s="12"/>
      <c r="P4" s="12"/>
      <c r="Q4" s="12"/>
      <c r="R4" s="12">
        <v>42305.175854699999</v>
      </c>
    </row>
    <row r="5" spans="1:18">
      <c r="A5" s="1" t="s">
        <v>17</v>
      </c>
      <c r="B5" s="12">
        <f t="shared" si="0"/>
        <v>256190.52816994936</v>
      </c>
      <c r="C5" s="12">
        <f>+B5-VOC_2007!B4</f>
        <v>-52684.445436295355</v>
      </c>
      <c r="D5" s="13">
        <f>+(B5-VOC_2007!B4)/VOC_2007!B4</f>
        <v>-0.17056883832698513</v>
      </c>
      <c r="E5" s="8">
        <v>650.46885494999992</v>
      </c>
      <c r="F5" s="8">
        <v>27214.821022</v>
      </c>
      <c r="G5" s="8"/>
      <c r="H5" s="8"/>
      <c r="I5" s="8">
        <v>74683.922148135098</v>
      </c>
      <c r="J5" s="8">
        <v>12615.750517189999</v>
      </c>
      <c r="K5" s="8">
        <v>969.69624294189998</v>
      </c>
      <c r="L5" s="8">
        <v>17326.913050785399</v>
      </c>
      <c r="M5" s="8">
        <v>531.11189754695499</v>
      </c>
      <c r="N5" s="8"/>
      <c r="O5" s="12"/>
      <c r="P5" s="12"/>
      <c r="Q5" s="12"/>
      <c r="R5" s="12">
        <v>122197.8444364</v>
      </c>
    </row>
    <row r="6" spans="1:18">
      <c r="A6" s="1" t="s">
        <v>18</v>
      </c>
      <c r="B6" s="12">
        <f t="shared" si="0"/>
        <v>973731.87371373619</v>
      </c>
      <c r="C6" s="12">
        <f>+B6-VOC_2007!B5</f>
        <v>-172036.39059109194</v>
      </c>
      <c r="D6" s="13">
        <f>+(B6-VOC_2007!B5)/VOC_2007!B5</f>
        <v>-0.1501493765805004</v>
      </c>
      <c r="E6" s="8">
        <v>1060.3819168099999</v>
      </c>
      <c r="F6" s="8">
        <v>40388.4925</v>
      </c>
      <c r="G6" s="8"/>
      <c r="H6" s="8"/>
      <c r="I6" s="8">
        <v>292820.31829167018</v>
      </c>
      <c r="J6" s="8">
        <v>92575.879253096398</v>
      </c>
      <c r="K6" s="8">
        <v>2045.4823049683</v>
      </c>
      <c r="L6" s="8">
        <v>79007.200065321202</v>
      </c>
      <c r="M6" s="8">
        <v>4303.8805629466997</v>
      </c>
      <c r="N6" s="8">
        <v>715.19439942439897</v>
      </c>
      <c r="O6" s="12"/>
      <c r="P6" s="12"/>
      <c r="Q6" s="12"/>
      <c r="R6" s="12">
        <v>460815.044419499</v>
      </c>
    </row>
    <row r="7" spans="1:18">
      <c r="A7" s="1" t="s">
        <v>19</v>
      </c>
      <c r="B7" s="12">
        <f t="shared" si="0"/>
        <v>286235.96006415191</v>
      </c>
      <c r="C7" s="12">
        <f>+B7-VOC_2007!B6</f>
        <v>-47754.949508426536</v>
      </c>
      <c r="D7" s="13">
        <f>+(B7-VOC_2007!B6)/VOC_2007!B6</f>
        <v>-0.14298278228452524</v>
      </c>
      <c r="E7" s="8">
        <v>596.04034122999997</v>
      </c>
      <c r="F7" s="8">
        <v>60175.184164999999</v>
      </c>
      <c r="G7" s="8"/>
      <c r="H7" s="8"/>
      <c r="I7" s="8">
        <v>162116.3405866645</v>
      </c>
      <c r="J7" s="8">
        <v>23598.705946100003</v>
      </c>
      <c r="K7" s="8">
        <v>1382.7217157033999</v>
      </c>
      <c r="L7" s="8">
        <v>21528.207593904601</v>
      </c>
      <c r="M7" s="8">
        <v>383.36656534936702</v>
      </c>
      <c r="N7" s="8"/>
      <c r="O7" s="12"/>
      <c r="P7" s="12"/>
      <c r="Q7" s="12"/>
      <c r="R7" s="12">
        <v>16455.393150200001</v>
      </c>
    </row>
    <row r="8" spans="1:18">
      <c r="A8" s="1" t="s">
        <v>20</v>
      </c>
      <c r="B8" s="12">
        <f t="shared" si="0"/>
        <v>54284.929037649541</v>
      </c>
      <c r="C8" s="12">
        <f>+B8-VOC_2007!B7</f>
        <v>-34229.195427525752</v>
      </c>
      <c r="D8" s="13">
        <f>+(B8-VOC_2007!B7)/VOC_2007!B7</f>
        <v>-0.38670885165895502</v>
      </c>
      <c r="E8" s="8">
        <v>124.04498043000001</v>
      </c>
      <c r="F8" s="8">
        <v>1090.0586625999999</v>
      </c>
      <c r="G8" s="8"/>
      <c r="H8" s="8"/>
      <c r="I8" s="8">
        <v>31796.531321613191</v>
      </c>
      <c r="J8" s="8">
        <v>8204.3812286799985</v>
      </c>
      <c r="K8" s="8">
        <v>161.85411054653002</v>
      </c>
      <c r="L8" s="8">
        <v>12638.235809178301</v>
      </c>
      <c r="M8" s="8">
        <v>118.780356157925</v>
      </c>
      <c r="N8" s="8">
        <v>81.958168443600002</v>
      </c>
      <c r="O8" s="12"/>
      <c r="P8" s="12"/>
      <c r="Q8" s="12"/>
      <c r="R8" s="12">
        <v>69.084399999999903</v>
      </c>
    </row>
    <row r="9" spans="1:18">
      <c r="A9" s="1" t="s">
        <v>21</v>
      </c>
      <c r="B9" s="12">
        <f t="shared" si="0"/>
        <v>18675.161872084092</v>
      </c>
      <c r="C9" s="12">
        <f>+B9-VOC_2007!B8</f>
        <v>-10517.373627764657</v>
      </c>
      <c r="D9" s="13">
        <f>+(B9-VOC_2007!B8)/VOC_2007!B8</f>
        <v>-0.36027612701949607</v>
      </c>
      <c r="E9" s="8">
        <v>173.91087290999999</v>
      </c>
      <c r="F9" s="8">
        <v>2754.1880906000001</v>
      </c>
      <c r="G9" s="8"/>
      <c r="H9" s="8"/>
      <c r="I9" s="8">
        <v>8848.5986412828897</v>
      </c>
      <c r="J9" s="8">
        <v>2982.90636064</v>
      </c>
      <c r="K9" s="8">
        <v>79.70198374651001</v>
      </c>
      <c r="L9" s="8">
        <v>3372.1548702622099</v>
      </c>
      <c r="M9" s="8">
        <v>64.001976473481193</v>
      </c>
      <c r="N9" s="8">
        <v>129.519476169</v>
      </c>
      <c r="O9" s="12"/>
      <c r="P9" s="12"/>
      <c r="Q9" s="12"/>
      <c r="R9" s="12">
        <v>270.17959999999903</v>
      </c>
    </row>
    <row r="10" spans="1:18">
      <c r="A10" s="1" t="s">
        <v>22</v>
      </c>
      <c r="B10" s="12">
        <f t="shared" si="0"/>
        <v>7634.2363526245235</v>
      </c>
      <c r="C10" s="12">
        <f>+B10-VOC_2007!B9</f>
        <v>-2936.8596275907448</v>
      </c>
      <c r="D10" s="13">
        <f>+(B10-VOC_2007!B9)/VOC_2007!B9</f>
        <v>-0.27781978643343458</v>
      </c>
      <c r="E10" s="8">
        <v>5.7124450000000007</v>
      </c>
      <c r="F10" s="8">
        <v>68.499926595000005</v>
      </c>
      <c r="G10" s="8"/>
      <c r="H10" s="8"/>
      <c r="I10" s="8">
        <v>5542.0061821951704</v>
      </c>
      <c r="J10" s="8">
        <v>1178.7347673902998</v>
      </c>
      <c r="K10" s="8">
        <v>27.590060128889</v>
      </c>
      <c r="L10" s="8">
        <v>787.28481981114999</v>
      </c>
      <c r="M10" s="8">
        <v>24.325326581215698</v>
      </c>
      <c r="N10" s="8">
        <v>8.2824922800000006E-2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608046.93196108262</v>
      </c>
      <c r="C11" s="12">
        <f>+B11-VOC_2007!B10</f>
        <v>-265710.75258210825</v>
      </c>
      <c r="D11" s="13">
        <f>+(B11-VOC_2007!B10)/VOC_2007!B10</f>
        <v>-0.30410119107681949</v>
      </c>
      <c r="E11" s="8">
        <v>2257.7422437</v>
      </c>
      <c r="F11" s="8">
        <v>28485.405844000001</v>
      </c>
      <c r="G11" s="8"/>
      <c r="H11" s="8"/>
      <c r="I11" s="8">
        <v>224905.2100879591</v>
      </c>
      <c r="J11" s="8">
        <v>80493.897721599991</v>
      </c>
      <c r="K11" s="8">
        <v>4463.825705661</v>
      </c>
      <c r="L11" s="8">
        <v>97020.3628794369</v>
      </c>
      <c r="M11" s="8">
        <v>700.72593950586804</v>
      </c>
      <c r="N11" s="8">
        <v>1198.27666201379</v>
      </c>
      <c r="O11" s="12"/>
      <c r="P11" s="12"/>
      <c r="Q11" s="12"/>
      <c r="R11" s="12">
        <v>168521.48487720601</v>
      </c>
    </row>
    <row r="12" spans="1:18">
      <c r="A12" s="1" t="s">
        <v>24</v>
      </c>
      <c r="B12" s="12">
        <f t="shared" si="0"/>
        <v>496931.79446636856</v>
      </c>
      <c r="C12" s="12">
        <f>+B12-VOC_2007!B11</f>
        <v>-139331.58272492391</v>
      </c>
      <c r="D12" s="13">
        <f>+(B12-VOC_2007!B11)/VOC_2007!B11</f>
        <v>-0.21898413097416716</v>
      </c>
      <c r="E12" s="8">
        <v>1320.8586028099999</v>
      </c>
      <c r="F12" s="8">
        <v>28023.864717</v>
      </c>
      <c r="G12" s="8"/>
      <c r="H12" s="8"/>
      <c r="I12" s="8">
        <v>176391.9455886978</v>
      </c>
      <c r="J12" s="8">
        <v>56060.505535640012</v>
      </c>
      <c r="K12" s="8">
        <v>3322.6940950070002</v>
      </c>
      <c r="L12" s="8">
        <v>37458.911699928904</v>
      </c>
      <c r="M12" s="8">
        <v>776.721510991527</v>
      </c>
      <c r="N12" s="8">
        <v>123.9542102943</v>
      </c>
      <c r="O12" s="12"/>
      <c r="P12" s="12"/>
      <c r="Q12" s="12"/>
      <c r="R12" s="12">
        <v>193452.33850599901</v>
      </c>
    </row>
    <row r="13" spans="1:18">
      <c r="A13" s="1" t="s">
        <v>25</v>
      </c>
      <c r="B13" s="12">
        <f t="shared" si="0"/>
        <v>591527.03414085321</v>
      </c>
      <c r="C13" s="12">
        <f>+B13-VOC_2007!B12</f>
        <v>-24357.155066443491</v>
      </c>
      <c r="D13" s="13">
        <f>+(B13-VOC_2007!B12)/VOC_2007!B12</f>
        <v>-3.954827140114367E-2</v>
      </c>
      <c r="E13" s="8">
        <v>41.437226789999997</v>
      </c>
      <c r="F13" s="8">
        <v>1235.5384251</v>
      </c>
      <c r="G13" s="8"/>
      <c r="H13" s="8"/>
      <c r="I13" s="8">
        <v>86997.788811874998</v>
      </c>
      <c r="J13" s="8">
        <v>7115.0427695540002</v>
      </c>
      <c r="K13" s="8">
        <v>517.30385993009997</v>
      </c>
      <c r="L13" s="8">
        <v>12706.893911101801</v>
      </c>
      <c r="M13" s="8">
        <v>225.37944781230701</v>
      </c>
      <c r="N13" s="8"/>
      <c r="O13" s="12"/>
      <c r="P13" s="12"/>
      <c r="Q13" s="12"/>
      <c r="R13" s="12">
        <v>482687.64968869003</v>
      </c>
    </row>
    <row r="14" spans="1:18">
      <c r="A14" s="1" t="s">
        <v>26</v>
      </c>
      <c r="B14" s="12">
        <f t="shared" si="0"/>
        <v>343234.04684387537</v>
      </c>
      <c r="C14" s="12">
        <f>+B14-VOC_2007!B13</f>
        <v>-117736.16219070164</v>
      </c>
      <c r="D14" s="13">
        <f>+(B14-VOC_2007!B13)/VOC_2007!B13</f>
        <v>-0.25540948174781147</v>
      </c>
      <c r="E14" s="8">
        <v>3016.7260209999999</v>
      </c>
      <c r="F14" s="8">
        <v>47698.328401999999</v>
      </c>
      <c r="G14" s="8"/>
      <c r="H14" s="8"/>
      <c r="I14" s="8">
        <v>200280.916723684</v>
      </c>
      <c r="J14" s="8">
        <v>36309.291828229994</v>
      </c>
      <c r="K14" s="8">
        <v>1888.8100851592999</v>
      </c>
      <c r="L14" s="8">
        <v>45919.743279598202</v>
      </c>
      <c r="M14" s="8">
        <v>1480.1567506740801</v>
      </c>
      <c r="N14" s="8">
        <v>4.4045865298000004</v>
      </c>
      <c r="O14" s="12"/>
      <c r="P14" s="12"/>
      <c r="Q14" s="12"/>
      <c r="R14" s="12">
        <v>6635.66916699999</v>
      </c>
    </row>
    <row r="15" spans="1:18">
      <c r="A15" s="1" t="s">
        <v>27</v>
      </c>
      <c r="B15" s="12">
        <f t="shared" si="0"/>
        <v>252471.64474452034</v>
      </c>
      <c r="C15" s="12">
        <f>+B15-VOC_2007!B14</f>
        <v>-75332.64469639826</v>
      </c>
      <c r="D15" s="13">
        <f>+(B15-VOC_2007!B14)/VOC_2007!B14</f>
        <v>-0.22980981983146304</v>
      </c>
      <c r="E15" s="8">
        <v>2233.2158316800001</v>
      </c>
      <c r="F15" s="8">
        <v>39317.972253</v>
      </c>
      <c r="G15" s="8"/>
      <c r="H15" s="8"/>
      <c r="I15" s="8">
        <v>146877.63491961689</v>
      </c>
      <c r="J15" s="8">
        <v>29932.287140299999</v>
      </c>
      <c r="K15" s="8">
        <v>2069.3291854465997</v>
      </c>
      <c r="L15" s="8">
        <v>26641.543038235599</v>
      </c>
      <c r="M15" s="8">
        <v>664.36878953242694</v>
      </c>
      <c r="N15" s="8">
        <v>1.9179967088000001</v>
      </c>
      <c r="O15" s="12"/>
      <c r="P15" s="12"/>
      <c r="Q15" s="12"/>
      <c r="R15" s="12">
        <v>4733.3755899999996</v>
      </c>
    </row>
    <row r="16" spans="1:18">
      <c r="A16" s="1" t="s">
        <v>28</v>
      </c>
      <c r="B16" s="12">
        <f t="shared" si="0"/>
        <v>135267.02143893257</v>
      </c>
      <c r="C16" s="12">
        <f>+B16-VOC_2007!B15</f>
        <v>-43760.627625191031</v>
      </c>
      <c r="D16" s="13">
        <f>+(B16-VOC_2007!B15)/VOC_2007!B15</f>
        <v>-0.24443502360642058</v>
      </c>
      <c r="E16" s="8">
        <v>812.00571416999992</v>
      </c>
      <c r="F16" s="8">
        <v>27736.355935</v>
      </c>
      <c r="G16" s="8"/>
      <c r="H16" s="8"/>
      <c r="I16" s="8">
        <v>68913.55802444079</v>
      </c>
      <c r="J16" s="8">
        <v>14556.78138052</v>
      </c>
      <c r="K16" s="8">
        <v>907.23781675220005</v>
      </c>
      <c r="L16" s="8">
        <v>18265.311458358501</v>
      </c>
      <c r="M16" s="8">
        <v>665.32583969107804</v>
      </c>
      <c r="N16" s="8"/>
      <c r="O16" s="12"/>
      <c r="P16" s="12"/>
      <c r="Q16" s="12"/>
      <c r="R16" s="12">
        <v>3410.4452700000002</v>
      </c>
    </row>
    <row r="17" spans="1:18">
      <c r="A17" s="1" t="s">
        <v>29</v>
      </c>
      <c r="B17" s="12">
        <f t="shared" si="0"/>
        <v>240428.2710800861</v>
      </c>
      <c r="C17" s="12">
        <f>+B17-VOC_2007!B16</f>
        <v>-38066.486203569308</v>
      </c>
      <c r="D17" s="13">
        <f>+(B17-VOC_2007!B16)/VOC_2007!B16</f>
        <v>-0.13668654510719364</v>
      </c>
      <c r="E17" s="8">
        <v>634.63562386000001</v>
      </c>
      <c r="F17" s="8">
        <v>18934.759664000001</v>
      </c>
      <c r="G17" s="8"/>
      <c r="H17" s="8"/>
      <c r="I17" s="8">
        <v>72176.868488401888</v>
      </c>
      <c r="J17" s="8">
        <v>12862.3462764</v>
      </c>
      <c r="K17" s="8">
        <v>841.34241074189993</v>
      </c>
      <c r="L17" s="8">
        <v>10994.9454273468</v>
      </c>
      <c r="M17" s="8">
        <v>916.28483957651201</v>
      </c>
      <c r="N17" s="8"/>
      <c r="O17" s="12"/>
      <c r="P17" s="12"/>
      <c r="Q17" s="12"/>
      <c r="R17" s="12">
        <v>123067.088349759</v>
      </c>
    </row>
    <row r="18" spans="1:18">
      <c r="A18" s="1" t="s">
        <v>30</v>
      </c>
      <c r="B18" s="12">
        <f t="shared" si="0"/>
        <v>175444.96697036215</v>
      </c>
      <c r="C18" s="12">
        <f>+B18-VOC_2007!B17</f>
        <v>-55503.77160630576</v>
      </c>
      <c r="D18" s="13">
        <f>+(B18-VOC_2007!B17)/VOC_2007!B17</f>
        <v>-0.24032939927870706</v>
      </c>
      <c r="E18" s="8">
        <v>1642.9577772600001</v>
      </c>
      <c r="F18" s="8">
        <v>43317.356889000002</v>
      </c>
      <c r="G18" s="8"/>
      <c r="H18" s="8"/>
      <c r="I18" s="8">
        <v>56297.524790197502</v>
      </c>
      <c r="J18" s="8">
        <v>17720.716929120001</v>
      </c>
      <c r="K18" s="8">
        <v>1133.0394212240999</v>
      </c>
      <c r="L18" s="8">
        <v>18779.046987750098</v>
      </c>
      <c r="M18" s="8">
        <v>660.71718841045595</v>
      </c>
      <c r="N18" s="8"/>
      <c r="O18" s="12"/>
      <c r="P18" s="12"/>
      <c r="Q18" s="12"/>
      <c r="R18" s="12">
        <v>35893.606987400002</v>
      </c>
    </row>
    <row r="19" spans="1:18">
      <c r="A19" s="1" t="s">
        <v>31</v>
      </c>
      <c r="B19" s="12">
        <f t="shared" si="0"/>
        <v>408616.73644938593</v>
      </c>
      <c r="C19" s="12">
        <f>+B19-VOC_2007!B18</f>
        <v>-72407.584985847236</v>
      </c>
      <c r="D19" s="13">
        <f>+(B19-VOC_2007!B18)/VOC_2007!B18</f>
        <v>-0.15052790838060867</v>
      </c>
      <c r="E19" s="8">
        <v>872.24291805999997</v>
      </c>
      <c r="F19" s="8">
        <v>62760.644662999999</v>
      </c>
      <c r="G19" s="8"/>
      <c r="H19" s="8"/>
      <c r="I19" s="8">
        <v>128828.9648338281</v>
      </c>
      <c r="J19" s="8">
        <v>16994.866457260003</v>
      </c>
      <c r="K19" s="8">
        <v>1182.4994849954001</v>
      </c>
      <c r="L19" s="8">
        <v>26399.239832875701</v>
      </c>
      <c r="M19" s="8">
        <v>2286.6642492032302</v>
      </c>
      <c r="N19" s="8">
        <v>940.04041016349902</v>
      </c>
      <c r="O19" s="12"/>
      <c r="P19" s="12"/>
      <c r="Q19" s="12"/>
      <c r="R19" s="12">
        <v>168351.5736</v>
      </c>
    </row>
    <row r="20" spans="1:18">
      <c r="A20" s="1" t="s">
        <v>32</v>
      </c>
      <c r="B20" s="12">
        <f t="shared" si="0"/>
        <v>53823.396063510088</v>
      </c>
      <c r="C20" s="12">
        <f>+B20-VOC_2007!B19</f>
        <v>-25705.12609033085</v>
      </c>
      <c r="D20" s="13">
        <f>+(B20-VOC_2007!B19)/VOC_2007!B19</f>
        <v>-0.32321895835819181</v>
      </c>
      <c r="E20" s="8">
        <v>305.57621911000001</v>
      </c>
      <c r="F20" s="8">
        <v>3927.3671832</v>
      </c>
      <c r="G20" s="8"/>
      <c r="H20" s="8"/>
      <c r="I20" s="8">
        <v>25945.394199070503</v>
      </c>
      <c r="J20" s="8">
        <v>5639.7537312549994</v>
      </c>
      <c r="K20" s="8">
        <v>210.7736222549</v>
      </c>
      <c r="L20" s="8">
        <v>16600.375567091101</v>
      </c>
      <c r="M20" s="8">
        <v>205.35094546968901</v>
      </c>
      <c r="N20" s="8">
        <v>61.5769260589</v>
      </c>
      <c r="O20" s="12"/>
      <c r="P20" s="12"/>
      <c r="Q20" s="12"/>
      <c r="R20" s="12">
        <v>927.22766999999999</v>
      </c>
    </row>
    <row r="21" spans="1:18">
      <c r="A21" s="1" t="s">
        <v>33</v>
      </c>
      <c r="B21" s="12">
        <f t="shared" si="0"/>
        <v>105158.8327854534</v>
      </c>
      <c r="C21" s="12">
        <f>+B21-VOC_2007!B20</f>
        <v>-52886.987816433873</v>
      </c>
      <c r="D21" s="13">
        <f>+(B21-VOC_2007!B20)/VOC_2007!B20</f>
        <v>-0.33463072680456779</v>
      </c>
      <c r="E21" s="8">
        <v>622.65252938000003</v>
      </c>
      <c r="F21" s="8">
        <v>2867.5805848999998</v>
      </c>
      <c r="G21" s="8"/>
      <c r="H21" s="8"/>
      <c r="I21" s="8">
        <v>56483.675621350892</v>
      </c>
      <c r="J21" s="8">
        <v>17847.957103959998</v>
      </c>
      <c r="K21" s="8">
        <v>597.14316161720001</v>
      </c>
      <c r="L21" s="8">
        <v>21500.791259323501</v>
      </c>
      <c r="M21" s="8">
        <v>319.26798094399999</v>
      </c>
      <c r="N21" s="8">
        <v>276.85813197779999</v>
      </c>
      <c r="O21" s="12"/>
      <c r="P21" s="12"/>
      <c r="Q21" s="12"/>
      <c r="R21" s="12">
        <v>4642.9064120000003</v>
      </c>
    </row>
    <row r="22" spans="1:18">
      <c r="A22" s="1" t="s">
        <v>34</v>
      </c>
      <c r="B22" s="12">
        <f t="shared" si="0"/>
        <v>127120.19015119081</v>
      </c>
      <c r="C22" s="12">
        <f>+B22-VOC_2007!B21</f>
        <v>-45511.450267188062</v>
      </c>
      <c r="D22" s="13">
        <f>+(B22-VOC_2007!B21)/VOC_2007!B21</f>
        <v>-0.26363330706288524</v>
      </c>
      <c r="E22" s="8">
        <v>281.20621657999999</v>
      </c>
      <c r="F22" s="8">
        <v>3979.6873737000001</v>
      </c>
      <c r="G22" s="8"/>
      <c r="H22" s="8"/>
      <c r="I22" s="8">
        <v>84766.927749345588</v>
      </c>
      <c r="J22" s="8">
        <v>15377.091600443</v>
      </c>
      <c r="K22" s="8">
        <v>413.8103248521</v>
      </c>
      <c r="L22" s="8">
        <v>21347.3432131753</v>
      </c>
      <c r="M22" s="8">
        <v>546.275842784215</v>
      </c>
      <c r="N22" s="8">
        <v>209.936580310599</v>
      </c>
      <c r="O22" s="12"/>
      <c r="P22" s="12"/>
      <c r="Q22" s="12"/>
      <c r="R22" s="12">
        <v>197.911249999999</v>
      </c>
    </row>
    <row r="23" spans="1:18">
      <c r="A23" s="1" t="s">
        <v>35</v>
      </c>
      <c r="B23" s="12">
        <f t="shared" si="0"/>
        <v>333550.65276260831</v>
      </c>
      <c r="C23" s="12">
        <f>+B23-VOC_2007!B22</f>
        <v>-169557.35018436285</v>
      </c>
      <c r="D23" s="13">
        <f>+(B23-VOC_2007!B22)/VOC_2007!B22</f>
        <v>-0.33701978340868216</v>
      </c>
      <c r="E23" s="8">
        <v>1481.4553892499998</v>
      </c>
      <c r="F23" s="8">
        <v>28015.327367000002</v>
      </c>
      <c r="G23" s="8"/>
      <c r="H23" s="8"/>
      <c r="I23" s="8">
        <v>172841.27288210799</v>
      </c>
      <c r="J23" s="8">
        <v>40714.056397690001</v>
      </c>
      <c r="K23" s="8">
        <v>2938.6376939810002</v>
      </c>
      <c r="L23" s="8">
        <v>77935.695021980704</v>
      </c>
      <c r="M23" s="8">
        <v>348.29929571774602</v>
      </c>
      <c r="N23" s="8">
        <v>466.37362388089502</v>
      </c>
      <c r="O23" s="12"/>
      <c r="P23" s="12"/>
      <c r="Q23" s="12"/>
      <c r="R23" s="12">
        <v>8809.5350909999906</v>
      </c>
    </row>
    <row r="24" spans="1:18">
      <c r="A24" s="1" t="s">
        <v>36</v>
      </c>
      <c r="B24" s="12">
        <f t="shared" si="0"/>
        <v>291298.77483509271</v>
      </c>
      <c r="C24" s="12">
        <f>+B24-VOC_2007!B23</f>
        <v>-106324.03009046969</v>
      </c>
      <c r="D24" s="13">
        <f>+(B24-VOC_2007!B23)/VOC_2007!B23</f>
        <v>-0.26739922553077472</v>
      </c>
      <c r="E24" s="8">
        <v>730.95989044999999</v>
      </c>
      <c r="F24" s="8">
        <v>23457.270849</v>
      </c>
      <c r="G24" s="8"/>
      <c r="H24" s="8"/>
      <c r="I24" s="8">
        <v>108351.94145542999</v>
      </c>
      <c r="J24" s="8">
        <v>31267.295728409998</v>
      </c>
      <c r="K24" s="8">
        <v>1927.0442129840001</v>
      </c>
      <c r="L24" s="8">
        <v>49257.1472617443</v>
      </c>
      <c r="M24" s="8">
        <v>722.80580216922601</v>
      </c>
      <c r="N24" s="8">
        <v>13.2938597052999</v>
      </c>
      <c r="O24" s="12"/>
      <c r="P24" s="12"/>
      <c r="Q24" s="12"/>
      <c r="R24" s="12">
        <v>75571.015775199907</v>
      </c>
    </row>
    <row r="25" spans="1:18">
      <c r="A25" s="1" t="s">
        <v>37</v>
      </c>
      <c r="B25" s="12">
        <f t="shared" si="0"/>
        <v>204195.37420699475</v>
      </c>
      <c r="C25" s="12">
        <f>+B25-VOC_2007!B24</f>
        <v>-50816.705606206466</v>
      </c>
      <c r="D25" s="13">
        <f>+(B25-VOC_2007!B24)/VOC_2007!B24</f>
        <v>-0.19927175859053495</v>
      </c>
      <c r="E25" s="8">
        <v>445.17755944999999</v>
      </c>
      <c r="F25" s="8">
        <v>31063.551598999999</v>
      </c>
      <c r="G25" s="8"/>
      <c r="H25" s="8"/>
      <c r="I25" s="8">
        <v>54668.535024406505</v>
      </c>
      <c r="J25" s="8">
        <v>15127.205626329998</v>
      </c>
      <c r="K25" s="8">
        <v>1116.3373409164999</v>
      </c>
      <c r="L25" s="8">
        <v>16892.6593405319</v>
      </c>
      <c r="M25" s="8">
        <v>507.74505833352799</v>
      </c>
      <c r="N25" s="8">
        <v>55.742007726299903</v>
      </c>
      <c r="O25" s="12"/>
      <c r="P25" s="12"/>
      <c r="Q25" s="12"/>
      <c r="R25" s="12">
        <v>84318.420650300002</v>
      </c>
    </row>
    <row r="26" spans="1:18">
      <c r="A26" s="1" t="s">
        <v>38</v>
      </c>
      <c r="B26" s="12">
        <f t="shared" si="0"/>
        <v>260243.80096362531</v>
      </c>
      <c r="C26" s="12">
        <f>+B26-VOC_2007!B25</f>
        <v>-93759.239985765715</v>
      </c>
      <c r="D26" s="13">
        <f>+(B26-VOC_2007!B25)/VOC_2007!B25</f>
        <v>-0.26485433496366412</v>
      </c>
      <c r="E26" s="8">
        <v>1726.3536927099999</v>
      </c>
      <c r="F26" s="8">
        <v>15741.520721000001</v>
      </c>
      <c r="G26" s="8"/>
      <c r="H26" s="8"/>
      <c r="I26" s="8">
        <v>117029.39398152819</v>
      </c>
      <c r="J26" s="8">
        <v>28568.373206479999</v>
      </c>
      <c r="K26" s="8">
        <v>1650.3976773763</v>
      </c>
      <c r="L26" s="8">
        <v>27385.986595661001</v>
      </c>
      <c r="M26" s="8">
        <v>1040.5799855698799</v>
      </c>
      <c r="N26" s="8"/>
      <c r="O26" s="12"/>
      <c r="P26" s="12"/>
      <c r="Q26" s="12"/>
      <c r="R26" s="12">
        <v>67101.195103299906</v>
      </c>
    </row>
    <row r="27" spans="1:18">
      <c r="A27" s="1" t="s">
        <v>39</v>
      </c>
      <c r="B27" s="12">
        <f t="shared" si="0"/>
        <v>334644.42654324486</v>
      </c>
      <c r="C27" s="12">
        <f>+B27-VOC_2007!B26</f>
        <v>-16204.204149619734</v>
      </c>
      <c r="D27" s="13">
        <f>+(B27-VOC_2007!B26)/VOC_2007!B26</f>
        <v>-4.6185741462405797E-2</v>
      </c>
      <c r="E27" s="8">
        <v>327.89407704999996</v>
      </c>
      <c r="F27" s="8">
        <v>4007.3127035000002</v>
      </c>
      <c r="G27" s="8"/>
      <c r="H27" s="8"/>
      <c r="I27" s="8">
        <v>16052.1461631559</v>
      </c>
      <c r="J27" s="8">
        <v>4344.9897524400003</v>
      </c>
      <c r="K27" s="8">
        <v>475.56326669100002</v>
      </c>
      <c r="L27" s="8">
        <v>7076.92288935742</v>
      </c>
      <c r="M27" s="8">
        <v>599.29963065053403</v>
      </c>
      <c r="N27" s="8"/>
      <c r="O27" s="12"/>
      <c r="P27" s="12"/>
      <c r="Q27" s="12"/>
      <c r="R27" s="12">
        <v>301760.2980604</v>
      </c>
    </row>
    <row r="28" spans="1:18">
      <c r="A28" s="1" t="s">
        <v>40</v>
      </c>
      <c r="B28" s="12">
        <f t="shared" si="0"/>
        <v>77947.614737908021</v>
      </c>
      <c r="C28" s="12">
        <f>+B28-VOC_2007!B27</f>
        <v>-24439.33275660855</v>
      </c>
      <c r="D28" s="13">
        <f>+(B28-VOC_2007!B27)/VOC_2007!B27</f>
        <v>-0.23869578451801604</v>
      </c>
      <c r="E28" s="8">
        <v>526.02461094</v>
      </c>
      <c r="F28" s="8">
        <v>6918.1325586000003</v>
      </c>
      <c r="G28" s="8"/>
      <c r="H28" s="8"/>
      <c r="I28" s="8">
        <v>41341.459611708895</v>
      </c>
      <c r="J28" s="8">
        <v>8664.2679259180022</v>
      </c>
      <c r="K28" s="8">
        <v>594.03213178589999</v>
      </c>
      <c r="L28" s="8">
        <v>8412.7598610856803</v>
      </c>
      <c r="M28" s="8">
        <v>1792.85018626955</v>
      </c>
      <c r="N28" s="8"/>
      <c r="O28" s="12"/>
      <c r="P28" s="12"/>
      <c r="Q28" s="12"/>
      <c r="R28" s="12">
        <v>9698.0878515999902</v>
      </c>
    </row>
    <row r="29" spans="1:18">
      <c r="A29" s="1" t="s">
        <v>41</v>
      </c>
      <c r="B29" s="12">
        <f t="shared" si="0"/>
        <v>102697.88627610591</v>
      </c>
      <c r="C29" s="12">
        <f>+B29-VOC_2007!B28</f>
        <v>-21790.829704086791</v>
      </c>
      <c r="D29" s="13">
        <f>+(B29-VOC_2007!B28)/VOC_2007!B28</f>
        <v>-0.17504260954506037</v>
      </c>
      <c r="E29" s="8">
        <v>385.97507224000003</v>
      </c>
      <c r="F29" s="8">
        <v>2822.0717656000002</v>
      </c>
      <c r="G29" s="8"/>
      <c r="H29" s="8"/>
      <c r="I29" s="8">
        <v>39199.074725423299</v>
      </c>
      <c r="J29" s="8">
        <v>15030.476748360003</v>
      </c>
      <c r="K29" s="8">
        <v>328.44915231649998</v>
      </c>
      <c r="L29" s="8">
        <v>11480.465845393701</v>
      </c>
      <c r="M29" s="8">
        <v>180.434591772521</v>
      </c>
      <c r="N29" s="8"/>
      <c r="O29" s="12"/>
      <c r="P29" s="12"/>
      <c r="Q29" s="12"/>
      <c r="R29" s="12">
        <v>33270.938374999903</v>
      </c>
    </row>
    <row r="30" spans="1:18">
      <c r="A30" s="1" t="s">
        <v>42</v>
      </c>
      <c r="B30" s="12">
        <f t="shared" si="0"/>
        <v>37696.499391453734</v>
      </c>
      <c r="C30" s="12">
        <f>+B30-VOC_2007!B29</f>
        <v>-17700.942489238631</v>
      </c>
      <c r="D30" s="13">
        <f>+(B30-VOC_2007!B29)/VOC_2007!B29</f>
        <v>-0.31952635154815567</v>
      </c>
      <c r="E30" s="8">
        <v>229.92242678999997</v>
      </c>
      <c r="F30" s="8">
        <v>674.95115214999998</v>
      </c>
      <c r="G30" s="8"/>
      <c r="H30" s="8"/>
      <c r="I30" s="8">
        <v>20823.9951886456</v>
      </c>
      <c r="J30" s="8">
        <v>5107.2396621249991</v>
      </c>
      <c r="K30" s="8">
        <v>180.17706636291999</v>
      </c>
      <c r="L30" s="8">
        <v>10503.0404826376</v>
      </c>
      <c r="M30" s="8">
        <v>42.978217742619996</v>
      </c>
      <c r="N30" s="8"/>
      <c r="O30" s="12"/>
      <c r="P30" s="12"/>
      <c r="Q30" s="12"/>
      <c r="R30" s="12">
        <v>134.19519500000001</v>
      </c>
    </row>
    <row r="31" spans="1:18">
      <c r="A31" s="1" t="s">
        <v>43</v>
      </c>
      <c r="B31" s="12">
        <f t="shared" si="0"/>
        <v>165925.86977332979</v>
      </c>
      <c r="C31" s="12">
        <f>+B31-VOC_2007!B30</f>
        <v>-73017.136935162358</v>
      </c>
      <c r="D31" s="13">
        <f>+(B31-VOC_2007!B30)/VOC_2007!B30</f>
        <v>-0.30558390446740491</v>
      </c>
      <c r="E31" s="8">
        <v>810.8494916300001</v>
      </c>
      <c r="F31" s="8">
        <v>9334.9165264999992</v>
      </c>
      <c r="G31" s="8"/>
      <c r="H31" s="8"/>
      <c r="I31" s="8">
        <v>96356.917942105982</v>
      </c>
      <c r="J31" s="8">
        <v>22379.286369199999</v>
      </c>
      <c r="K31" s="8">
        <v>694.31350166749996</v>
      </c>
      <c r="L31" s="8">
        <v>31217.176541402099</v>
      </c>
      <c r="M31" s="8">
        <v>442.69337985060702</v>
      </c>
      <c r="N31" s="8">
        <v>442.162102873599</v>
      </c>
      <c r="O31" s="12"/>
      <c r="P31" s="12"/>
      <c r="Q31" s="12"/>
      <c r="R31" s="12">
        <v>4247.5539181000004</v>
      </c>
    </row>
    <row r="32" spans="1:18">
      <c r="A32" s="1" t="s">
        <v>44</v>
      </c>
      <c r="B32" s="12">
        <f t="shared" si="0"/>
        <v>153386.77867012093</v>
      </c>
      <c r="C32" s="12">
        <f>+B32-VOC_2007!B31</f>
        <v>-29810.895860266697</v>
      </c>
      <c r="D32" s="13">
        <f>+(B32-VOC_2007!B31)/VOC_2007!B31</f>
        <v>-0.16272529624999069</v>
      </c>
      <c r="E32" s="8">
        <v>572.89761053999996</v>
      </c>
      <c r="F32" s="8">
        <v>12398.343878</v>
      </c>
      <c r="G32" s="8"/>
      <c r="H32" s="8"/>
      <c r="I32" s="8">
        <v>87882.672939683907</v>
      </c>
      <c r="J32" s="8">
        <v>10179.601730009999</v>
      </c>
      <c r="K32" s="8">
        <v>670.43045725259992</v>
      </c>
      <c r="L32" s="8">
        <v>6598.6834978982897</v>
      </c>
      <c r="M32" s="8">
        <v>616.57203734609402</v>
      </c>
      <c r="N32" s="8"/>
      <c r="O32" s="12"/>
      <c r="P32" s="12"/>
      <c r="Q32" s="12"/>
      <c r="R32" s="12">
        <v>34467.576519390001</v>
      </c>
    </row>
    <row r="33" spans="1:18">
      <c r="A33" s="1" t="s">
        <v>45</v>
      </c>
      <c r="B33" s="12">
        <f t="shared" si="0"/>
        <v>327618.99480594561</v>
      </c>
      <c r="C33" s="12">
        <f>+B33-VOC_2007!B32</f>
        <v>-176362.64052851341</v>
      </c>
      <c r="D33" s="13">
        <f>+(B33-VOC_2007!B32)/VOC_2007!B32</f>
        <v>-0.34993862506810053</v>
      </c>
      <c r="E33" s="8">
        <v>712.39688729</v>
      </c>
      <c r="F33" s="8">
        <v>6792.5880924000003</v>
      </c>
      <c r="G33" s="8"/>
      <c r="H33" s="8"/>
      <c r="I33" s="8">
        <v>209676.7545702323</v>
      </c>
      <c r="J33" s="8">
        <v>38884.632051530003</v>
      </c>
      <c r="K33" s="8">
        <v>1884.3748922012001</v>
      </c>
      <c r="L33" s="8">
        <v>66083.041023614307</v>
      </c>
      <c r="M33" s="8">
        <v>1934.15549826043</v>
      </c>
      <c r="N33" s="8">
        <v>296.35305041729998</v>
      </c>
      <c r="O33" s="12"/>
      <c r="P33" s="12"/>
      <c r="Q33" s="12"/>
      <c r="R33" s="12">
        <v>1354.69874</v>
      </c>
    </row>
    <row r="34" spans="1:18">
      <c r="A34" s="1" t="s">
        <v>46</v>
      </c>
      <c r="B34" s="12">
        <f t="shared" si="0"/>
        <v>393879.39061888843</v>
      </c>
      <c r="C34" s="12">
        <f>+B34-VOC_2007!B33</f>
        <v>-136368.32551920798</v>
      </c>
      <c r="D34" s="13">
        <f>+(B34-VOC_2007!B33)/VOC_2007!B33</f>
        <v>-0.25717852499659338</v>
      </c>
      <c r="E34" s="8">
        <v>1080.4869866399999</v>
      </c>
      <c r="F34" s="8">
        <v>36550.319132999997</v>
      </c>
      <c r="G34" s="8"/>
      <c r="H34" s="8"/>
      <c r="I34" s="8">
        <v>157111.53533329951</v>
      </c>
      <c r="J34" s="8">
        <v>46053.380685099997</v>
      </c>
      <c r="K34" s="8">
        <v>3652.5592726929999</v>
      </c>
      <c r="L34" s="8">
        <v>38543.2439258616</v>
      </c>
      <c r="M34" s="8">
        <v>333.01238555037799</v>
      </c>
      <c r="N34" s="8">
        <v>87.146848545000196</v>
      </c>
      <c r="O34" s="12"/>
      <c r="P34" s="12"/>
      <c r="Q34" s="12"/>
      <c r="R34" s="12">
        <v>110467.706048199</v>
      </c>
    </row>
    <row r="35" spans="1:18">
      <c r="A35" s="1" t="s">
        <v>47</v>
      </c>
      <c r="B35" s="12">
        <f t="shared" si="0"/>
        <v>43171.573963067705</v>
      </c>
      <c r="C35" s="12">
        <f>+B35-VOC_2007!B34</f>
        <v>-12567.383984395485</v>
      </c>
      <c r="D35" s="13">
        <f>+(B35-VOC_2007!B34)/VOC_2007!B34</f>
        <v>-0.22546858511852491</v>
      </c>
      <c r="E35" s="8">
        <v>865.20268540999996</v>
      </c>
      <c r="F35" s="8">
        <v>3760.0602775000002</v>
      </c>
      <c r="G35" s="8"/>
      <c r="H35" s="8"/>
      <c r="I35" s="8">
        <v>20769.536023226599</v>
      </c>
      <c r="J35" s="8">
        <v>3090.9203688009998</v>
      </c>
      <c r="K35" s="8">
        <v>203.57084118999998</v>
      </c>
      <c r="L35" s="8">
        <v>6605.6369984416697</v>
      </c>
      <c r="M35" s="8">
        <v>397.02949749844902</v>
      </c>
      <c r="N35" s="8"/>
      <c r="O35" s="12"/>
      <c r="P35" s="12"/>
      <c r="Q35" s="12"/>
      <c r="R35" s="12">
        <v>7479.6172709999901</v>
      </c>
    </row>
    <row r="36" spans="1:18">
      <c r="A36" s="1" t="s">
        <v>48</v>
      </c>
      <c r="B36" s="12">
        <f t="shared" si="0"/>
        <v>302087.58333806699</v>
      </c>
      <c r="C36" s="12">
        <f>+B36-VOC_2007!B35</f>
        <v>-142840.32802451629</v>
      </c>
      <c r="D36" s="13">
        <f>+(B36-VOC_2007!B35)/VOC_2007!B35</f>
        <v>-0.32104150892010908</v>
      </c>
      <c r="E36" s="8">
        <v>1989.39388472</v>
      </c>
      <c r="F36" s="8">
        <v>30282.358996999999</v>
      </c>
      <c r="G36" s="8"/>
      <c r="H36" s="8"/>
      <c r="I36" s="8">
        <v>163094.2278056319</v>
      </c>
      <c r="J36" s="8">
        <v>55945.510144939995</v>
      </c>
      <c r="K36" s="8">
        <v>2804.8081282160001</v>
      </c>
      <c r="L36" s="8">
        <v>43991.4019123334</v>
      </c>
      <c r="M36" s="8">
        <v>981.78515709771705</v>
      </c>
      <c r="N36" s="8">
        <v>108.174008128</v>
      </c>
      <c r="O36" s="12"/>
      <c r="P36" s="12"/>
      <c r="Q36" s="12"/>
      <c r="R36" s="12">
        <v>2889.9232999999899</v>
      </c>
    </row>
    <row r="37" spans="1:18">
      <c r="A37" s="1" t="s">
        <v>49</v>
      </c>
      <c r="B37" s="12">
        <f t="shared" si="0"/>
        <v>436514.20869885804</v>
      </c>
      <c r="C37" s="12">
        <f>+B37-VOC_2007!B36</f>
        <v>-59557.566499806766</v>
      </c>
      <c r="D37" s="13">
        <f>+(B37-VOC_2007!B36)/VOC_2007!B36</f>
        <v>-0.12005836549752381</v>
      </c>
      <c r="E37" s="8">
        <v>970.64098555999999</v>
      </c>
      <c r="F37" s="8">
        <v>23632.776465999999</v>
      </c>
      <c r="G37" s="8"/>
      <c r="H37" s="8"/>
      <c r="I37" s="8">
        <v>243004.07014271297</v>
      </c>
      <c r="J37" s="8">
        <v>21439.150381389998</v>
      </c>
      <c r="K37" s="8">
        <v>1558.3736044768</v>
      </c>
      <c r="L37" s="8">
        <v>16167.1884921894</v>
      </c>
      <c r="M37" s="8">
        <v>501.27253482990801</v>
      </c>
      <c r="N37" s="8"/>
      <c r="O37" s="12"/>
      <c r="P37" s="12"/>
      <c r="Q37" s="12"/>
      <c r="R37" s="12">
        <v>129240.736091699</v>
      </c>
    </row>
    <row r="38" spans="1:18">
      <c r="A38" s="1" t="s">
        <v>50</v>
      </c>
      <c r="B38" s="12">
        <f t="shared" si="0"/>
        <v>364729.79864103912</v>
      </c>
      <c r="C38" s="12">
        <f>+B38-VOC_2007!B37</f>
        <v>-44182.255941290292</v>
      </c>
      <c r="D38" s="13">
        <f>+(B38-VOC_2007!B37)/VOC_2007!B37</f>
        <v>-0.10804830878957308</v>
      </c>
      <c r="E38" s="8">
        <v>203.15566533999998</v>
      </c>
      <c r="F38" s="8">
        <v>8670.7208637000003</v>
      </c>
      <c r="G38" s="8"/>
      <c r="H38" s="8"/>
      <c r="I38" s="8">
        <v>58206.71175269939</v>
      </c>
      <c r="J38" s="8">
        <v>20853.847326089999</v>
      </c>
      <c r="K38" s="8">
        <v>1089.5493829417001</v>
      </c>
      <c r="L38" s="8">
        <v>18535.388973601101</v>
      </c>
      <c r="M38" s="8">
        <v>426.59163781661198</v>
      </c>
      <c r="N38" s="8">
        <v>240.71339425030001</v>
      </c>
      <c r="O38" s="12"/>
      <c r="P38" s="12"/>
      <c r="Q38" s="12"/>
      <c r="R38" s="12">
        <v>256503.1196446</v>
      </c>
    </row>
    <row r="39" spans="1:18">
      <c r="A39" s="1" t="s">
        <v>51</v>
      </c>
      <c r="B39" s="12">
        <f t="shared" si="0"/>
        <v>319410.53243201767</v>
      </c>
      <c r="C39" s="12">
        <f>+B39-VOC_2007!B38</f>
        <v>-116117.01080623054</v>
      </c>
      <c r="D39" s="13">
        <f>+(B39-VOC_2007!B38)/VOC_2007!B38</f>
        <v>-0.26661232477485503</v>
      </c>
      <c r="E39" s="8">
        <v>2013.4665255200002</v>
      </c>
      <c r="F39" s="8">
        <v>28217.765921999999</v>
      </c>
      <c r="G39" s="8"/>
      <c r="H39" s="8"/>
      <c r="I39" s="8">
        <v>191188.93174359959</v>
      </c>
      <c r="J39" s="8">
        <v>43203.83823411</v>
      </c>
      <c r="K39" s="8">
        <v>2196.8342459873002</v>
      </c>
      <c r="L39" s="8">
        <v>46540.102703785</v>
      </c>
      <c r="M39" s="8">
        <v>860.25395430431399</v>
      </c>
      <c r="N39" s="8">
        <v>168.2566591115</v>
      </c>
      <c r="O39" s="12"/>
      <c r="P39" s="12"/>
      <c r="Q39" s="12"/>
      <c r="R39" s="12">
        <v>5021.0824436000003</v>
      </c>
    </row>
    <row r="40" spans="1:18">
      <c r="A40" s="1" t="s">
        <v>52</v>
      </c>
      <c r="B40" s="12">
        <f t="shared" si="0"/>
        <v>17619.377188050312</v>
      </c>
      <c r="C40" s="12">
        <f>+B40-VOC_2007!B39</f>
        <v>-7502.434161724057</v>
      </c>
      <c r="D40" s="13">
        <f>+(B40-VOC_2007!B39)/VOC_2007!B39</f>
        <v>-0.29864224586621779</v>
      </c>
      <c r="E40" s="8">
        <v>44.58301745</v>
      </c>
      <c r="F40" s="8">
        <v>1188.1088351999999</v>
      </c>
      <c r="G40" s="8"/>
      <c r="H40" s="8"/>
      <c r="I40" s="8">
        <v>9919.7388443365689</v>
      </c>
      <c r="J40" s="8">
        <v>3374.0791419689999</v>
      </c>
      <c r="K40" s="8">
        <v>62.484240826120001</v>
      </c>
      <c r="L40" s="8">
        <v>2975.6387523274898</v>
      </c>
      <c r="M40" s="8">
        <v>42.690798486835398</v>
      </c>
      <c r="N40" s="8">
        <v>12.0535574543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203723.731567593</v>
      </c>
      <c r="C41" s="12">
        <f>+B41-VOC_2007!B40</f>
        <v>-68260.815011691535</v>
      </c>
      <c r="D41" s="13">
        <f>+(B41-VOC_2007!B40)/VOC_2007!B40</f>
        <v>-0.25097313751902167</v>
      </c>
      <c r="E41" s="8">
        <v>736.60328588000004</v>
      </c>
      <c r="F41" s="8">
        <v>23374.649109999998</v>
      </c>
      <c r="G41" s="8"/>
      <c r="H41" s="8"/>
      <c r="I41" s="8">
        <v>85612.023689875394</v>
      </c>
      <c r="J41" s="8">
        <v>17308.740564840002</v>
      </c>
      <c r="K41" s="8">
        <v>1426.9208937886999</v>
      </c>
      <c r="L41" s="8">
        <v>20742.306617708</v>
      </c>
      <c r="M41" s="8">
        <v>242.62731007723701</v>
      </c>
      <c r="N41" s="8">
        <v>201.22580644369901</v>
      </c>
      <c r="O41" s="12"/>
      <c r="P41" s="12"/>
      <c r="Q41" s="12"/>
      <c r="R41" s="12">
        <v>54078.63428898</v>
      </c>
    </row>
    <row r="42" spans="1:18">
      <c r="A42" s="1" t="s">
        <v>54</v>
      </c>
      <c r="B42" s="12">
        <f t="shared" si="0"/>
        <v>65591.930906321475</v>
      </c>
      <c r="C42" s="12">
        <f>+B42-VOC_2007!B41</f>
        <v>-10648.516019495786</v>
      </c>
      <c r="D42" s="13">
        <f>+(B42-VOC_2007!B41)/VOC_2007!B41</f>
        <v>-0.13967016785534983</v>
      </c>
      <c r="E42" s="8">
        <v>118.83789311</v>
      </c>
      <c r="F42" s="8">
        <v>6855.9821890000003</v>
      </c>
      <c r="G42" s="8"/>
      <c r="H42" s="8"/>
      <c r="I42" s="8">
        <v>26987.009221161497</v>
      </c>
      <c r="J42" s="8">
        <v>3544.7587710419998</v>
      </c>
      <c r="K42" s="8">
        <v>250.71294763630002</v>
      </c>
      <c r="L42" s="8">
        <v>6048.0589956262702</v>
      </c>
      <c r="M42" s="8">
        <v>124.850981745411</v>
      </c>
      <c r="N42" s="8"/>
      <c r="O42" s="12"/>
      <c r="P42" s="12"/>
      <c r="Q42" s="12"/>
      <c r="R42" s="12">
        <v>21661.719906999999</v>
      </c>
    </row>
    <row r="43" spans="1:18">
      <c r="A43" s="1" t="s">
        <v>55</v>
      </c>
      <c r="B43" s="12">
        <f t="shared" si="0"/>
        <v>220576.18294717342</v>
      </c>
      <c r="C43" s="12">
        <f>+B43-VOC_2007!B42</f>
        <v>-93341.097704553744</v>
      </c>
      <c r="D43" s="13">
        <f>+(B43-VOC_2007!B42)/VOC_2007!B42</f>
        <v>-0.297342973635498</v>
      </c>
      <c r="E43" s="8">
        <v>851.68749735999995</v>
      </c>
      <c r="F43" s="8">
        <v>36778.623113000001</v>
      </c>
      <c r="G43" s="8"/>
      <c r="H43" s="8"/>
      <c r="I43" s="8">
        <v>93016.421778870979</v>
      </c>
      <c r="J43" s="8">
        <v>29331.029264750003</v>
      </c>
      <c r="K43" s="8">
        <v>2494.5789466836</v>
      </c>
      <c r="L43" s="8">
        <v>27243.687749439501</v>
      </c>
      <c r="M43" s="8">
        <v>997.43401076100997</v>
      </c>
      <c r="N43" s="8">
        <v>530.7074991083</v>
      </c>
      <c r="O43" s="12"/>
      <c r="P43" s="12"/>
      <c r="Q43" s="12"/>
      <c r="R43" s="12">
        <v>29332.013087200001</v>
      </c>
    </row>
    <row r="44" spans="1:18">
      <c r="A44" s="1" t="s">
        <v>56</v>
      </c>
      <c r="B44" s="12">
        <f t="shared" si="0"/>
        <v>2126478.8378429888</v>
      </c>
      <c r="C44" s="12">
        <f>+B44-VOC_2007!B43</f>
        <v>-240740.08403921779</v>
      </c>
      <c r="D44" s="13">
        <f>+(B44-VOC_2007!B43)/VOC_2007!B43</f>
        <v>-0.10169743145167251</v>
      </c>
      <c r="E44" s="8">
        <v>5063.8148514000004</v>
      </c>
      <c r="F44" s="8">
        <v>116974.87074</v>
      </c>
      <c r="G44" s="8"/>
      <c r="H44" s="8"/>
      <c r="I44" s="8">
        <v>1694581.6475054394</v>
      </c>
      <c r="J44" s="8">
        <v>95166.552238110016</v>
      </c>
      <c r="K44" s="8">
        <v>5387.6236801190007</v>
      </c>
      <c r="L44" s="8">
        <v>76019.935081960095</v>
      </c>
      <c r="M44" s="8">
        <v>3246.5158407602098</v>
      </c>
      <c r="N44" s="8"/>
      <c r="O44" s="12"/>
      <c r="P44" s="12"/>
      <c r="Q44" s="12"/>
      <c r="R44" s="12">
        <v>130037.8779052</v>
      </c>
    </row>
    <row r="45" spans="1:18">
      <c r="A45" s="1" t="s">
        <v>57</v>
      </c>
      <c r="B45" s="12">
        <f t="shared" si="0"/>
        <v>2850.0216658999998</v>
      </c>
      <c r="C45" s="12">
        <f>+B45-VOC_2007!B44</f>
        <v>-817.90288995061019</v>
      </c>
      <c r="D45" s="13">
        <f>+(B45-VOC_2007!B44)/VOC_2007!B44</f>
        <v>-0.22298792614095478</v>
      </c>
      <c r="E45" s="8">
        <v>14.5558684</v>
      </c>
      <c r="F45" s="8">
        <v>2835.4657975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204639.58849680854</v>
      </c>
      <c r="C46" s="12">
        <f>+B46-VOC_2007!B45</f>
        <v>-36533.230630203965</v>
      </c>
      <c r="D46" s="13">
        <f>+(B46-VOC_2007!B45)/VOC_2007!B45</f>
        <v>-0.15148154241612075</v>
      </c>
      <c r="E46" s="8">
        <v>520.14630029</v>
      </c>
      <c r="F46" s="8">
        <v>7914.0942152999996</v>
      </c>
      <c r="G46" s="8"/>
      <c r="H46" s="8"/>
      <c r="I46" s="8">
        <v>140897.1233371532</v>
      </c>
      <c r="J46" s="8">
        <v>13313.590635140001</v>
      </c>
      <c r="K46" s="8">
        <v>817.85908562930001</v>
      </c>
      <c r="L46" s="8">
        <v>13888.4569596934</v>
      </c>
      <c r="M46" s="8">
        <v>249.14449430265699</v>
      </c>
      <c r="N46" s="8"/>
      <c r="O46" s="12"/>
      <c r="P46" s="12"/>
      <c r="Q46" s="12"/>
      <c r="R46" s="12">
        <v>27039.1734693</v>
      </c>
    </row>
    <row r="47" spans="1:18">
      <c r="A47" s="1" t="s">
        <v>59</v>
      </c>
      <c r="B47" s="12">
        <f t="shared" si="0"/>
        <v>23152.848104879049</v>
      </c>
      <c r="C47" s="12">
        <f>+B47-VOC_2007!B46</f>
        <v>-6070.6173168197638</v>
      </c>
      <c r="D47" s="13">
        <f>+(B47-VOC_2007!B46)/VOC_2007!B46</f>
        <v>-0.20773091860324852</v>
      </c>
      <c r="E47" s="8">
        <v>52.315880419999999</v>
      </c>
      <c r="F47" s="8">
        <v>457.38515875000002</v>
      </c>
      <c r="G47" s="8"/>
      <c r="H47" s="8"/>
      <c r="I47" s="8">
        <v>11691.5667869726</v>
      </c>
      <c r="J47" s="8">
        <v>4796.0621762139999</v>
      </c>
      <c r="K47" s="8">
        <v>82.70863555887999</v>
      </c>
      <c r="L47" s="8">
        <v>5839.7754897319201</v>
      </c>
      <c r="M47" s="8">
        <v>34.667167231648001</v>
      </c>
      <c r="N47" s="8"/>
      <c r="O47" s="12"/>
      <c r="P47" s="12"/>
      <c r="Q47" s="12"/>
      <c r="R47" s="12">
        <v>198.36680999999999</v>
      </c>
    </row>
    <row r="48" spans="1:18">
      <c r="A48" s="1" t="s">
        <v>60</v>
      </c>
      <c r="B48" s="12">
        <f t="shared" si="0"/>
        <v>246284.5337704627</v>
      </c>
      <c r="C48" s="12">
        <f>+B48-VOC_2007!B47</f>
        <v>-90580.710812788777</v>
      </c>
      <c r="D48" s="13">
        <f>+(B48-VOC_2007!B47)/VOC_2007!B47</f>
        <v>-0.26889301365847207</v>
      </c>
      <c r="E48" s="8">
        <v>818.94340413000009</v>
      </c>
      <c r="F48" s="8">
        <v>27319.548058</v>
      </c>
      <c r="G48" s="8"/>
      <c r="H48" s="8"/>
      <c r="I48" s="8">
        <v>124177.83412999289</v>
      </c>
      <c r="J48" s="8">
        <v>28458.504288510001</v>
      </c>
      <c r="K48" s="8">
        <v>1411.8196148221</v>
      </c>
      <c r="L48" s="8">
        <v>29214.656583235399</v>
      </c>
      <c r="M48" s="8">
        <v>834.36763492909995</v>
      </c>
      <c r="N48" s="8">
        <v>179.47755084329901</v>
      </c>
      <c r="O48" s="12"/>
      <c r="P48" s="12"/>
      <c r="Q48" s="12"/>
      <c r="R48" s="12">
        <v>33869.3825059999</v>
      </c>
    </row>
    <row r="49" spans="1:18">
      <c r="A49" s="1" t="s">
        <v>61</v>
      </c>
      <c r="B49" s="12">
        <f t="shared" si="0"/>
        <v>382543.21970170073</v>
      </c>
      <c r="C49" s="12">
        <f>+B49-VOC_2007!B48</f>
        <v>-68474.846935689682</v>
      </c>
      <c r="D49" s="13">
        <f>+(B49-VOC_2007!B48)/VOC_2007!B48</f>
        <v>-0.15182284702298213</v>
      </c>
      <c r="E49" s="8">
        <v>132.31042047</v>
      </c>
      <c r="F49" s="8">
        <v>12374.68317</v>
      </c>
      <c r="G49" s="8"/>
      <c r="H49" s="8"/>
      <c r="I49" s="8">
        <v>94809.176527383475</v>
      </c>
      <c r="J49" s="8">
        <v>42522.353664199996</v>
      </c>
      <c r="K49" s="8">
        <v>947.81518859170001</v>
      </c>
      <c r="L49" s="8">
        <v>28503.8605399265</v>
      </c>
      <c r="M49" s="8">
        <v>814.57835591217099</v>
      </c>
      <c r="N49" s="8">
        <v>1221.7626445168801</v>
      </c>
      <c r="O49" s="12"/>
      <c r="P49" s="12"/>
      <c r="Q49" s="12"/>
      <c r="R49" s="12">
        <v>201216.6791907</v>
      </c>
    </row>
    <row r="50" spans="1:18">
      <c r="A50" s="1" t="s">
        <v>62</v>
      </c>
      <c r="B50" s="12">
        <f t="shared" si="0"/>
        <v>77094.155143188167</v>
      </c>
      <c r="C50" s="12">
        <f>+B50-VOC_2007!B49</f>
        <v>-28195.57167026322</v>
      </c>
      <c r="D50" s="13">
        <f>+(B50-VOC_2007!B49)/VOC_2007!B49</f>
        <v>-0.26779033931980029</v>
      </c>
      <c r="E50" s="8">
        <v>1343.6696078800001</v>
      </c>
      <c r="F50" s="8">
        <v>10462.665126</v>
      </c>
      <c r="G50" s="8"/>
      <c r="H50" s="8"/>
      <c r="I50" s="8">
        <v>22098.224195085699</v>
      </c>
      <c r="J50" s="8">
        <v>6294.9008665050005</v>
      </c>
      <c r="K50" s="8">
        <v>487.220176783</v>
      </c>
      <c r="L50" s="8">
        <v>9559.8430815376905</v>
      </c>
      <c r="M50" s="8">
        <v>554.47136863888295</v>
      </c>
      <c r="N50" s="8">
        <v>1.676398858</v>
      </c>
      <c r="O50" s="12"/>
      <c r="P50" s="12"/>
      <c r="Q50" s="12"/>
      <c r="R50" s="12">
        <v>26291.484321899901</v>
      </c>
    </row>
    <row r="51" spans="1:18">
      <c r="A51" s="1" t="s">
        <v>63</v>
      </c>
      <c r="B51" s="12">
        <f t="shared" si="0"/>
        <v>231247.54313576597</v>
      </c>
      <c r="C51" s="12">
        <f>+B51-VOC_2007!B50</f>
        <v>-94753.194822535879</v>
      </c>
      <c r="D51" s="13">
        <f>+(B51-VOC_2007!B50)/VOC_2007!B50</f>
        <v>-0.29065331390340465</v>
      </c>
      <c r="E51" s="8">
        <v>1130.6770418599999</v>
      </c>
      <c r="F51" s="8">
        <v>30632.365611000001</v>
      </c>
      <c r="G51" s="8"/>
      <c r="H51" s="8"/>
      <c r="I51" s="8">
        <v>123608.97077089848</v>
      </c>
      <c r="J51" s="8">
        <v>21176.471898250002</v>
      </c>
      <c r="K51" s="8">
        <v>1249.6684476434</v>
      </c>
      <c r="L51" s="8">
        <v>47292.679545920699</v>
      </c>
      <c r="M51" s="8">
        <v>346.70683741161798</v>
      </c>
      <c r="N51" s="8">
        <v>33.2840827417998</v>
      </c>
      <c r="O51" s="12"/>
      <c r="P51" s="12"/>
      <c r="Q51" s="12"/>
      <c r="R51" s="12">
        <v>5776.7189000400003</v>
      </c>
    </row>
    <row r="52" spans="1:18">
      <c r="A52" s="1" t="s">
        <v>64</v>
      </c>
      <c r="B52" s="12">
        <f t="shared" si="0"/>
        <v>240694.00027250213</v>
      </c>
      <c r="C52" s="12">
        <f>+B52-VOC_2007!B51</f>
        <v>-14452.284512775746</v>
      </c>
      <c r="D52" s="13">
        <f>+(B52-VOC_2007!B51)/VOC_2007!B51</f>
        <v>-5.6643131311664131E-2</v>
      </c>
      <c r="E52" s="8">
        <v>972.00628700999994</v>
      </c>
      <c r="F52" s="8">
        <v>20922.91718</v>
      </c>
      <c r="G52" s="8"/>
      <c r="H52" s="8"/>
      <c r="I52" s="8">
        <v>121379.6261797246</v>
      </c>
      <c r="J52" s="8">
        <v>3640.1885122189997</v>
      </c>
      <c r="K52" s="8">
        <v>371.615180275</v>
      </c>
      <c r="L52" s="8">
        <v>5309.92766307083</v>
      </c>
      <c r="M52" s="8">
        <v>920.98321876270904</v>
      </c>
      <c r="N52" s="8"/>
      <c r="O52" s="12"/>
      <c r="P52" s="12"/>
      <c r="Q52" s="12"/>
      <c r="R52" s="12">
        <v>87176.736051440006</v>
      </c>
    </row>
    <row r="53" spans="1:18">
      <c r="A53" s="3" t="s">
        <v>13</v>
      </c>
      <c r="B53" s="12">
        <f t="shared" si="0"/>
        <v>13849830.933138721</v>
      </c>
      <c r="C53" s="12">
        <f>+B53-PM25_2007!B52</f>
        <v>9719430.0809621792</v>
      </c>
      <c r="D53" s="13">
        <f>+(B53-PM25_2007!B52)/PM25_2007!B52</f>
        <v>2.3531445079574933</v>
      </c>
      <c r="E53" s="10">
        <f>SUM(E3:E52)</f>
        <v>45884.58189727</v>
      </c>
      <c r="F53" s="10">
        <f>SUM(F3:F52)</f>
        <v>1042513.6407014953</v>
      </c>
      <c r="G53" s="10">
        <f t="shared" ref="G53:R53" si="1">SUM(G3:G52)</f>
        <v>0</v>
      </c>
      <c r="H53" s="10">
        <f t="shared" si="1"/>
        <v>0</v>
      </c>
      <c r="I53" s="10">
        <f t="shared" si="1"/>
        <v>6402307.4012008552</v>
      </c>
      <c r="J53" s="10">
        <f t="shared" si="1"/>
        <v>1183159.0107001816</v>
      </c>
      <c r="K53" s="10">
        <f t="shared" si="1"/>
        <v>65183.36435005677</v>
      </c>
      <c r="L53" s="10">
        <f t="shared" si="1"/>
        <v>1294962.4744890209</v>
      </c>
      <c r="M53" s="10">
        <f t="shared" si="1"/>
        <v>36329.33511181346</v>
      </c>
      <c r="N53" s="10">
        <f t="shared" si="1"/>
        <v>7848.2425170296583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3771642.8821709994</v>
      </c>
    </row>
  </sheetData>
  <pageMargins left="0.25" right="0.25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"/>
  <sheetViews>
    <sheetView topLeftCell="B1" workbookViewId="0">
      <selection activeCell="C1" sqref="C1:P1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>+C2+D2+E2+F2+G2+H2+I2+J2+K2+L2+M2+N2+O2+P2</f>
        <v>2073908.2334210887</v>
      </c>
      <c r="C2" s="8">
        <v>12412.6595436971</v>
      </c>
      <c r="D2" s="8">
        <v>108391.947044054</v>
      </c>
      <c r="E2" s="8"/>
      <c r="F2" s="8"/>
      <c r="G2" s="8">
        <v>62271.783273985697</v>
      </c>
      <c r="H2" s="8">
        <v>756928.89967800002</v>
      </c>
      <c r="I2" s="8"/>
      <c r="J2" s="8">
        <v>332667.17760420399</v>
      </c>
      <c r="K2" s="8">
        <v>5761.9865172054897</v>
      </c>
      <c r="L2" s="12">
        <v>344.82622994349998</v>
      </c>
      <c r="M2" s="12"/>
      <c r="N2" s="12"/>
      <c r="O2" s="12"/>
      <c r="P2" s="12">
        <v>795128.95352999901</v>
      </c>
    </row>
    <row r="3" spans="1:16">
      <c r="A3" s="1" t="s">
        <v>16</v>
      </c>
      <c r="B3" s="8">
        <f t="shared" ref="B3:B52" si="0">+C3+D3+E3+F3+G3+H3+I3+J3+K3+L3+M3+N3+O3+P3</f>
        <v>1383048.0136816718</v>
      </c>
      <c r="C3" s="8">
        <v>8567.3732560163007</v>
      </c>
      <c r="D3" s="8">
        <v>26494.501914742501</v>
      </c>
      <c r="E3" s="8"/>
      <c r="F3" s="8"/>
      <c r="G3" s="8">
        <v>54236.758076804501</v>
      </c>
      <c r="H3" s="8">
        <v>717703.15529000002</v>
      </c>
      <c r="I3" s="8"/>
      <c r="J3" s="8">
        <v>394274.35719240998</v>
      </c>
      <c r="K3" s="8">
        <v>3419.6289676995002</v>
      </c>
      <c r="L3" s="12"/>
      <c r="M3" s="12"/>
      <c r="N3" s="12"/>
      <c r="O3" s="12"/>
      <c r="P3" s="12">
        <v>178352.23898399901</v>
      </c>
    </row>
    <row r="4" spans="1:16">
      <c r="A4" s="1" t="s">
        <v>17</v>
      </c>
      <c r="B4" s="8">
        <f t="shared" si="0"/>
        <v>1391933.9561233083</v>
      </c>
      <c r="C4" s="8">
        <v>4293.4420768299997</v>
      </c>
      <c r="D4" s="8">
        <v>40089.415633370503</v>
      </c>
      <c r="E4" s="8"/>
      <c r="F4" s="8"/>
      <c r="G4" s="8">
        <v>101986.839444716</v>
      </c>
      <c r="H4" s="8">
        <v>520838.74206399999</v>
      </c>
      <c r="I4" s="8"/>
      <c r="J4" s="8">
        <v>204021.41696583899</v>
      </c>
      <c r="K4" s="8">
        <v>3732.3502405536801</v>
      </c>
      <c r="L4" s="12"/>
      <c r="M4" s="12"/>
      <c r="N4" s="12"/>
      <c r="O4" s="12"/>
      <c r="P4" s="12">
        <v>516971.74969799898</v>
      </c>
    </row>
    <row r="5" spans="1:16">
      <c r="A5" s="1" t="s">
        <v>18</v>
      </c>
      <c r="B5" s="8">
        <f t="shared" si="0"/>
        <v>5282377.5666895462</v>
      </c>
      <c r="C5" s="8">
        <v>7991.80050923209</v>
      </c>
      <c r="D5" s="8">
        <v>116780.526468578</v>
      </c>
      <c r="E5" s="8"/>
      <c r="F5" s="8"/>
      <c r="G5" s="8">
        <v>364164.09895300301</v>
      </c>
      <c r="H5" s="8">
        <v>2095444.05052</v>
      </c>
      <c r="I5" s="8"/>
      <c r="J5" s="8">
        <v>721868.36173343903</v>
      </c>
      <c r="K5" s="8">
        <v>16878.671377250001</v>
      </c>
      <c r="L5" s="12">
        <v>1352.93864304419</v>
      </c>
      <c r="M5" s="12"/>
      <c r="N5" s="12"/>
      <c r="O5" s="12"/>
      <c r="P5" s="12">
        <v>1957897.118485</v>
      </c>
    </row>
    <row r="6" spans="1:16">
      <c r="A6" s="1" t="s">
        <v>19</v>
      </c>
      <c r="B6" s="8">
        <f t="shared" si="0"/>
        <v>1162735.1253905795</v>
      </c>
      <c r="C6" s="8">
        <v>5471.4468408797002</v>
      </c>
      <c r="D6" s="8">
        <v>47754.840024449397</v>
      </c>
      <c r="E6" s="8"/>
      <c r="F6" s="8"/>
      <c r="G6" s="8">
        <v>112508.37184712</v>
      </c>
      <c r="H6" s="8">
        <v>590630.21188800002</v>
      </c>
      <c r="I6" s="8"/>
      <c r="J6" s="8">
        <v>334604.84603266098</v>
      </c>
      <c r="K6" s="8">
        <v>2192.9179566692901</v>
      </c>
      <c r="L6" s="12"/>
      <c r="M6" s="12"/>
      <c r="N6" s="12"/>
      <c r="O6" s="12"/>
      <c r="P6" s="12">
        <v>69572.490800800006</v>
      </c>
    </row>
    <row r="7" spans="1:16">
      <c r="A7" s="1" t="s">
        <v>20</v>
      </c>
      <c r="B7" s="8">
        <f t="shared" si="0"/>
        <v>575259.32351435453</v>
      </c>
      <c r="C7" s="8">
        <v>9057.2398538520993</v>
      </c>
      <c r="D7" s="8">
        <v>4294.02930819025</v>
      </c>
      <c r="E7" s="8"/>
      <c r="F7" s="8"/>
      <c r="G7" s="8">
        <v>38772.004555</v>
      </c>
      <c r="H7" s="8">
        <v>325430.31419900001</v>
      </c>
      <c r="I7" s="8"/>
      <c r="J7" s="8">
        <v>196177.54819301801</v>
      </c>
      <c r="K7" s="8">
        <v>1126.5993000000001</v>
      </c>
      <c r="L7" s="12">
        <v>112.9479052941</v>
      </c>
      <c r="M7" s="12"/>
      <c r="N7" s="12"/>
      <c r="O7" s="12"/>
      <c r="P7" s="12">
        <v>288.64019999999903</v>
      </c>
    </row>
    <row r="8" spans="1:16">
      <c r="A8" s="1" t="s">
        <v>21</v>
      </c>
      <c r="B8" s="8">
        <f t="shared" si="0"/>
        <v>163922.17350287663</v>
      </c>
      <c r="C8" s="8">
        <v>860.70802133289999</v>
      </c>
      <c r="D8" s="8">
        <v>6794.0187668099397</v>
      </c>
      <c r="E8" s="8"/>
      <c r="F8" s="8"/>
      <c r="G8" s="8">
        <v>6367.1056869999902</v>
      </c>
      <c r="H8" s="8">
        <v>97854.510683500004</v>
      </c>
      <c r="I8" s="8"/>
      <c r="J8" s="8">
        <v>50307.766845399099</v>
      </c>
      <c r="K8" s="8">
        <v>415.6386</v>
      </c>
      <c r="L8" s="12">
        <v>175.460498834699</v>
      </c>
      <c r="M8" s="12"/>
      <c r="N8" s="12"/>
      <c r="O8" s="12"/>
      <c r="P8" s="12">
        <v>1146.9644000000001</v>
      </c>
    </row>
    <row r="9" spans="1:16">
      <c r="A9" s="1" t="s">
        <v>22</v>
      </c>
      <c r="B9" s="8">
        <f t="shared" si="0"/>
        <v>53521.579747134492</v>
      </c>
      <c r="C9" s="8">
        <v>5.4449109635999902</v>
      </c>
      <c r="D9" s="8">
        <v>435.00722227599999</v>
      </c>
      <c r="E9" s="8"/>
      <c r="F9" s="8"/>
      <c r="G9" s="8">
        <v>5259.1917669999903</v>
      </c>
      <c r="H9" s="8">
        <v>33868.085048300003</v>
      </c>
      <c r="I9" s="8"/>
      <c r="J9" s="8">
        <v>13879.656327120199</v>
      </c>
      <c r="K9" s="8">
        <v>74.084400000000002</v>
      </c>
      <c r="L9" s="12">
        <v>0.1100714747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4879458.5636535687</v>
      </c>
      <c r="C10" s="8">
        <v>35904.0325980091</v>
      </c>
      <c r="D10" s="8">
        <v>115792.88625763101</v>
      </c>
      <c r="E10" s="8"/>
      <c r="F10" s="8"/>
      <c r="G10" s="8">
        <v>53413.275836448302</v>
      </c>
      <c r="H10" s="8">
        <v>2472786.2639500001</v>
      </c>
      <c r="I10" s="8"/>
      <c r="J10" s="8">
        <v>1482031.96064121</v>
      </c>
      <c r="K10" s="8">
        <v>6675.6028696194899</v>
      </c>
      <c r="L10" s="12">
        <v>1774.0750277816901</v>
      </c>
      <c r="M10" s="12"/>
      <c r="N10" s="12"/>
      <c r="O10" s="12"/>
      <c r="P10" s="12">
        <v>711080.46647286904</v>
      </c>
    </row>
    <row r="11" spans="1:16">
      <c r="A11" s="1" t="s">
        <v>24</v>
      </c>
      <c r="B11" s="8">
        <f t="shared" si="0"/>
        <v>3486038.8019696195</v>
      </c>
      <c r="C11" s="8">
        <v>12260.6279065326</v>
      </c>
      <c r="D11" s="8">
        <v>70659.411629095193</v>
      </c>
      <c r="E11" s="8"/>
      <c r="F11" s="8"/>
      <c r="G11" s="8">
        <v>134533.92216413</v>
      </c>
      <c r="H11" s="8">
        <v>1828382.1932900001</v>
      </c>
      <c r="I11" s="8"/>
      <c r="J11" s="8">
        <v>619349.757328787</v>
      </c>
      <c r="K11" s="8">
        <v>4871.6759463435901</v>
      </c>
      <c r="L11" s="12">
        <v>158.4090667314</v>
      </c>
      <c r="M11" s="12"/>
      <c r="N11" s="12"/>
      <c r="O11" s="12"/>
      <c r="P11" s="12">
        <v>815822.80463799904</v>
      </c>
    </row>
    <row r="12" spans="1:16">
      <c r="A12" s="1" t="s">
        <v>25</v>
      </c>
      <c r="B12" s="8">
        <f t="shared" si="0"/>
        <v>2515866.7929019444</v>
      </c>
      <c r="C12" s="8"/>
      <c r="D12" s="8">
        <v>25499.0532285013</v>
      </c>
      <c r="E12" s="8"/>
      <c r="F12" s="8"/>
      <c r="G12" s="8">
        <v>46277.192628374898</v>
      </c>
      <c r="H12" s="8">
        <v>268037.31122500001</v>
      </c>
      <c r="I12" s="8"/>
      <c r="J12" s="8">
        <v>120396.931858992</v>
      </c>
      <c r="K12" s="8">
        <v>1218.3147094164999</v>
      </c>
      <c r="L12" s="12"/>
      <c r="M12" s="12"/>
      <c r="N12" s="12"/>
      <c r="O12" s="12"/>
      <c r="P12" s="12">
        <v>2054437.98925166</v>
      </c>
    </row>
    <row r="13" spans="1:16">
      <c r="A13" s="1" t="s">
        <v>26</v>
      </c>
      <c r="B13" s="8">
        <f t="shared" si="0"/>
        <v>2172277.8472080268</v>
      </c>
      <c r="C13" s="8">
        <v>17173.3196598287</v>
      </c>
      <c r="D13" s="8">
        <v>77988.850470904697</v>
      </c>
      <c r="E13" s="8"/>
      <c r="F13" s="8"/>
      <c r="G13" s="8">
        <v>124663.18555898601</v>
      </c>
      <c r="H13" s="8">
        <v>1207131.07687</v>
      </c>
      <c r="I13" s="8"/>
      <c r="J13" s="8">
        <v>707960.59205202595</v>
      </c>
      <c r="K13" s="8">
        <v>9355.6007117099998</v>
      </c>
      <c r="L13" s="12">
        <v>8.4706045719999903</v>
      </c>
      <c r="M13" s="12"/>
      <c r="N13" s="12"/>
      <c r="O13" s="12"/>
      <c r="P13" s="12">
        <v>27996.75128</v>
      </c>
    </row>
    <row r="14" spans="1:16">
      <c r="A14" s="1" t="s">
        <v>27</v>
      </c>
      <c r="B14" s="8">
        <f t="shared" si="0"/>
        <v>1790173.0523832589</v>
      </c>
      <c r="C14" s="8">
        <v>15941.278221527</v>
      </c>
      <c r="D14" s="8">
        <v>336231.92114145</v>
      </c>
      <c r="E14" s="8"/>
      <c r="F14" s="8"/>
      <c r="G14" s="8">
        <v>86097.612355469901</v>
      </c>
      <c r="H14" s="8">
        <v>905848.09958499996</v>
      </c>
      <c r="I14" s="8"/>
      <c r="J14" s="8">
        <v>422260.42617758602</v>
      </c>
      <c r="K14" s="8">
        <v>3820.4804967199998</v>
      </c>
      <c r="L14" s="12">
        <v>3.8768455063</v>
      </c>
      <c r="M14" s="12"/>
      <c r="N14" s="12"/>
      <c r="O14" s="12"/>
      <c r="P14" s="12">
        <v>19969.357559999899</v>
      </c>
    </row>
    <row r="15" spans="1:16">
      <c r="A15" s="1" t="s">
        <v>28</v>
      </c>
      <c r="B15" s="8">
        <f t="shared" si="0"/>
        <v>895244.07573728799</v>
      </c>
      <c r="C15" s="8">
        <v>29137.334810595501</v>
      </c>
      <c r="D15" s="8">
        <v>29598.319878083101</v>
      </c>
      <c r="E15" s="8"/>
      <c r="F15" s="8"/>
      <c r="G15" s="8">
        <v>50097.929336257403</v>
      </c>
      <c r="H15" s="8">
        <v>489131.53245100001</v>
      </c>
      <c r="I15" s="8"/>
      <c r="J15" s="8">
        <v>279004.44431587</v>
      </c>
      <c r="K15" s="8">
        <v>3922.2602454819198</v>
      </c>
      <c r="L15" s="12"/>
      <c r="M15" s="12"/>
      <c r="N15" s="12"/>
      <c r="O15" s="12"/>
      <c r="P15" s="12">
        <v>14352.254699999899</v>
      </c>
    </row>
    <row r="16" spans="1:16">
      <c r="A16" s="1" t="s">
        <v>29</v>
      </c>
      <c r="B16" s="8">
        <f t="shared" si="0"/>
        <v>1276118.0987443221</v>
      </c>
      <c r="C16" s="8">
        <v>8890.5568950688994</v>
      </c>
      <c r="D16" s="8">
        <v>24349.329964643101</v>
      </c>
      <c r="E16" s="8"/>
      <c r="F16" s="8"/>
      <c r="G16" s="8">
        <v>81533.018792000003</v>
      </c>
      <c r="H16" s="8">
        <v>443263.61492800002</v>
      </c>
      <c r="I16" s="8"/>
      <c r="J16" s="8">
        <v>200245.02799697101</v>
      </c>
      <c r="K16" s="8">
        <v>5127.0638993380198</v>
      </c>
      <c r="L16" s="12"/>
      <c r="M16" s="12"/>
      <c r="N16" s="12"/>
      <c r="O16" s="12"/>
      <c r="P16" s="12">
        <v>512709.48626830103</v>
      </c>
    </row>
    <row r="17" spans="1:16">
      <c r="A17" s="1" t="s">
        <v>30</v>
      </c>
      <c r="B17" s="8">
        <f t="shared" si="0"/>
        <v>1111916.736081426</v>
      </c>
      <c r="C17" s="8">
        <v>15008.351285905301</v>
      </c>
      <c r="D17" s="8">
        <v>67087.602959538606</v>
      </c>
      <c r="E17" s="8"/>
      <c r="F17" s="8"/>
      <c r="G17" s="8">
        <v>65073.662745688896</v>
      </c>
      <c r="H17" s="8">
        <v>571986.56182399997</v>
      </c>
      <c r="I17" s="8"/>
      <c r="J17" s="8">
        <v>235760.68437590299</v>
      </c>
      <c r="K17" s="8">
        <v>5251.5368533914998</v>
      </c>
      <c r="L17" s="12"/>
      <c r="M17" s="12"/>
      <c r="N17" s="12"/>
      <c r="O17" s="12"/>
      <c r="P17" s="12">
        <v>151748.33603699901</v>
      </c>
    </row>
    <row r="18" spans="1:16">
      <c r="A18" s="1" t="s">
        <v>31</v>
      </c>
      <c r="B18" s="8">
        <f t="shared" si="0"/>
        <v>1870743.4391169427</v>
      </c>
      <c r="C18" s="8">
        <v>34822.1578853924</v>
      </c>
      <c r="D18" s="8">
        <v>101630.677945238</v>
      </c>
      <c r="E18" s="8"/>
      <c r="F18" s="8"/>
      <c r="G18" s="8">
        <v>105105.40409742</v>
      </c>
      <c r="H18" s="8">
        <v>562585.23101600003</v>
      </c>
      <c r="I18" s="8"/>
      <c r="J18" s="8">
        <v>319792.34746690001</v>
      </c>
      <c r="K18" s="8">
        <v>28166.576424188199</v>
      </c>
      <c r="L18" s="12">
        <v>1785.66148180389</v>
      </c>
      <c r="M18" s="12"/>
      <c r="N18" s="12"/>
      <c r="O18" s="12"/>
      <c r="P18" s="12">
        <v>716855.38280000002</v>
      </c>
    </row>
    <row r="19" spans="1:16">
      <c r="A19" s="1" t="s">
        <v>32</v>
      </c>
      <c r="B19" s="8">
        <f t="shared" si="0"/>
        <v>424095.54105129186</v>
      </c>
      <c r="C19" s="8">
        <v>710.3831047164</v>
      </c>
      <c r="D19" s="8">
        <v>16555.922718321101</v>
      </c>
      <c r="E19" s="8"/>
      <c r="F19" s="8"/>
      <c r="G19" s="8">
        <v>48007.6054562399</v>
      </c>
      <c r="H19" s="8">
        <v>217670.591556</v>
      </c>
      <c r="I19" s="8"/>
      <c r="J19" s="8">
        <v>136450.76008879801</v>
      </c>
      <c r="K19" s="8">
        <v>678.516199999999</v>
      </c>
      <c r="L19" s="12">
        <v>87.514127216400098</v>
      </c>
      <c r="M19" s="12"/>
      <c r="N19" s="12"/>
      <c r="O19" s="12"/>
      <c r="P19" s="12">
        <v>3934.2477999999901</v>
      </c>
    </row>
    <row r="20" spans="1:16">
      <c r="A20" s="1" t="s">
        <v>33</v>
      </c>
      <c r="B20" s="8">
        <f t="shared" si="0"/>
        <v>1003184.4183075883</v>
      </c>
      <c r="C20" s="8">
        <v>4029.5173482398</v>
      </c>
      <c r="D20" s="8">
        <v>75040.868908492193</v>
      </c>
      <c r="E20" s="8"/>
      <c r="F20" s="8"/>
      <c r="G20" s="8">
        <v>73396.895175239799</v>
      </c>
      <c r="H20" s="8">
        <v>505836.71427200001</v>
      </c>
      <c r="I20" s="8"/>
      <c r="J20" s="8">
        <v>321548.89700704301</v>
      </c>
      <c r="K20" s="8">
        <v>3247.9</v>
      </c>
      <c r="L20" s="12">
        <v>371.87172657359997</v>
      </c>
      <c r="M20" s="12"/>
      <c r="N20" s="12"/>
      <c r="O20" s="12"/>
      <c r="P20" s="12">
        <v>19711.753869999899</v>
      </c>
    </row>
    <row r="21" spans="1:16">
      <c r="A21" s="1" t="s">
        <v>34</v>
      </c>
      <c r="B21" s="8">
        <f t="shared" si="0"/>
        <v>833047.64196883503</v>
      </c>
      <c r="C21" s="8">
        <v>4460.7336418805899</v>
      </c>
      <c r="D21" s="8">
        <v>16066.172860594301</v>
      </c>
      <c r="E21" s="8"/>
      <c r="F21" s="8"/>
      <c r="G21" s="8">
        <v>64595.950987044896</v>
      </c>
      <c r="H21" s="8">
        <v>418366.45369300002</v>
      </c>
      <c r="I21" s="8"/>
      <c r="J21" s="8">
        <v>326391.07984928403</v>
      </c>
      <c r="K21" s="8">
        <v>2047.5813000000001</v>
      </c>
      <c r="L21" s="12">
        <v>288.19433703120001</v>
      </c>
      <c r="M21" s="12"/>
      <c r="N21" s="12"/>
      <c r="O21" s="12"/>
      <c r="P21" s="12">
        <v>831.47529999999904</v>
      </c>
    </row>
    <row r="22" spans="1:16">
      <c r="A22" s="1" t="s">
        <v>35</v>
      </c>
      <c r="B22" s="8">
        <f t="shared" si="0"/>
        <v>2691835.5844137282</v>
      </c>
      <c r="C22" s="8">
        <v>14071.7345021331</v>
      </c>
      <c r="D22" s="8">
        <v>77461.403486093404</v>
      </c>
      <c r="E22" s="8"/>
      <c r="F22" s="8"/>
      <c r="G22" s="8">
        <v>172614.197740951</v>
      </c>
      <c r="H22" s="8">
        <v>1586175.4397100001</v>
      </c>
      <c r="I22" s="8"/>
      <c r="J22" s="8">
        <v>801443.58738378296</v>
      </c>
      <c r="K22" s="8">
        <v>1735.4474612899901</v>
      </c>
      <c r="L22" s="12">
        <v>890.048912477709</v>
      </c>
      <c r="M22" s="12"/>
      <c r="N22" s="12"/>
      <c r="O22" s="12"/>
      <c r="P22" s="12">
        <v>37443.725216999897</v>
      </c>
    </row>
    <row r="23" spans="1:16">
      <c r="A23" s="1" t="s">
        <v>36</v>
      </c>
      <c r="B23" s="8">
        <f t="shared" si="0"/>
        <v>1911298.4031929411</v>
      </c>
      <c r="C23" s="8">
        <v>7202.1979702134004</v>
      </c>
      <c r="D23" s="8">
        <v>29580.9969829396</v>
      </c>
      <c r="E23" s="8"/>
      <c r="F23" s="8"/>
      <c r="G23" s="8">
        <v>134706.033905057</v>
      </c>
      <c r="H23" s="8">
        <v>1008895.3697799999</v>
      </c>
      <c r="I23" s="8"/>
      <c r="J23" s="8">
        <v>402934.51488913503</v>
      </c>
      <c r="K23" s="8">
        <v>5786.5552836300303</v>
      </c>
      <c r="L23" s="12">
        <v>25.657561965899902</v>
      </c>
      <c r="M23" s="12"/>
      <c r="N23" s="12"/>
      <c r="O23" s="12"/>
      <c r="P23" s="12">
        <v>322167.07682000002</v>
      </c>
    </row>
    <row r="24" spans="1:16">
      <c r="A24" s="1" t="s">
        <v>37</v>
      </c>
      <c r="B24" s="8">
        <f t="shared" si="0"/>
        <v>1171497.2928259438</v>
      </c>
      <c r="C24" s="8">
        <v>8758.4970975419001</v>
      </c>
      <c r="D24" s="8">
        <v>34979.477944113802</v>
      </c>
      <c r="E24" s="8"/>
      <c r="F24" s="8"/>
      <c r="G24" s="8">
        <v>96539.676385857005</v>
      </c>
      <c r="H24" s="8">
        <v>476797.59831600002</v>
      </c>
      <c r="I24" s="8"/>
      <c r="J24" s="8">
        <v>193504.37698537999</v>
      </c>
      <c r="K24" s="8">
        <v>4522.17481504629</v>
      </c>
      <c r="L24" s="12">
        <v>95.459072004899895</v>
      </c>
      <c r="M24" s="12"/>
      <c r="N24" s="12"/>
      <c r="O24" s="12"/>
      <c r="P24" s="12">
        <v>356300.03220999998</v>
      </c>
    </row>
    <row r="25" spans="1:16">
      <c r="A25" s="1" t="s">
        <v>38</v>
      </c>
      <c r="B25" s="8">
        <f t="shared" si="0"/>
        <v>1908233.5808913435</v>
      </c>
      <c r="C25" s="8">
        <v>21405.3791626286</v>
      </c>
      <c r="D25" s="8">
        <v>78954.797530714597</v>
      </c>
      <c r="E25" s="8"/>
      <c r="F25" s="8"/>
      <c r="G25" s="8">
        <v>102670.395350404</v>
      </c>
      <c r="H25" s="8">
        <v>1022845.03225</v>
      </c>
      <c r="I25" s="8"/>
      <c r="J25" s="8">
        <v>390818.05606306298</v>
      </c>
      <c r="K25" s="8">
        <v>7542.3029315332897</v>
      </c>
      <c r="L25" s="12"/>
      <c r="M25" s="12"/>
      <c r="N25" s="12"/>
      <c r="O25" s="12"/>
      <c r="P25" s="12">
        <v>283997.61760300002</v>
      </c>
    </row>
    <row r="26" spans="1:16">
      <c r="A26" s="1" t="s">
        <v>39</v>
      </c>
      <c r="B26" s="8">
        <f t="shared" si="0"/>
        <v>1590565.7027512046</v>
      </c>
      <c r="C26" s="8">
        <v>2980.9343451600998</v>
      </c>
      <c r="D26" s="8">
        <v>28591.256846892298</v>
      </c>
      <c r="E26" s="8"/>
      <c r="F26" s="8"/>
      <c r="G26" s="8">
        <v>21144.283368387099</v>
      </c>
      <c r="H26" s="8">
        <v>177194.90394600001</v>
      </c>
      <c r="I26" s="8"/>
      <c r="J26" s="8">
        <v>75011.893619452996</v>
      </c>
      <c r="K26" s="8">
        <v>3445.0408733219901</v>
      </c>
      <c r="L26" s="12"/>
      <c r="M26" s="12"/>
      <c r="N26" s="12"/>
      <c r="O26" s="12"/>
      <c r="P26" s="12">
        <v>1282197.3897519901</v>
      </c>
    </row>
    <row r="27" spans="1:16">
      <c r="A27" s="1" t="s">
        <v>40</v>
      </c>
      <c r="B27" s="8">
        <f t="shared" si="0"/>
        <v>531525.1489702129</v>
      </c>
      <c r="C27" s="8">
        <v>3289.1607512339901</v>
      </c>
      <c r="D27" s="8">
        <v>10898.4009523406</v>
      </c>
      <c r="E27" s="8"/>
      <c r="F27" s="8"/>
      <c r="G27" s="8">
        <v>25659.528376628401</v>
      </c>
      <c r="H27" s="8">
        <v>305081.14624799998</v>
      </c>
      <c r="I27" s="8"/>
      <c r="J27" s="8">
        <v>135366.56080654799</v>
      </c>
      <c r="K27" s="8">
        <v>10513.630374462</v>
      </c>
      <c r="L27" s="12"/>
      <c r="M27" s="12"/>
      <c r="N27" s="12"/>
      <c r="O27" s="12"/>
      <c r="P27" s="12">
        <v>40716.721460999899</v>
      </c>
    </row>
    <row r="28" spans="1:16">
      <c r="A28" s="1" t="s">
        <v>41</v>
      </c>
      <c r="B28" s="8">
        <f t="shared" si="0"/>
        <v>633708.19150610175</v>
      </c>
      <c r="C28" s="8">
        <v>1488.9592109129901</v>
      </c>
      <c r="D28" s="8">
        <v>11131.465421028301</v>
      </c>
      <c r="E28" s="8"/>
      <c r="F28" s="8"/>
      <c r="G28" s="8">
        <v>17260.907832629498</v>
      </c>
      <c r="H28" s="8">
        <v>271642.59216399997</v>
      </c>
      <c r="I28" s="8"/>
      <c r="J28" s="8">
        <v>190182.60683036601</v>
      </c>
      <c r="K28" s="8">
        <v>987.99454716589901</v>
      </c>
      <c r="L28" s="12"/>
      <c r="M28" s="12"/>
      <c r="N28" s="12"/>
      <c r="O28" s="12"/>
      <c r="P28" s="12">
        <v>141013.66549999901</v>
      </c>
    </row>
    <row r="29" spans="1:16">
      <c r="A29" s="1" t="s">
        <v>42</v>
      </c>
      <c r="B29" s="8">
        <f t="shared" si="0"/>
        <v>295596.30491238367</v>
      </c>
      <c r="C29" s="8">
        <v>906.31122777519897</v>
      </c>
      <c r="D29" s="8">
        <v>4500.7034019104503</v>
      </c>
      <c r="E29" s="8"/>
      <c r="F29" s="8"/>
      <c r="G29" s="8">
        <v>40089.089060999999</v>
      </c>
      <c r="H29" s="8">
        <v>144267.005695</v>
      </c>
      <c r="I29" s="8"/>
      <c r="J29" s="8">
        <v>105174.028825698</v>
      </c>
      <c r="K29" s="8">
        <v>92.87</v>
      </c>
      <c r="L29" s="12"/>
      <c r="M29" s="12"/>
      <c r="N29" s="12"/>
      <c r="O29" s="12"/>
      <c r="P29" s="12">
        <v>566.29670099999896</v>
      </c>
    </row>
    <row r="30" spans="1:16">
      <c r="A30" s="1" t="s">
        <v>43</v>
      </c>
      <c r="B30" s="8">
        <f t="shared" si="0"/>
        <v>1236878.6882089693</v>
      </c>
      <c r="C30" s="8">
        <v>3147.2457303959</v>
      </c>
      <c r="D30" s="8">
        <v>15591.7288802159</v>
      </c>
      <c r="E30" s="8"/>
      <c r="F30" s="8"/>
      <c r="G30" s="8">
        <v>54298.052565119899</v>
      </c>
      <c r="H30" s="8">
        <v>658198.254724</v>
      </c>
      <c r="I30" s="8"/>
      <c r="J30" s="8">
        <v>485493.93956748501</v>
      </c>
      <c r="K30" s="8">
        <v>1509.7473</v>
      </c>
      <c r="L30" s="12">
        <v>582.47734575269897</v>
      </c>
      <c r="M30" s="12"/>
      <c r="N30" s="12"/>
      <c r="O30" s="12"/>
      <c r="P30" s="12">
        <v>18057.242096000002</v>
      </c>
    </row>
    <row r="31" spans="1:16">
      <c r="A31" s="1" t="s">
        <v>44</v>
      </c>
      <c r="B31" s="8">
        <f t="shared" si="0"/>
        <v>689349.93287937099</v>
      </c>
      <c r="C31" s="8">
        <v>16537.721533365398</v>
      </c>
      <c r="D31" s="8">
        <v>28469.4583734023</v>
      </c>
      <c r="E31" s="8"/>
      <c r="F31" s="8"/>
      <c r="G31" s="8">
        <v>46816.585761652903</v>
      </c>
      <c r="H31" s="8">
        <v>348493.25781099999</v>
      </c>
      <c r="I31" s="8"/>
      <c r="J31" s="8">
        <v>99985.942098989894</v>
      </c>
      <c r="K31" s="8">
        <v>3637.6058920605101</v>
      </c>
      <c r="L31" s="12"/>
      <c r="M31" s="12"/>
      <c r="N31" s="12"/>
      <c r="O31" s="12"/>
      <c r="P31" s="12">
        <v>145409.3614089</v>
      </c>
    </row>
    <row r="32" spans="1:16">
      <c r="A32" s="1" t="s">
        <v>45</v>
      </c>
      <c r="B32" s="8">
        <f t="shared" si="0"/>
        <v>2464706.322476883</v>
      </c>
      <c r="C32" s="8">
        <v>13670.763436147001</v>
      </c>
      <c r="D32" s="8">
        <v>72338.232332341999</v>
      </c>
      <c r="E32" s="8"/>
      <c r="F32" s="8"/>
      <c r="G32" s="8">
        <v>200082.24127814401</v>
      </c>
      <c r="H32" s="8">
        <v>1204921.6035199999</v>
      </c>
      <c r="I32" s="8"/>
      <c r="J32" s="8">
        <v>961775.888153426</v>
      </c>
      <c r="K32" s="8">
        <v>5780.4015999999901</v>
      </c>
      <c r="L32" s="12">
        <v>433.59165682419899</v>
      </c>
      <c r="M32" s="12"/>
      <c r="N32" s="12"/>
      <c r="O32" s="12"/>
      <c r="P32" s="12">
        <v>5703.6004999999896</v>
      </c>
    </row>
    <row r="33" spans="1:16">
      <c r="A33" s="1" t="s">
        <v>46</v>
      </c>
      <c r="B33" s="8">
        <f t="shared" si="0"/>
        <v>2978700.1088296734</v>
      </c>
      <c r="C33" s="8">
        <v>20186.439449107998</v>
      </c>
      <c r="D33" s="8">
        <v>57367.468449516098</v>
      </c>
      <c r="E33" s="8"/>
      <c r="F33" s="8"/>
      <c r="G33" s="8">
        <v>138214.76518585999</v>
      </c>
      <c r="H33" s="8">
        <v>1655836.71759</v>
      </c>
      <c r="I33" s="8"/>
      <c r="J33" s="8">
        <v>635129.58720751002</v>
      </c>
      <c r="K33" s="8">
        <v>2032.5356863131999</v>
      </c>
      <c r="L33" s="12">
        <v>118.271789066</v>
      </c>
      <c r="M33" s="12"/>
      <c r="N33" s="12"/>
      <c r="O33" s="12"/>
      <c r="P33" s="12">
        <v>469814.32347230002</v>
      </c>
    </row>
    <row r="34" spans="1:16">
      <c r="A34" s="1" t="s">
        <v>47</v>
      </c>
      <c r="B34" s="8">
        <f t="shared" si="0"/>
        <v>266130.74193307367</v>
      </c>
      <c r="C34" s="8">
        <v>7184.3325431536005</v>
      </c>
      <c r="D34" s="8">
        <v>10345.295156181601</v>
      </c>
      <c r="E34" s="8"/>
      <c r="F34" s="8"/>
      <c r="G34" s="8">
        <v>24787.079948259001</v>
      </c>
      <c r="H34" s="8">
        <v>112314.96215199999</v>
      </c>
      <c r="I34" s="8"/>
      <c r="J34" s="8">
        <v>77761.4862451074</v>
      </c>
      <c r="K34" s="8">
        <v>2230.1292683721399</v>
      </c>
      <c r="L34" s="12"/>
      <c r="M34" s="12"/>
      <c r="N34" s="12"/>
      <c r="O34" s="12"/>
      <c r="P34" s="12">
        <v>31507.456619999899</v>
      </c>
    </row>
    <row r="35" spans="1:16">
      <c r="A35" s="1" t="s">
        <v>48</v>
      </c>
      <c r="B35" s="8">
        <f t="shared" si="0"/>
        <v>2940312.9965453474</v>
      </c>
      <c r="C35" s="8">
        <v>16149.189534076701</v>
      </c>
      <c r="D35" s="8">
        <v>247585.71463203599</v>
      </c>
      <c r="E35" s="8"/>
      <c r="F35" s="8"/>
      <c r="G35" s="8">
        <v>167584.91231863899</v>
      </c>
      <c r="H35" s="8">
        <v>1697864.88424</v>
      </c>
      <c r="I35" s="8"/>
      <c r="J35" s="8">
        <v>793111.60881729005</v>
      </c>
      <c r="K35" s="8">
        <v>5621.03773936999</v>
      </c>
      <c r="L35" s="12">
        <v>206.43513193579901</v>
      </c>
      <c r="M35" s="12"/>
      <c r="N35" s="12"/>
      <c r="O35" s="12"/>
      <c r="P35" s="12">
        <v>12189.214131999899</v>
      </c>
    </row>
    <row r="36" spans="1:16">
      <c r="A36" s="1" t="s">
        <v>49</v>
      </c>
      <c r="B36" s="8">
        <f t="shared" si="0"/>
        <v>1653277.2968493227</v>
      </c>
      <c r="C36" s="8">
        <v>12569.015169963001</v>
      </c>
      <c r="D36" s="8">
        <v>41285.399741957001</v>
      </c>
      <c r="E36" s="8"/>
      <c r="F36" s="8"/>
      <c r="G36" s="8">
        <v>113494.76949870901</v>
      </c>
      <c r="H36" s="8">
        <v>685209.98408900003</v>
      </c>
      <c r="I36" s="8"/>
      <c r="J36" s="8">
        <v>254378.278094507</v>
      </c>
      <c r="K36" s="8">
        <v>2844.6860281867898</v>
      </c>
      <c r="L36" s="12"/>
      <c r="M36" s="12"/>
      <c r="N36" s="12"/>
      <c r="O36" s="12"/>
      <c r="P36" s="12">
        <v>543495.16422699997</v>
      </c>
    </row>
    <row r="37" spans="1:16">
      <c r="A37" s="1" t="s">
        <v>50</v>
      </c>
      <c r="B37" s="8">
        <f t="shared" si="0"/>
        <v>2104973.7770073786</v>
      </c>
      <c r="C37" s="8">
        <v>1005.7431295407</v>
      </c>
      <c r="D37" s="8">
        <v>35420.453778183</v>
      </c>
      <c r="E37" s="8"/>
      <c r="F37" s="8"/>
      <c r="G37" s="8">
        <v>112163.88850822</v>
      </c>
      <c r="H37" s="8">
        <v>602604.56720199995</v>
      </c>
      <c r="I37" s="8"/>
      <c r="J37" s="8">
        <v>258973.616652909</v>
      </c>
      <c r="K37" s="8">
        <v>3018.60848466374</v>
      </c>
      <c r="L37" s="12">
        <v>238.8638348721</v>
      </c>
      <c r="M37" s="12"/>
      <c r="N37" s="12"/>
      <c r="O37" s="12"/>
      <c r="P37" s="12">
        <v>1091548.0354169901</v>
      </c>
    </row>
    <row r="38" spans="1:16">
      <c r="A38" s="1" t="s">
        <v>51</v>
      </c>
      <c r="B38" s="8">
        <f t="shared" si="0"/>
        <v>2401986.3753120373</v>
      </c>
      <c r="C38" s="8">
        <v>20097.590139307398</v>
      </c>
      <c r="D38" s="8">
        <v>96240.1105883243</v>
      </c>
      <c r="E38" s="8"/>
      <c r="F38" s="8"/>
      <c r="G38" s="8">
        <v>227937.99846880001</v>
      </c>
      <c r="H38" s="8">
        <v>1323793.3839</v>
      </c>
      <c r="I38" s="8"/>
      <c r="J38" s="8">
        <v>708684.09911511501</v>
      </c>
      <c r="K38" s="8">
        <v>3796.1855</v>
      </c>
      <c r="L38" s="12">
        <v>268.11225879030002</v>
      </c>
      <c r="M38" s="12"/>
      <c r="N38" s="12"/>
      <c r="O38" s="12"/>
      <c r="P38" s="12">
        <v>21168.895341699899</v>
      </c>
    </row>
    <row r="39" spans="1:16">
      <c r="A39" s="1" t="s">
        <v>52</v>
      </c>
      <c r="B39" s="8">
        <f t="shared" si="0"/>
        <v>138854.9655837579</v>
      </c>
      <c r="C39" s="8">
        <v>160.862105644</v>
      </c>
      <c r="D39" s="8">
        <v>3834.5819479343099</v>
      </c>
      <c r="E39" s="8"/>
      <c r="F39" s="8"/>
      <c r="G39" s="8">
        <v>14634.7559754999</v>
      </c>
      <c r="H39" s="8">
        <v>69322.666780700005</v>
      </c>
      <c r="I39" s="8"/>
      <c r="J39" s="8">
        <v>50365.968493642104</v>
      </c>
      <c r="K39" s="8">
        <v>518.85509999999897</v>
      </c>
      <c r="L39" s="12">
        <v>17.275180337599899</v>
      </c>
      <c r="M39" s="12"/>
      <c r="N39" s="12"/>
      <c r="O39" s="12"/>
      <c r="P39" s="12"/>
    </row>
    <row r="40" spans="1:16">
      <c r="A40" s="1" t="s">
        <v>53</v>
      </c>
      <c r="B40" s="8">
        <f t="shared" si="0"/>
        <v>1400155.9767678464</v>
      </c>
      <c r="C40" s="8">
        <v>11573.9056112748</v>
      </c>
      <c r="D40" s="8">
        <v>90406.185309295703</v>
      </c>
      <c r="E40" s="8"/>
      <c r="F40" s="8"/>
      <c r="G40" s="8">
        <v>75285.531734780001</v>
      </c>
      <c r="H40" s="8">
        <v>673421.30861800001</v>
      </c>
      <c r="I40" s="8"/>
      <c r="J40" s="8">
        <v>319706.23697167798</v>
      </c>
      <c r="K40" s="8">
        <v>1304.2656626569899</v>
      </c>
      <c r="L40" s="12">
        <v>266.4448093117</v>
      </c>
      <c r="M40" s="12"/>
      <c r="N40" s="12"/>
      <c r="O40" s="12"/>
      <c r="P40" s="12">
        <v>228192.09805084899</v>
      </c>
    </row>
    <row r="41" spans="1:16">
      <c r="A41" s="1" t="s">
        <v>54</v>
      </c>
      <c r="B41" s="8">
        <f t="shared" si="0"/>
        <v>311598.75897069019</v>
      </c>
      <c r="C41" s="8">
        <v>421.66510977000002</v>
      </c>
      <c r="D41" s="8">
        <v>10993.020539211</v>
      </c>
      <c r="E41" s="8"/>
      <c r="F41" s="8"/>
      <c r="G41" s="8">
        <v>12330.863355551701</v>
      </c>
      <c r="H41" s="8">
        <v>125126.738656</v>
      </c>
      <c r="I41" s="8"/>
      <c r="J41" s="8">
        <v>70185.727134251807</v>
      </c>
      <c r="K41" s="8">
        <v>561.478131905699</v>
      </c>
      <c r="L41" s="12"/>
      <c r="M41" s="12"/>
      <c r="N41" s="12"/>
      <c r="O41" s="12"/>
      <c r="P41" s="12">
        <v>91979.266044000004</v>
      </c>
    </row>
    <row r="42" spans="1:16">
      <c r="A42" s="1" t="s">
        <v>55</v>
      </c>
      <c r="B42" s="8">
        <f t="shared" si="0"/>
        <v>1677077.7127068092</v>
      </c>
      <c r="C42" s="8">
        <v>7286.18195246099</v>
      </c>
      <c r="D42" s="8">
        <v>53181.8108867747</v>
      </c>
      <c r="E42" s="8"/>
      <c r="F42" s="8"/>
      <c r="G42" s="8">
        <v>82184.987921723106</v>
      </c>
      <c r="H42" s="8">
        <v>1017670.08808</v>
      </c>
      <c r="I42" s="8"/>
      <c r="J42" s="8">
        <v>388815.86070292903</v>
      </c>
      <c r="K42" s="8">
        <v>4513.7341219221898</v>
      </c>
      <c r="L42" s="12"/>
      <c r="M42" s="12"/>
      <c r="N42" s="12"/>
      <c r="O42" s="12"/>
      <c r="P42" s="12">
        <v>123425.049040999</v>
      </c>
    </row>
    <row r="43" spans="1:16">
      <c r="A43" s="1" t="s">
        <v>56</v>
      </c>
      <c r="B43" s="8">
        <f t="shared" si="0"/>
        <v>5377002.2330050142</v>
      </c>
      <c r="C43" s="8">
        <v>232732.47785080801</v>
      </c>
      <c r="D43" s="8">
        <v>261618.46941748701</v>
      </c>
      <c r="E43" s="8"/>
      <c r="F43" s="8"/>
      <c r="G43" s="8">
        <v>261242.36534307801</v>
      </c>
      <c r="H43" s="8">
        <v>2791535.5435500001</v>
      </c>
      <c r="I43" s="8"/>
      <c r="J43" s="8">
        <v>1268124.56529973</v>
      </c>
      <c r="K43" s="8">
        <v>11514.169909234701</v>
      </c>
      <c r="L43" s="12">
        <v>1101.5690511746</v>
      </c>
      <c r="M43" s="12"/>
      <c r="N43" s="12"/>
      <c r="O43" s="12"/>
      <c r="P43" s="12">
        <v>549133.07258350099</v>
      </c>
    </row>
    <row r="44" spans="1:16">
      <c r="A44" s="1" t="s">
        <v>57</v>
      </c>
      <c r="B44" s="8">
        <f t="shared" si="0"/>
        <v>11521.91280698738</v>
      </c>
      <c r="C44" s="8">
        <v>4714.4070292699898</v>
      </c>
      <c r="D44" s="8">
        <v>6807.5057777173897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0"/>
        <v>734759.40331627475</v>
      </c>
      <c r="C45" s="8">
        <v>3961.0920397962</v>
      </c>
      <c r="D45" s="8">
        <v>18922.351433725398</v>
      </c>
      <c r="E45" s="8"/>
      <c r="F45" s="8"/>
      <c r="G45" s="8">
        <v>35377.228604297401</v>
      </c>
      <c r="H45" s="8">
        <v>411358.90464199998</v>
      </c>
      <c r="I45" s="8"/>
      <c r="J45" s="8">
        <v>149408.5580584</v>
      </c>
      <c r="K45" s="8">
        <v>1321.5394400557</v>
      </c>
      <c r="L45" s="12"/>
      <c r="M45" s="12"/>
      <c r="N45" s="12"/>
      <c r="O45" s="12"/>
      <c r="P45" s="12">
        <v>114409.729098</v>
      </c>
    </row>
    <row r="46" spans="1:16">
      <c r="A46" s="1" t="s">
        <v>59</v>
      </c>
      <c r="B46" s="8">
        <f t="shared" si="0"/>
        <v>187187.1536675934</v>
      </c>
      <c r="C46" s="8">
        <v>1275.0931310999899</v>
      </c>
      <c r="D46" s="8">
        <v>1167.2136585814201</v>
      </c>
      <c r="E46" s="8"/>
      <c r="F46" s="8"/>
      <c r="G46" s="8">
        <v>48276.170543849898</v>
      </c>
      <c r="H46" s="8">
        <v>81208.190817199997</v>
      </c>
      <c r="I46" s="8"/>
      <c r="J46" s="8">
        <v>54350.301036862104</v>
      </c>
      <c r="K46" s="8">
        <v>72.477399999999903</v>
      </c>
      <c r="L46" s="12"/>
      <c r="M46" s="12"/>
      <c r="N46" s="12"/>
      <c r="O46" s="12"/>
      <c r="P46" s="12">
        <v>837.70708000000002</v>
      </c>
    </row>
    <row r="47" spans="1:16">
      <c r="A47" s="1" t="s">
        <v>60</v>
      </c>
      <c r="B47" s="8">
        <f t="shared" si="0"/>
        <v>1805872.5506706515</v>
      </c>
      <c r="C47" s="8">
        <v>5734.5053819458899</v>
      </c>
      <c r="D47" s="8">
        <v>73374.858312010561</v>
      </c>
      <c r="E47" s="8"/>
      <c r="F47" s="8"/>
      <c r="G47" s="8">
        <v>91877.492257714795</v>
      </c>
      <c r="H47" s="8">
        <v>1030897.79635</v>
      </c>
      <c r="I47" s="8"/>
      <c r="J47" s="8">
        <v>454931.56342501799</v>
      </c>
      <c r="K47" s="8">
        <v>6176.2385000000004</v>
      </c>
      <c r="L47" s="12">
        <v>238.8565439624</v>
      </c>
      <c r="M47" s="12"/>
      <c r="N47" s="12"/>
      <c r="O47" s="12"/>
      <c r="P47" s="12">
        <v>142641.23989999999</v>
      </c>
    </row>
    <row r="48" spans="1:16">
      <c r="A48" s="1" t="s">
        <v>61</v>
      </c>
      <c r="B48" s="8">
        <f t="shared" si="0"/>
        <v>2621646.1878283205</v>
      </c>
      <c r="C48" s="8">
        <v>2685.3926514456898</v>
      </c>
      <c r="D48" s="8">
        <v>65830.088162322601</v>
      </c>
      <c r="E48" s="8"/>
      <c r="F48" s="8"/>
      <c r="G48" s="8">
        <v>131839.49043333399</v>
      </c>
      <c r="H48" s="8">
        <v>1138034.19361</v>
      </c>
      <c r="I48" s="8"/>
      <c r="J48" s="8">
        <v>418736.84229809599</v>
      </c>
      <c r="K48" s="8">
        <v>7599.3131771375001</v>
      </c>
      <c r="L48" s="12">
        <v>1711.1946489857301</v>
      </c>
      <c r="M48" s="12"/>
      <c r="N48" s="12"/>
      <c r="O48" s="12"/>
      <c r="P48" s="12">
        <v>855209.67284699902</v>
      </c>
    </row>
    <row r="49" spans="1:16">
      <c r="A49" s="1" t="s">
        <v>62</v>
      </c>
      <c r="B49" s="8">
        <f t="shared" si="0"/>
        <v>614129.15984797711</v>
      </c>
      <c r="C49" s="8">
        <v>10022.904899430499</v>
      </c>
      <c r="D49" s="8">
        <v>55673.534431525797</v>
      </c>
      <c r="E49" s="8"/>
      <c r="F49" s="8"/>
      <c r="G49" s="8">
        <v>45160.232110851</v>
      </c>
      <c r="H49" s="8">
        <v>281138.631008</v>
      </c>
      <c r="I49" s="8"/>
      <c r="J49" s="8">
        <v>106169.384366201</v>
      </c>
      <c r="K49" s="8">
        <v>4765.3287775340996</v>
      </c>
      <c r="L49" s="12">
        <v>2.2279274348000002</v>
      </c>
      <c r="M49" s="12"/>
      <c r="N49" s="12"/>
      <c r="O49" s="12"/>
      <c r="P49" s="12">
        <v>111196.916327</v>
      </c>
    </row>
    <row r="50" spans="1:16">
      <c r="A50" s="1" t="s">
        <v>63</v>
      </c>
      <c r="B50" s="8">
        <f t="shared" si="0"/>
        <v>1404347.9962740529</v>
      </c>
      <c r="C50" s="8">
        <v>12906.564357233099</v>
      </c>
      <c r="D50" s="8">
        <v>62848.009569178401</v>
      </c>
      <c r="E50" s="8"/>
      <c r="F50" s="8"/>
      <c r="G50" s="8">
        <v>139237.88437686401</v>
      </c>
      <c r="H50" s="8">
        <v>684941.15648300003</v>
      </c>
      <c r="I50" s="8"/>
      <c r="J50" s="8">
        <v>477981.150380223</v>
      </c>
      <c r="K50" s="8">
        <v>1981.17680728</v>
      </c>
      <c r="L50" s="12">
        <v>63.536893574600001</v>
      </c>
      <c r="M50" s="12"/>
      <c r="N50" s="12"/>
      <c r="O50" s="12"/>
      <c r="P50" s="12">
        <v>24388.517406700001</v>
      </c>
    </row>
    <row r="51" spans="1:16">
      <c r="A51" s="1" t="s">
        <v>64</v>
      </c>
      <c r="B51" s="8">
        <f t="shared" si="0"/>
        <v>653547.79803206353</v>
      </c>
      <c r="C51" s="8">
        <v>12646.061263269699</v>
      </c>
      <c r="D51" s="8">
        <v>45089.022650596002</v>
      </c>
      <c r="E51" s="8"/>
      <c r="F51" s="8"/>
      <c r="G51" s="8">
        <v>24692.165044595</v>
      </c>
      <c r="H51" s="8">
        <v>148174.573336</v>
      </c>
      <c r="I51" s="8"/>
      <c r="J51" s="8">
        <v>46612.152450993701</v>
      </c>
      <c r="K51" s="8">
        <v>5416.5837559900901</v>
      </c>
      <c r="L51" s="12"/>
      <c r="M51" s="12"/>
      <c r="N51" s="12"/>
      <c r="O51" s="12"/>
      <c r="P51" s="12">
        <v>370917.239530619</v>
      </c>
    </row>
    <row r="52" spans="1:16" s="5" customFormat="1">
      <c r="A52" s="3" t="s">
        <v>13</v>
      </c>
      <c r="B52" s="10">
        <f t="shared" si="0"/>
        <v>78753149.240178615</v>
      </c>
      <c r="C52" s="10">
        <f>SUM(C2:C51)</f>
        <v>703770.73668660584</v>
      </c>
      <c r="D52" s="10">
        <f>SUM(D2:D51)</f>
        <v>2938024.3209395153</v>
      </c>
      <c r="E52" s="10">
        <f t="shared" ref="E52:P52" si="1">SUM(E2:E51)</f>
        <v>0</v>
      </c>
      <c r="F52" s="10">
        <f t="shared" si="1"/>
        <v>0</v>
      </c>
      <c r="G52" s="10">
        <f t="shared" si="1"/>
        <v>4336565.3819943853</v>
      </c>
      <c r="H52" s="10">
        <f t="shared" si="1"/>
        <v>36764690.109298699</v>
      </c>
      <c r="I52" s="10">
        <f t="shared" si="1"/>
        <v>0</v>
      </c>
      <c r="J52" s="10">
        <f t="shared" si="1"/>
        <v>17794112.422027253</v>
      </c>
      <c r="K52" s="10">
        <f t="shared" si="1"/>
        <v>218827.10158471996</v>
      </c>
      <c r="L52" s="10">
        <f t="shared" si="1"/>
        <v>12724.379184278705</v>
      </c>
      <c r="M52" s="10">
        <f t="shared" si="1"/>
        <v>0</v>
      </c>
      <c r="N52" s="10">
        <f t="shared" si="1"/>
        <v>0</v>
      </c>
      <c r="O52" s="10">
        <f t="shared" si="1"/>
        <v>0</v>
      </c>
      <c r="P52" s="10">
        <f t="shared" si="1"/>
        <v>15984434.788463166</v>
      </c>
    </row>
  </sheetData>
  <pageMargins left="0.25" right="0.25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selection activeCell="A52" sqref="A52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71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1514962.6486390098</v>
      </c>
      <c r="C3" s="12">
        <f>+B3-NOX_2007!B2</f>
        <v>1095325.3912882761</v>
      </c>
      <c r="D3" s="13">
        <f>+(B3-CO_2007!B2)/CO_2007!B2</f>
        <v>-0.26951317120721896</v>
      </c>
      <c r="E3" s="8">
        <v>27166.945451</v>
      </c>
      <c r="F3" s="8">
        <v>74992.936929999996</v>
      </c>
      <c r="G3" s="8"/>
      <c r="H3" s="8"/>
      <c r="I3" s="8">
        <v>65552.639135793695</v>
      </c>
      <c r="J3" s="8">
        <v>322922.910279</v>
      </c>
      <c r="K3" s="8"/>
      <c r="L3" s="8">
        <v>222692.78271131299</v>
      </c>
      <c r="M3" s="8">
        <v>6005.3862516606296</v>
      </c>
      <c r="N3" s="8">
        <v>500.0943502435</v>
      </c>
      <c r="O3" s="12"/>
      <c r="P3" s="12"/>
      <c r="Q3" s="12"/>
      <c r="R3" s="12">
        <v>795128.95352999901</v>
      </c>
    </row>
    <row r="4" spans="1:18">
      <c r="A4" s="1" t="s">
        <v>16</v>
      </c>
      <c r="B4" s="12">
        <f t="shared" ref="B4:B53" si="0">+E4+F4+G4+H4+I4+J4+K4+L4+M4+N4+O4+P4+Q4+R4</f>
        <v>937668.53660280386</v>
      </c>
      <c r="C4" s="12">
        <f>+B4-NOX_2007!B3</f>
        <v>614292.53658308124</v>
      </c>
      <c r="D4" s="13">
        <f>+(B4-CO_2007!B3)/CO_2007!B3</f>
        <v>-0.32202748760201638</v>
      </c>
      <c r="E4" s="8">
        <v>17131.871497599997</v>
      </c>
      <c r="F4" s="8">
        <v>26357.07734</v>
      </c>
      <c r="G4" s="8"/>
      <c r="H4" s="8"/>
      <c r="I4" s="8">
        <v>55699.971073567103</v>
      </c>
      <c r="J4" s="8">
        <v>374074.68345000001</v>
      </c>
      <c r="K4" s="8"/>
      <c r="L4" s="8">
        <v>281891.373867338</v>
      </c>
      <c r="M4" s="8">
        <v>4161.3203902997202</v>
      </c>
      <c r="N4" s="8"/>
      <c r="O4" s="12"/>
      <c r="P4" s="12"/>
      <c r="Q4" s="12"/>
      <c r="R4" s="12">
        <v>178352.23898399901</v>
      </c>
    </row>
    <row r="5" spans="1:18">
      <c r="A5" s="1" t="s">
        <v>17</v>
      </c>
      <c r="B5" s="12">
        <f t="shared" si="0"/>
        <v>992378.4037220974</v>
      </c>
      <c r="C5" s="12">
        <f>+B5-NOX_2007!B4</f>
        <v>752625.46913890925</v>
      </c>
      <c r="D5" s="13">
        <f>+(B5-CO_2007!B4)/CO_2007!B4</f>
        <v>-0.28705065397931506</v>
      </c>
      <c r="E5" s="8">
        <v>9953.4355918000001</v>
      </c>
      <c r="F5" s="8">
        <v>39002.687675000001</v>
      </c>
      <c r="G5" s="8"/>
      <c r="H5" s="8"/>
      <c r="I5" s="8">
        <v>103980.55537941599</v>
      </c>
      <c r="J5" s="8">
        <v>177286.60275010002</v>
      </c>
      <c r="K5" s="8"/>
      <c r="L5" s="8">
        <v>141036.32018784701</v>
      </c>
      <c r="M5" s="8">
        <v>4147.0524399353999</v>
      </c>
      <c r="N5" s="8"/>
      <c r="O5" s="12"/>
      <c r="P5" s="12"/>
      <c r="Q5" s="12"/>
      <c r="R5" s="12">
        <v>516971.74969799898</v>
      </c>
    </row>
    <row r="6" spans="1:18">
      <c r="A6" s="1" t="s">
        <v>18</v>
      </c>
      <c r="B6" s="12">
        <f t="shared" si="0"/>
        <v>3993988.3873838568</v>
      </c>
      <c r="C6" s="12">
        <f>+B6-NOX_2007!B5</f>
        <v>2985652.0001832731</v>
      </c>
      <c r="D6" s="13">
        <f>+(B6-CO_2007!B5)/CO_2007!B5</f>
        <v>-0.24390327329689912</v>
      </c>
      <c r="E6" s="8">
        <v>46953.783719999999</v>
      </c>
      <c r="F6" s="8">
        <v>102570.19967</v>
      </c>
      <c r="G6" s="8"/>
      <c r="H6" s="8"/>
      <c r="I6" s="8">
        <v>376572.04185199802</v>
      </c>
      <c r="J6" s="8">
        <v>777035.870999999</v>
      </c>
      <c r="K6" s="8"/>
      <c r="L6" s="8">
        <v>709406.31944996002</v>
      </c>
      <c r="M6" s="8">
        <v>20979.030468237997</v>
      </c>
      <c r="N6" s="8">
        <v>2574.0227386617898</v>
      </c>
      <c r="O6" s="12"/>
      <c r="P6" s="12"/>
      <c r="Q6" s="12"/>
      <c r="R6" s="12">
        <v>1957897.118485</v>
      </c>
    </row>
    <row r="7" spans="1:18">
      <c r="A7" s="1" t="s">
        <v>19</v>
      </c>
      <c r="B7" s="12">
        <f t="shared" si="0"/>
        <v>890366.52176745189</v>
      </c>
      <c r="C7" s="12">
        <f>+B7-NOX_2007!B6</f>
        <v>583834.85246260441</v>
      </c>
      <c r="D7" s="13">
        <f>+(B7-CO_2007!B6)/CO_2007!B6</f>
        <v>-0.23424819434403432</v>
      </c>
      <c r="E7" s="8">
        <v>9148.4988024000013</v>
      </c>
      <c r="F7" s="8">
        <v>46126.733106</v>
      </c>
      <c r="G7" s="8"/>
      <c r="H7" s="8"/>
      <c r="I7" s="8">
        <v>122219.05243765</v>
      </c>
      <c r="J7" s="8">
        <v>401053.07004600001</v>
      </c>
      <c r="K7" s="8"/>
      <c r="L7" s="8">
        <v>239574.506218358</v>
      </c>
      <c r="M7" s="8">
        <v>2672.1703562438202</v>
      </c>
      <c r="N7" s="8"/>
      <c r="O7" s="12"/>
      <c r="P7" s="12"/>
      <c r="Q7" s="12"/>
      <c r="R7" s="12">
        <v>69572.490800800006</v>
      </c>
    </row>
    <row r="8" spans="1:18">
      <c r="A8" s="1" t="s">
        <v>20</v>
      </c>
      <c r="B8" s="12">
        <f t="shared" si="0"/>
        <v>364235.50452582072</v>
      </c>
      <c r="C8" s="12">
        <f>+B8-NOX_2007!B7</f>
        <v>264144.15624155011</v>
      </c>
      <c r="D8" s="13">
        <f>+(B8-CO_2007!B7)/CO_2007!B7</f>
        <v>-0.36683250555480673</v>
      </c>
      <c r="E8" s="8">
        <v>5892.5123947000002</v>
      </c>
      <c r="F8" s="8">
        <v>4237.6429525000003</v>
      </c>
      <c r="G8" s="8"/>
      <c r="H8" s="8"/>
      <c r="I8" s="8">
        <v>42671.436824256998</v>
      </c>
      <c r="J8" s="8">
        <v>152882.35367719998</v>
      </c>
      <c r="K8" s="8"/>
      <c r="L8" s="8">
        <v>156967.15916254401</v>
      </c>
      <c r="M8" s="8">
        <v>1095.63249641929</v>
      </c>
      <c r="N8" s="8">
        <v>200.12681820040001</v>
      </c>
      <c r="O8" s="12"/>
      <c r="P8" s="12"/>
      <c r="Q8" s="12"/>
      <c r="R8" s="12">
        <v>288.64019999999903</v>
      </c>
    </row>
    <row r="9" spans="1:18">
      <c r="A9" s="1" t="s">
        <v>21</v>
      </c>
      <c r="B9" s="12">
        <f t="shared" si="0"/>
        <v>106711.85905802378</v>
      </c>
      <c r="C9" s="12">
        <f>+B9-NOX_2007!B8</f>
        <v>58573.3399360931</v>
      </c>
      <c r="D9" s="13">
        <f>+(B9-CO_2007!B8)/CO_2007!B8</f>
        <v>-0.34900900361627329</v>
      </c>
      <c r="E9" s="8">
        <v>4963.6350044999999</v>
      </c>
      <c r="F9" s="8">
        <v>6474.7298113999996</v>
      </c>
      <c r="G9" s="8"/>
      <c r="H9" s="8"/>
      <c r="I9" s="8">
        <v>6867.2413611826696</v>
      </c>
      <c r="J9" s="8">
        <v>46218.381723500002</v>
      </c>
      <c r="K9" s="8"/>
      <c r="L9" s="8">
        <v>40324.0600926427</v>
      </c>
      <c r="M9" s="8">
        <v>405.95686776831002</v>
      </c>
      <c r="N9" s="8">
        <v>310.88979703009898</v>
      </c>
      <c r="O9" s="12"/>
      <c r="P9" s="12"/>
      <c r="Q9" s="12"/>
      <c r="R9" s="12">
        <v>1146.9644000000001</v>
      </c>
    </row>
    <row r="10" spans="1:18">
      <c r="A10" s="1" t="s">
        <v>22</v>
      </c>
      <c r="B10" s="12">
        <f t="shared" si="0"/>
        <v>37289.409058056961</v>
      </c>
      <c r="C10" s="12">
        <f>+B10-NOX_2007!B9</f>
        <v>24020.308100041184</v>
      </c>
      <c r="D10" s="13">
        <f>+(B10-CO_2007!B9)/CO_2007!B9</f>
        <v>-0.30328272756086933</v>
      </c>
      <c r="E10" s="8">
        <v>207.44300072999999</v>
      </c>
      <c r="F10" s="8">
        <v>395.28708788</v>
      </c>
      <c r="G10" s="8"/>
      <c r="H10" s="8"/>
      <c r="I10" s="8">
        <v>5525.5665541612498</v>
      </c>
      <c r="J10" s="8">
        <v>20362.11617058</v>
      </c>
      <c r="K10" s="8"/>
      <c r="L10" s="8">
        <v>10709.8684879516</v>
      </c>
      <c r="M10" s="8">
        <v>88.932726541409906</v>
      </c>
      <c r="N10" s="8">
        <v>0.19503021269999901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3055099.2080475735</v>
      </c>
      <c r="C11" s="12">
        <f>+B11-NOX_2007!B10</f>
        <v>2119603.96752676</v>
      </c>
      <c r="D11" s="13">
        <f>+(B11-CO_2007!B10)/CO_2007!B10</f>
        <v>-0.37388561288242161</v>
      </c>
      <c r="E11" s="8">
        <v>72693.324812999999</v>
      </c>
      <c r="F11" s="8">
        <v>70195.456483999995</v>
      </c>
      <c r="G11" s="8"/>
      <c r="H11" s="8"/>
      <c r="I11" s="8">
        <v>56183.7646274332</v>
      </c>
      <c r="J11" s="8">
        <v>1135731.7482159999</v>
      </c>
      <c r="K11" s="8"/>
      <c r="L11" s="8">
        <v>999610.94419858302</v>
      </c>
      <c r="M11" s="8">
        <v>6548.2141692028599</v>
      </c>
      <c r="N11" s="8">
        <v>3055.2890664854799</v>
      </c>
      <c r="O11" s="12"/>
      <c r="P11" s="12"/>
      <c r="Q11" s="12"/>
      <c r="R11" s="12">
        <v>711080.46647286904</v>
      </c>
    </row>
    <row r="12" spans="1:18">
      <c r="A12" s="1" t="s">
        <v>24</v>
      </c>
      <c r="B12" s="12">
        <f t="shared" si="0"/>
        <v>2232656.4469172005</v>
      </c>
      <c r="C12" s="12">
        <f>+B12-NOX_2007!B11</f>
        <v>1589798.6339712692</v>
      </c>
      <c r="D12" s="13">
        <f>+(B12-CO_2007!B11)/CO_2007!B11</f>
        <v>-0.35954343203072076</v>
      </c>
      <c r="E12" s="8">
        <v>18333.2187491</v>
      </c>
      <c r="F12" s="8">
        <v>71022.769409</v>
      </c>
      <c r="G12" s="8"/>
      <c r="H12" s="8"/>
      <c r="I12" s="8">
        <v>137563.914192105</v>
      </c>
      <c r="J12" s="8">
        <v>765422.05894599995</v>
      </c>
      <c r="K12" s="8"/>
      <c r="L12" s="8">
        <v>418791.21811176901</v>
      </c>
      <c r="M12" s="8">
        <v>5419.7856650698805</v>
      </c>
      <c r="N12" s="8">
        <v>280.67720615749897</v>
      </c>
      <c r="O12" s="12"/>
      <c r="P12" s="12"/>
      <c r="Q12" s="12"/>
      <c r="R12" s="12">
        <v>815822.80463799904</v>
      </c>
    </row>
    <row r="13" spans="1:18">
      <c r="A13" s="1" t="s">
        <v>25</v>
      </c>
      <c r="B13" s="12">
        <f t="shared" si="0"/>
        <v>2343893.5732765538</v>
      </c>
      <c r="C13" s="12">
        <f>+B13-NOX_2007!B12</f>
        <v>2244826.4192491444</v>
      </c>
      <c r="D13" s="13">
        <f>+(B13-CO_2007!B12)/CO_2007!B12</f>
        <v>-6.8355455110175711E-2</v>
      </c>
      <c r="E13" s="8">
        <v>1542.9564999899999</v>
      </c>
      <c r="F13" s="8">
        <v>21660.605393999998</v>
      </c>
      <c r="G13" s="8"/>
      <c r="H13" s="8"/>
      <c r="I13" s="8">
        <v>47191.240204051799</v>
      </c>
      <c r="J13" s="8">
        <v>132048.95720010001</v>
      </c>
      <c r="K13" s="8"/>
      <c r="L13" s="8">
        <v>85529.611178471401</v>
      </c>
      <c r="M13" s="8">
        <v>1482.2135482807601</v>
      </c>
      <c r="N13" s="8"/>
      <c r="O13" s="12"/>
      <c r="P13" s="12"/>
      <c r="Q13" s="12"/>
      <c r="R13" s="12">
        <v>2054437.98925166</v>
      </c>
    </row>
    <row r="14" spans="1:18">
      <c r="A14" s="1" t="s">
        <v>26</v>
      </c>
      <c r="B14" s="12">
        <f t="shared" si="0"/>
        <v>1493222.1345192231</v>
      </c>
      <c r="C14" s="12">
        <f>+B14-NOX_2007!B13</f>
        <v>799062.22736734292</v>
      </c>
      <c r="D14" s="13">
        <f>+(B14-CO_2007!B13)/CO_2007!B13</f>
        <v>-0.31260076309371593</v>
      </c>
      <c r="E14" s="8">
        <v>51319.643024000005</v>
      </c>
      <c r="F14" s="8">
        <v>72988.900861000002</v>
      </c>
      <c r="G14" s="8"/>
      <c r="H14" s="8"/>
      <c r="I14" s="8">
        <v>143025.61471304001</v>
      </c>
      <c r="J14" s="8">
        <v>663397.44559999998</v>
      </c>
      <c r="K14" s="8"/>
      <c r="L14" s="8">
        <v>523765.70208019501</v>
      </c>
      <c r="M14" s="8">
        <v>10717.564916365</v>
      </c>
      <c r="N14" s="8">
        <v>10.5120446229999</v>
      </c>
      <c r="O14" s="12"/>
      <c r="P14" s="12"/>
      <c r="Q14" s="12"/>
      <c r="R14" s="12">
        <v>27996.75128</v>
      </c>
    </row>
    <row r="15" spans="1:18">
      <c r="A15" s="1" t="s">
        <v>27</v>
      </c>
      <c r="B15" s="12">
        <f t="shared" si="0"/>
        <v>1295358.0082511185</v>
      </c>
      <c r="C15" s="12">
        <f>+B15-NOX_2007!B14</f>
        <v>731543.33895734104</v>
      </c>
      <c r="D15" s="13">
        <f>+(B15-CO_2007!B14)/CO_2007!B14</f>
        <v>-0.27640626333492885</v>
      </c>
      <c r="E15" s="8">
        <v>31260.450825</v>
      </c>
      <c r="F15" s="8">
        <v>336193.30693000002</v>
      </c>
      <c r="G15" s="8"/>
      <c r="H15" s="8"/>
      <c r="I15" s="8">
        <v>102511.311561082</v>
      </c>
      <c r="J15" s="8">
        <v>519562.80025600002</v>
      </c>
      <c r="K15" s="8"/>
      <c r="L15" s="8">
        <v>281368.44972312503</v>
      </c>
      <c r="M15" s="8">
        <v>4487.5202194935</v>
      </c>
      <c r="N15" s="8">
        <v>4.8111764180999996</v>
      </c>
      <c r="O15" s="12"/>
      <c r="P15" s="12"/>
      <c r="Q15" s="12"/>
      <c r="R15" s="12">
        <v>19969.357559999899</v>
      </c>
    </row>
    <row r="16" spans="1:18">
      <c r="A16" s="1" t="s">
        <v>28</v>
      </c>
      <c r="B16" s="12">
        <f t="shared" si="0"/>
        <v>500580.84209958586</v>
      </c>
      <c r="C16" s="12">
        <f>+B16-NOX_2007!B15</f>
        <v>220909.69980872585</v>
      </c>
      <c r="D16" s="13">
        <f>+(B16-CO_2007!B15)/CO_2007!B15</f>
        <v>-0.44084428407155102</v>
      </c>
      <c r="E16" s="8">
        <v>8515.9099979000002</v>
      </c>
      <c r="F16" s="8">
        <v>19483.742855</v>
      </c>
      <c r="G16" s="8"/>
      <c r="H16" s="8"/>
      <c r="I16" s="8">
        <v>62219.060197048697</v>
      </c>
      <c r="J16" s="8">
        <v>207232.01647659999</v>
      </c>
      <c r="K16" s="8"/>
      <c r="L16" s="8">
        <v>184098.96934983201</v>
      </c>
      <c r="M16" s="8">
        <v>4678.8885232052899</v>
      </c>
      <c r="N16" s="8"/>
      <c r="O16" s="12"/>
      <c r="P16" s="12"/>
      <c r="Q16" s="12"/>
      <c r="R16" s="12">
        <v>14352.254699999899</v>
      </c>
    </row>
    <row r="17" spans="1:18">
      <c r="A17" s="1" t="s">
        <v>29</v>
      </c>
      <c r="B17" s="12">
        <f t="shared" si="0"/>
        <v>951094.72627930087</v>
      </c>
      <c r="C17" s="12">
        <f>+B17-NOX_2007!B16</f>
        <v>629240.80684076762</v>
      </c>
      <c r="D17" s="13">
        <f>+(B17-CO_2007!B16)/CO_2007!B16</f>
        <v>-0.25469693814768285</v>
      </c>
      <c r="E17" s="8">
        <v>4794.3696820999994</v>
      </c>
      <c r="F17" s="8">
        <v>23825.568206</v>
      </c>
      <c r="G17" s="8"/>
      <c r="H17" s="8"/>
      <c r="I17" s="8">
        <v>84729.045514673402</v>
      </c>
      <c r="J17" s="8">
        <v>186504.15312050001</v>
      </c>
      <c r="K17" s="8"/>
      <c r="L17" s="8">
        <v>132296.14684095801</v>
      </c>
      <c r="M17" s="8">
        <v>6235.9566467683499</v>
      </c>
      <c r="N17" s="8"/>
      <c r="O17" s="12"/>
      <c r="P17" s="12"/>
      <c r="Q17" s="12"/>
      <c r="R17" s="12">
        <v>512709.48626830103</v>
      </c>
    </row>
    <row r="18" spans="1:18">
      <c r="A18" s="1" t="s">
        <v>30</v>
      </c>
      <c r="B18" s="12">
        <f t="shared" si="0"/>
        <v>783695.66611223354</v>
      </c>
      <c r="C18" s="12">
        <f>+B18-NOX_2007!B17</f>
        <v>366014.63043475617</v>
      </c>
      <c r="D18" s="13">
        <f>+(B18-CO_2007!B17)/CO_2007!B17</f>
        <v>-0.29518493545289776</v>
      </c>
      <c r="E18" s="8">
        <v>28174.857453000001</v>
      </c>
      <c r="F18" s="8">
        <v>64123.588218999997</v>
      </c>
      <c r="G18" s="8"/>
      <c r="H18" s="8"/>
      <c r="I18" s="8">
        <v>67102.931860264303</v>
      </c>
      <c r="J18" s="8">
        <v>296124.61469099997</v>
      </c>
      <c r="K18" s="8"/>
      <c r="L18" s="8">
        <v>170911.894748249</v>
      </c>
      <c r="M18" s="8">
        <v>5509.4431037212798</v>
      </c>
      <c r="N18" s="8"/>
      <c r="O18" s="12"/>
      <c r="P18" s="12"/>
      <c r="Q18" s="12"/>
      <c r="R18" s="12">
        <v>151748.33603699901</v>
      </c>
    </row>
    <row r="19" spans="1:18">
      <c r="A19" s="1" t="s">
        <v>31</v>
      </c>
      <c r="B19" s="12">
        <f t="shared" si="0"/>
        <v>1423313.3046617426</v>
      </c>
      <c r="C19" s="12">
        <f>+B19-NOX_2007!B18</f>
        <v>879968.24768119352</v>
      </c>
      <c r="D19" s="13">
        <f>+(B19-CO_2007!B18)/CO_2007!B18</f>
        <v>-0.23917236596932981</v>
      </c>
      <c r="E19" s="8">
        <v>34095.641824999999</v>
      </c>
      <c r="F19" s="8">
        <v>80562.577361999996</v>
      </c>
      <c r="G19" s="8"/>
      <c r="H19" s="8"/>
      <c r="I19" s="8">
        <v>109596.985007576</v>
      </c>
      <c r="J19" s="8">
        <v>236643.67869169998</v>
      </c>
      <c r="K19" s="8"/>
      <c r="L19" s="8">
        <v>216520.26098091301</v>
      </c>
      <c r="M19" s="8">
        <v>26449.0700751767</v>
      </c>
      <c r="N19" s="8">
        <v>2589.7079193769</v>
      </c>
      <c r="O19" s="12"/>
      <c r="P19" s="12"/>
      <c r="Q19" s="12"/>
      <c r="R19" s="12">
        <v>716855.38280000002</v>
      </c>
    </row>
    <row r="20" spans="1:18">
      <c r="A20" s="1" t="s">
        <v>32</v>
      </c>
      <c r="B20" s="12">
        <f t="shared" si="0"/>
        <v>265253.28663595999</v>
      </c>
      <c r="C20" s="12">
        <f>+B20-NOX_2007!B19</f>
        <v>190313.92332372168</v>
      </c>
      <c r="D20" s="13">
        <f>+(B20-CO_2007!B19)/CO_2007!B19</f>
        <v>-0.3745435616266497</v>
      </c>
      <c r="E20" s="8">
        <v>11141.0353975</v>
      </c>
      <c r="F20" s="8">
        <v>11416.922280999999</v>
      </c>
      <c r="G20" s="8"/>
      <c r="H20" s="8"/>
      <c r="I20" s="8">
        <v>53453.773827280602</v>
      </c>
      <c r="J20" s="8">
        <v>93829.002621199994</v>
      </c>
      <c r="K20" s="8"/>
      <c r="L20" s="8">
        <v>90640.681638191396</v>
      </c>
      <c r="M20" s="8">
        <v>682.56110853349298</v>
      </c>
      <c r="N20" s="8">
        <v>155.06196225449901</v>
      </c>
      <c r="O20" s="12"/>
      <c r="P20" s="12"/>
      <c r="Q20" s="12"/>
      <c r="R20" s="12">
        <v>3934.2477999999901</v>
      </c>
    </row>
    <row r="21" spans="1:18">
      <c r="A21" s="1" t="s">
        <v>33</v>
      </c>
      <c r="B21" s="12">
        <f t="shared" si="0"/>
        <v>725290.73188755859</v>
      </c>
      <c r="C21" s="12">
        <f>+B21-NOX_2007!B20</f>
        <v>485023.6092272012</v>
      </c>
      <c r="D21" s="13">
        <f>+(B21-CO_2007!B20)/CO_2007!B20</f>
        <v>-0.27701156571874125</v>
      </c>
      <c r="E21" s="8">
        <v>12059.1043388</v>
      </c>
      <c r="F21" s="8">
        <v>75099.391038999995</v>
      </c>
      <c r="G21" s="8"/>
      <c r="H21" s="8"/>
      <c r="I21" s="8">
        <v>77212.943005391993</v>
      </c>
      <c r="J21" s="8">
        <v>278664.49978800002</v>
      </c>
      <c r="K21" s="8"/>
      <c r="L21" s="8">
        <v>258700.72422695</v>
      </c>
      <c r="M21" s="8">
        <v>3183.4144629551602</v>
      </c>
      <c r="N21" s="8">
        <v>658.90115646150002</v>
      </c>
      <c r="O21" s="12"/>
      <c r="P21" s="12"/>
      <c r="Q21" s="12"/>
      <c r="R21" s="12">
        <v>19711.753869999899</v>
      </c>
    </row>
    <row r="22" spans="1:18">
      <c r="A22" s="1" t="s">
        <v>34</v>
      </c>
      <c r="B22" s="12">
        <f t="shared" si="0"/>
        <v>636920.50625855266</v>
      </c>
      <c r="C22" s="12">
        <f>+B22-NOX_2007!B21</f>
        <v>457099.13524999784</v>
      </c>
      <c r="D22" s="13">
        <f>+(B22-CO_2007!B21)/CO_2007!B21</f>
        <v>-0.23543327635710376</v>
      </c>
      <c r="E22" s="8">
        <v>7157.3851555000001</v>
      </c>
      <c r="F22" s="8">
        <v>15757.701867</v>
      </c>
      <c r="G22" s="8"/>
      <c r="H22" s="8"/>
      <c r="I22" s="8">
        <v>70607.901580448903</v>
      </c>
      <c r="J22" s="8">
        <v>277824.08306199999</v>
      </c>
      <c r="K22" s="8"/>
      <c r="L22" s="8">
        <v>262142.54595529399</v>
      </c>
      <c r="M22" s="8">
        <v>2088.7760179915599</v>
      </c>
      <c r="N22" s="8">
        <v>510.63732031819899</v>
      </c>
      <c r="O22" s="12"/>
      <c r="P22" s="12"/>
      <c r="Q22" s="12"/>
      <c r="R22" s="12">
        <v>831.47529999999904</v>
      </c>
    </row>
    <row r="23" spans="1:18">
      <c r="A23" s="1" t="s">
        <v>35</v>
      </c>
      <c r="B23" s="12">
        <f t="shared" si="0"/>
        <v>1550415.8136909006</v>
      </c>
      <c r="C23" s="12">
        <f>+B23-NOX_2007!B22</f>
        <v>944007.89899132843</v>
      </c>
      <c r="D23" s="13">
        <f>+(B23-CO_2007!B22)/CO_2007!B22</f>
        <v>-0.42403027039685437</v>
      </c>
      <c r="E23" s="8">
        <v>25466.201300000001</v>
      </c>
      <c r="F23" s="8">
        <v>70926.045284000007</v>
      </c>
      <c r="G23" s="8"/>
      <c r="H23" s="8"/>
      <c r="I23" s="8">
        <v>201849.21372597801</v>
      </c>
      <c r="J23" s="8">
        <v>683939.75882499991</v>
      </c>
      <c r="K23" s="8"/>
      <c r="L23" s="8">
        <v>527744.894674393</v>
      </c>
      <c r="M23" s="8">
        <v>1941.42140552159</v>
      </c>
      <c r="N23" s="8">
        <v>1104.5532590079999</v>
      </c>
      <c r="O23" s="12"/>
      <c r="P23" s="12"/>
      <c r="Q23" s="12"/>
      <c r="R23" s="12">
        <v>37443.725216999897</v>
      </c>
    </row>
    <row r="24" spans="1:18">
      <c r="A24" s="1" t="s">
        <v>36</v>
      </c>
      <c r="B24" s="12">
        <f t="shared" si="0"/>
        <v>1359161.6660133135</v>
      </c>
      <c r="C24" s="12">
        <f>+B24-NOX_2007!B23</f>
        <v>923937.58455140889</v>
      </c>
      <c r="D24" s="13">
        <f>+(B24-CO_2007!B23)/CO_2007!B23</f>
        <v>-0.28888044706009769</v>
      </c>
      <c r="E24" s="8">
        <v>9328.0777794000005</v>
      </c>
      <c r="F24" s="8">
        <v>23276.428731</v>
      </c>
      <c r="G24" s="8"/>
      <c r="H24" s="8"/>
      <c r="I24" s="8">
        <v>158620.991737598</v>
      </c>
      <c r="J24" s="8">
        <v>535657.01981099998</v>
      </c>
      <c r="K24" s="8"/>
      <c r="L24" s="8">
        <v>303974.439018376</v>
      </c>
      <c r="M24" s="8">
        <v>6105.79100778253</v>
      </c>
      <c r="N24" s="8">
        <v>31.841108156799901</v>
      </c>
      <c r="O24" s="12"/>
      <c r="P24" s="12"/>
      <c r="Q24" s="12"/>
      <c r="R24" s="12">
        <v>322167.07682000002</v>
      </c>
    </row>
    <row r="25" spans="1:18">
      <c r="A25" s="1" t="s">
        <v>37</v>
      </c>
      <c r="B25" s="12">
        <f t="shared" si="0"/>
        <v>843182.46902557765</v>
      </c>
      <c r="C25" s="12">
        <f>+B25-NOX_2007!B24</f>
        <v>579556.53967583133</v>
      </c>
      <c r="D25" s="13">
        <f>+(B25-CO_2007!B24)/CO_2007!B24</f>
        <v>-0.28025231113286558</v>
      </c>
      <c r="E25" s="8">
        <v>9714.4752168000014</v>
      </c>
      <c r="F25" s="8">
        <v>28279.192651000001</v>
      </c>
      <c r="G25" s="8"/>
      <c r="H25" s="8"/>
      <c r="I25" s="8">
        <v>98004.268946324999</v>
      </c>
      <c r="J25" s="8">
        <v>217112.4613959</v>
      </c>
      <c r="K25" s="8"/>
      <c r="L25" s="8">
        <v>129105.750800086</v>
      </c>
      <c r="M25" s="8">
        <v>4527.8454874402696</v>
      </c>
      <c r="N25" s="8">
        <v>138.44231802639899</v>
      </c>
      <c r="O25" s="12"/>
      <c r="P25" s="12"/>
      <c r="Q25" s="12"/>
      <c r="R25" s="12">
        <v>356300.03220999998</v>
      </c>
    </row>
    <row r="26" spans="1:18">
      <c r="A26" s="1" t="s">
        <v>38</v>
      </c>
      <c r="B26" s="12">
        <f t="shared" si="0"/>
        <v>1211060.3004241963</v>
      </c>
      <c r="C26" s="12">
        <f>+B26-NOX_2007!B25</f>
        <v>732853.6582856396</v>
      </c>
      <c r="D26" s="13">
        <f>+(B26-CO_2007!B25)/CO_2007!B25</f>
        <v>-0.36535007425112748</v>
      </c>
      <c r="E26" s="8">
        <v>16944.2216883</v>
      </c>
      <c r="F26" s="8">
        <v>78260.337853000005</v>
      </c>
      <c r="G26" s="8"/>
      <c r="H26" s="8"/>
      <c r="I26" s="8">
        <v>111320.08041825199</v>
      </c>
      <c r="J26" s="8">
        <v>429215.516106</v>
      </c>
      <c r="K26" s="8"/>
      <c r="L26" s="8">
        <v>282938.02695763001</v>
      </c>
      <c r="M26" s="8">
        <v>8384.4997980142798</v>
      </c>
      <c r="N26" s="8"/>
      <c r="O26" s="12"/>
      <c r="P26" s="12"/>
      <c r="Q26" s="12"/>
      <c r="R26" s="12">
        <v>283997.61760300002</v>
      </c>
    </row>
    <row r="27" spans="1:18">
      <c r="A27" s="1" t="s">
        <v>39</v>
      </c>
      <c r="B27" s="12">
        <f t="shared" si="0"/>
        <v>1475663.9404035592</v>
      </c>
      <c r="C27" s="12">
        <f>+B27-NOX_2007!B26</f>
        <v>1319999.0414055742</v>
      </c>
      <c r="D27" s="13">
        <f>+(B27-CO_2007!B26)/CO_2007!B26</f>
        <v>-7.2239557378170269E-2</v>
      </c>
      <c r="E27" s="8">
        <v>3812.2964277999999</v>
      </c>
      <c r="F27" s="8">
        <v>25720.7503</v>
      </c>
      <c r="G27" s="8"/>
      <c r="H27" s="8"/>
      <c r="I27" s="8">
        <v>22735.252719315798</v>
      </c>
      <c r="J27" s="8">
        <v>84161.453210100008</v>
      </c>
      <c r="K27" s="8"/>
      <c r="L27" s="8">
        <v>52835.089312836601</v>
      </c>
      <c r="M27" s="8">
        <v>4201.7086815167904</v>
      </c>
      <c r="N27" s="8"/>
      <c r="O27" s="12"/>
      <c r="P27" s="12"/>
      <c r="Q27" s="12"/>
      <c r="R27" s="12">
        <v>1282197.3897519901</v>
      </c>
    </row>
    <row r="28" spans="1:18">
      <c r="A28" s="1" t="s">
        <v>40</v>
      </c>
      <c r="B28" s="12">
        <f t="shared" si="0"/>
        <v>315546.77041212661</v>
      </c>
      <c r="C28" s="12">
        <f>+B28-NOX_2007!B27</f>
        <v>81097.139057125925</v>
      </c>
      <c r="D28" s="13">
        <f>+(B28-CO_2007!B27)/CO_2007!B27</f>
        <v>-0.40633708297063081</v>
      </c>
      <c r="E28" s="8">
        <v>4637.3696037999998</v>
      </c>
      <c r="F28" s="8">
        <v>11365.113792</v>
      </c>
      <c r="G28" s="8"/>
      <c r="H28" s="8"/>
      <c r="I28" s="8">
        <v>31995.096367595899</v>
      </c>
      <c r="J28" s="8">
        <v>124198.4839924</v>
      </c>
      <c r="K28" s="8"/>
      <c r="L28" s="8">
        <v>89807.959986659407</v>
      </c>
      <c r="M28" s="8">
        <v>12826.025208671401</v>
      </c>
      <c r="N28" s="8"/>
      <c r="O28" s="12"/>
      <c r="P28" s="12"/>
      <c r="Q28" s="12"/>
      <c r="R28" s="12">
        <v>40716.721460999899</v>
      </c>
    </row>
    <row r="29" spans="1:18">
      <c r="A29" s="1" t="s">
        <v>41</v>
      </c>
      <c r="B29" s="12">
        <f t="shared" si="0"/>
        <v>465462.66405065544</v>
      </c>
      <c r="C29" s="12">
        <f>+B29-NOX_2007!B28</f>
        <v>355408.17544240714</v>
      </c>
      <c r="D29" s="13">
        <f>+(B29-CO_2007!B28)/CO_2007!B28</f>
        <v>-0.26549369206603718</v>
      </c>
      <c r="E29" s="8">
        <v>8988.4318015999997</v>
      </c>
      <c r="F29" s="8">
        <v>11468.423473000001</v>
      </c>
      <c r="G29" s="8"/>
      <c r="H29" s="8"/>
      <c r="I29" s="8">
        <v>18528.013665025501</v>
      </c>
      <c r="J29" s="8">
        <v>154813.85264230001</v>
      </c>
      <c r="K29" s="8"/>
      <c r="L29" s="8">
        <v>129404.406315282</v>
      </c>
      <c r="M29" s="8">
        <v>1245.8706534489299</v>
      </c>
      <c r="N29" s="8"/>
      <c r="O29" s="12"/>
      <c r="P29" s="12"/>
      <c r="Q29" s="12"/>
      <c r="R29" s="12">
        <v>141013.66549999901</v>
      </c>
    </row>
    <row r="30" spans="1:18">
      <c r="A30" s="1" t="s">
        <v>42</v>
      </c>
      <c r="B30" s="12">
        <f t="shared" si="0"/>
        <v>219228.08243501949</v>
      </c>
      <c r="C30" s="12">
        <f>+B30-NOX_2007!B29</f>
        <v>165140.75634261701</v>
      </c>
      <c r="D30" s="13">
        <f>+(B30-CO_2007!B29)/CO_2007!B29</f>
        <v>-0.25835310255315991</v>
      </c>
      <c r="E30" s="8">
        <v>6842.2587258000003</v>
      </c>
      <c r="F30" s="8">
        <v>4457.2670288999998</v>
      </c>
      <c r="G30" s="8"/>
      <c r="H30" s="8"/>
      <c r="I30" s="8">
        <v>45687.933394900901</v>
      </c>
      <c r="J30" s="8">
        <v>84829.652307700002</v>
      </c>
      <c r="K30" s="8"/>
      <c r="L30" s="8">
        <v>76733.719866697706</v>
      </c>
      <c r="M30" s="8">
        <v>110.95441002088999</v>
      </c>
      <c r="N30" s="8"/>
      <c r="O30" s="12"/>
      <c r="P30" s="12"/>
      <c r="Q30" s="12"/>
      <c r="R30" s="12">
        <v>566.29670099999896</v>
      </c>
    </row>
    <row r="31" spans="1:18">
      <c r="A31" s="1" t="s">
        <v>43</v>
      </c>
      <c r="B31" s="12">
        <f t="shared" si="0"/>
        <v>895684.63563676516</v>
      </c>
      <c r="C31" s="12">
        <f>+B31-NOX_2007!B30</f>
        <v>625508.13077958347</v>
      </c>
      <c r="D31" s="13">
        <f>+(B31-CO_2007!B30)/CO_2007!B30</f>
        <v>-0.27585086219430421</v>
      </c>
      <c r="E31" s="8">
        <v>25319.493524999998</v>
      </c>
      <c r="F31" s="8">
        <v>15589.00446</v>
      </c>
      <c r="G31" s="8"/>
      <c r="H31" s="8"/>
      <c r="I31" s="8">
        <v>57252.670368822997</v>
      </c>
      <c r="J31" s="8">
        <v>375656.41724799998</v>
      </c>
      <c r="K31" s="8"/>
      <c r="L31" s="8">
        <v>401229.20091536298</v>
      </c>
      <c r="M31" s="8">
        <v>1548.5441661344601</v>
      </c>
      <c r="N31" s="8">
        <v>1032.0628574448999</v>
      </c>
      <c r="O31" s="12"/>
      <c r="P31" s="12"/>
      <c r="Q31" s="12"/>
      <c r="R31" s="12">
        <v>18057.242096000002</v>
      </c>
    </row>
    <row r="32" spans="1:18">
      <c r="A32" s="1" t="s">
        <v>44</v>
      </c>
      <c r="B32" s="12">
        <f t="shared" si="0"/>
        <v>450982.08282473148</v>
      </c>
      <c r="C32" s="12">
        <f>+B32-NOX_2007!B31</f>
        <v>230917.64360508925</v>
      </c>
      <c r="D32" s="13">
        <f>+(B32-CO_2007!B31)/CO_2007!B31</f>
        <v>-0.34578642672668741</v>
      </c>
      <c r="E32" s="8">
        <v>8914.1811567999994</v>
      </c>
      <c r="F32" s="8">
        <v>27201.697898999999</v>
      </c>
      <c r="G32" s="8"/>
      <c r="H32" s="8"/>
      <c r="I32" s="8">
        <v>48249.209675136801</v>
      </c>
      <c r="J32" s="8">
        <v>145372.06069439999</v>
      </c>
      <c r="K32" s="8"/>
      <c r="L32" s="8">
        <v>71390.332175412506</v>
      </c>
      <c r="M32" s="8">
        <v>4445.23981508216</v>
      </c>
      <c r="N32" s="8"/>
      <c r="O32" s="12"/>
      <c r="P32" s="12"/>
      <c r="Q32" s="12"/>
      <c r="R32" s="12">
        <v>145409.3614089</v>
      </c>
    </row>
    <row r="33" spans="1:18">
      <c r="A33" s="1" t="s">
        <v>45</v>
      </c>
      <c r="B33" s="12">
        <f t="shared" si="0"/>
        <v>1721231.1776860079</v>
      </c>
      <c r="C33" s="12">
        <f>+B33-NOX_2007!B32</f>
        <v>1232671.8497809316</v>
      </c>
      <c r="D33" s="13">
        <f>+(B33-CO_2007!B32)/CO_2007!B32</f>
        <v>-0.30164857289923563</v>
      </c>
      <c r="E33" s="8">
        <v>18254.484080099999</v>
      </c>
      <c r="F33" s="8">
        <v>70559.727853000004</v>
      </c>
      <c r="G33" s="8"/>
      <c r="H33" s="8"/>
      <c r="I33" s="8">
        <v>220667.111307441</v>
      </c>
      <c r="J33" s="8">
        <v>674388.07946499996</v>
      </c>
      <c r="K33" s="8"/>
      <c r="L33" s="8">
        <v>724847.96217623295</v>
      </c>
      <c r="M33" s="8">
        <v>6137.41956326742</v>
      </c>
      <c r="N33" s="8">
        <v>672.79274096660299</v>
      </c>
      <c r="O33" s="12"/>
      <c r="P33" s="12"/>
      <c r="Q33" s="12"/>
      <c r="R33" s="12">
        <v>5703.6004999999896</v>
      </c>
    </row>
    <row r="34" spans="1:18">
      <c r="A34" s="1" t="s">
        <v>46</v>
      </c>
      <c r="B34" s="12">
        <f t="shared" si="0"/>
        <v>1738473.937594671</v>
      </c>
      <c r="C34" s="12">
        <f>+B34-NOX_2007!B33</f>
        <v>1267802.1795089894</v>
      </c>
      <c r="D34" s="13">
        <f>+(B34-CO_2007!B33)/CO_2007!B33</f>
        <v>-0.41636489942664462</v>
      </c>
      <c r="E34" s="8">
        <v>16168.4344368</v>
      </c>
      <c r="F34" s="8">
        <v>49957.486535999997</v>
      </c>
      <c r="G34" s="8"/>
      <c r="H34" s="8"/>
      <c r="I34" s="8">
        <v>141400.31251620399</v>
      </c>
      <c r="J34" s="8">
        <v>638630.15740199992</v>
      </c>
      <c r="K34" s="8"/>
      <c r="L34" s="8">
        <v>419997.52155918803</v>
      </c>
      <c r="M34" s="8">
        <v>2296.14172711437</v>
      </c>
      <c r="N34" s="8">
        <v>209.5599450647</v>
      </c>
      <c r="O34" s="12"/>
      <c r="P34" s="12"/>
      <c r="Q34" s="12"/>
      <c r="R34" s="12">
        <v>469814.32347230002</v>
      </c>
    </row>
    <row r="35" spans="1:18">
      <c r="A35" s="1" t="s">
        <v>47</v>
      </c>
      <c r="B35" s="12">
        <f t="shared" si="0"/>
        <v>191272.42452645238</v>
      </c>
      <c r="C35" s="12">
        <f>+B35-NOX_2007!B34</f>
        <v>32862.171944688569</v>
      </c>
      <c r="D35" s="13">
        <f>+(B35-CO_2007!B34)/CO_2007!B34</f>
        <v>-0.28128399170602619</v>
      </c>
      <c r="E35" s="8">
        <v>7378.6103555000009</v>
      </c>
      <c r="F35" s="8">
        <v>9103.0835585999994</v>
      </c>
      <c r="G35" s="8"/>
      <c r="H35" s="8"/>
      <c r="I35" s="8">
        <v>25337.170245265701</v>
      </c>
      <c r="J35" s="8">
        <v>63721.676649500005</v>
      </c>
      <c r="K35" s="8"/>
      <c r="L35" s="8">
        <v>51514.333943051497</v>
      </c>
      <c r="M35" s="8">
        <v>2710.0931545352701</v>
      </c>
      <c r="N35" s="8"/>
      <c r="O35" s="12"/>
      <c r="P35" s="12"/>
      <c r="Q35" s="12"/>
      <c r="R35" s="12">
        <v>31507.456619999899</v>
      </c>
    </row>
    <row r="36" spans="1:18">
      <c r="A36" s="1" t="s">
        <v>48</v>
      </c>
      <c r="B36" s="12">
        <f t="shared" si="0"/>
        <v>1851333.3165528192</v>
      </c>
      <c r="C36" s="12">
        <f>+B36-NOX_2007!B35</f>
        <v>1080112.738274877</v>
      </c>
      <c r="D36" s="13">
        <f>+(B36-CO_2007!B35)/CO_2007!B35</f>
        <v>-0.3703618224563166</v>
      </c>
      <c r="E36" s="8">
        <v>33053.870654999999</v>
      </c>
      <c r="F36" s="8">
        <v>228632.29384999999</v>
      </c>
      <c r="G36" s="8"/>
      <c r="H36" s="8"/>
      <c r="I36" s="8">
        <v>191800.24220247101</v>
      </c>
      <c r="J36" s="8">
        <v>852812.745016</v>
      </c>
      <c r="K36" s="8"/>
      <c r="L36" s="8">
        <v>525926.72695251903</v>
      </c>
      <c r="M36" s="8">
        <v>6662.03715265549</v>
      </c>
      <c r="N36" s="8">
        <v>256.186592173799</v>
      </c>
      <c r="O36" s="12"/>
      <c r="P36" s="12"/>
      <c r="Q36" s="12"/>
      <c r="R36" s="12">
        <v>12189.214131999899</v>
      </c>
    </row>
    <row r="37" spans="1:18">
      <c r="A37" s="1" t="s">
        <v>49</v>
      </c>
      <c r="B37" s="12">
        <f t="shared" si="0"/>
        <v>1199540.009039941</v>
      </c>
      <c r="C37" s="12">
        <f>+B37-NOX_2007!B36</f>
        <v>773063.5482588039</v>
      </c>
      <c r="D37" s="13">
        <f>+(B37-CO_2007!B36)/CO_2007!B36</f>
        <v>-0.27444717753886549</v>
      </c>
      <c r="E37" s="8">
        <v>28574.329831999999</v>
      </c>
      <c r="F37" s="8">
        <v>35631.481709</v>
      </c>
      <c r="G37" s="8"/>
      <c r="H37" s="8"/>
      <c r="I37" s="8">
        <v>115715.30751348</v>
      </c>
      <c r="J37" s="8">
        <v>298427.393476</v>
      </c>
      <c r="K37" s="8"/>
      <c r="L37" s="8">
        <v>174265.109898853</v>
      </c>
      <c r="M37" s="8">
        <v>3431.2223836081298</v>
      </c>
      <c r="N37" s="8"/>
      <c r="O37" s="12"/>
      <c r="P37" s="12"/>
      <c r="Q37" s="12"/>
      <c r="R37" s="12">
        <v>543495.16422699997</v>
      </c>
    </row>
    <row r="38" spans="1:18">
      <c r="A38" s="1" t="s">
        <v>50</v>
      </c>
      <c r="B38" s="12">
        <f t="shared" si="0"/>
        <v>1706550.885734594</v>
      </c>
      <c r="C38" s="12">
        <f>+B38-NOX_2007!B37</f>
        <v>1519751.6970855314</v>
      </c>
      <c r="D38" s="13">
        <f>+(B38-CO_2007!B37)/CO_2007!B37</f>
        <v>-0.18927689058398567</v>
      </c>
      <c r="E38" s="8">
        <v>5905.1863785000005</v>
      </c>
      <c r="F38" s="8">
        <v>35176.343917999999</v>
      </c>
      <c r="G38" s="8"/>
      <c r="H38" s="8"/>
      <c r="I38" s="8">
        <v>126562.63859599701</v>
      </c>
      <c r="J38" s="8">
        <v>260726.00266599999</v>
      </c>
      <c r="K38" s="8"/>
      <c r="L38" s="8">
        <v>182994.44748844401</v>
      </c>
      <c r="M38" s="8">
        <v>3183.78276660763</v>
      </c>
      <c r="N38" s="8">
        <v>454.44850405519901</v>
      </c>
      <c r="O38" s="12"/>
      <c r="P38" s="12"/>
      <c r="Q38" s="12"/>
      <c r="R38" s="12">
        <v>1091548.0354169901</v>
      </c>
    </row>
    <row r="39" spans="1:18">
      <c r="A39" s="1" t="s">
        <v>51</v>
      </c>
      <c r="B39" s="12">
        <f t="shared" si="0"/>
        <v>1480874.0014924072</v>
      </c>
      <c r="C39" s="12">
        <f>+B39-NOX_2007!B38</f>
        <v>837942.41604812886</v>
      </c>
      <c r="D39" s="13">
        <f>+(B39-CO_2007!B38)/CO_2007!B38</f>
        <v>-0.38347943322533218</v>
      </c>
      <c r="E39" s="8">
        <v>37600.914684999996</v>
      </c>
      <c r="F39" s="8">
        <v>87240.693801000001</v>
      </c>
      <c r="G39" s="8"/>
      <c r="H39" s="8"/>
      <c r="I39" s="8">
        <v>237566.88955091301</v>
      </c>
      <c r="J39" s="8">
        <v>581772.32782600005</v>
      </c>
      <c r="K39" s="8"/>
      <c r="L39" s="8">
        <v>510784.62444256298</v>
      </c>
      <c r="M39" s="8">
        <v>4313.5681612337003</v>
      </c>
      <c r="N39" s="8">
        <v>426.08768399740001</v>
      </c>
      <c r="O39" s="12"/>
      <c r="P39" s="12"/>
      <c r="Q39" s="12"/>
      <c r="R39" s="12">
        <v>21168.895341699899</v>
      </c>
    </row>
    <row r="40" spans="1:18">
      <c r="A40" s="1" t="s">
        <v>52</v>
      </c>
      <c r="B40" s="12">
        <f t="shared" si="0"/>
        <v>111011.69953627307</v>
      </c>
      <c r="C40" s="12">
        <f>+B40-NOX_2007!B39</f>
        <v>88231.277661753222</v>
      </c>
      <c r="D40" s="13">
        <f>+(B40-CO_2007!B39)/CO_2007!B39</f>
        <v>-0.20052049223036003</v>
      </c>
      <c r="E40" s="8">
        <v>1783.3208127099999</v>
      </c>
      <c r="F40" s="8">
        <v>3762.0009151999998</v>
      </c>
      <c r="G40" s="8"/>
      <c r="H40" s="8"/>
      <c r="I40" s="8">
        <v>15914.1084188778</v>
      </c>
      <c r="J40" s="8">
        <v>49267.640489199999</v>
      </c>
      <c r="K40" s="8"/>
      <c r="L40" s="8">
        <v>39770.517218423098</v>
      </c>
      <c r="M40" s="8">
        <v>483.50264253666501</v>
      </c>
      <c r="N40" s="8">
        <v>30.6090393255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868975.83940425678</v>
      </c>
      <c r="C41" s="12">
        <f>+B41-NOX_2007!B40</f>
        <v>609626.40619099711</v>
      </c>
      <c r="D41" s="13">
        <f>+(B41-CO_2007!B40)/CO_2007!B40</f>
        <v>-0.37937211723352321</v>
      </c>
      <c r="E41" s="8">
        <v>10817.6753021</v>
      </c>
      <c r="F41" s="8">
        <v>82694.035212000003</v>
      </c>
      <c r="G41" s="8"/>
      <c r="H41" s="8"/>
      <c r="I41" s="8">
        <v>76765.581869936505</v>
      </c>
      <c r="J41" s="8">
        <v>258814.556453</v>
      </c>
      <c r="K41" s="8"/>
      <c r="L41" s="8">
        <v>209673.94568656199</v>
      </c>
      <c r="M41" s="8">
        <v>1545.84642409818</v>
      </c>
      <c r="N41" s="8">
        <v>472.1004057111</v>
      </c>
      <c r="O41" s="12"/>
      <c r="P41" s="12"/>
      <c r="Q41" s="12"/>
      <c r="R41" s="12">
        <v>228192.09805084899</v>
      </c>
    </row>
    <row r="42" spans="1:18">
      <c r="A42" s="1" t="s">
        <v>54</v>
      </c>
      <c r="B42" s="12">
        <f t="shared" si="0"/>
        <v>237955.88260052534</v>
      </c>
      <c r="C42" s="12">
        <f>+B42-NOX_2007!B41</f>
        <v>161624.55979024249</v>
      </c>
      <c r="D42" s="13">
        <f>+(B42-CO_2007!B41)/CO_2007!B41</f>
        <v>-0.23633879869557473</v>
      </c>
      <c r="E42" s="8">
        <v>719.08145966000006</v>
      </c>
      <c r="F42" s="8">
        <v>11172.688556999999</v>
      </c>
      <c r="G42" s="8"/>
      <c r="H42" s="8"/>
      <c r="I42" s="8">
        <v>15140.3196154166</v>
      </c>
      <c r="J42" s="8">
        <v>70848.52917329999</v>
      </c>
      <c r="K42" s="8"/>
      <c r="L42" s="8">
        <v>47409.375624279703</v>
      </c>
      <c r="M42" s="8">
        <v>686.62212686907299</v>
      </c>
      <c r="N42" s="8"/>
      <c r="O42" s="12"/>
      <c r="P42" s="12"/>
      <c r="Q42" s="12"/>
      <c r="R42" s="12">
        <v>91979.266044000004</v>
      </c>
    </row>
    <row r="43" spans="1:18">
      <c r="A43" s="1" t="s">
        <v>55</v>
      </c>
      <c r="B43" s="12">
        <f t="shared" si="0"/>
        <v>980965.9917611992</v>
      </c>
      <c r="C43" s="12">
        <f>+B43-NOX_2007!B42</f>
        <v>525141.76893427747</v>
      </c>
      <c r="D43" s="13">
        <f>+(B43-CO_2007!B42)/CO_2007!B42</f>
        <v>-0.41507421848811243</v>
      </c>
      <c r="E43" s="8">
        <v>10614.126169900001</v>
      </c>
      <c r="F43" s="8">
        <v>50067.372577000002</v>
      </c>
      <c r="G43" s="8"/>
      <c r="H43" s="8"/>
      <c r="I43" s="8">
        <v>83477.943692031506</v>
      </c>
      <c r="J43" s="8">
        <v>442868.44838999998</v>
      </c>
      <c r="K43" s="8"/>
      <c r="L43" s="8">
        <v>264031.49808142398</v>
      </c>
      <c r="M43" s="8">
        <v>4883.9709955117796</v>
      </c>
      <c r="N43" s="8">
        <v>1597.5828143328999</v>
      </c>
      <c r="O43" s="12"/>
      <c r="P43" s="12"/>
      <c r="Q43" s="12"/>
      <c r="R43" s="12">
        <v>123425.049040999</v>
      </c>
    </row>
    <row r="44" spans="1:18">
      <c r="A44" s="1" t="s">
        <v>56</v>
      </c>
      <c r="B44" s="12">
        <f t="shared" si="0"/>
        <v>3410374.0073795626</v>
      </c>
      <c r="C44" s="12">
        <f>+B44-NOX_2007!B43</f>
        <v>1758529.1047064108</v>
      </c>
      <c r="D44" s="13">
        <f>+(B44-CO_2007!B43)/CO_2007!B43</f>
        <v>-0.36574807679154958</v>
      </c>
      <c r="E44" s="8">
        <v>79442.835059999998</v>
      </c>
      <c r="F44" s="8">
        <v>243186.44876999999</v>
      </c>
      <c r="G44" s="8"/>
      <c r="H44" s="8"/>
      <c r="I44" s="8">
        <v>265860.53015441599</v>
      </c>
      <c r="J44" s="8">
        <v>1332960.2362939999</v>
      </c>
      <c r="K44" s="8"/>
      <c r="L44" s="8">
        <v>926101.83357791696</v>
      </c>
      <c r="M44" s="8">
        <v>13689.050939729001</v>
      </c>
      <c r="N44" s="8"/>
      <c r="O44" s="12"/>
      <c r="P44" s="12"/>
      <c r="Q44" s="12"/>
      <c r="R44" s="12">
        <v>549133.07258350099</v>
      </c>
    </row>
    <row r="45" spans="1:18">
      <c r="A45" s="1" t="s">
        <v>57</v>
      </c>
      <c r="B45" s="12">
        <f t="shared" si="0"/>
        <v>7232.1709054299999</v>
      </c>
      <c r="C45" s="12">
        <f>+B45-NOX_2007!B44</f>
        <v>-89990.811964364111</v>
      </c>
      <c r="D45" s="13">
        <f>+(B45-CO_2007!B44)/CO_2007!B44</f>
        <v>-0.37231160948865172</v>
      </c>
      <c r="E45" s="8">
        <v>582.23487012999999</v>
      </c>
      <c r="F45" s="8">
        <v>6649.9360353000002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493917.11685577128</v>
      </c>
      <c r="C46" s="12">
        <f>+B46-NOX_2007!B45</f>
        <v>275852.5259660359</v>
      </c>
      <c r="D46" s="13">
        <f>+(B46-CO_2007!B45)/CO_2007!B45</f>
        <v>-0.3277838777884054</v>
      </c>
      <c r="E46" s="8">
        <v>5809.8122146999995</v>
      </c>
      <c r="F46" s="8">
        <v>18438.233638999998</v>
      </c>
      <c r="G46" s="8"/>
      <c r="H46" s="8"/>
      <c r="I46" s="8">
        <v>37206.167797156202</v>
      </c>
      <c r="J46" s="8">
        <v>209887.7589138</v>
      </c>
      <c r="K46" s="8"/>
      <c r="L46" s="8">
        <v>106502.398007243</v>
      </c>
      <c r="M46" s="8">
        <v>1663.0171858721401</v>
      </c>
      <c r="N46" s="8"/>
      <c r="O46" s="12"/>
      <c r="P46" s="12"/>
      <c r="Q46" s="12"/>
      <c r="R46" s="12">
        <v>114409.729098</v>
      </c>
    </row>
    <row r="47" spans="1:18">
      <c r="A47" s="1" t="s">
        <v>59</v>
      </c>
      <c r="B47" s="12">
        <f t="shared" si="0"/>
        <v>173640.64025748579</v>
      </c>
      <c r="C47" s="12">
        <f>+B47-NOX_2007!B46</f>
        <v>151260.52053073491</v>
      </c>
      <c r="D47" s="13">
        <f>+(B47-CO_2007!B46)/CO_2007!B46</f>
        <v>-7.2368819893289707E-2</v>
      </c>
      <c r="E47" s="8">
        <v>1872.3628233500001</v>
      </c>
      <c r="F47" s="8">
        <v>1141.2249646</v>
      </c>
      <c r="G47" s="8"/>
      <c r="H47" s="8"/>
      <c r="I47" s="8">
        <v>59194.120440112798</v>
      </c>
      <c r="J47" s="8">
        <v>74897.191577300007</v>
      </c>
      <c r="K47" s="8"/>
      <c r="L47" s="8">
        <v>35610.348009782698</v>
      </c>
      <c r="M47" s="8">
        <v>87.685362340301793</v>
      </c>
      <c r="N47" s="8"/>
      <c r="O47" s="12"/>
      <c r="P47" s="12"/>
      <c r="Q47" s="12"/>
      <c r="R47" s="12">
        <v>837.70708000000002</v>
      </c>
    </row>
    <row r="48" spans="1:18">
      <c r="A48" s="1" t="s">
        <v>60</v>
      </c>
      <c r="B48" s="12">
        <f t="shared" si="0"/>
        <v>1121079.7091989962</v>
      </c>
      <c r="C48" s="12">
        <f>+B48-NOX_2007!B47</f>
        <v>712703.15294527367</v>
      </c>
      <c r="D48" s="13">
        <f>+(B48-CO_2007!B47)/CO_2007!B47</f>
        <v>-0.3792033060236405</v>
      </c>
      <c r="E48" s="8">
        <v>31000.52464</v>
      </c>
      <c r="F48" s="8">
        <v>64586.798070000004</v>
      </c>
      <c r="G48" s="8"/>
      <c r="H48" s="8"/>
      <c r="I48" s="8">
        <v>95652.455479217999</v>
      </c>
      <c r="J48" s="8">
        <v>438729.30011499999</v>
      </c>
      <c r="K48" s="8"/>
      <c r="L48" s="8">
        <v>341560.46325261798</v>
      </c>
      <c r="M48" s="8">
        <v>6485.7096220387202</v>
      </c>
      <c r="N48" s="8">
        <v>423.21812012139998</v>
      </c>
      <c r="O48" s="12"/>
      <c r="P48" s="12"/>
      <c r="Q48" s="12"/>
      <c r="R48" s="12">
        <v>142641.23989999999</v>
      </c>
    </row>
    <row r="49" spans="1:18">
      <c r="A49" s="1" t="s">
        <v>61</v>
      </c>
      <c r="B49" s="12">
        <f t="shared" si="0"/>
        <v>1875890.9607983651</v>
      </c>
      <c r="C49" s="12">
        <f>+B49-NOX_2007!B48</f>
        <v>1534662.0964833314</v>
      </c>
      <c r="D49" s="13">
        <f>+(B49-CO_2007!B48)/CO_2007!B48</f>
        <v>-0.28446066845034984</v>
      </c>
      <c r="E49" s="8">
        <v>5046.7918685999994</v>
      </c>
      <c r="F49" s="8">
        <v>61491.332849999999</v>
      </c>
      <c r="G49" s="8"/>
      <c r="H49" s="8"/>
      <c r="I49" s="8">
        <v>144223.308586542</v>
      </c>
      <c r="J49" s="8">
        <v>507251.74269500002</v>
      </c>
      <c r="K49" s="8"/>
      <c r="L49" s="8">
        <v>292350.80174175801</v>
      </c>
      <c r="M49" s="8">
        <v>7695.8774424386702</v>
      </c>
      <c r="N49" s="8">
        <v>2621.4327670274001</v>
      </c>
      <c r="O49" s="12"/>
      <c r="P49" s="12"/>
      <c r="Q49" s="12"/>
      <c r="R49" s="12">
        <v>855209.67284699902</v>
      </c>
    </row>
    <row r="50" spans="1:18">
      <c r="A50" s="1" t="s">
        <v>62</v>
      </c>
      <c r="B50" s="12">
        <f t="shared" si="0"/>
        <v>401801.56512520899</v>
      </c>
      <c r="C50" s="12">
        <f>+B50-NOX_2007!B49</f>
        <v>118280.31193469482</v>
      </c>
      <c r="D50" s="13">
        <f>+(B50-CO_2007!B49)/CO_2007!B49</f>
        <v>-0.34573768614948713</v>
      </c>
      <c r="E50" s="8">
        <v>16241.8222881</v>
      </c>
      <c r="F50" s="8">
        <v>35495.857158999999</v>
      </c>
      <c r="G50" s="8"/>
      <c r="H50" s="8"/>
      <c r="I50" s="8">
        <v>47575.692251008302</v>
      </c>
      <c r="J50" s="8">
        <v>107085.75110940001</v>
      </c>
      <c r="K50" s="8"/>
      <c r="L50" s="8">
        <v>79317.004387059496</v>
      </c>
      <c r="M50" s="8">
        <v>4884.5740489887803</v>
      </c>
      <c r="N50" s="8">
        <v>3.9475546524</v>
      </c>
      <c r="O50" s="12"/>
      <c r="P50" s="12"/>
      <c r="Q50" s="12"/>
      <c r="R50" s="12">
        <v>111196.916327</v>
      </c>
    </row>
    <row r="51" spans="1:18">
      <c r="A51" s="1" t="s">
        <v>63</v>
      </c>
      <c r="B51" s="12">
        <f t="shared" si="0"/>
        <v>1043099.3244276315</v>
      </c>
      <c r="C51" s="12">
        <f>+B51-NOX_2007!B50</f>
        <v>728254.31743108248</v>
      </c>
      <c r="D51" s="13">
        <f>+(B51-CO_2007!B50)/CO_2007!B50</f>
        <v>-0.25723586518787983</v>
      </c>
      <c r="E51" s="8">
        <v>19583.604025100001</v>
      </c>
      <c r="F51" s="8">
        <v>52298.552516000003</v>
      </c>
      <c r="G51" s="8"/>
      <c r="H51" s="8"/>
      <c r="I51" s="8">
        <v>163180.169119261</v>
      </c>
      <c r="J51" s="8">
        <v>470004.74974600004</v>
      </c>
      <c r="K51" s="8"/>
      <c r="L51" s="8">
        <v>311224.33877702901</v>
      </c>
      <c r="M51" s="8">
        <v>2340.5433699667001</v>
      </c>
      <c r="N51" s="8">
        <v>78.849467574700299</v>
      </c>
      <c r="O51" s="12"/>
      <c r="P51" s="12"/>
      <c r="Q51" s="12"/>
      <c r="R51" s="12">
        <v>24388.517406700001</v>
      </c>
    </row>
    <row r="52" spans="1:18">
      <c r="A52" s="1" t="s">
        <v>64</v>
      </c>
      <c r="B52" s="12">
        <f t="shared" si="0"/>
        <v>556993.65759954473</v>
      </c>
      <c r="C52" s="12">
        <f>+B52-NOX_2007!B51</f>
        <v>313156.22472394863</v>
      </c>
      <c r="D52" s="13">
        <f>+(B52-CO_2007!B51)/CO_2007!B51</f>
        <v>-0.14773845267822597</v>
      </c>
      <c r="E52" s="8">
        <v>9134.9184896999996</v>
      </c>
      <c r="F52" s="8">
        <v>41881.884518999999</v>
      </c>
      <c r="G52" s="8"/>
      <c r="H52" s="8"/>
      <c r="I52" s="8">
        <v>24911.181091781698</v>
      </c>
      <c r="J52" s="8">
        <v>69945.026919099997</v>
      </c>
      <c r="K52" s="8"/>
      <c r="L52" s="8">
        <v>33552.870413940997</v>
      </c>
      <c r="M52" s="8">
        <v>6650.5366354030803</v>
      </c>
      <c r="N52" s="8"/>
      <c r="O52" s="12"/>
      <c r="P52" s="12"/>
      <c r="Q52" s="12"/>
      <c r="R52" s="12">
        <v>370917.239530619</v>
      </c>
    </row>
    <row r="53" spans="1:18">
      <c r="A53" s="3" t="s">
        <v>13</v>
      </c>
      <c r="B53" s="12">
        <f t="shared" si="0"/>
        <v>54502582.449097708</v>
      </c>
      <c r="C53" s="12">
        <f>+B53-NOX_2007!B52</f>
        <v>36681837.317945018</v>
      </c>
      <c r="D53" s="13">
        <f>+(B53-CO_2007!B52)/CO_2007!B52</f>
        <v>-0.30793139099901101</v>
      </c>
      <c r="E53" s="10">
        <f>SUM(E3:E52)</f>
        <v>862057.97089586966</v>
      </c>
      <c r="F53" s="10">
        <f>SUM(F3:F52)</f>
        <v>2648199.5639613802</v>
      </c>
      <c r="G53" s="10">
        <f t="shared" ref="G53:R53" si="1">SUM(G3:G52)</f>
        <v>0</v>
      </c>
      <c r="H53" s="10">
        <f t="shared" si="1"/>
        <v>0</v>
      </c>
      <c r="I53" s="10">
        <f t="shared" si="1"/>
        <v>4672880.9723749012</v>
      </c>
      <c r="J53" s="10">
        <f t="shared" si="1"/>
        <v>17302817.03837388</v>
      </c>
      <c r="K53" s="10">
        <f t="shared" si="1"/>
        <v>0</v>
      </c>
      <c r="L53" s="10">
        <f t="shared" si="1"/>
        <v>12769579.480472108</v>
      </c>
      <c r="M53" s="10">
        <f t="shared" si="1"/>
        <v>242207.99279231881</v>
      </c>
      <c r="N53" s="10">
        <f t="shared" si="1"/>
        <v>20404.641764082866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15984434.788463166</v>
      </c>
    </row>
  </sheetData>
  <pageMargins left="0.25" right="0.25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selection activeCell="M43" sqref="M43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 t="shared" ref="B2:B33" si="0">+C2+D2+E2+F2+G2+H2+I2+J2+K2+L2+M2+N2+O2+P2</f>
        <v>80730.780567503563</v>
      </c>
      <c r="C2" s="8">
        <v>621.50860233189906</v>
      </c>
      <c r="D2" s="8">
        <v>1567.9720684557701</v>
      </c>
      <c r="E2" s="8"/>
      <c r="F2" s="8">
        <v>61959.949779683899</v>
      </c>
      <c r="G2" s="8">
        <v>494.43904319782899</v>
      </c>
      <c r="H2" s="8">
        <v>2964.1477127399999</v>
      </c>
      <c r="I2" s="8"/>
      <c r="J2" s="8">
        <v>29.8924674314414</v>
      </c>
      <c r="K2" s="8">
        <v>15.0017555628</v>
      </c>
      <c r="L2" s="12"/>
      <c r="M2" s="12"/>
      <c r="N2" s="12"/>
      <c r="O2" s="12"/>
      <c r="P2" s="12">
        <v>13077.869138099901</v>
      </c>
    </row>
    <row r="3" spans="1:16">
      <c r="A3" s="1" t="s">
        <v>16</v>
      </c>
      <c r="B3" s="8">
        <f t="shared" si="0"/>
        <v>41596.016996417326</v>
      </c>
      <c r="C3" s="8">
        <v>926.7830108659</v>
      </c>
      <c r="D3" s="8">
        <v>50.6895097169999</v>
      </c>
      <c r="E3" s="8"/>
      <c r="F3" s="8">
        <v>28683.117074199901</v>
      </c>
      <c r="G3" s="8">
        <v>6183.3072972794498</v>
      </c>
      <c r="H3" s="8">
        <v>2759.6393749600002</v>
      </c>
      <c r="I3" s="8"/>
      <c r="J3" s="8">
        <v>38.797469820531603</v>
      </c>
      <c r="K3" s="8">
        <v>10.7143302645389</v>
      </c>
      <c r="L3" s="12"/>
      <c r="M3" s="12"/>
      <c r="N3" s="12"/>
      <c r="O3" s="12"/>
      <c r="P3" s="12">
        <v>2942.96892931</v>
      </c>
    </row>
    <row r="4" spans="1:16">
      <c r="A4" s="1" t="s">
        <v>17</v>
      </c>
      <c r="B4" s="8">
        <f t="shared" si="0"/>
        <v>131893.50541612363</v>
      </c>
      <c r="C4" s="8">
        <v>255.18714343119899</v>
      </c>
      <c r="D4" s="8">
        <v>927.22539900000004</v>
      </c>
      <c r="E4" s="8"/>
      <c r="F4" s="8">
        <v>120201.43021783599</v>
      </c>
      <c r="G4" s="8">
        <v>412.74839452319901</v>
      </c>
      <c r="H4" s="8">
        <v>1558.8907868700001</v>
      </c>
      <c r="I4" s="8"/>
      <c r="J4" s="8">
        <v>25.061573387695201</v>
      </c>
      <c r="K4" s="8">
        <v>12.2346807655496</v>
      </c>
      <c r="L4" s="12"/>
      <c r="M4" s="12"/>
      <c r="N4" s="12"/>
      <c r="O4" s="12"/>
      <c r="P4" s="12">
        <v>8500.7272203100001</v>
      </c>
    </row>
    <row r="5" spans="1:16">
      <c r="A5" s="1" t="s">
        <v>18</v>
      </c>
      <c r="B5" s="8">
        <f t="shared" si="0"/>
        <v>385547.63998796081</v>
      </c>
      <c r="C5" s="8">
        <v>1040.40901338601</v>
      </c>
      <c r="D5" s="8">
        <v>10599.057180259</v>
      </c>
      <c r="E5" s="8"/>
      <c r="F5" s="8">
        <v>258294.980934725</v>
      </c>
      <c r="G5" s="8">
        <v>63940.5383503009</v>
      </c>
      <c r="H5" s="8">
        <v>19545.536815300002</v>
      </c>
      <c r="I5" s="8"/>
      <c r="J5" s="8">
        <v>69.897499999999596</v>
      </c>
      <c r="K5" s="8">
        <v>0.54749999999999899</v>
      </c>
      <c r="L5" s="12"/>
      <c r="M5" s="12"/>
      <c r="N5" s="12"/>
      <c r="O5" s="12"/>
      <c r="P5" s="12">
        <v>32056.672693989902</v>
      </c>
    </row>
    <row r="6" spans="1:16">
      <c r="A6" s="1" t="s">
        <v>19</v>
      </c>
      <c r="B6" s="8">
        <f t="shared" si="0"/>
        <v>74402.530661074154</v>
      </c>
      <c r="C6" s="8">
        <v>487.12842160669999</v>
      </c>
      <c r="D6" s="8">
        <v>0.55258999999999903</v>
      </c>
      <c r="E6" s="8"/>
      <c r="F6" s="8">
        <v>68477.637717367994</v>
      </c>
      <c r="G6" s="8">
        <v>1965.36427257069</v>
      </c>
      <c r="H6" s="8">
        <v>2286.02968676</v>
      </c>
      <c r="I6" s="8"/>
      <c r="J6" s="8">
        <v>34.231987371061003</v>
      </c>
      <c r="K6" s="8">
        <v>6.86110420470209</v>
      </c>
      <c r="L6" s="12"/>
      <c r="M6" s="12"/>
      <c r="N6" s="12"/>
      <c r="O6" s="12"/>
      <c r="P6" s="12">
        <v>1144.7248811930001</v>
      </c>
    </row>
    <row r="7" spans="1:16">
      <c r="A7" s="1" t="s">
        <v>20</v>
      </c>
      <c r="B7" s="8">
        <f t="shared" si="0"/>
        <v>5153.9303299539442</v>
      </c>
      <c r="C7" s="8">
        <v>345.767904253599</v>
      </c>
      <c r="D7" s="8"/>
      <c r="E7" s="8"/>
      <c r="F7" s="8">
        <v>2487.4149170199998</v>
      </c>
      <c r="G7" s="8">
        <v>971.62913206999997</v>
      </c>
      <c r="H7" s="8">
        <v>1324.0755871900001</v>
      </c>
      <c r="I7" s="8"/>
      <c r="J7" s="8">
        <v>17.709239420345501</v>
      </c>
      <c r="K7" s="8">
        <v>2.5276999999999901</v>
      </c>
      <c r="L7" s="12"/>
      <c r="M7" s="12"/>
      <c r="N7" s="12"/>
      <c r="O7" s="12"/>
      <c r="P7" s="12">
        <v>4.8058499999999897</v>
      </c>
    </row>
    <row r="8" spans="1:16">
      <c r="A8" s="1" t="s">
        <v>21</v>
      </c>
      <c r="B8" s="8">
        <f t="shared" si="0"/>
        <v>14047.021910212523</v>
      </c>
      <c r="C8" s="8">
        <v>174.62430345959999</v>
      </c>
      <c r="D8" s="8">
        <v>126.48267145</v>
      </c>
      <c r="E8" s="8"/>
      <c r="F8" s="8">
        <v>13065.090997200001</v>
      </c>
      <c r="G8" s="8">
        <v>223.08026723625201</v>
      </c>
      <c r="H8" s="8">
        <v>433.33532643799998</v>
      </c>
      <c r="I8" s="8"/>
      <c r="J8" s="8">
        <v>5.3889184286710501</v>
      </c>
      <c r="K8" s="8">
        <v>0.22409999999999899</v>
      </c>
      <c r="L8" s="12"/>
      <c r="M8" s="12"/>
      <c r="N8" s="12"/>
      <c r="O8" s="12"/>
      <c r="P8" s="12">
        <v>18.7953259999999</v>
      </c>
    </row>
    <row r="9" spans="1:16">
      <c r="A9" s="1" t="s">
        <v>22</v>
      </c>
      <c r="B9" s="8">
        <f t="shared" si="0"/>
        <v>343.58810703380118</v>
      </c>
      <c r="C9" s="8">
        <v>0</v>
      </c>
      <c r="D9" s="8">
        <v>6.2550000000000001E-3</v>
      </c>
      <c r="E9" s="8"/>
      <c r="F9" s="8">
        <v>0</v>
      </c>
      <c r="G9" s="8">
        <v>180.13034762999999</v>
      </c>
      <c r="H9" s="8">
        <v>160.81192397199999</v>
      </c>
      <c r="I9" s="8"/>
      <c r="J9" s="8">
        <v>2.6363804318011801</v>
      </c>
      <c r="K9" s="8">
        <v>3.2000000000000002E-3</v>
      </c>
      <c r="L9" s="12"/>
      <c r="M9" s="12"/>
      <c r="N9" s="12"/>
      <c r="O9" s="12"/>
      <c r="P9" s="12"/>
    </row>
    <row r="10" spans="1:16">
      <c r="A10" s="1" t="s">
        <v>23</v>
      </c>
      <c r="B10" s="8">
        <f t="shared" si="0"/>
        <v>60731.050806653628</v>
      </c>
      <c r="C10" s="8">
        <v>3786.5431080809999</v>
      </c>
      <c r="D10" s="8">
        <v>1739.111527</v>
      </c>
      <c r="E10" s="8"/>
      <c r="F10" s="8">
        <v>33336.1681929033</v>
      </c>
      <c r="G10" s="8">
        <v>316.12348510539903</v>
      </c>
      <c r="H10" s="8">
        <v>9680.3255586499999</v>
      </c>
      <c r="I10" s="8"/>
      <c r="J10" s="8">
        <v>134.25630387037299</v>
      </c>
      <c r="K10" s="8">
        <v>15.2708970264583</v>
      </c>
      <c r="L10" s="12"/>
      <c r="M10" s="12"/>
      <c r="N10" s="12"/>
      <c r="O10" s="12"/>
      <c r="P10" s="12">
        <v>11723.2517340171</v>
      </c>
    </row>
    <row r="11" spans="1:16">
      <c r="A11" s="1" t="s">
        <v>24</v>
      </c>
      <c r="B11" s="8">
        <f t="shared" si="0"/>
        <v>111729.63946361802</v>
      </c>
      <c r="C11" s="8">
        <v>1118.9092433817</v>
      </c>
      <c r="D11" s="8">
        <v>5550.7968140000003</v>
      </c>
      <c r="E11" s="8"/>
      <c r="F11" s="8">
        <v>84656.692416766396</v>
      </c>
      <c r="G11" s="8">
        <v>1251.5374771625</v>
      </c>
      <c r="H11" s="8">
        <v>5624.1741363399997</v>
      </c>
      <c r="I11" s="8"/>
      <c r="J11" s="8">
        <v>56.727476995954397</v>
      </c>
      <c r="K11" s="8">
        <v>13.239645371576501</v>
      </c>
      <c r="L11" s="12"/>
      <c r="M11" s="12"/>
      <c r="N11" s="12"/>
      <c r="O11" s="12"/>
      <c r="P11" s="12">
        <v>13457.562253599899</v>
      </c>
    </row>
    <row r="12" spans="1:16">
      <c r="A12" s="1" t="s">
        <v>25</v>
      </c>
      <c r="B12" s="8">
        <f t="shared" si="0"/>
        <v>139479.71118330426</v>
      </c>
      <c r="C12" s="8"/>
      <c r="D12" s="8">
        <v>1099.84437799999</v>
      </c>
      <c r="E12" s="8"/>
      <c r="F12" s="8">
        <v>101762.461070045</v>
      </c>
      <c r="G12" s="8">
        <v>2293.5287223593</v>
      </c>
      <c r="H12" s="8">
        <v>726.04841708000004</v>
      </c>
      <c r="I12" s="8"/>
      <c r="J12" s="8">
        <v>15.7584502947429</v>
      </c>
      <c r="K12" s="8">
        <v>3.8117626793250898</v>
      </c>
      <c r="L12" s="12"/>
      <c r="M12" s="12"/>
      <c r="N12" s="12"/>
      <c r="O12" s="12"/>
      <c r="P12" s="12">
        <v>33578.258382845903</v>
      </c>
    </row>
    <row r="13" spans="1:16">
      <c r="A13" s="1" t="s">
        <v>26</v>
      </c>
      <c r="B13" s="8">
        <f t="shared" si="0"/>
        <v>119286.38731617334</v>
      </c>
      <c r="C13" s="8">
        <v>233.1538515588</v>
      </c>
      <c r="D13" s="8">
        <v>1288.4821889999801</v>
      </c>
      <c r="E13" s="8"/>
      <c r="F13" s="8">
        <v>106902.686063085</v>
      </c>
      <c r="G13" s="8">
        <v>5621.1808665070002</v>
      </c>
      <c r="H13" s="8">
        <v>4650.6594671100002</v>
      </c>
      <c r="I13" s="8"/>
      <c r="J13" s="8">
        <v>97.616952422550298</v>
      </c>
      <c r="K13" s="8">
        <v>30.993483389999898</v>
      </c>
      <c r="L13" s="12"/>
      <c r="M13" s="12"/>
      <c r="N13" s="12"/>
      <c r="O13" s="12"/>
      <c r="P13" s="12">
        <v>461.61444310000002</v>
      </c>
    </row>
    <row r="14" spans="1:16">
      <c r="A14" s="1" t="s">
        <v>27</v>
      </c>
      <c r="B14" s="8">
        <f t="shared" si="0"/>
        <v>97763.856572810633</v>
      </c>
      <c r="C14" s="8">
        <v>368.11642805879899</v>
      </c>
      <c r="D14" s="8">
        <v>835.61451035487903</v>
      </c>
      <c r="E14" s="8"/>
      <c r="F14" s="8">
        <v>91003.641954977196</v>
      </c>
      <c r="G14" s="8">
        <v>1912.98434069879</v>
      </c>
      <c r="H14" s="8">
        <v>3249.1592232500002</v>
      </c>
      <c r="I14" s="8"/>
      <c r="J14" s="8">
        <v>53.007891720973497</v>
      </c>
      <c r="K14" s="8">
        <v>12.05321975</v>
      </c>
      <c r="L14" s="12"/>
      <c r="M14" s="12"/>
      <c r="N14" s="12"/>
      <c r="O14" s="12"/>
      <c r="P14" s="12">
        <v>329.27900399999999</v>
      </c>
    </row>
    <row r="15" spans="1:16">
      <c r="A15" s="1" t="s">
        <v>28</v>
      </c>
      <c r="B15" s="8">
        <f t="shared" si="0"/>
        <v>301725.13223241892</v>
      </c>
      <c r="C15" s="8">
        <v>33.303976837799901</v>
      </c>
      <c r="D15" s="8">
        <v>3396.7302320000199</v>
      </c>
      <c r="E15" s="8"/>
      <c r="F15" s="8">
        <v>295548.62610368099</v>
      </c>
      <c r="G15" s="8">
        <v>876.08873131150006</v>
      </c>
      <c r="H15" s="8">
        <v>1569.5858421600001</v>
      </c>
      <c r="I15" s="8"/>
      <c r="J15" s="8">
        <v>51.045612726568898</v>
      </c>
      <c r="K15" s="8">
        <v>12.501599702053401</v>
      </c>
      <c r="L15" s="12"/>
      <c r="M15" s="12"/>
      <c r="N15" s="12"/>
      <c r="O15" s="12"/>
      <c r="P15" s="12">
        <v>237.25013399999901</v>
      </c>
    </row>
    <row r="16" spans="1:16">
      <c r="A16" s="1" t="s">
        <v>29</v>
      </c>
      <c r="B16" s="8">
        <f t="shared" si="0"/>
        <v>164672.16683854259</v>
      </c>
      <c r="C16" s="8">
        <v>385.06366305289902</v>
      </c>
      <c r="D16" s="8">
        <v>1575.881710248</v>
      </c>
      <c r="E16" s="8"/>
      <c r="F16" s="8">
        <v>151137.01260599901</v>
      </c>
      <c r="G16" s="8">
        <v>1523.25630549999</v>
      </c>
      <c r="H16" s="8">
        <v>1437.77997809</v>
      </c>
      <c r="I16" s="8"/>
      <c r="J16" s="8">
        <v>35.952802444325101</v>
      </c>
      <c r="K16" s="8">
        <v>16.0299288373729</v>
      </c>
      <c r="L16" s="12"/>
      <c r="M16" s="12"/>
      <c r="N16" s="12"/>
      <c r="O16" s="12"/>
      <c r="P16" s="12">
        <v>8561.1898443709997</v>
      </c>
    </row>
    <row r="17" spans="1:16">
      <c r="A17" s="1" t="s">
        <v>30</v>
      </c>
      <c r="B17" s="8">
        <f t="shared" si="0"/>
        <v>58041.524447576208</v>
      </c>
      <c r="C17" s="8">
        <v>796.28088984459998</v>
      </c>
      <c r="D17" s="8">
        <v>176.58310499999999</v>
      </c>
      <c r="E17" s="8"/>
      <c r="F17" s="8">
        <v>51648.307941929699</v>
      </c>
      <c r="G17" s="8">
        <v>669.16437821799002</v>
      </c>
      <c r="H17" s="8">
        <v>2208.3473877800002</v>
      </c>
      <c r="I17" s="8"/>
      <c r="J17" s="8">
        <v>28.006782387389901</v>
      </c>
      <c r="K17" s="8">
        <v>17.878628026536902</v>
      </c>
      <c r="L17" s="12"/>
      <c r="M17" s="12"/>
      <c r="N17" s="12"/>
      <c r="O17" s="12"/>
      <c r="P17" s="12">
        <v>2496.9553343900002</v>
      </c>
    </row>
    <row r="18" spans="1:16">
      <c r="A18" s="1" t="s">
        <v>31</v>
      </c>
      <c r="B18" s="8">
        <f t="shared" si="0"/>
        <v>83470.346555781318</v>
      </c>
      <c r="C18" s="8">
        <v>1476.71291545039</v>
      </c>
      <c r="D18" s="8">
        <v>6233.1473299755999</v>
      </c>
      <c r="E18" s="8"/>
      <c r="F18" s="8">
        <v>36972.716636480902</v>
      </c>
      <c r="G18" s="8">
        <v>24827.973766662399</v>
      </c>
      <c r="H18" s="8">
        <v>2152.0760820400001</v>
      </c>
      <c r="I18" s="8"/>
      <c r="J18" s="8">
        <v>31.067036469431098</v>
      </c>
      <c r="K18" s="8">
        <v>65.238414302685797</v>
      </c>
      <c r="L18" s="12"/>
      <c r="M18" s="12"/>
      <c r="N18" s="12"/>
      <c r="O18" s="12"/>
      <c r="P18" s="12">
        <v>11711.414374399899</v>
      </c>
    </row>
    <row r="19" spans="1:16">
      <c r="A19" s="1" t="s">
        <v>32</v>
      </c>
      <c r="B19" s="8">
        <f t="shared" si="0"/>
        <v>7265.52633266047</v>
      </c>
      <c r="C19" s="8">
        <v>59.208586390800001</v>
      </c>
      <c r="D19" s="8">
        <v>554.34639796099896</v>
      </c>
      <c r="E19" s="8"/>
      <c r="F19" s="8">
        <v>4737.2535030480003</v>
      </c>
      <c r="G19" s="8">
        <v>1142.38641925499</v>
      </c>
      <c r="H19" s="8">
        <v>695.15267450600004</v>
      </c>
      <c r="I19" s="8"/>
      <c r="J19" s="8">
        <v>12.675897499680399</v>
      </c>
      <c r="K19" s="8"/>
      <c r="L19" s="12"/>
      <c r="M19" s="12"/>
      <c r="N19" s="12"/>
      <c r="O19" s="12"/>
      <c r="P19" s="12">
        <v>64.5028539999999</v>
      </c>
    </row>
    <row r="20" spans="1:16">
      <c r="A20" s="1" t="s">
        <v>33</v>
      </c>
      <c r="B20" s="8">
        <f t="shared" si="0"/>
        <v>31405.80205416062</v>
      </c>
      <c r="C20" s="8">
        <v>217.1009460146</v>
      </c>
      <c r="D20" s="8">
        <v>0.39500639999999998</v>
      </c>
      <c r="E20" s="8"/>
      <c r="F20" s="8">
        <v>27021.457199790199</v>
      </c>
      <c r="G20" s="8">
        <v>1261.7799455720001</v>
      </c>
      <c r="H20" s="8">
        <v>2545.5066536999998</v>
      </c>
      <c r="I20" s="8"/>
      <c r="J20" s="8">
        <v>30.285648683826</v>
      </c>
      <c r="K20" s="8">
        <v>6.2911000000000001</v>
      </c>
      <c r="L20" s="12"/>
      <c r="M20" s="12"/>
      <c r="N20" s="12"/>
      <c r="O20" s="12"/>
      <c r="P20" s="12">
        <v>322.98555399999998</v>
      </c>
    </row>
    <row r="21" spans="1:16">
      <c r="A21" s="1" t="s">
        <v>34</v>
      </c>
      <c r="B21" s="8">
        <f t="shared" si="0"/>
        <v>7204.6606200749502</v>
      </c>
      <c r="C21" s="8">
        <v>269.04576042539998</v>
      </c>
      <c r="D21" s="8">
        <v>325.62060899999898</v>
      </c>
      <c r="E21" s="8"/>
      <c r="F21" s="8">
        <v>2153.0166015335899</v>
      </c>
      <c r="G21" s="8">
        <v>2067.5368297230202</v>
      </c>
      <c r="H21" s="8">
        <v>2343.5489264399998</v>
      </c>
      <c r="I21" s="8"/>
      <c r="J21" s="8">
        <v>30.208927952940499</v>
      </c>
      <c r="K21" s="8">
        <v>1.9152</v>
      </c>
      <c r="L21" s="12"/>
      <c r="M21" s="12"/>
      <c r="N21" s="12"/>
      <c r="O21" s="12"/>
      <c r="P21" s="12">
        <v>13.767765000000001</v>
      </c>
    </row>
    <row r="22" spans="1:16">
      <c r="A22" s="1" t="s">
        <v>35</v>
      </c>
      <c r="B22" s="8">
        <f t="shared" si="0"/>
        <v>66309.871810378841</v>
      </c>
      <c r="C22" s="8">
        <v>294.52611892710001</v>
      </c>
      <c r="D22" s="8">
        <v>710.71761915000002</v>
      </c>
      <c r="E22" s="8"/>
      <c r="F22" s="8">
        <v>55385.264089627897</v>
      </c>
      <c r="G22" s="8">
        <v>4675.2471113300098</v>
      </c>
      <c r="H22" s="8">
        <v>4543.2359827099999</v>
      </c>
      <c r="I22" s="8"/>
      <c r="J22" s="8">
        <v>83.391981534973596</v>
      </c>
      <c r="K22" s="8">
        <v>4.6521872988500004</v>
      </c>
      <c r="L22" s="12"/>
      <c r="M22" s="12"/>
      <c r="N22" s="12"/>
      <c r="O22" s="12"/>
      <c r="P22" s="12">
        <v>612.83671979999997</v>
      </c>
    </row>
    <row r="23" spans="1:16">
      <c r="A23" s="1" t="s">
        <v>36</v>
      </c>
      <c r="B23" s="8">
        <f t="shared" si="0"/>
        <v>196023.55090600153</v>
      </c>
      <c r="C23" s="8">
        <v>200.4759321233</v>
      </c>
      <c r="D23" s="8">
        <v>1848.7893428326199</v>
      </c>
      <c r="E23" s="8"/>
      <c r="F23" s="8">
        <v>183613.82902909801</v>
      </c>
      <c r="G23" s="8">
        <v>2133.9918371985</v>
      </c>
      <c r="H23" s="8">
        <v>2890.5209246600002</v>
      </c>
      <c r="I23" s="8"/>
      <c r="J23" s="8">
        <v>64.141568017880502</v>
      </c>
      <c r="K23" s="8">
        <v>14.6734027912399</v>
      </c>
      <c r="L23" s="12"/>
      <c r="M23" s="12"/>
      <c r="N23" s="12"/>
      <c r="O23" s="12"/>
      <c r="P23" s="12">
        <v>5257.1288692799899</v>
      </c>
    </row>
    <row r="24" spans="1:16">
      <c r="A24" s="1" t="s">
        <v>37</v>
      </c>
      <c r="B24" s="8">
        <f t="shared" si="0"/>
        <v>68728.207858373673</v>
      </c>
      <c r="C24" s="8">
        <v>514.84099282160003</v>
      </c>
      <c r="D24" s="8">
        <v>1482.3170270000001</v>
      </c>
      <c r="E24" s="8"/>
      <c r="F24" s="8">
        <v>58456.444887813603</v>
      </c>
      <c r="G24" s="8">
        <v>278.026757097239</v>
      </c>
      <c r="H24" s="8">
        <v>2097.1952297600001</v>
      </c>
      <c r="I24" s="8"/>
      <c r="J24" s="8">
        <v>20.869336701738199</v>
      </c>
      <c r="K24" s="8">
        <v>12.8766706395</v>
      </c>
      <c r="L24" s="12"/>
      <c r="M24" s="12"/>
      <c r="N24" s="12"/>
      <c r="O24" s="12"/>
      <c r="P24" s="12">
        <v>5865.63695653999</v>
      </c>
    </row>
    <row r="25" spans="1:16">
      <c r="A25" s="1" t="s">
        <v>38</v>
      </c>
      <c r="B25" s="8">
        <f t="shared" si="0"/>
        <v>135790.5557735191</v>
      </c>
      <c r="C25" s="8">
        <v>155.3410630944</v>
      </c>
      <c r="D25" s="8">
        <v>1512.89740619999</v>
      </c>
      <c r="E25" s="8"/>
      <c r="F25" s="8">
        <v>124330.021411443</v>
      </c>
      <c r="G25" s="8">
        <v>1632.46029436971</v>
      </c>
      <c r="H25" s="8">
        <v>3421.9756370199998</v>
      </c>
      <c r="I25" s="8"/>
      <c r="J25" s="8">
        <v>47.533719959395299</v>
      </c>
      <c r="K25" s="8">
        <v>22.4075112926038</v>
      </c>
      <c r="L25" s="12"/>
      <c r="M25" s="12"/>
      <c r="N25" s="12"/>
      <c r="O25" s="12"/>
      <c r="P25" s="12">
        <v>4667.9187301399897</v>
      </c>
    </row>
    <row r="26" spans="1:16">
      <c r="A26" s="1" t="s">
        <v>39</v>
      </c>
      <c r="B26" s="8">
        <f t="shared" si="0"/>
        <v>76842.306629996572</v>
      </c>
      <c r="C26" s="8">
        <v>6.7651248298000004</v>
      </c>
      <c r="D26" s="8">
        <v>49.159669999999899</v>
      </c>
      <c r="E26" s="8"/>
      <c r="F26" s="8">
        <v>54944.9781046055</v>
      </c>
      <c r="G26" s="8">
        <v>297.03957441249997</v>
      </c>
      <c r="H26" s="8">
        <v>526.13149511699999</v>
      </c>
      <c r="I26" s="8"/>
      <c r="J26" s="8">
        <v>15.430686000044201</v>
      </c>
      <c r="K26" s="8">
        <v>10.778688801821</v>
      </c>
      <c r="L26" s="12"/>
      <c r="M26" s="12"/>
      <c r="N26" s="12"/>
      <c r="O26" s="12"/>
      <c r="P26" s="12">
        <v>20992.023286229902</v>
      </c>
    </row>
    <row r="27" spans="1:16">
      <c r="A27" s="1" t="s">
        <v>40</v>
      </c>
      <c r="B27" s="8">
        <f t="shared" si="0"/>
        <v>179512.15543330071</v>
      </c>
      <c r="C27" s="8">
        <v>180.19900794310001</v>
      </c>
      <c r="D27" s="8">
        <v>1020.63064399999</v>
      </c>
      <c r="E27" s="8"/>
      <c r="F27" s="8">
        <v>176170.59229576401</v>
      </c>
      <c r="G27" s="8">
        <v>477.72076452300001</v>
      </c>
      <c r="H27" s="8">
        <v>925.51070014599998</v>
      </c>
      <c r="I27" s="8"/>
      <c r="J27" s="8">
        <v>29.954331372062899</v>
      </c>
      <c r="K27" s="8">
        <v>32.896601012550398</v>
      </c>
      <c r="L27" s="12"/>
      <c r="M27" s="12"/>
      <c r="N27" s="12"/>
      <c r="O27" s="12"/>
      <c r="P27" s="12">
        <v>674.65108853999902</v>
      </c>
    </row>
    <row r="28" spans="1:16">
      <c r="A28" s="1" t="s">
        <v>41</v>
      </c>
      <c r="B28" s="8">
        <f t="shared" si="0"/>
        <v>9404.1671524618378</v>
      </c>
      <c r="C28" s="8">
        <v>216.47747061129999</v>
      </c>
      <c r="D28" s="8">
        <v>77.058752999999996</v>
      </c>
      <c r="E28" s="8"/>
      <c r="F28" s="8">
        <v>5370.6962219899997</v>
      </c>
      <c r="G28" s="8">
        <v>342.93572254349999</v>
      </c>
      <c r="H28" s="8">
        <v>1060.13891838</v>
      </c>
      <c r="I28" s="8"/>
      <c r="J28" s="8">
        <v>19.294768860841302</v>
      </c>
      <c r="K28" s="8">
        <v>3.0688415761969901</v>
      </c>
      <c r="L28" s="12"/>
      <c r="M28" s="12"/>
      <c r="N28" s="12"/>
      <c r="O28" s="12"/>
      <c r="P28" s="12">
        <v>2314.4964555000001</v>
      </c>
    </row>
    <row r="29" spans="1:16">
      <c r="A29" s="1" t="s">
        <v>42</v>
      </c>
      <c r="B29" s="8">
        <f t="shared" si="0"/>
        <v>2282.4458889525527</v>
      </c>
      <c r="C29" s="8">
        <v>110.3604315763</v>
      </c>
      <c r="D29" s="8">
        <v>46.322317310000003</v>
      </c>
      <c r="E29" s="8"/>
      <c r="F29" s="8">
        <v>1148.162989314</v>
      </c>
      <c r="G29" s="8">
        <v>344.695305149999</v>
      </c>
      <c r="H29" s="8">
        <v>613.60859864500003</v>
      </c>
      <c r="I29" s="8"/>
      <c r="J29" s="8">
        <v>9.9610635572533095</v>
      </c>
      <c r="K29" s="8"/>
      <c r="L29" s="12"/>
      <c r="M29" s="12"/>
      <c r="N29" s="12"/>
      <c r="O29" s="12"/>
      <c r="P29" s="12">
        <v>9.3351834</v>
      </c>
    </row>
    <row r="30" spans="1:16">
      <c r="A30" s="1" t="s">
        <v>43</v>
      </c>
      <c r="B30" s="8">
        <f t="shared" si="0"/>
        <v>11314.481571749326</v>
      </c>
      <c r="C30" s="8">
        <v>208.09389268439901</v>
      </c>
      <c r="D30" s="8">
        <v>895.87349999999697</v>
      </c>
      <c r="E30" s="8"/>
      <c r="F30" s="8">
        <v>3334.6000496676002</v>
      </c>
      <c r="G30" s="8">
        <v>3051.6246636166002</v>
      </c>
      <c r="H30" s="8">
        <v>3476.4571323700002</v>
      </c>
      <c r="I30" s="8"/>
      <c r="J30" s="8">
        <v>43.831853700730498</v>
      </c>
      <c r="K30" s="8">
        <v>8.5167999999999893</v>
      </c>
      <c r="L30" s="12"/>
      <c r="M30" s="12"/>
      <c r="N30" s="12"/>
      <c r="O30" s="12"/>
      <c r="P30" s="12">
        <v>295.48367970999999</v>
      </c>
    </row>
    <row r="31" spans="1:16">
      <c r="A31" s="1" t="s">
        <v>44</v>
      </c>
      <c r="B31" s="8">
        <f t="shared" si="0"/>
        <v>43318.26202043501</v>
      </c>
      <c r="C31" s="8">
        <v>267.3787497884</v>
      </c>
      <c r="D31" s="8">
        <v>0.128216</v>
      </c>
      <c r="E31" s="8"/>
      <c r="F31" s="8">
        <v>38944.643803729101</v>
      </c>
      <c r="G31" s="8">
        <v>442.72185061210001</v>
      </c>
      <c r="H31" s="8">
        <v>1244.5515495300001</v>
      </c>
      <c r="I31" s="8"/>
      <c r="J31" s="8">
        <v>9.6973022649479805</v>
      </c>
      <c r="K31" s="8">
        <v>11.3811787554645</v>
      </c>
      <c r="L31" s="12"/>
      <c r="M31" s="12"/>
      <c r="N31" s="12"/>
      <c r="O31" s="12"/>
      <c r="P31" s="12">
        <v>2397.7593697550001</v>
      </c>
    </row>
    <row r="32" spans="1:16">
      <c r="A32" s="1" t="s">
        <v>45</v>
      </c>
      <c r="B32" s="8">
        <f t="shared" si="0"/>
        <v>51356.858426724313</v>
      </c>
      <c r="C32" s="8">
        <v>1903.5717418668901</v>
      </c>
      <c r="D32" s="8">
        <v>1328.19812360999</v>
      </c>
      <c r="E32" s="8"/>
      <c r="F32" s="8">
        <v>39880.584298191898</v>
      </c>
      <c r="G32" s="8">
        <v>2070.4079538085002</v>
      </c>
      <c r="H32" s="8">
        <v>5993.6341546900003</v>
      </c>
      <c r="I32" s="8"/>
      <c r="J32" s="8">
        <v>86.218438557032698</v>
      </c>
      <c r="K32" s="8">
        <v>2.6999999999999902E-3</v>
      </c>
      <c r="L32" s="12"/>
      <c r="M32" s="12"/>
      <c r="N32" s="12"/>
      <c r="O32" s="12"/>
      <c r="P32" s="12">
        <v>94.241016000000002</v>
      </c>
    </row>
    <row r="33" spans="1:16">
      <c r="A33" s="1" t="s">
        <v>46</v>
      </c>
      <c r="B33" s="8">
        <f t="shared" si="0"/>
        <v>183744.90637020915</v>
      </c>
      <c r="C33" s="8">
        <v>175.87613472960001</v>
      </c>
      <c r="D33" s="8">
        <v>1363.7824739990999</v>
      </c>
      <c r="E33" s="8"/>
      <c r="F33" s="8">
        <v>168529.71228009299</v>
      </c>
      <c r="G33" s="8">
        <v>952.85022159499897</v>
      </c>
      <c r="H33" s="8">
        <v>4973.8035192400002</v>
      </c>
      <c r="I33" s="8"/>
      <c r="J33" s="8">
        <v>58.272444887824001</v>
      </c>
      <c r="K33" s="8">
        <v>5.8791877826396997</v>
      </c>
      <c r="L33" s="12"/>
      <c r="M33" s="12"/>
      <c r="N33" s="12"/>
      <c r="O33" s="12"/>
      <c r="P33" s="12">
        <v>7684.7301078819901</v>
      </c>
    </row>
    <row r="34" spans="1:16">
      <c r="A34" s="1" t="s">
        <v>47</v>
      </c>
      <c r="B34" s="8">
        <f t="shared" ref="B34:B51" si="1">+C34+D34+E34+F34+G34+H34+I34+J34+K34+L34+M34+N34+O34+P34</f>
        <v>86133.391067552497</v>
      </c>
      <c r="C34" s="8">
        <v>364.124577705999</v>
      </c>
      <c r="D34" s="8">
        <v>6002.2535309999903</v>
      </c>
      <c r="E34" s="8"/>
      <c r="F34" s="8">
        <v>78689.934053455901</v>
      </c>
      <c r="G34" s="8">
        <v>159.13718503529901</v>
      </c>
      <c r="H34" s="8">
        <v>362.66659281400001</v>
      </c>
      <c r="I34" s="8"/>
      <c r="J34" s="8">
        <v>27.975223440618102</v>
      </c>
      <c r="K34" s="8">
        <v>6.9775285006898002</v>
      </c>
      <c r="L34" s="12"/>
      <c r="M34" s="12"/>
      <c r="N34" s="12"/>
      <c r="O34" s="12"/>
      <c r="P34" s="12">
        <v>520.32237559999999</v>
      </c>
    </row>
    <row r="35" spans="1:16">
      <c r="A35" s="1" t="s">
        <v>48</v>
      </c>
      <c r="B35" s="8">
        <f t="shared" si="1"/>
        <v>111872.34179906447</v>
      </c>
      <c r="C35" s="8">
        <v>94.773021675500004</v>
      </c>
      <c r="D35" s="8">
        <v>3010.8937948770799</v>
      </c>
      <c r="E35" s="8"/>
      <c r="F35" s="8">
        <v>98913.953219258998</v>
      </c>
      <c r="G35" s="8">
        <v>3850.5442376259898</v>
      </c>
      <c r="H35" s="8">
        <v>5705.6021646999998</v>
      </c>
      <c r="I35" s="8"/>
      <c r="J35" s="8">
        <v>77.750264852157898</v>
      </c>
      <c r="K35" s="8">
        <v>17.787780534744002</v>
      </c>
      <c r="L35" s="12"/>
      <c r="M35" s="12"/>
      <c r="N35" s="12"/>
      <c r="O35" s="12"/>
      <c r="P35" s="12">
        <v>201.03731553999901</v>
      </c>
    </row>
    <row r="36" spans="1:16">
      <c r="A36" s="1" t="s">
        <v>49</v>
      </c>
      <c r="B36" s="8">
        <f t="shared" si="1"/>
        <v>112346.63801884773</v>
      </c>
      <c r="C36" s="8">
        <v>705.693076486</v>
      </c>
      <c r="D36" s="8">
        <v>2340.353134</v>
      </c>
      <c r="E36" s="8"/>
      <c r="F36" s="8">
        <v>97169.558178576801</v>
      </c>
      <c r="G36" s="8">
        <v>860.53339120979899</v>
      </c>
      <c r="H36" s="8">
        <v>2242.6353144700001</v>
      </c>
      <c r="I36" s="8"/>
      <c r="J36" s="8">
        <v>28.393272350273602</v>
      </c>
      <c r="K36" s="8">
        <v>8.8152642648450801</v>
      </c>
      <c r="L36" s="12"/>
      <c r="M36" s="12"/>
      <c r="N36" s="12"/>
      <c r="O36" s="12"/>
      <c r="P36" s="12">
        <v>8990.6563874900094</v>
      </c>
    </row>
    <row r="37" spans="1:16">
      <c r="A37" s="1" t="s">
        <v>50</v>
      </c>
      <c r="B37" s="8">
        <f t="shared" si="1"/>
        <v>63586.910812384507</v>
      </c>
      <c r="C37" s="8">
        <v>232.96097454100001</v>
      </c>
      <c r="D37" s="8">
        <v>2.9391269999999898</v>
      </c>
      <c r="E37" s="8"/>
      <c r="F37" s="8">
        <v>42639.463502108003</v>
      </c>
      <c r="G37" s="8">
        <v>1165.4132516595</v>
      </c>
      <c r="H37" s="8">
        <v>1669.0469862299999</v>
      </c>
      <c r="I37" s="8"/>
      <c r="J37" s="8">
        <v>26.018517970021499</v>
      </c>
      <c r="K37" s="8">
        <v>7.3869195659829003</v>
      </c>
      <c r="L37" s="12"/>
      <c r="M37" s="12"/>
      <c r="N37" s="12"/>
      <c r="O37" s="12"/>
      <c r="P37" s="12">
        <v>17843.681533309998</v>
      </c>
    </row>
    <row r="38" spans="1:16">
      <c r="A38" s="1" t="s">
        <v>51</v>
      </c>
      <c r="B38" s="8">
        <f t="shared" si="1"/>
        <v>80130.16776297857</v>
      </c>
      <c r="C38" s="8">
        <v>422.68413492459899</v>
      </c>
      <c r="D38" s="8">
        <v>1617.7023494999901</v>
      </c>
      <c r="E38" s="8"/>
      <c r="F38" s="8">
        <v>70699.527070449301</v>
      </c>
      <c r="G38" s="8">
        <v>1708.0279346049999</v>
      </c>
      <c r="H38" s="8">
        <v>5254.01630277</v>
      </c>
      <c r="I38" s="8"/>
      <c r="J38" s="8">
        <v>60.131361751684601</v>
      </c>
      <c r="K38" s="8">
        <v>18.7854999999999</v>
      </c>
      <c r="L38" s="12"/>
      <c r="M38" s="12"/>
      <c r="N38" s="12"/>
      <c r="O38" s="12"/>
      <c r="P38" s="12">
        <v>349.29310897800002</v>
      </c>
    </row>
    <row r="39" spans="1:16">
      <c r="A39" s="1" t="s">
        <v>52</v>
      </c>
      <c r="B39" s="8">
        <f t="shared" si="1"/>
        <v>1143.0491786722198</v>
      </c>
      <c r="C39" s="8">
        <v>4.2664368014000003</v>
      </c>
      <c r="D39" s="8">
        <v>114.99926000000001</v>
      </c>
      <c r="E39" s="8"/>
      <c r="F39" s="8">
        <v>262.46927354053901</v>
      </c>
      <c r="G39" s="8">
        <v>324.20314536999899</v>
      </c>
      <c r="H39" s="8">
        <v>431.42867690899999</v>
      </c>
      <c r="I39" s="8"/>
      <c r="J39" s="8">
        <v>4.5723860512819199</v>
      </c>
      <c r="K39" s="8">
        <v>1.1100000000000001</v>
      </c>
      <c r="L39" s="12"/>
      <c r="M39" s="12"/>
      <c r="N39" s="12"/>
      <c r="O39" s="12"/>
      <c r="P39" s="12"/>
    </row>
    <row r="40" spans="1:16">
      <c r="A40" s="1" t="s">
        <v>53</v>
      </c>
      <c r="B40" s="8">
        <f t="shared" si="1"/>
        <v>38717.536647165922</v>
      </c>
      <c r="C40" s="8">
        <v>301.99118038410001</v>
      </c>
      <c r="D40" s="8">
        <v>1840.1517104975801</v>
      </c>
      <c r="E40" s="8"/>
      <c r="F40" s="8">
        <v>29803.599938067899</v>
      </c>
      <c r="G40" s="8">
        <v>562.90637669999899</v>
      </c>
      <c r="H40" s="8">
        <v>2413.3691043700001</v>
      </c>
      <c r="I40" s="8"/>
      <c r="J40" s="8">
        <v>29.379945052760899</v>
      </c>
      <c r="K40" s="8">
        <v>4.1356133605877003</v>
      </c>
      <c r="L40" s="12"/>
      <c r="M40" s="12"/>
      <c r="N40" s="12"/>
      <c r="O40" s="12"/>
      <c r="P40" s="12">
        <v>3762.002778733</v>
      </c>
    </row>
    <row r="41" spans="1:16">
      <c r="A41" s="1" t="s">
        <v>54</v>
      </c>
      <c r="B41" s="8">
        <f t="shared" si="1"/>
        <v>133814.71524708235</v>
      </c>
      <c r="C41" s="8">
        <v>25.2999213169999</v>
      </c>
      <c r="D41" s="8">
        <v>228.17330000000001</v>
      </c>
      <c r="E41" s="8"/>
      <c r="F41" s="8">
        <v>131431.27807656</v>
      </c>
      <c r="G41" s="8">
        <v>182.20210670520899</v>
      </c>
      <c r="H41" s="8">
        <v>418.62904197300003</v>
      </c>
      <c r="I41" s="8"/>
      <c r="J41" s="8">
        <v>20.468913363098999</v>
      </c>
      <c r="K41" s="8">
        <v>1.75672692407599</v>
      </c>
      <c r="L41" s="12"/>
      <c r="M41" s="12"/>
      <c r="N41" s="12"/>
      <c r="O41" s="12"/>
      <c r="P41" s="12">
        <v>1506.9071602399899</v>
      </c>
    </row>
    <row r="42" spans="1:16">
      <c r="A42" s="1" t="s">
        <v>55</v>
      </c>
      <c r="B42" s="8">
        <f t="shared" si="1"/>
        <v>41359.948016902083</v>
      </c>
      <c r="C42" s="8">
        <v>214.42111664919901</v>
      </c>
      <c r="D42" s="8">
        <v>985.95287092000001</v>
      </c>
      <c r="E42" s="8"/>
      <c r="F42" s="8">
        <v>33879.017692768502</v>
      </c>
      <c r="G42" s="8">
        <v>918.56915855115994</v>
      </c>
      <c r="H42" s="8">
        <v>3272.2199310000001</v>
      </c>
      <c r="I42" s="8"/>
      <c r="J42" s="8">
        <v>37.844574742437501</v>
      </c>
      <c r="K42" s="8">
        <v>11.4319762207999</v>
      </c>
      <c r="L42" s="12"/>
      <c r="M42" s="12"/>
      <c r="N42" s="12"/>
      <c r="O42" s="12"/>
      <c r="P42" s="12">
        <v>2040.49069604999</v>
      </c>
    </row>
    <row r="43" spans="1:16">
      <c r="A43" s="1" t="s">
        <v>56</v>
      </c>
      <c r="B43" s="8">
        <f t="shared" si="1"/>
        <v>318483.21260934602</v>
      </c>
      <c r="C43" s="8">
        <v>4580.9784321554898</v>
      </c>
      <c r="D43" s="8">
        <v>2203.0033999999901</v>
      </c>
      <c r="E43" s="8"/>
      <c r="F43" s="8">
        <v>288248.36194015999</v>
      </c>
      <c r="G43" s="8">
        <v>2512.7059091403798</v>
      </c>
      <c r="H43" s="8">
        <v>11721.370750300001</v>
      </c>
      <c r="I43" s="8"/>
      <c r="J43" s="8">
        <v>139.39371138485299</v>
      </c>
      <c r="K43" s="8">
        <v>31.2836193662698</v>
      </c>
      <c r="L43" s="12"/>
      <c r="M43" s="12"/>
      <c r="N43" s="12"/>
      <c r="O43" s="12"/>
      <c r="P43" s="12">
        <v>9046.1148468389692</v>
      </c>
    </row>
    <row r="44" spans="1:16">
      <c r="A44" s="1" t="s">
        <v>57</v>
      </c>
      <c r="B44" s="8">
        <f t="shared" si="1"/>
        <v>312.45551240759892</v>
      </c>
      <c r="C44" s="8">
        <v>282.86435688799901</v>
      </c>
      <c r="D44" s="8">
        <v>29.591155519599901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1"/>
        <v>41362.040884631999</v>
      </c>
      <c r="C45" s="8">
        <v>27.684148645699899</v>
      </c>
      <c r="D45" s="8">
        <v>545.765919999998</v>
      </c>
      <c r="E45" s="8"/>
      <c r="F45" s="8">
        <v>35806.993156682896</v>
      </c>
      <c r="G45" s="8">
        <v>1826.3536200937899</v>
      </c>
      <c r="H45" s="8">
        <v>1253.1458174100001</v>
      </c>
      <c r="I45" s="8"/>
      <c r="J45" s="8">
        <v>15.543992092326899</v>
      </c>
      <c r="K45" s="8">
        <v>5.5630486672944901</v>
      </c>
      <c r="L45" s="12"/>
      <c r="M45" s="12"/>
      <c r="N45" s="12"/>
      <c r="O45" s="12"/>
      <c r="P45" s="12">
        <v>1880.9911810399999</v>
      </c>
    </row>
    <row r="46" spans="1:16">
      <c r="A46" s="1" t="s">
        <v>59</v>
      </c>
      <c r="B46" s="8">
        <f t="shared" si="1"/>
        <v>8386.1736732408972</v>
      </c>
      <c r="C46" s="8">
        <v>16.126140142000001</v>
      </c>
      <c r="D46" s="8"/>
      <c r="E46" s="8"/>
      <c r="F46" s="8">
        <v>7554.4738878179896</v>
      </c>
      <c r="G46" s="8">
        <v>444.23566440599899</v>
      </c>
      <c r="H46" s="8">
        <v>352.23371392500002</v>
      </c>
      <c r="I46" s="8"/>
      <c r="J46" s="8">
        <v>5.0780239499106203</v>
      </c>
      <c r="K46" s="8">
        <v>0.22669999999999901</v>
      </c>
      <c r="L46" s="12"/>
      <c r="M46" s="12"/>
      <c r="N46" s="12"/>
      <c r="O46" s="12"/>
      <c r="P46" s="12">
        <v>13.799543</v>
      </c>
    </row>
    <row r="47" spans="1:16">
      <c r="A47" s="1" t="s">
        <v>60</v>
      </c>
      <c r="B47" s="8">
        <f t="shared" si="1"/>
        <v>50908.721638112096</v>
      </c>
      <c r="C47" s="8">
        <v>337.362122844</v>
      </c>
      <c r="D47" s="8">
        <v>1343.4973935</v>
      </c>
      <c r="E47" s="8"/>
      <c r="F47" s="8">
        <v>41593.123179169103</v>
      </c>
      <c r="G47" s="8">
        <v>1380.8305684987899</v>
      </c>
      <c r="H47" s="8">
        <v>3837.1442627800002</v>
      </c>
      <c r="I47" s="8"/>
      <c r="J47" s="8">
        <v>44.762334420218799</v>
      </c>
      <c r="K47" s="8">
        <v>15.864599999999999</v>
      </c>
      <c r="L47" s="12"/>
      <c r="M47" s="12"/>
      <c r="N47" s="12"/>
      <c r="O47" s="12"/>
      <c r="P47" s="12">
        <v>2356.1371768999902</v>
      </c>
    </row>
    <row r="48" spans="1:16">
      <c r="A48" s="1" t="s">
        <v>61</v>
      </c>
      <c r="B48" s="8">
        <f t="shared" si="1"/>
        <v>61567.320520665329</v>
      </c>
      <c r="C48" s="8">
        <v>95.0107349865999</v>
      </c>
      <c r="D48" s="8">
        <v>345.17304899999999</v>
      </c>
      <c r="E48" s="8"/>
      <c r="F48" s="8">
        <v>42719.539792866402</v>
      </c>
      <c r="G48" s="8">
        <v>1629.0793375535</v>
      </c>
      <c r="H48" s="8">
        <v>2719.5895542799999</v>
      </c>
      <c r="I48" s="8"/>
      <c r="J48" s="8">
        <v>42.432463431708896</v>
      </c>
      <c r="K48" s="8">
        <v>18.8593397272187</v>
      </c>
      <c r="L48" s="12"/>
      <c r="M48" s="12"/>
      <c r="N48" s="12"/>
      <c r="O48" s="12"/>
      <c r="P48" s="12">
        <v>13997.636248819899</v>
      </c>
    </row>
    <row r="49" spans="1:16">
      <c r="A49" s="1" t="s">
        <v>62</v>
      </c>
      <c r="B49" s="8">
        <f t="shared" si="1"/>
        <v>15926.835702483344</v>
      </c>
      <c r="C49" s="8">
        <v>37.846878425200003</v>
      </c>
      <c r="D49" s="8">
        <v>272.831108999999</v>
      </c>
      <c r="E49" s="8"/>
      <c r="F49" s="8">
        <v>12426.328558990501</v>
      </c>
      <c r="G49" s="8">
        <v>373.27923582400001</v>
      </c>
      <c r="H49" s="8">
        <v>965.38315806000003</v>
      </c>
      <c r="I49" s="8"/>
      <c r="J49" s="8">
        <v>9.0065709320535206</v>
      </c>
      <c r="K49" s="8">
        <v>13.188808121599999</v>
      </c>
      <c r="L49" s="12"/>
      <c r="M49" s="12"/>
      <c r="N49" s="12"/>
      <c r="O49" s="12"/>
      <c r="P49" s="12">
        <v>1828.97138312999</v>
      </c>
    </row>
    <row r="50" spans="1:16">
      <c r="A50" s="1" t="s">
        <v>63</v>
      </c>
      <c r="B50" s="8">
        <f t="shared" si="1"/>
        <v>120477.9709210241</v>
      </c>
      <c r="C50" s="8">
        <v>408.21015282709902</v>
      </c>
      <c r="D50" s="8">
        <v>470.83100479999899</v>
      </c>
      <c r="E50" s="8"/>
      <c r="F50" s="8">
        <v>114173.27273855</v>
      </c>
      <c r="G50" s="8">
        <v>2414.6013652392799</v>
      </c>
      <c r="H50" s="8">
        <v>2546.4358033100002</v>
      </c>
      <c r="I50" s="8"/>
      <c r="J50" s="8">
        <v>56.636182072308699</v>
      </c>
      <c r="K50" s="8">
        <v>6.1246699713890003</v>
      </c>
      <c r="L50" s="12"/>
      <c r="M50" s="12"/>
      <c r="N50" s="12"/>
      <c r="O50" s="12"/>
      <c r="P50" s="12">
        <v>401.85900425400001</v>
      </c>
    </row>
    <row r="51" spans="1:16">
      <c r="A51" s="1" t="s">
        <v>64</v>
      </c>
      <c r="B51" s="8">
        <f t="shared" si="1"/>
        <v>26681.916250431255</v>
      </c>
      <c r="C51" s="8">
        <v>446.90754336830003</v>
      </c>
      <c r="D51" s="8">
        <v>281.41069700000003</v>
      </c>
      <c r="E51" s="8"/>
      <c r="F51" s="8">
        <v>19258.723024816001</v>
      </c>
      <c r="G51" s="8">
        <v>169.53678336440001</v>
      </c>
      <c r="H51" s="8">
        <v>438.06759287599999</v>
      </c>
      <c r="I51" s="8"/>
      <c r="J51" s="8">
        <v>5.8452013249404402</v>
      </c>
      <c r="K51" s="8">
        <v>16.9471640144228</v>
      </c>
      <c r="L51" s="12"/>
      <c r="M51" s="12"/>
      <c r="N51" s="12"/>
      <c r="O51" s="12"/>
      <c r="P51" s="12">
        <v>6064.4782436671903</v>
      </c>
    </row>
    <row r="52" spans="1:16" s="5" customFormat="1">
      <c r="A52" s="3" t="s">
        <v>13</v>
      </c>
      <c r="B52" s="10">
        <f t="shared" ref="B52" si="2">+C52+D52+E52+F52+G52+H52+I52+J52+K52+L52+M52+N52+O52+P52</f>
        <v>4254329.9345051507</v>
      </c>
      <c r="C52" s="10">
        <f>SUM(C2:C51)</f>
        <v>25427.959380195076</v>
      </c>
      <c r="D52" s="10">
        <f>SUM(D2:D51)</f>
        <v>68019.937382537144</v>
      </c>
      <c r="E52" s="10">
        <f t="shared" ref="E52:P52" si="3">SUM(E2:E51)</f>
        <v>0</v>
      </c>
      <c r="F52" s="10">
        <f>SUM(F2:F51)</f>
        <v>3595428.8086734489</v>
      </c>
      <c r="G52" s="10">
        <f t="shared" si="3"/>
        <v>155316.65970072191</v>
      </c>
      <c r="H52" s="10">
        <f t="shared" si="3"/>
        <v>145284.580171821</v>
      </c>
      <c r="I52" s="10">
        <f t="shared" si="3"/>
        <v>0</v>
      </c>
      <c r="J52" s="10">
        <f t="shared" si="3"/>
        <v>1920.0557543576826</v>
      </c>
      <c r="K52" s="10">
        <f t="shared" si="3"/>
        <v>556.7172790743856</v>
      </c>
      <c r="L52" s="10">
        <f t="shared" si="3"/>
        <v>0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262375.2161629945</v>
      </c>
    </row>
  </sheetData>
  <pageMargins left="0.25" right="0.25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selection activeCell="M45" sqref="M45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72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88596.175926001946</v>
      </c>
      <c r="C3" s="12">
        <f>+B3-NH3_2007!B2</f>
        <v>7865.3953584983828</v>
      </c>
      <c r="D3" s="13">
        <f>+(B3-NH3_2007!B2)/NH3_2007!B2</f>
        <v>9.7427465747363634E-2</v>
      </c>
      <c r="E3" s="8">
        <v>1468.25001617</v>
      </c>
      <c r="F3" s="8">
        <v>1567.8303069000001</v>
      </c>
      <c r="G3" s="8"/>
      <c r="H3" s="8">
        <v>70371.968335033307</v>
      </c>
      <c r="I3" s="8">
        <v>500.01540847172299</v>
      </c>
      <c r="J3" s="8">
        <v>1558.99367456</v>
      </c>
      <c r="K3" s="8"/>
      <c r="L3" s="8">
        <v>36.231385472460602</v>
      </c>
      <c r="M3" s="8">
        <v>15.017661294547</v>
      </c>
      <c r="N3" s="8"/>
      <c r="O3" s="12"/>
      <c r="P3" s="12"/>
      <c r="Q3" s="12"/>
      <c r="R3" s="12">
        <v>13077.869138099901</v>
      </c>
    </row>
    <row r="4" spans="1:18">
      <c r="A4" s="1" t="s">
        <v>16</v>
      </c>
      <c r="B4" s="12">
        <f t="shared" ref="B4:B53" si="0">+E4+F4+G4+H4+I4+J4+K4+L4+M4+N4+O4+P4+Q4+R4</f>
        <v>41349.41518713157</v>
      </c>
      <c r="C4" s="12">
        <f>+B4-NH3_2007!B3</f>
        <v>-246.60180928575573</v>
      </c>
      <c r="D4" s="13">
        <f>+(B4-NH3_2007!B3)/NH3_2007!B3</f>
        <v>-5.9284957333053208E-3</v>
      </c>
      <c r="E4" s="8">
        <v>1218.9941328800001</v>
      </c>
      <c r="F4" s="8">
        <v>50.893199441999997</v>
      </c>
      <c r="G4" s="8"/>
      <c r="H4" s="8">
        <v>29069.218252617698</v>
      </c>
      <c r="I4" s="8">
        <v>6201.2980570045202</v>
      </c>
      <c r="J4" s="8">
        <v>1806.25626633</v>
      </c>
      <c r="K4" s="8"/>
      <c r="L4" s="8">
        <v>49.010290459808402</v>
      </c>
      <c r="M4" s="8">
        <v>10.776059087538901</v>
      </c>
      <c r="N4" s="8"/>
      <c r="O4" s="12"/>
      <c r="P4" s="12"/>
      <c r="Q4" s="12"/>
      <c r="R4" s="12">
        <v>2942.96892931</v>
      </c>
    </row>
    <row r="5" spans="1:18">
      <c r="A5" s="1" t="s">
        <v>17</v>
      </c>
      <c r="B5" s="12">
        <f t="shared" si="0"/>
        <v>142036.63067117223</v>
      </c>
      <c r="C5" s="12">
        <f>+B5-NH3_2007!B4</f>
        <v>10143.125255048595</v>
      </c>
      <c r="D5" s="13">
        <f>+(B5-NH3_2007!B4)/NH3_2007!B4</f>
        <v>7.6903902303961547E-2</v>
      </c>
      <c r="E5" s="8">
        <v>569.90092695999999</v>
      </c>
      <c r="F5" s="8">
        <v>929.59956522000004</v>
      </c>
      <c r="G5" s="8"/>
      <c r="H5" s="8">
        <v>130825.179465398</v>
      </c>
      <c r="I5" s="8">
        <v>419.881500713793</v>
      </c>
      <c r="J5" s="8">
        <v>748.20597304299997</v>
      </c>
      <c r="K5" s="8"/>
      <c r="L5" s="8">
        <v>30.8956893317064</v>
      </c>
      <c r="M5" s="8">
        <v>12.2403301957127</v>
      </c>
      <c r="N5" s="8"/>
      <c r="O5" s="12"/>
      <c r="P5" s="12"/>
      <c r="Q5" s="12"/>
      <c r="R5" s="12">
        <v>8500.7272203100001</v>
      </c>
    </row>
    <row r="6" spans="1:18">
      <c r="A6" s="1" t="s">
        <v>18</v>
      </c>
      <c r="B6" s="12">
        <f t="shared" si="0"/>
        <v>387297.02396407106</v>
      </c>
      <c r="C6" s="12">
        <f>+B6-NH3_2007!B5</f>
        <v>1749.3839761102572</v>
      </c>
      <c r="D6" s="13">
        <f>+(B6-NH3_2007!B5)/NH3_2007!B5</f>
        <v>4.5374002967957057E-3</v>
      </c>
      <c r="E6" s="8">
        <v>2669.8556704000002</v>
      </c>
      <c r="F6" s="8">
        <v>10595.534960000001</v>
      </c>
      <c r="G6" s="8"/>
      <c r="H6" s="8">
        <v>264363.29450358503</v>
      </c>
      <c r="I6" s="8">
        <v>64022.946144253998</v>
      </c>
      <c r="J6" s="8">
        <v>13504.8905</v>
      </c>
      <c r="K6" s="8"/>
      <c r="L6" s="8">
        <v>75.372499999999604</v>
      </c>
      <c r="M6" s="8">
        <v>8.4569918422000008</v>
      </c>
      <c r="N6" s="8"/>
      <c r="O6" s="12"/>
      <c r="P6" s="12"/>
      <c r="Q6" s="12"/>
      <c r="R6" s="12">
        <v>32056.672693989902</v>
      </c>
    </row>
    <row r="7" spans="1:18">
      <c r="A7" s="1" t="s">
        <v>19</v>
      </c>
      <c r="B7" s="12">
        <f t="shared" si="0"/>
        <v>74987.644111921152</v>
      </c>
      <c r="C7" s="12">
        <f>+B7-NH3_2007!B6</f>
        <v>585.1134508469986</v>
      </c>
      <c r="D7" s="13">
        <f>+(B7-NH3_2007!B6)/NH3_2007!B6</f>
        <v>7.8641606091648403E-3</v>
      </c>
      <c r="E7" s="8">
        <v>420.37234999999998</v>
      </c>
      <c r="F7" s="8">
        <v>0.55259000000000003</v>
      </c>
      <c r="G7" s="8"/>
      <c r="H7" s="8">
        <v>69846.077393437197</v>
      </c>
      <c r="I7" s="8">
        <v>2048.9227892771801</v>
      </c>
      <c r="J7" s="8">
        <v>1476.69499309</v>
      </c>
      <c r="K7" s="8"/>
      <c r="L7" s="8">
        <v>43.389499983562501</v>
      </c>
      <c r="M7" s="8">
        <v>6.9096149402220899</v>
      </c>
      <c r="N7" s="8"/>
      <c r="O7" s="12"/>
      <c r="P7" s="12"/>
      <c r="Q7" s="12"/>
      <c r="R7" s="12">
        <v>1144.7248811930001</v>
      </c>
    </row>
    <row r="8" spans="1:18">
      <c r="A8" s="1" t="s">
        <v>20</v>
      </c>
      <c r="B8" s="12">
        <f t="shared" si="0"/>
        <v>4608.5328728837048</v>
      </c>
      <c r="C8" s="12">
        <f>+B8-NH3_2007!B7</f>
        <v>-545.3974570702394</v>
      </c>
      <c r="D8" s="13">
        <f>+(B8-NH3_2007!B7)/NH3_2007!B7</f>
        <v>-0.10582165884169278</v>
      </c>
      <c r="E8" s="8">
        <v>306.64647538999998</v>
      </c>
      <c r="F8" s="8"/>
      <c r="G8" s="8"/>
      <c r="H8" s="8">
        <v>2596.1098245714902</v>
      </c>
      <c r="I8" s="8">
        <v>1010.53445543131</v>
      </c>
      <c r="J8" s="8">
        <v>666.20160268999996</v>
      </c>
      <c r="K8" s="8"/>
      <c r="L8" s="8">
        <v>21.652909427159901</v>
      </c>
      <c r="M8" s="8">
        <v>2.5817553737449899</v>
      </c>
      <c r="N8" s="8"/>
      <c r="O8" s="12"/>
      <c r="P8" s="12"/>
      <c r="Q8" s="12"/>
      <c r="R8" s="12">
        <v>4.8058499999999897</v>
      </c>
    </row>
    <row r="9" spans="1:18">
      <c r="A9" s="1" t="s">
        <v>21</v>
      </c>
      <c r="B9" s="12">
        <f t="shared" si="0"/>
        <v>15741.873010166357</v>
      </c>
      <c r="C9" s="12">
        <f>+B9-NH3_2007!B8</f>
        <v>1694.8510999538339</v>
      </c>
      <c r="D9" s="13">
        <f>+(B9-NH3_2007!B8)/NH3_2007!B8</f>
        <v>0.1206555461212484</v>
      </c>
      <c r="E9" s="8">
        <v>136.22905609</v>
      </c>
      <c r="F9" s="8">
        <v>122.57192695000001</v>
      </c>
      <c r="G9" s="8"/>
      <c r="H9" s="8">
        <v>15009.2627390996</v>
      </c>
      <c r="I9" s="8">
        <v>228.31690365627099</v>
      </c>
      <c r="J9" s="8">
        <v>219.88543594699999</v>
      </c>
      <c r="K9" s="8"/>
      <c r="L9" s="8">
        <v>6.5858774361856502</v>
      </c>
      <c r="M9" s="8">
        <v>0.22574498729999901</v>
      </c>
      <c r="N9" s="8"/>
      <c r="O9" s="12"/>
      <c r="P9" s="12"/>
      <c r="Q9" s="12"/>
      <c r="R9" s="12">
        <v>18.7953259999999</v>
      </c>
    </row>
    <row r="10" spans="1:18">
      <c r="A10" s="1" t="s">
        <v>22</v>
      </c>
      <c r="B10" s="12">
        <f t="shared" si="0"/>
        <v>280.78238802049094</v>
      </c>
      <c r="C10" s="12">
        <f>+B10-NH3_2007!B9</f>
        <v>-62.805719013310238</v>
      </c>
      <c r="D10" s="13">
        <f>+(B10-NH3_2007!B9)/NH3_2007!B9</f>
        <v>-0.18279363495876647</v>
      </c>
      <c r="E10" s="8">
        <v>4.5926111299999999</v>
      </c>
      <c r="F10" s="8">
        <v>6.2550000000000001E-3</v>
      </c>
      <c r="G10" s="8"/>
      <c r="H10" s="8">
        <v>0</v>
      </c>
      <c r="I10" s="8">
        <v>182.64371210875399</v>
      </c>
      <c r="J10" s="8">
        <v>90.167117155900002</v>
      </c>
      <c r="K10" s="8"/>
      <c r="L10" s="8">
        <v>3.3683894428369099</v>
      </c>
      <c r="M10" s="8">
        <v>4.3031830000000004E-3</v>
      </c>
      <c r="N10" s="8"/>
      <c r="O10" s="12"/>
      <c r="P10" s="12"/>
      <c r="Q10" s="12"/>
      <c r="R10" s="12"/>
    </row>
    <row r="11" spans="1:18">
      <c r="A11" s="1" t="s">
        <v>23</v>
      </c>
      <c r="B11" s="12">
        <f t="shared" si="0"/>
        <v>58462.176702301396</v>
      </c>
      <c r="C11" s="12">
        <f>+B11-NH3_2007!B10</f>
        <v>-2268.8741043522314</v>
      </c>
      <c r="D11" s="13">
        <f>+(B11-NH3_2007!B10)/NH3_2007!B10</f>
        <v>-3.7359375051413665E-2</v>
      </c>
      <c r="E11" s="8">
        <v>3982.4168171000001</v>
      </c>
      <c r="F11" s="8">
        <v>1584.0075096999999</v>
      </c>
      <c r="G11" s="8"/>
      <c r="H11" s="8">
        <v>35120.692315631903</v>
      </c>
      <c r="I11" s="8">
        <v>322.22722757179997</v>
      </c>
      <c r="J11" s="8">
        <v>5549.4902470200004</v>
      </c>
      <c r="K11" s="8"/>
      <c r="L11" s="8">
        <v>164.796790981301</v>
      </c>
      <c r="M11" s="8">
        <v>15.294060279285301</v>
      </c>
      <c r="N11" s="8"/>
      <c r="O11" s="12"/>
      <c r="P11" s="12"/>
      <c r="Q11" s="12"/>
      <c r="R11" s="12">
        <v>11723.2517340171</v>
      </c>
    </row>
    <row r="12" spans="1:18">
      <c r="A12" s="1" t="s">
        <v>24</v>
      </c>
      <c r="B12" s="12">
        <f t="shared" si="0"/>
        <v>120896.69374235501</v>
      </c>
      <c r="C12" s="12">
        <f>+B12-NH3_2007!B11</f>
        <v>9167.0542787369923</v>
      </c>
      <c r="D12" s="13">
        <f>+(B12-NH3_2007!B11)/NH3_2007!B11</f>
        <v>8.2046754314659853E-2</v>
      </c>
      <c r="E12" s="8">
        <v>932.20247876000008</v>
      </c>
      <c r="F12" s="8">
        <v>5647.0190157999996</v>
      </c>
      <c r="G12" s="8"/>
      <c r="H12" s="8">
        <v>96182.207777919102</v>
      </c>
      <c r="I12" s="8">
        <v>1259.06850710855</v>
      </c>
      <c r="J12" s="8">
        <v>3334.5014148400001</v>
      </c>
      <c r="K12" s="8"/>
      <c r="L12" s="8">
        <v>70.862495101091795</v>
      </c>
      <c r="M12" s="8">
        <v>13.269799226391701</v>
      </c>
      <c r="N12" s="8"/>
      <c r="O12" s="12"/>
      <c r="P12" s="12"/>
      <c r="Q12" s="12"/>
      <c r="R12" s="12">
        <v>13457.562253599899</v>
      </c>
    </row>
    <row r="13" spans="1:18">
      <c r="A13" s="1" t="s">
        <v>25</v>
      </c>
      <c r="B13" s="12">
        <f t="shared" si="0"/>
        <v>140890.97559657667</v>
      </c>
      <c r="C13" s="12">
        <f>+B13-NH3_2007!B12</f>
        <v>1411.264413272409</v>
      </c>
      <c r="D13" s="13">
        <f>+(B13-NH3_2007!B12)/NH3_2007!B12</f>
        <v>1.0118062342541884E-2</v>
      </c>
      <c r="E13" s="8">
        <v>57.354666009999995</v>
      </c>
      <c r="F13" s="8">
        <v>1104.0235227000001</v>
      </c>
      <c r="G13" s="8"/>
      <c r="H13" s="8">
        <v>103399.205285816</v>
      </c>
      <c r="I13" s="8">
        <v>2309.09562882414</v>
      </c>
      <c r="J13" s="8">
        <v>419.58064063699999</v>
      </c>
      <c r="K13" s="8"/>
      <c r="L13" s="8">
        <v>19.623628090533501</v>
      </c>
      <c r="M13" s="8">
        <v>3.8338416530950998</v>
      </c>
      <c r="N13" s="8"/>
      <c r="O13" s="12"/>
      <c r="P13" s="12"/>
      <c r="Q13" s="12"/>
      <c r="R13" s="12">
        <v>33578.258382845903</v>
      </c>
    </row>
    <row r="14" spans="1:18">
      <c r="A14" s="1" t="s">
        <v>26</v>
      </c>
      <c r="B14" s="12">
        <f t="shared" si="0"/>
        <v>123376.85374673312</v>
      </c>
      <c r="C14" s="12">
        <f>+B14-NH3_2007!B13</f>
        <v>4090.4664305597835</v>
      </c>
      <c r="D14" s="13">
        <f>+(B14-NH3_2007!B13)/NH3_2007!B13</f>
        <v>3.429114186950636E-2</v>
      </c>
      <c r="E14" s="8">
        <v>1433.0134220499999</v>
      </c>
      <c r="F14" s="8">
        <v>1223.095521</v>
      </c>
      <c r="G14" s="8"/>
      <c r="H14" s="8">
        <v>111826.093490844</v>
      </c>
      <c r="I14" s="8">
        <v>5730.1728344514704</v>
      </c>
      <c r="J14" s="8">
        <v>2547.8951971800002</v>
      </c>
      <c r="K14" s="8"/>
      <c r="L14" s="8">
        <v>123.786557513199</v>
      </c>
      <c r="M14" s="8">
        <v>31.182280594446901</v>
      </c>
      <c r="N14" s="8"/>
      <c r="O14" s="12"/>
      <c r="P14" s="12"/>
      <c r="Q14" s="12"/>
      <c r="R14" s="12">
        <v>461.61444310000002</v>
      </c>
    </row>
    <row r="15" spans="1:18">
      <c r="A15" s="1" t="s">
        <v>27</v>
      </c>
      <c r="B15" s="12">
        <f t="shared" si="0"/>
        <v>102576.30846780595</v>
      </c>
      <c r="C15" s="12">
        <f>+B15-NH3_2007!B14</f>
        <v>4812.4518949953199</v>
      </c>
      <c r="D15" s="13">
        <f>+(B15-NH3_2007!B14)/NH3_2007!B14</f>
        <v>4.9225266511568076E-2</v>
      </c>
      <c r="E15" s="8">
        <v>1284.61512963</v>
      </c>
      <c r="F15" s="8">
        <v>832.58214313999997</v>
      </c>
      <c r="G15" s="8"/>
      <c r="H15" s="8">
        <v>96023.689968069593</v>
      </c>
      <c r="I15" s="8">
        <v>2020.1649638429899</v>
      </c>
      <c r="J15" s="8">
        <v>2006.90665541</v>
      </c>
      <c r="K15" s="8"/>
      <c r="L15" s="8">
        <v>66.931282306679194</v>
      </c>
      <c r="M15" s="8">
        <v>12.139321406685101</v>
      </c>
      <c r="N15" s="8"/>
      <c r="O15" s="12"/>
      <c r="P15" s="12"/>
      <c r="Q15" s="12"/>
      <c r="R15" s="12">
        <v>329.27900399999999</v>
      </c>
    </row>
    <row r="16" spans="1:18">
      <c r="A16" s="1" t="s">
        <v>28</v>
      </c>
      <c r="B16" s="12">
        <f t="shared" si="0"/>
        <v>317436.89569675975</v>
      </c>
      <c r="C16" s="12">
        <f>+B16-NH3_2007!B15</f>
        <v>15711.763464340824</v>
      </c>
      <c r="D16" s="13">
        <f>+(B16-NH3_2007!B15)/NH3_2007!B15</f>
        <v>5.2073101594460651E-2</v>
      </c>
      <c r="E16" s="8">
        <v>468.98626051999997</v>
      </c>
      <c r="F16" s="8">
        <v>3401.4393083999998</v>
      </c>
      <c r="G16" s="8"/>
      <c r="H16" s="8">
        <v>311497.23402217397</v>
      </c>
      <c r="I16" s="8">
        <v>909.49022507728102</v>
      </c>
      <c r="J16" s="8">
        <v>846.28862216300001</v>
      </c>
      <c r="K16" s="8"/>
      <c r="L16" s="8">
        <v>63.577308548992299</v>
      </c>
      <c r="M16" s="8">
        <v>12.629815876628401</v>
      </c>
      <c r="N16" s="8"/>
      <c r="O16" s="12"/>
      <c r="P16" s="12"/>
      <c r="Q16" s="12"/>
      <c r="R16" s="12">
        <v>237.25013399999901</v>
      </c>
    </row>
    <row r="17" spans="1:18">
      <c r="A17" s="1" t="s">
        <v>29</v>
      </c>
      <c r="B17" s="12">
        <f t="shared" si="0"/>
        <v>167502.14386159522</v>
      </c>
      <c r="C17" s="12">
        <f>+B17-NH3_2007!B16</f>
        <v>2829.9770230526337</v>
      </c>
      <c r="D17" s="13">
        <f>+(B17-NH3_2007!B16)/NH3_2007!B16</f>
        <v>1.7185521253432971E-2</v>
      </c>
      <c r="E17" s="8">
        <v>289.14063964000002</v>
      </c>
      <c r="F17" s="8">
        <v>1617.8183945000001</v>
      </c>
      <c r="G17" s="8"/>
      <c r="H17" s="8">
        <v>154657.92173940199</v>
      </c>
      <c r="I17" s="8">
        <v>1540.6565044091601</v>
      </c>
      <c r="J17" s="8">
        <v>773.764311421</v>
      </c>
      <c r="K17" s="8"/>
      <c r="L17" s="8">
        <v>45.529766626163699</v>
      </c>
      <c r="M17" s="8">
        <v>16.122661225928901</v>
      </c>
      <c r="N17" s="8"/>
      <c r="O17" s="12"/>
      <c r="P17" s="12"/>
      <c r="Q17" s="12"/>
      <c r="R17" s="12">
        <v>8561.1898443709997</v>
      </c>
    </row>
    <row r="18" spans="1:18">
      <c r="A18" s="1" t="s">
        <v>30</v>
      </c>
      <c r="B18" s="12">
        <f t="shared" si="0"/>
        <v>60755.761319943522</v>
      </c>
      <c r="C18" s="12">
        <f>+B18-NH3_2007!B17</f>
        <v>2714.2368723673135</v>
      </c>
      <c r="D18" s="13">
        <f>+(B18-NH3_2007!B17)/NH3_2007!B17</f>
        <v>4.6763707504251448E-2</v>
      </c>
      <c r="E18" s="8">
        <v>969.12590957999998</v>
      </c>
      <c r="F18" s="8">
        <v>176.11310499999999</v>
      </c>
      <c r="G18" s="8"/>
      <c r="H18" s="8">
        <v>55124.573652958803</v>
      </c>
      <c r="I18" s="8">
        <v>684.79461832465199</v>
      </c>
      <c r="J18" s="8">
        <v>1251.5402682199999</v>
      </c>
      <c r="K18" s="8"/>
      <c r="L18" s="8">
        <v>34.728189939238803</v>
      </c>
      <c r="M18" s="8">
        <v>17.930241530826901</v>
      </c>
      <c r="N18" s="8"/>
      <c r="O18" s="12"/>
      <c r="P18" s="12"/>
      <c r="Q18" s="12"/>
      <c r="R18" s="12">
        <v>2496.9553343900002</v>
      </c>
    </row>
    <row r="19" spans="1:18">
      <c r="A19" s="1" t="s">
        <v>31</v>
      </c>
      <c r="B19" s="12">
        <f t="shared" si="0"/>
        <v>85555.734621178548</v>
      </c>
      <c r="C19" s="12">
        <f>+B19-NH3_2007!B18</f>
        <v>2085.3880653972301</v>
      </c>
      <c r="D19" s="13">
        <f>+(B19-NH3_2007!B18)/NH3_2007!B18</f>
        <v>2.4983579815421195E-2</v>
      </c>
      <c r="E19" s="8">
        <v>1460.7568957399999</v>
      </c>
      <c r="F19" s="8">
        <v>6339.5656312000001</v>
      </c>
      <c r="G19" s="8"/>
      <c r="H19" s="8">
        <v>39935.826423539598</v>
      </c>
      <c r="I19" s="8">
        <v>24832.741174574701</v>
      </c>
      <c r="J19" s="8">
        <v>1173.1016840899999</v>
      </c>
      <c r="K19" s="8"/>
      <c r="L19" s="8">
        <v>37.045411367717101</v>
      </c>
      <c r="M19" s="8">
        <v>65.283026266645805</v>
      </c>
      <c r="N19" s="8"/>
      <c r="O19" s="12"/>
      <c r="P19" s="12"/>
      <c r="Q19" s="12"/>
      <c r="R19" s="12">
        <v>11711.414374399899</v>
      </c>
    </row>
    <row r="20" spans="1:18">
      <c r="A20" s="1" t="s">
        <v>32</v>
      </c>
      <c r="B20" s="12">
        <f t="shared" si="0"/>
        <v>7449.3300833769081</v>
      </c>
      <c r="C20" s="12">
        <f>+B20-NH3_2007!B19</f>
        <v>183.80375071643812</v>
      </c>
      <c r="D20" s="13">
        <f>+(B20-NH3_2007!B19)/NH3_2007!B19</f>
        <v>2.5298064076953581E-2</v>
      </c>
      <c r="E20" s="8">
        <v>273.53746433999999</v>
      </c>
      <c r="F20" s="8">
        <v>541.00155554000003</v>
      </c>
      <c r="G20" s="8"/>
      <c r="H20" s="8">
        <v>4976.6690633294502</v>
      </c>
      <c r="I20" s="8">
        <v>1187.61139213767</v>
      </c>
      <c r="J20" s="8">
        <v>390.754034316</v>
      </c>
      <c r="K20" s="8"/>
      <c r="L20" s="8">
        <v>15.247332525087501</v>
      </c>
      <c r="M20" s="8">
        <v>6.3871887E-3</v>
      </c>
      <c r="N20" s="8"/>
      <c r="O20" s="12"/>
      <c r="P20" s="12"/>
      <c r="Q20" s="12"/>
      <c r="R20" s="12">
        <v>64.5028539999999</v>
      </c>
    </row>
    <row r="21" spans="1:18">
      <c r="A21" s="1" t="s">
        <v>33</v>
      </c>
      <c r="B21" s="12">
        <f t="shared" si="0"/>
        <v>33480.987922249566</v>
      </c>
      <c r="C21" s="12">
        <f>+B21-NH3_2007!B20</f>
        <v>2075.1858680889454</v>
      </c>
      <c r="D21" s="13">
        <f>+(B21-NH3_2007!B20)/NH3_2007!B20</f>
        <v>6.6076512375331173E-2</v>
      </c>
      <c r="E21" s="8">
        <v>338.49650033</v>
      </c>
      <c r="F21" s="8">
        <v>0.39500639999999998</v>
      </c>
      <c r="G21" s="8"/>
      <c r="H21" s="8">
        <v>30095.8503855987</v>
      </c>
      <c r="I21" s="8">
        <v>1297.4749325543601</v>
      </c>
      <c r="J21" s="8">
        <v>1382.06888718</v>
      </c>
      <c r="K21" s="8"/>
      <c r="L21" s="8">
        <v>37.412599583327101</v>
      </c>
      <c r="M21" s="8">
        <v>6.3040566031824996</v>
      </c>
      <c r="N21" s="8"/>
      <c r="O21" s="12"/>
      <c r="P21" s="12"/>
      <c r="Q21" s="12"/>
      <c r="R21" s="12">
        <v>322.98555399999998</v>
      </c>
    </row>
    <row r="22" spans="1:18">
      <c r="A22" s="1" t="s">
        <v>34</v>
      </c>
      <c r="B22" s="12">
        <f t="shared" si="0"/>
        <v>6471.6537604070063</v>
      </c>
      <c r="C22" s="12">
        <f>+B22-NH3_2007!B21</f>
        <v>-733.0068596679439</v>
      </c>
      <c r="D22" s="13">
        <f>+(B22-NH3_2007!B21)/NH3_2007!B21</f>
        <v>-0.1017406507151087</v>
      </c>
      <c r="E22" s="8">
        <v>419.64884409000001</v>
      </c>
      <c r="F22" s="8">
        <v>324.66900900000002</v>
      </c>
      <c r="G22" s="8"/>
      <c r="H22" s="8">
        <v>2229.5571151815402</v>
      </c>
      <c r="I22" s="8">
        <v>2128.84805892748</v>
      </c>
      <c r="J22" s="8">
        <v>1316.11031643</v>
      </c>
      <c r="K22" s="8"/>
      <c r="L22" s="8">
        <v>37.090942360586297</v>
      </c>
      <c r="M22" s="8">
        <v>1.9617094174</v>
      </c>
      <c r="N22" s="8"/>
      <c r="O22" s="12"/>
      <c r="P22" s="12"/>
      <c r="Q22" s="12"/>
      <c r="R22" s="12">
        <v>13.767765000000001</v>
      </c>
    </row>
    <row r="23" spans="1:18">
      <c r="A23" s="1" t="s">
        <v>35</v>
      </c>
      <c r="B23" s="12">
        <f t="shared" si="0"/>
        <v>66872.487283051247</v>
      </c>
      <c r="C23" s="12">
        <f>+B23-NH3_2007!B22</f>
        <v>562.6154726724053</v>
      </c>
      <c r="D23" s="13">
        <f>+(B23-NH3_2007!B22)/NH3_2007!B22</f>
        <v>8.484641235339329E-3</v>
      </c>
      <c r="E23" s="8">
        <v>885.91280942000003</v>
      </c>
      <c r="F23" s="8">
        <v>708.32444414999998</v>
      </c>
      <c r="G23" s="8"/>
      <c r="H23" s="8">
        <v>57264.8448039383</v>
      </c>
      <c r="I23" s="8">
        <v>4930.9794895682398</v>
      </c>
      <c r="J23" s="8">
        <v>2363.4985291399998</v>
      </c>
      <c r="K23" s="8"/>
      <c r="L23" s="8">
        <v>101.375019889749</v>
      </c>
      <c r="M23" s="8">
        <v>4.71546714495926</v>
      </c>
      <c r="N23" s="8"/>
      <c r="O23" s="12"/>
      <c r="P23" s="12"/>
      <c r="Q23" s="12"/>
      <c r="R23" s="12">
        <v>612.83671979999997</v>
      </c>
    </row>
    <row r="24" spans="1:18">
      <c r="A24" s="1" t="s">
        <v>36</v>
      </c>
      <c r="B24" s="12">
        <f t="shared" si="0"/>
        <v>200956.51647538392</v>
      </c>
      <c r="C24" s="12">
        <f>+B24-NH3_2007!B23</f>
        <v>4932.9655693823879</v>
      </c>
      <c r="D24" s="13">
        <f>+(B24-NH3_2007!B23)/NH3_2007!B23</f>
        <v>2.5165167892239004E-2</v>
      </c>
      <c r="E24" s="8">
        <v>461.24825012999997</v>
      </c>
      <c r="F24" s="8">
        <v>1834.1318964</v>
      </c>
      <c r="G24" s="8"/>
      <c r="H24" s="8">
        <v>189513.40533748601</v>
      </c>
      <c r="I24" s="8">
        <v>2314.4011790055602</v>
      </c>
      <c r="J24" s="8">
        <v>1486.98901454</v>
      </c>
      <c r="K24" s="8"/>
      <c r="L24" s="8">
        <v>74.498616521062402</v>
      </c>
      <c r="M24" s="8">
        <v>14.7133120212899</v>
      </c>
      <c r="N24" s="8"/>
      <c r="O24" s="12"/>
      <c r="P24" s="12"/>
      <c r="Q24" s="12"/>
      <c r="R24" s="12">
        <v>5257.1288692799899</v>
      </c>
    </row>
    <row r="25" spans="1:18">
      <c r="A25" s="1" t="s">
        <v>37</v>
      </c>
      <c r="B25" s="12">
        <f t="shared" si="0"/>
        <v>75000.181842221253</v>
      </c>
      <c r="C25" s="12">
        <f>+B25-NH3_2007!B24</f>
        <v>6271.9739838475798</v>
      </c>
      <c r="D25" s="13">
        <f>+(B25-NH3_2007!B24)/NH3_2007!B24</f>
        <v>9.1257639028971396E-2</v>
      </c>
      <c r="E25" s="8">
        <v>480.84147480000001</v>
      </c>
      <c r="F25" s="8">
        <v>1432.2261152999999</v>
      </c>
      <c r="G25" s="8"/>
      <c r="H25" s="8">
        <v>65768.747719624196</v>
      </c>
      <c r="I25" s="8">
        <v>281.46894609291502</v>
      </c>
      <c r="J25" s="8">
        <v>1133.1913049100001</v>
      </c>
      <c r="K25" s="8"/>
      <c r="L25" s="8">
        <v>25.174830737494901</v>
      </c>
      <c r="M25" s="8">
        <v>12.89449421664</v>
      </c>
      <c r="N25" s="8"/>
      <c r="O25" s="12"/>
      <c r="P25" s="12"/>
      <c r="Q25" s="12"/>
      <c r="R25" s="12">
        <v>5865.63695653999</v>
      </c>
    </row>
    <row r="26" spans="1:18">
      <c r="A26" s="1" t="s">
        <v>38</v>
      </c>
      <c r="B26" s="12">
        <f t="shared" si="0"/>
        <v>140303.29522122056</v>
      </c>
      <c r="C26" s="12">
        <f>+B26-NH3_2007!B25</f>
        <v>4512.7394477014604</v>
      </c>
      <c r="D26" s="13">
        <f>+(B26-NH3_2007!B25)/NH3_2007!B25</f>
        <v>3.3233087691518989E-2</v>
      </c>
      <c r="E26" s="8">
        <v>752.38809904000004</v>
      </c>
      <c r="F26" s="8">
        <v>1510.5818862000001</v>
      </c>
      <c r="G26" s="8"/>
      <c r="H26" s="8">
        <v>129832.704967023</v>
      </c>
      <c r="I26" s="8">
        <v>1684.4872847566301</v>
      </c>
      <c r="J26" s="8">
        <v>1773.63758061</v>
      </c>
      <c r="K26" s="8"/>
      <c r="L26" s="8">
        <v>59.091821353665999</v>
      </c>
      <c r="M26" s="8">
        <v>22.484852097242801</v>
      </c>
      <c r="N26" s="8"/>
      <c r="O26" s="12"/>
      <c r="P26" s="12"/>
      <c r="Q26" s="12"/>
      <c r="R26" s="12">
        <v>4667.9187301399897</v>
      </c>
    </row>
    <row r="27" spans="1:18">
      <c r="A27" s="1" t="s">
        <v>39</v>
      </c>
      <c r="B27" s="12">
        <f t="shared" si="0"/>
        <v>78611.168666354919</v>
      </c>
      <c r="C27" s="12">
        <f>+B27-NH3_2007!B26</f>
        <v>1768.8620363583468</v>
      </c>
      <c r="D27" s="13">
        <f>+(B27-NH3_2007!B26)/NH3_2007!B26</f>
        <v>2.3019377136550511E-2</v>
      </c>
      <c r="E27" s="8">
        <v>164.62357671000001</v>
      </c>
      <c r="F27" s="8">
        <v>48.627772180000001</v>
      </c>
      <c r="G27" s="8"/>
      <c r="H27" s="8">
        <v>56779.483886692702</v>
      </c>
      <c r="I27" s="8">
        <v>308.42245448587403</v>
      </c>
      <c r="J27" s="8">
        <v>287.66782935999998</v>
      </c>
      <c r="K27" s="8"/>
      <c r="L27" s="8">
        <v>19.4553940228251</v>
      </c>
      <c r="M27" s="8">
        <v>10.864466673620999</v>
      </c>
      <c r="N27" s="8"/>
      <c r="O27" s="12"/>
      <c r="P27" s="12"/>
      <c r="Q27" s="12"/>
      <c r="R27" s="12">
        <v>20992.023286229902</v>
      </c>
    </row>
    <row r="28" spans="1:18">
      <c r="A28" s="1" t="s">
        <v>40</v>
      </c>
      <c r="B28" s="12">
        <f t="shared" si="0"/>
        <v>184160.6025623575</v>
      </c>
      <c r="C28" s="12">
        <f>+B28-NH3_2007!B27</f>
        <v>4648.447129056789</v>
      </c>
      <c r="D28" s="13">
        <f>+(B28-NH3_2007!B27)/NH3_2007!B27</f>
        <v>2.589488782994397E-2</v>
      </c>
      <c r="E28" s="8">
        <v>289.72330397999997</v>
      </c>
      <c r="F28" s="8">
        <v>1039.0649357</v>
      </c>
      <c r="G28" s="8"/>
      <c r="H28" s="8">
        <v>181082.38060799101</v>
      </c>
      <c r="I28" s="8">
        <v>491.78651698943798</v>
      </c>
      <c r="J28" s="8">
        <v>511.80290210700002</v>
      </c>
      <c r="K28" s="8"/>
      <c r="L28" s="8">
        <v>38.024137516825597</v>
      </c>
      <c r="M28" s="8">
        <v>33.169069533200499</v>
      </c>
      <c r="N28" s="8"/>
      <c r="O28" s="12"/>
      <c r="P28" s="12"/>
      <c r="Q28" s="12"/>
      <c r="R28" s="12">
        <v>674.65108853999902</v>
      </c>
    </row>
    <row r="29" spans="1:18">
      <c r="A29" s="1" t="s">
        <v>41</v>
      </c>
      <c r="B29" s="12">
        <f t="shared" si="0"/>
        <v>9705.3076592423622</v>
      </c>
      <c r="C29" s="12">
        <f>+B29-NH3_2007!B28</f>
        <v>301.14050678052445</v>
      </c>
      <c r="D29" s="13">
        <f>+(B29-NH3_2007!B28)/NH3_2007!B28</f>
        <v>3.2022028309193908E-2</v>
      </c>
      <c r="E29" s="8">
        <v>798.85936882999999</v>
      </c>
      <c r="F29" s="8">
        <v>77.058752999999996</v>
      </c>
      <c r="G29" s="8"/>
      <c r="H29" s="8">
        <v>5421.2817001025396</v>
      </c>
      <c r="I29" s="8">
        <v>353.65339728469201</v>
      </c>
      <c r="J29" s="8">
        <v>712.22283548300004</v>
      </c>
      <c r="K29" s="8"/>
      <c r="L29" s="8">
        <v>24.537313787933599</v>
      </c>
      <c r="M29" s="8">
        <v>3.1978352541969901</v>
      </c>
      <c r="N29" s="8"/>
      <c r="O29" s="12"/>
      <c r="P29" s="12"/>
      <c r="Q29" s="12"/>
      <c r="R29" s="12">
        <v>2314.4964555000001</v>
      </c>
    </row>
    <row r="30" spans="1:18">
      <c r="A30" s="1" t="s">
        <v>42</v>
      </c>
      <c r="B30" s="12">
        <f t="shared" si="0"/>
        <v>2221.5330293439742</v>
      </c>
      <c r="C30" s="12">
        <f>+B30-NH3_2007!B29</f>
        <v>-60.912859608578401</v>
      </c>
      <c r="D30" s="13">
        <f>+(B30-NH3_2007!B29)/NH3_2007!B29</f>
        <v>-2.6687537217599578E-2</v>
      </c>
      <c r="E30" s="8">
        <v>222.08019726000001</v>
      </c>
      <c r="F30" s="8">
        <v>46.322317310000003</v>
      </c>
      <c r="G30" s="8"/>
      <c r="H30" s="8">
        <v>1178.02096511798</v>
      </c>
      <c r="I30" s="8">
        <v>391.258766484023</v>
      </c>
      <c r="J30" s="8">
        <v>362.476078761</v>
      </c>
      <c r="K30" s="8"/>
      <c r="L30" s="8">
        <v>12.0395210109714</v>
      </c>
      <c r="M30" s="8"/>
      <c r="N30" s="8"/>
      <c r="O30" s="12"/>
      <c r="P30" s="12"/>
      <c r="Q30" s="12"/>
      <c r="R30" s="12">
        <v>9.3351834</v>
      </c>
    </row>
    <row r="31" spans="1:18">
      <c r="A31" s="1" t="s">
        <v>43</v>
      </c>
      <c r="B31" s="12">
        <f t="shared" si="0"/>
        <v>10463.570490998007</v>
      </c>
      <c r="C31" s="12">
        <f>+B31-NH3_2007!B30</f>
        <v>-850.91108075131888</v>
      </c>
      <c r="D31" s="13">
        <f>+(B31-NH3_2007!B30)/NH3_2007!B30</f>
        <v>-7.5205485585475212E-2</v>
      </c>
      <c r="E31" s="8">
        <v>728.71996607000005</v>
      </c>
      <c r="F31" s="8">
        <v>892.74786202999996</v>
      </c>
      <c r="G31" s="8"/>
      <c r="H31" s="8">
        <v>3528.99968852752</v>
      </c>
      <c r="I31" s="8">
        <v>3083.4937144872702</v>
      </c>
      <c r="J31" s="8">
        <v>1871.66644647</v>
      </c>
      <c r="K31" s="8"/>
      <c r="L31" s="8">
        <v>53.931537869441598</v>
      </c>
      <c r="M31" s="8">
        <v>8.5275958337759903</v>
      </c>
      <c r="N31" s="8"/>
      <c r="O31" s="12"/>
      <c r="P31" s="12"/>
      <c r="Q31" s="12"/>
      <c r="R31" s="12">
        <v>295.48367970999999</v>
      </c>
    </row>
    <row r="32" spans="1:18">
      <c r="A32" s="1" t="s">
        <v>44</v>
      </c>
      <c r="B32" s="12">
        <f t="shared" si="0"/>
        <v>43527.93483065319</v>
      </c>
      <c r="C32" s="12">
        <f>+B32-NH3_2007!B31</f>
        <v>209.67281021818053</v>
      </c>
      <c r="D32" s="13">
        <f>+(B32-NH3_2007!B31)/NH3_2007!B31</f>
        <v>4.8402867621805609E-3</v>
      </c>
      <c r="E32" s="8">
        <v>569.52393181999992</v>
      </c>
      <c r="F32" s="8">
        <v>0.128216</v>
      </c>
      <c r="G32" s="8"/>
      <c r="H32" s="8">
        <v>39412.8175061738</v>
      </c>
      <c r="I32" s="8">
        <v>457.71934241909202</v>
      </c>
      <c r="J32" s="8">
        <v>666.38241205899999</v>
      </c>
      <c r="K32" s="8"/>
      <c r="L32" s="8">
        <v>12.110291090834901</v>
      </c>
      <c r="M32" s="8">
        <v>11.4937613354645</v>
      </c>
      <c r="N32" s="8"/>
      <c r="O32" s="12"/>
      <c r="P32" s="12"/>
      <c r="Q32" s="12"/>
      <c r="R32" s="12">
        <v>2397.7593697550001</v>
      </c>
    </row>
    <row r="33" spans="1:18">
      <c r="A33" s="1" t="s">
        <v>45</v>
      </c>
      <c r="B33" s="12">
        <f t="shared" si="0"/>
        <v>48352.084047782839</v>
      </c>
      <c r="C33" s="12">
        <f>+B33-NH3_2007!B32</f>
        <v>-3004.7743789414744</v>
      </c>
      <c r="D33" s="13">
        <f>+(B33-NH3_2007!B32)/NH3_2007!B32</f>
        <v>-5.8507752829715438E-2</v>
      </c>
      <c r="E33" s="8">
        <v>1079.37141606</v>
      </c>
      <c r="F33" s="8">
        <v>1327.8587081999999</v>
      </c>
      <c r="G33" s="8"/>
      <c r="H33" s="8">
        <v>40464.465999383399</v>
      </c>
      <c r="I33" s="8">
        <v>2219.3217550530399</v>
      </c>
      <c r="J33" s="8">
        <v>3060.1006812400001</v>
      </c>
      <c r="K33" s="8"/>
      <c r="L33" s="8">
        <v>106.606045233001</v>
      </c>
      <c r="M33" s="8">
        <v>0.11842661339999901</v>
      </c>
      <c r="N33" s="8"/>
      <c r="O33" s="12"/>
      <c r="P33" s="12"/>
      <c r="Q33" s="12"/>
      <c r="R33" s="12">
        <v>94.241016000000002</v>
      </c>
    </row>
    <row r="34" spans="1:18">
      <c r="A34" s="1" t="s">
        <v>46</v>
      </c>
      <c r="B34" s="12">
        <f t="shared" si="0"/>
        <v>194152.99789213963</v>
      </c>
      <c r="C34" s="12">
        <f>+B34-NH3_2007!B33</f>
        <v>10408.091521930473</v>
      </c>
      <c r="D34" s="13">
        <f>+(B34-NH3_2007!B33)/NH3_2007!B33</f>
        <v>5.6644245152354077E-2</v>
      </c>
      <c r="E34" s="8">
        <v>659.30741255999999</v>
      </c>
      <c r="F34" s="8">
        <v>1390.2279716</v>
      </c>
      <c r="G34" s="8"/>
      <c r="H34" s="8">
        <v>180593.560093534</v>
      </c>
      <c r="I34" s="8">
        <v>968.89658648819204</v>
      </c>
      <c r="J34" s="8">
        <v>2778.1559517699998</v>
      </c>
      <c r="K34" s="8"/>
      <c r="L34" s="8">
        <v>72.230397687686406</v>
      </c>
      <c r="M34" s="8">
        <v>5.8893706177396998</v>
      </c>
      <c r="N34" s="8"/>
      <c r="O34" s="12"/>
      <c r="P34" s="12"/>
      <c r="Q34" s="12"/>
      <c r="R34" s="12">
        <v>7684.7301078819901</v>
      </c>
    </row>
    <row r="35" spans="1:18">
      <c r="A35" s="1" t="s">
        <v>47</v>
      </c>
      <c r="B35" s="12">
        <f t="shared" si="0"/>
        <v>89270.054003082667</v>
      </c>
      <c r="C35" s="12">
        <f>+B35-NH3_2007!B34</f>
        <v>3136.6629355301702</v>
      </c>
      <c r="D35" s="13">
        <f>+(B35-NH3_2007!B34)/NH3_2007!B34</f>
        <v>3.6416340941112554E-2</v>
      </c>
      <c r="E35" s="8">
        <v>385.36698983999997</v>
      </c>
      <c r="F35" s="8">
        <v>6002.2535310000003</v>
      </c>
      <c r="G35" s="8"/>
      <c r="H35" s="8">
        <v>81968.261152881503</v>
      </c>
      <c r="I35" s="8">
        <v>164.443179809253</v>
      </c>
      <c r="J35" s="8">
        <v>186.89021441400001</v>
      </c>
      <c r="K35" s="8"/>
      <c r="L35" s="8">
        <v>35.508533522385903</v>
      </c>
      <c r="M35" s="8">
        <v>7.0080260155197998</v>
      </c>
      <c r="N35" s="8"/>
      <c r="O35" s="12"/>
      <c r="P35" s="12"/>
      <c r="Q35" s="12"/>
      <c r="R35" s="12">
        <v>520.32237559999999</v>
      </c>
    </row>
    <row r="36" spans="1:18">
      <c r="A36" s="1" t="s">
        <v>48</v>
      </c>
      <c r="B36" s="12">
        <f t="shared" si="0"/>
        <v>116140.14521809916</v>
      </c>
      <c r="C36" s="12">
        <f>+B36-NH3_2007!B35</f>
        <v>4267.8034190346953</v>
      </c>
      <c r="D36" s="13">
        <f>+(B36-NH3_2007!B35)/NH3_2007!B35</f>
        <v>3.8148869956616788E-2</v>
      </c>
      <c r="E36" s="8">
        <v>1315.4582352100001</v>
      </c>
      <c r="F36" s="8">
        <v>3017.1348555</v>
      </c>
      <c r="G36" s="8"/>
      <c r="H36" s="8">
        <v>104359.563081295</v>
      </c>
      <c r="I36" s="8">
        <v>4060.2692706642401</v>
      </c>
      <c r="J36" s="8">
        <v>3078.9594167700002</v>
      </c>
      <c r="K36" s="8"/>
      <c r="L36" s="8">
        <v>89.838704416592094</v>
      </c>
      <c r="M36" s="8">
        <v>17.884338703340699</v>
      </c>
      <c r="N36" s="8"/>
      <c r="O36" s="12"/>
      <c r="P36" s="12"/>
      <c r="Q36" s="12"/>
      <c r="R36" s="12">
        <v>201.03731553999901</v>
      </c>
    </row>
    <row r="37" spans="1:18">
      <c r="A37" s="1" t="s">
        <v>49</v>
      </c>
      <c r="B37" s="12">
        <f t="shared" si="0"/>
        <v>116478.32624115012</v>
      </c>
      <c r="C37" s="12">
        <f>+B37-NH3_2007!B36</f>
        <v>4131.6882223023858</v>
      </c>
      <c r="D37" s="13">
        <f>+(B37-NH3_2007!B36)/NH3_2007!B36</f>
        <v>3.6776251565349354E-2</v>
      </c>
      <c r="E37" s="8">
        <v>1095.4424023399999</v>
      </c>
      <c r="F37" s="8">
        <v>2405.5297102</v>
      </c>
      <c r="G37" s="8"/>
      <c r="H37" s="8">
        <v>101736.75699415999</v>
      </c>
      <c r="I37" s="8">
        <v>866.37206026107003</v>
      </c>
      <c r="J37" s="8">
        <v>1339.6654354699999</v>
      </c>
      <c r="K37" s="8"/>
      <c r="L37" s="8">
        <v>35.030909647209398</v>
      </c>
      <c r="M37" s="8">
        <v>8.8723415818550997</v>
      </c>
      <c r="N37" s="8"/>
      <c r="O37" s="12"/>
      <c r="P37" s="12"/>
      <c r="Q37" s="12"/>
      <c r="R37" s="12">
        <v>8990.6563874900094</v>
      </c>
    </row>
    <row r="38" spans="1:18">
      <c r="A38" s="1" t="s">
        <v>50</v>
      </c>
      <c r="B38" s="12">
        <f t="shared" si="0"/>
        <v>64922.648109100701</v>
      </c>
      <c r="C38" s="12">
        <f>+B38-NH3_2007!B37</f>
        <v>1335.7372967161937</v>
      </c>
      <c r="D38" s="13">
        <f>+(B38-NH3_2007!B37)/NH3_2007!B37</f>
        <v>2.1006481988995112E-2</v>
      </c>
      <c r="E38" s="8">
        <v>381.46419029000003</v>
      </c>
      <c r="F38" s="8">
        <v>2.939127</v>
      </c>
      <c r="G38" s="8"/>
      <c r="H38" s="8">
        <v>44296.611855665702</v>
      </c>
      <c r="I38" s="8">
        <v>1289.14039430312</v>
      </c>
      <c r="J38" s="8">
        <v>1069.25180744</v>
      </c>
      <c r="K38" s="8"/>
      <c r="L38" s="8">
        <v>32.163524226473697</v>
      </c>
      <c r="M38" s="8">
        <v>7.3956768654129004</v>
      </c>
      <c r="N38" s="8"/>
      <c r="O38" s="12"/>
      <c r="P38" s="12"/>
      <c r="Q38" s="12"/>
      <c r="R38" s="12">
        <v>17843.681533309998</v>
      </c>
    </row>
    <row r="39" spans="1:18">
      <c r="A39" s="1" t="s">
        <v>51</v>
      </c>
      <c r="B39" s="12">
        <f t="shared" si="0"/>
        <v>82112.781895673339</v>
      </c>
      <c r="C39" s="12">
        <f>+B39-NH3_2007!B38</f>
        <v>1982.6141326947691</v>
      </c>
      <c r="D39" s="13">
        <f>+(B39-NH3_2007!B38)/NH3_2007!B38</f>
        <v>2.4742418343104589E-2</v>
      </c>
      <c r="E39" s="8">
        <v>1510.2997656299999</v>
      </c>
      <c r="F39" s="8">
        <v>1613.5029413</v>
      </c>
      <c r="G39" s="8"/>
      <c r="H39" s="8">
        <v>73996.603981470995</v>
      </c>
      <c r="I39" s="8">
        <v>1813.5218840308801</v>
      </c>
      <c r="J39" s="8">
        <v>2735.6593430799999</v>
      </c>
      <c r="K39" s="8"/>
      <c r="L39" s="8">
        <v>75.060648383510198</v>
      </c>
      <c r="M39" s="8">
        <v>18.840222799945</v>
      </c>
      <c r="N39" s="8"/>
      <c r="O39" s="12"/>
      <c r="P39" s="12"/>
      <c r="Q39" s="12"/>
      <c r="R39" s="12">
        <v>349.29310897800002</v>
      </c>
    </row>
    <row r="40" spans="1:18">
      <c r="A40" s="1" t="s">
        <v>52</v>
      </c>
      <c r="B40" s="12">
        <f t="shared" si="0"/>
        <v>1097.6820230020671</v>
      </c>
      <c r="C40" s="12">
        <f>+B40-NH3_2007!B39</f>
        <v>-45.36715567015267</v>
      </c>
      <c r="D40" s="13">
        <f>+(B40-NH3_2007!B39)/NH3_2007!B39</f>
        <v>-3.9689592116108008E-2</v>
      </c>
      <c r="E40" s="8">
        <v>139.26885933</v>
      </c>
      <c r="F40" s="8">
        <v>114.99926000000001</v>
      </c>
      <c r="G40" s="8"/>
      <c r="H40" s="8">
        <v>273.507318190494</v>
      </c>
      <c r="I40" s="8">
        <v>337.10213391057601</v>
      </c>
      <c r="J40" s="8">
        <v>226.154872345</v>
      </c>
      <c r="K40" s="8"/>
      <c r="L40" s="8">
        <v>5.5395792259970698</v>
      </c>
      <c r="M40" s="8">
        <v>1.1100000000000001</v>
      </c>
      <c r="N40" s="8"/>
      <c r="O40" s="12"/>
      <c r="P40" s="12"/>
      <c r="Q40" s="12"/>
      <c r="R40" s="12"/>
    </row>
    <row r="41" spans="1:18">
      <c r="A41" s="1" t="s">
        <v>53</v>
      </c>
      <c r="B41" s="12">
        <f t="shared" si="0"/>
        <v>39792.588722089858</v>
      </c>
      <c r="C41" s="12">
        <f>+B41-NH3_2007!B40</f>
        <v>1075.0520749239367</v>
      </c>
      <c r="D41" s="13">
        <f>+(B41-NH3_2007!B40)/NH3_2007!B40</f>
        <v>2.7766541159912075E-2</v>
      </c>
      <c r="E41" s="8">
        <v>504.86585923999996</v>
      </c>
      <c r="F41" s="8">
        <v>1840.1517105</v>
      </c>
      <c r="G41" s="8"/>
      <c r="H41" s="8">
        <v>31874.1261831226</v>
      </c>
      <c r="I41" s="8">
        <v>567.130737807316</v>
      </c>
      <c r="J41" s="8">
        <v>1204.27378189</v>
      </c>
      <c r="K41" s="8"/>
      <c r="L41" s="8">
        <v>35.900584509514502</v>
      </c>
      <c r="M41" s="8">
        <v>4.1370862874306997</v>
      </c>
      <c r="N41" s="8"/>
      <c r="O41" s="12"/>
      <c r="P41" s="12"/>
      <c r="Q41" s="12"/>
      <c r="R41" s="12">
        <v>3762.002778733</v>
      </c>
    </row>
    <row r="42" spans="1:18">
      <c r="A42" s="1" t="s">
        <v>54</v>
      </c>
      <c r="B42" s="12">
        <f t="shared" si="0"/>
        <v>138478.03290912625</v>
      </c>
      <c r="C42" s="12">
        <f>+B42-NH3_2007!B41</f>
        <v>4663.3176620439044</v>
      </c>
      <c r="D42" s="13">
        <f>+(B42-NH3_2007!B41)/NH3_2007!B41</f>
        <v>3.4849064644596937E-2</v>
      </c>
      <c r="E42" s="8">
        <v>46.955761600000002</v>
      </c>
      <c r="F42" s="8">
        <v>228.17330000000001</v>
      </c>
      <c r="G42" s="8"/>
      <c r="H42" s="8">
        <v>136253.075373364</v>
      </c>
      <c r="I42" s="8">
        <v>188.075113314525</v>
      </c>
      <c r="J42" s="8">
        <v>227.145822267</v>
      </c>
      <c r="K42" s="8"/>
      <c r="L42" s="8">
        <v>25.925048726160401</v>
      </c>
      <c r="M42" s="8">
        <v>1.77532961457599</v>
      </c>
      <c r="N42" s="8"/>
      <c r="O42" s="12"/>
      <c r="P42" s="12"/>
      <c r="Q42" s="12"/>
      <c r="R42" s="12">
        <v>1506.9071602399899</v>
      </c>
    </row>
    <row r="43" spans="1:18">
      <c r="A43" s="1" t="s">
        <v>55</v>
      </c>
      <c r="B43" s="12">
        <f t="shared" si="0"/>
        <v>42507.659261770918</v>
      </c>
      <c r="C43" s="12">
        <f>+B43-NH3_2007!B42</f>
        <v>1147.7112448688349</v>
      </c>
      <c r="D43" s="13">
        <f>+(B43-NH3_2007!B42)/NH3_2007!B42</f>
        <v>2.7749339636495996E-2</v>
      </c>
      <c r="E43" s="8">
        <v>401.71771006999995</v>
      </c>
      <c r="F43" s="8">
        <v>955.81618119999996</v>
      </c>
      <c r="G43" s="8"/>
      <c r="H43" s="8">
        <v>36219.549134893299</v>
      </c>
      <c r="I43" s="8">
        <v>927.413724683655</v>
      </c>
      <c r="J43" s="8">
        <v>1904.3172528499999</v>
      </c>
      <c r="K43" s="8"/>
      <c r="L43" s="8">
        <v>46.851000820377003</v>
      </c>
      <c r="M43" s="8">
        <v>11.503561203599901</v>
      </c>
      <c r="N43" s="8"/>
      <c r="O43" s="12"/>
      <c r="P43" s="12"/>
      <c r="Q43" s="12"/>
      <c r="R43" s="12">
        <v>2040.49069604999</v>
      </c>
    </row>
    <row r="44" spans="1:18">
      <c r="A44" s="1" t="s">
        <v>56</v>
      </c>
      <c r="B44" s="12">
        <f t="shared" si="0"/>
        <v>325717.89030618122</v>
      </c>
      <c r="C44" s="12">
        <f>+B44-NH3_2007!B43</f>
        <v>7234.6776968351915</v>
      </c>
      <c r="D44" s="13">
        <f>+(B44-NH3_2007!B43)/NH3_2007!B43</f>
        <v>2.271604094156543E-2</v>
      </c>
      <c r="E44" s="8">
        <v>5304.3963122000005</v>
      </c>
      <c r="F44" s="8">
        <v>2259.5046520000001</v>
      </c>
      <c r="G44" s="8"/>
      <c r="H44" s="8">
        <v>299220.12158411701</v>
      </c>
      <c r="I44" s="8">
        <v>2543.5619598985199</v>
      </c>
      <c r="J44" s="8">
        <v>7138.7515875999998</v>
      </c>
      <c r="K44" s="8"/>
      <c r="L44" s="8">
        <v>174.091495409175</v>
      </c>
      <c r="M44" s="8">
        <v>31.347868117564801</v>
      </c>
      <c r="N44" s="8"/>
      <c r="O44" s="12"/>
      <c r="P44" s="12"/>
      <c r="Q44" s="12"/>
      <c r="R44" s="12">
        <v>9046.1148468389692</v>
      </c>
    </row>
    <row r="45" spans="1:18">
      <c r="A45" s="1" t="s">
        <v>57</v>
      </c>
      <c r="B45" s="12">
        <f t="shared" si="0"/>
        <v>74.973229046</v>
      </c>
      <c r="C45" s="12">
        <f>+B45-NH3_2007!B44</f>
        <v>-237.48228336159892</v>
      </c>
      <c r="D45" s="13">
        <f>+(B45-NH3_2007!B44)/NH3_2007!B44</f>
        <v>-0.76005150791451792</v>
      </c>
      <c r="E45" s="8">
        <v>45.469772030000001</v>
      </c>
      <c r="F45" s="8">
        <v>29.503457015999999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41608.992535340942</v>
      </c>
      <c r="C46" s="12">
        <f>+B46-NH3_2007!B45</f>
        <v>246.95165070894291</v>
      </c>
      <c r="D46" s="13">
        <f>+(B46-NH3_2007!B45)/NH3_2007!B45</f>
        <v>5.9704899813272372E-3</v>
      </c>
      <c r="E46" s="8">
        <v>298.32408357999998</v>
      </c>
      <c r="F46" s="8">
        <v>545.03245405999996</v>
      </c>
      <c r="G46" s="8"/>
      <c r="H46" s="8">
        <v>36275.485481917502</v>
      </c>
      <c r="I46" s="8">
        <v>1847.2922984741799</v>
      </c>
      <c r="J46" s="8">
        <v>736.66386799400004</v>
      </c>
      <c r="K46" s="8"/>
      <c r="L46" s="8">
        <v>19.477215326955399</v>
      </c>
      <c r="M46" s="8">
        <v>5.7259529482945002</v>
      </c>
      <c r="N46" s="8"/>
      <c r="O46" s="12"/>
      <c r="P46" s="12"/>
      <c r="Q46" s="12"/>
      <c r="R46" s="12">
        <v>1880.9911810399999</v>
      </c>
    </row>
    <row r="47" spans="1:18">
      <c r="A47" s="1" t="s">
        <v>59</v>
      </c>
      <c r="B47" s="12">
        <f t="shared" si="0"/>
        <v>8537.224201672474</v>
      </c>
      <c r="C47" s="12">
        <f>+B47-NH3_2007!B46</f>
        <v>151.05052843157682</v>
      </c>
      <c r="D47" s="13">
        <f>+(B47-NH3_2007!B46)/NH3_2007!B46</f>
        <v>1.8011853118849404E-2</v>
      </c>
      <c r="E47" s="8">
        <v>24.784448449999999</v>
      </c>
      <c r="F47" s="8"/>
      <c r="G47" s="8"/>
      <c r="H47" s="8">
        <v>7611.88384831033</v>
      </c>
      <c r="I47" s="8">
        <v>550.43865441601702</v>
      </c>
      <c r="J47" s="8">
        <v>329.857349048</v>
      </c>
      <c r="K47" s="8"/>
      <c r="L47" s="8">
        <v>6.2336584481288897</v>
      </c>
      <c r="M47" s="8">
        <v>0.22669999999999901</v>
      </c>
      <c r="N47" s="8"/>
      <c r="O47" s="12"/>
      <c r="P47" s="12"/>
      <c r="Q47" s="12"/>
      <c r="R47" s="12">
        <v>13.799543</v>
      </c>
    </row>
    <row r="48" spans="1:18">
      <c r="A48" s="1" t="s">
        <v>60</v>
      </c>
      <c r="B48" s="12">
        <f t="shared" si="0"/>
        <v>51703.574532531391</v>
      </c>
      <c r="C48" s="12">
        <f>+B48-NH3_2007!B47</f>
        <v>794.8528944192949</v>
      </c>
      <c r="D48" s="13">
        <f>+(B48-NH3_2007!B47)/NH3_2007!B47</f>
        <v>1.5613295106279776E-2</v>
      </c>
      <c r="E48" s="8">
        <v>1097.69683897</v>
      </c>
      <c r="F48" s="8">
        <v>1343.2460430000001</v>
      </c>
      <c r="G48" s="8"/>
      <c r="H48" s="8">
        <v>43499.7926411523</v>
      </c>
      <c r="I48" s="8">
        <v>1409.0909451868799</v>
      </c>
      <c r="J48" s="8">
        <v>1926.18565375</v>
      </c>
      <c r="K48" s="8"/>
      <c r="L48" s="8">
        <v>55.543579797967503</v>
      </c>
      <c r="M48" s="8">
        <v>15.881653774258</v>
      </c>
      <c r="N48" s="8"/>
      <c r="O48" s="12"/>
      <c r="P48" s="12"/>
      <c r="Q48" s="12"/>
      <c r="R48" s="12">
        <v>2356.1371768999902</v>
      </c>
    </row>
    <row r="49" spans="1:18">
      <c r="A49" s="1" t="s">
        <v>61</v>
      </c>
      <c r="B49" s="12">
        <f t="shared" si="0"/>
        <v>62566.970077323291</v>
      </c>
      <c r="C49" s="12">
        <f>+B49-NH3_2007!B48</f>
        <v>999.64955665796151</v>
      </c>
      <c r="D49" s="13">
        <f>+(B49-NH3_2007!B48)/NH3_2007!B48</f>
        <v>1.6236690962089618E-2</v>
      </c>
      <c r="E49" s="8">
        <v>258.71498097</v>
      </c>
      <c r="F49" s="8">
        <v>344.74055864000002</v>
      </c>
      <c r="G49" s="8"/>
      <c r="H49" s="8">
        <v>44224.215302265802</v>
      </c>
      <c r="I49" s="8">
        <v>1723.1227260067401</v>
      </c>
      <c r="J49" s="8">
        <v>1947.1421033300001</v>
      </c>
      <c r="K49" s="8"/>
      <c r="L49" s="8">
        <v>52.487566337041002</v>
      </c>
      <c r="M49" s="8">
        <v>18.9105909538088</v>
      </c>
      <c r="N49" s="8"/>
      <c r="O49" s="12"/>
      <c r="P49" s="12"/>
      <c r="Q49" s="12"/>
      <c r="R49" s="12">
        <v>13997.636248819899</v>
      </c>
    </row>
    <row r="50" spans="1:18">
      <c r="A50" s="1" t="s">
        <v>62</v>
      </c>
      <c r="B50" s="12">
        <f t="shared" si="0"/>
        <v>16658.65249323448</v>
      </c>
      <c r="C50" s="12">
        <f>+B50-NH3_2007!B49</f>
        <v>731.81679075113607</v>
      </c>
      <c r="D50" s="13">
        <f>+(B50-NH3_2007!B49)/NH3_2007!B49</f>
        <v>4.5948662020606497E-2</v>
      </c>
      <c r="E50" s="8">
        <v>671.22089417000007</v>
      </c>
      <c r="F50" s="8">
        <v>251.03206261</v>
      </c>
      <c r="G50" s="8"/>
      <c r="H50" s="8">
        <v>13062.004689019501</v>
      </c>
      <c r="I50" s="8">
        <v>389.35822849261399</v>
      </c>
      <c r="J50" s="8">
        <v>431.73871466999998</v>
      </c>
      <c r="K50" s="8"/>
      <c r="L50" s="8">
        <v>11.1219391079687</v>
      </c>
      <c r="M50" s="8">
        <v>13.204582034408199</v>
      </c>
      <c r="N50" s="8"/>
      <c r="O50" s="12"/>
      <c r="P50" s="12"/>
      <c r="Q50" s="12"/>
      <c r="R50" s="12">
        <v>1828.97138312999</v>
      </c>
    </row>
    <row r="51" spans="1:18">
      <c r="A51" s="1" t="s">
        <v>63</v>
      </c>
      <c r="B51" s="12">
        <f t="shared" si="0"/>
        <v>121458.74932247242</v>
      </c>
      <c r="C51" s="12">
        <f>+B51-NH3_2007!B50</f>
        <v>980.77840144831862</v>
      </c>
      <c r="D51" s="13">
        <f>+(B51-NH3_2007!B50)/NH3_2007!B50</f>
        <v>8.1407280845660988E-3</v>
      </c>
      <c r="E51" s="8">
        <v>647.95504354000002</v>
      </c>
      <c r="F51" s="8">
        <v>463.39278698999999</v>
      </c>
      <c r="G51" s="8"/>
      <c r="H51" s="8">
        <v>115740.78676524499</v>
      </c>
      <c r="I51" s="8">
        <v>2617.94175248797</v>
      </c>
      <c r="J51" s="8">
        <v>1515.6401421800001</v>
      </c>
      <c r="K51" s="8"/>
      <c r="L51" s="8">
        <v>65.018673399741701</v>
      </c>
      <c r="M51" s="8">
        <v>6.1551543757185501</v>
      </c>
      <c r="N51" s="8"/>
      <c r="O51" s="12"/>
      <c r="P51" s="12"/>
      <c r="Q51" s="12"/>
      <c r="R51" s="12">
        <v>401.85900425400001</v>
      </c>
    </row>
    <row r="52" spans="1:18">
      <c r="A52" s="1" t="s">
        <v>64</v>
      </c>
      <c r="B52" s="12">
        <f t="shared" si="0"/>
        <v>26994.973163137183</v>
      </c>
      <c r="C52" s="12">
        <f>+B52-NH3_2007!B51</f>
        <v>313.05691270592797</v>
      </c>
      <c r="D52" s="13">
        <f>+(B52-NH3_2007!B51)/NH3_2007!B51</f>
        <v>1.1732924643329097E-2</v>
      </c>
      <c r="E52" s="8">
        <v>490.04619815000001</v>
      </c>
      <c r="F52" s="8">
        <v>290.47828274</v>
      </c>
      <c r="G52" s="8"/>
      <c r="H52" s="8">
        <v>19715.744472541301</v>
      </c>
      <c r="I52" s="8">
        <v>175.549633524792</v>
      </c>
      <c r="J52" s="8">
        <v>234.26214385899999</v>
      </c>
      <c r="K52" s="8"/>
      <c r="L52" s="8">
        <v>7.2198227268812998</v>
      </c>
      <c r="M52" s="8">
        <v>17.194365928022901</v>
      </c>
      <c r="N52" s="8"/>
      <c r="O52" s="12"/>
      <c r="P52" s="12"/>
      <c r="Q52" s="12"/>
      <c r="R52" s="12">
        <v>6064.4782436671903</v>
      </c>
    </row>
    <row r="53" spans="1:18">
      <c r="A53" s="3" t="s">
        <v>13</v>
      </c>
      <c r="B53" s="12">
        <f t="shared" si="0"/>
        <v>4380203.1918974351</v>
      </c>
      <c r="C53" s="12">
        <f>+B53-NH3_2007!B52</f>
        <v>125873.25739228446</v>
      </c>
      <c r="D53" s="13">
        <f>+(B53-NH3_2007!B52)/NH3_2007!B52</f>
        <v>2.9587093462445719E-2</v>
      </c>
      <c r="E53" s="10">
        <f>SUM(E3:E52)</f>
        <v>40416.184419099991</v>
      </c>
      <c r="F53" s="10">
        <f>SUM(F3:F52)</f>
        <v>68073.450317718016</v>
      </c>
      <c r="G53" s="10">
        <f t="shared" ref="G53:R53" si="1">SUM(G3:G52)</f>
        <v>0</v>
      </c>
      <c r="H53" s="10">
        <f t="shared" si="1"/>
        <v>3764319.4348894139</v>
      </c>
      <c r="I53" s="10">
        <f t="shared" si="1"/>
        <v>157792.61916910909</v>
      </c>
      <c r="J53" s="10">
        <f t="shared" si="1"/>
        <v>84303.648917129904</v>
      </c>
      <c r="K53" s="10">
        <f t="shared" si="1"/>
        <v>0</v>
      </c>
      <c r="L53" s="10">
        <f t="shared" si="1"/>
        <v>2355.2262572512091</v>
      </c>
      <c r="M53" s="10">
        <f t="shared" si="1"/>
        <v>567.41176471876872</v>
      </c>
      <c r="N53" s="10">
        <f t="shared" si="1"/>
        <v>0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262375.2161629945</v>
      </c>
    </row>
  </sheetData>
  <pageMargins left="0.25" right="0.25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selection activeCell="M24" sqref="M24"/>
    </sheetView>
  </sheetViews>
  <sheetFormatPr defaultRowHeight="15"/>
  <cols>
    <col min="1" max="1" width="16" style="4" customWidth="1"/>
    <col min="2" max="2" width="10.140625" style="4" customWidth="1"/>
    <col min="3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>+C2+D2+E2+F2+G2+H2+I2+J2+K2+L2+M2+N2+O2+P2</f>
        <v>419637.25735073379</v>
      </c>
      <c r="C2" s="8">
        <v>123489.398113719</v>
      </c>
      <c r="D2" s="8">
        <v>67199.964159929994</v>
      </c>
      <c r="E2" s="8"/>
      <c r="F2" s="8"/>
      <c r="G2" s="8">
        <v>5394.3315351416004</v>
      </c>
      <c r="H2" s="8">
        <v>149919.33591036001</v>
      </c>
      <c r="I2" s="8"/>
      <c r="J2" s="8">
        <v>26183.157571107298</v>
      </c>
      <c r="K2" s="8">
        <v>34282.843543388801</v>
      </c>
      <c r="L2" s="12">
        <v>889.92723408699896</v>
      </c>
      <c r="M2" s="12"/>
      <c r="N2" s="12"/>
      <c r="O2" s="12"/>
      <c r="P2" s="12">
        <v>12278.299283</v>
      </c>
    </row>
    <row r="3" spans="1:16">
      <c r="A3" s="1" t="s">
        <v>16</v>
      </c>
      <c r="B3" s="8">
        <f t="shared" ref="B3:B52" si="0">+C3+D3+E3+F3+G3+H3+I3+J3+K3+L3+M3+N3+O3+P3</f>
        <v>323376.00001972262</v>
      </c>
      <c r="C3" s="8">
        <v>48114.067695326397</v>
      </c>
      <c r="D3" s="8">
        <v>18107.301424062702</v>
      </c>
      <c r="E3" s="8"/>
      <c r="F3" s="8"/>
      <c r="G3" s="8">
        <v>15878.577638528401</v>
      </c>
      <c r="H3" s="8">
        <v>180308.32032294999</v>
      </c>
      <c r="I3" s="8"/>
      <c r="J3" s="8">
        <v>34341.7009042262</v>
      </c>
      <c r="K3" s="8">
        <v>23381.6762176089</v>
      </c>
      <c r="L3" s="12"/>
      <c r="M3" s="12"/>
      <c r="N3" s="12"/>
      <c r="O3" s="12"/>
      <c r="P3" s="12">
        <v>3244.3558170199899</v>
      </c>
    </row>
    <row r="4" spans="1:16">
      <c r="A4" s="1" t="s">
        <v>17</v>
      </c>
      <c r="B4" s="8">
        <f t="shared" si="0"/>
        <v>239752.93458318815</v>
      </c>
      <c r="C4" s="8">
        <v>37583.942192181501</v>
      </c>
      <c r="D4" s="8">
        <v>37337.495016778201</v>
      </c>
      <c r="E4" s="8"/>
      <c r="F4" s="8"/>
      <c r="G4" s="8">
        <v>13041.602367649701</v>
      </c>
      <c r="H4" s="8">
        <v>94444.596197790001</v>
      </c>
      <c r="I4" s="8"/>
      <c r="J4" s="8">
        <v>25658.9383143618</v>
      </c>
      <c r="K4" s="8">
        <v>23814.860074906999</v>
      </c>
      <c r="L4" s="12"/>
      <c r="M4" s="12"/>
      <c r="N4" s="12"/>
      <c r="O4" s="12"/>
      <c r="P4" s="12">
        <v>7871.5004195199999</v>
      </c>
    </row>
    <row r="5" spans="1:16">
      <c r="A5" s="1" t="s">
        <v>18</v>
      </c>
      <c r="B5" s="8">
        <f t="shared" si="0"/>
        <v>1008336.3872005839</v>
      </c>
      <c r="C5" s="8">
        <v>8211.4477923435006</v>
      </c>
      <c r="D5" s="8">
        <v>89091.924202060705</v>
      </c>
      <c r="E5" s="8"/>
      <c r="F5" s="8"/>
      <c r="G5" s="8">
        <v>67576.208754374893</v>
      </c>
      <c r="H5" s="8">
        <v>585835.03074551991</v>
      </c>
      <c r="I5" s="8"/>
      <c r="J5" s="8">
        <v>148992.65157784201</v>
      </c>
      <c r="K5" s="8">
        <v>73741.3358344999</v>
      </c>
      <c r="L5" s="12">
        <v>12160.368383753101</v>
      </c>
      <c r="M5" s="12"/>
      <c r="N5" s="12"/>
      <c r="O5" s="12"/>
      <c r="P5" s="12">
        <v>22727.419910189899</v>
      </c>
    </row>
    <row r="6" spans="1:16">
      <c r="A6" s="1" t="s">
        <v>19</v>
      </c>
      <c r="B6" s="8">
        <f t="shared" si="0"/>
        <v>306531.66930484754</v>
      </c>
      <c r="C6" s="8">
        <v>64695.773941813801</v>
      </c>
      <c r="D6" s="8">
        <v>54187.070460181101</v>
      </c>
      <c r="E6" s="8"/>
      <c r="F6" s="8"/>
      <c r="G6" s="8">
        <v>28306.055552944101</v>
      </c>
      <c r="H6" s="8">
        <v>111524.810049443</v>
      </c>
      <c r="I6" s="8"/>
      <c r="J6" s="8">
        <v>31667.666120829701</v>
      </c>
      <c r="K6" s="8">
        <v>15053.803057081799</v>
      </c>
      <c r="L6" s="12"/>
      <c r="M6" s="12"/>
      <c r="N6" s="12"/>
      <c r="O6" s="12"/>
      <c r="P6" s="12">
        <v>1096.490122554</v>
      </c>
    </row>
    <row r="7" spans="1:16">
      <c r="A7" s="1" t="s">
        <v>20</v>
      </c>
      <c r="B7" s="8">
        <f t="shared" si="0"/>
        <v>100091.34828427063</v>
      </c>
      <c r="C7" s="8">
        <v>4677.4235888224903</v>
      </c>
      <c r="D7" s="8">
        <v>4665.6105772458604</v>
      </c>
      <c r="E7" s="8"/>
      <c r="F7" s="8"/>
      <c r="G7" s="8">
        <v>7779.7884658999901</v>
      </c>
      <c r="H7" s="8">
        <v>58479.544644692003</v>
      </c>
      <c r="I7" s="8"/>
      <c r="J7" s="8">
        <v>16500.632682625099</v>
      </c>
      <c r="K7" s="8">
        <v>6613.3922999999904</v>
      </c>
      <c r="L7" s="12">
        <v>1367.4887149852</v>
      </c>
      <c r="M7" s="12"/>
      <c r="N7" s="12"/>
      <c r="O7" s="12"/>
      <c r="P7" s="12">
        <v>7.4673099999999897</v>
      </c>
    </row>
    <row r="8" spans="1:16">
      <c r="A8" s="1" t="s">
        <v>21</v>
      </c>
      <c r="B8" s="8">
        <f t="shared" si="0"/>
        <v>48138.51912193068</v>
      </c>
      <c r="C8" s="8">
        <v>10523.189465911801</v>
      </c>
      <c r="D8" s="8">
        <v>4695.2173366779898</v>
      </c>
      <c r="E8" s="8"/>
      <c r="F8" s="8"/>
      <c r="G8" s="8">
        <v>2211.3787677199998</v>
      </c>
      <c r="H8" s="8">
        <v>20021.235311814999</v>
      </c>
      <c r="I8" s="8"/>
      <c r="J8" s="8">
        <v>4954.2903542782997</v>
      </c>
      <c r="K8" s="8">
        <v>2961.1368000000002</v>
      </c>
      <c r="L8" s="12">
        <v>2757.94578552759</v>
      </c>
      <c r="M8" s="12"/>
      <c r="N8" s="12"/>
      <c r="O8" s="12"/>
      <c r="P8" s="12">
        <v>14.125299999999999</v>
      </c>
    </row>
    <row r="9" spans="1:16">
      <c r="A9" s="1" t="s">
        <v>22</v>
      </c>
      <c r="B9" s="8">
        <f t="shared" si="0"/>
        <v>13269.100958015779</v>
      </c>
      <c r="C9" s="8">
        <v>117.610131825</v>
      </c>
      <c r="D9" s="8">
        <v>567.23694506459901</v>
      </c>
      <c r="E9" s="8"/>
      <c r="F9" s="8"/>
      <c r="G9" s="8">
        <v>1292.70500774999</v>
      </c>
      <c r="H9" s="8">
        <v>8004.3309006854006</v>
      </c>
      <c r="I9" s="8"/>
      <c r="J9" s="8">
        <v>2775.88379399839</v>
      </c>
      <c r="K9" s="8">
        <v>510</v>
      </c>
      <c r="L9" s="12">
        <v>1.3341786923999901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935495.24052081374</v>
      </c>
      <c r="C10" s="8">
        <v>192452.26485110601</v>
      </c>
      <c r="D10" s="8">
        <v>54875.949945699103</v>
      </c>
      <c r="E10" s="8"/>
      <c r="F10" s="8"/>
      <c r="G10" s="8">
        <v>4297.7015611115903</v>
      </c>
      <c r="H10" s="8">
        <v>503558.03537862998</v>
      </c>
      <c r="I10" s="8"/>
      <c r="J10" s="8">
        <v>108098.04226379401</v>
      </c>
      <c r="K10" s="8">
        <v>38245.580146713903</v>
      </c>
      <c r="L10" s="12">
        <v>21558.859806898399</v>
      </c>
      <c r="M10" s="12"/>
      <c r="N10" s="12"/>
      <c r="O10" s="12"/>
      <c r="P10" s="12">
        <v>12408.8065668608</v>
      </c>
    </row>
    <row r="11" spans="1:16">
      <c r="A11" s="1" t="s">
        <v>24</v>
      </c>
      <c r="B11" s="8">
        <f t="shared" si="0"/>
        <v>642857.81294593133</v>
      </c>
      <c r="C11" s="8">
        <v>106787.398115337</v>
      </c>
      <c r="D11" s="8">
        <v>52177.616530856503</v>
      </c>
      <c r="E11" s="8"/>
      <c r="F11" s="8"/>
      <c r="G11" s="8">
        <v>10949.238219802401</v>
      </c>
      <c r="H11" s="8">
        <v>373659.02128554997</v>
      </c>
      <c r="I11" s="8"/>
      <c r="J11" s="8">
        <v>51694.154244307298</v>
      </c>
      <c r="K11" s="8">
        <v>31167.533877543599</v>
      </c>
      <c r="L11" s="12">
        <v>1800.7148526344899</v>
      </c>
      <c r="M11" s="12"/>
      <c r="N11" s="12"/>
      <c r="O11" s="12"/>
      <c r="P11" s="12">
        <v>14622.135819900001</v>
      </c>
    </row>
    <row r="12" spans="1:16">
      <c r="A12" s="1" t="s">
        <v>25</v>
      </c>
      <c r="B12" s="8">
        <f t="shared" si="0"/>
        <v>99067.15402740959</v>
      </c>
      <c r="C12" s="8"/>
      <c r="D12" s="8">
        <v>12680.734131117601</v>
      </c>
      <c r="E12" s="8"/>
      <c r="F12" s="8"/>
      <c r="G12" s="8">
        <v>11454.310562462701</v>
      </c>
      <c r="H12" s="8">
        <v>31322.840503552998</v>
      </c>
      <c r="I12" s="8"/>
      <c r="J12" s="8">
        <v>14313.0647255683</v>
      </c>
      <c r="K12" s="8">
        <v>8490.2658521059802</v>
      </c>
      <c r="L12" s="12"/>
      <c r="M12" s="12"/>
      <c r="N12" s="12"/>
      <c r="O12" s="12"/>
      <c r="P12" s="12">
        <v>20805.938252602002</v>
      </c>
    </row>
    <row r="13" spans="1:16">
      <c r="A13" s="1" t="s">
        <v>26</v>
      </c>
      <c r="B13" s="8">
        <f t="shared" si="0"/>
        <v>694159.90715188021</v>
      </c>
      <c r="C13" s="8">
        <v>122764.469838152</v>
      </c>
      <c r="D13" s="8">
        <v>80638.8019457513</v>
      </c>
      <c r="E13" s="8"/>
      <c r="F13" s="8"/>
      <c r="G13" s="8">
        <v>47733.611889735497</v>
      </c>
      <c r="H13" s="8">
        <v>278719.63513201004</v>
      </c>
      <c r="I13" s="8"/>
      <c r="J13" s="8">
        <v>102737.827728495</v>
      </c>
      <c r="K13" s="8">
        <v>60969.206701720002</v>
      </c>
      <c r="L13" s="12">
        <v>105.511413216299</v>
      </c>
      <c r="M13" s="12"/>
      <c r="N13" s="12"/>
      <c r="O13" s="12"/>
      <c r="P13" s="12">
        <v>490.84250279999998</v>
      </c>
    </row>
    <row r="14" spans="1:16">
      <c r="A14" s="1" t="s">
        <v>27</v>
      </c>
      <c r="B14" s="8">
        <f t="shared" si="0"/>
        <v>563814.66929377744</v>
      </c>
      <c r="C14" s="8">
        <v>197836.61679458301</v>
      </c>
      <c r="D14" s="8">
        <v>64696.115411357299</v>
      </c>
      <c r="E14" s="8"/>
      <c r="F14" s="8"/>
      <c r="G14" s="8">
        <v>22512.689394827001</v>
      </c>
      <c r="H14" s="8">
        <v>196100.85736076001</v>
      </c>
      <c r="I14" s="8"/>
      <c r="J14" s="8">
        <v>57078.120971853103</v>
      </c>
      <c r="K14" s="8">
        <v>25192.833372179899</v>
      </c>
      <c r="L14" s="12">
        <v>46.243261217099999</v>
      </c>
      <c r="M14" s="12"/>
      <c r="N14" s="12"/>
      <c r="O14" s="12"/>
      <c r="P14" s="12">
        <v>351.19272699999902</v>
      </c>
    </row>
    <row r="15" spans="1:16">
      <c r="A15" s="1" t="s">
        <v>28</v>
      </c>
      <c r="B15" s="8">
        <f t="shared" si="0"/>
        <v>279671.14229086001</v>
      </c>
      <c r="C15" s="8">
        <v>53335.556531381299</v>
      </c>
      <c r="D15" s="8">
        <v>41362.530319734396</v>
      </c>
      <c r="E15" s="8"/>
      <c r="F15" s="8"/>
      <c r="G15" s="8">
        <v>5612.7559650789999</v>
      </c>
      <c r="H15" s="8">
        <v>96103.618821742988</v>
      </c>
      <c r="I15" s="8"/>
      <c r="J15" s="8">
        <v>56696.124207927103</v>
      </c>
      <c r="K15" s="8">
        <v>26277.698528995199</v>
      </c>
      <c r="L15" s="12"/>
      <c r="M15" s="12"/>
      <c r="N15" s="12"/>
      <c r="O15" s="12"/>
      <c r="P15" s="12">
        <v>282.85791599999902</v>
      </c>
    </row>
    <row r="16" spans="1:16">
      <c r="A16" s="1" t="s">
        <v>29</v>
      </c>
      <c r="B16" s="8">
        <f t="shared" si="0"/>
        <v>321853.91943853331</v>
      </c>
      <c r="C16" s="8">
        <v>69947.680183863296</v>
      </c>
      <c r="D16" s="8">
        <v>53123.700258412398</v>
      </c>
      <c r="E16" s="8"/>
      <c r="F16" s="8"/>
      <c r="G16" s="8">
        <v>19265.559809900002</v>
      </c>
      <c r="H16" s="8">
        <v>86034.953113237003</v>
      </c>
      <c r="I16" s="8"/>
      <c r="J16" s="8">
        <v>43116.257151528604</v>
      </c>
      <c r="K16" s="8">
        <v>35837.9466949501</v>
      </c>
      <c r="L16" s="12"/>
      <c r="M16" s="12"/>
      <c r="N16" s="12"/>
      <c r="O16" s="12"/>
      <c r="P16" s="12">
        <v>14527.8222266419</v>
      </c>
    </row>
    <row r="17" spans="1:16">
      <c r="A17" s="1" t="s">
        <v>30</v>
      </c>
      <c r="B17" s="8">
        <f t="shared" si="0"/>
        <v>417681.03567747737</v>
      </c>
      <c r="C17" s="8">
        <v>174660.093839298</v>
      </c>
      <c r="D17" s="8">
        <v>40330.103179283898</v>
      </c>
      <c r="E17" s="8"/>
      <c r="F17" s="8"/>
      <c r="G17" s="8">
        <v>5069.5696988423897</v>
      </c>
      <c r="H17" s="8">
        <v>134896.29473555999</v>
      </c>
      <c r="I17" s="8"/>
      <c r="J17" s="8">
        <v>28692.401522950699</v>
      </c>
      <c r="K17" s="8">
        <v>31634.312077752402</v>
      </c>
      <c r="L17" s="12"/>
      <c r="M17" s="12"/>
      <c r="N17" s="12"/>
      <c r="O17" s="12"/>
      <c r="P17" s="12">
        <v>2398.26062379</v>
      </c>
    </row>
    <row r="18" spans="1:16">
      <c r="A18" s="1" t="s">
        <v>31</v>
      </c>
      <c r="B18" s="8">
        <f t="shared" si="0"/>
        <v>543345.05698054913</v>
      </c>
      <c r="C18" s="8">
        <v>53341.099904095303</v>
      </c>
      <c r="D18" s="8">
        <v>143356.97091192499</v>
      </c>
      <c r="E18" s="8"/>
      <c r="F18" s="8"/>
      <c r="G18" s="8">
        <v>28135.8771752844</v>
      </c>
      <c r="H18" s="8">
        <v>117699.737514104</v>
      </c>
      <c r="I18" s="8"/>
      <c r="J18" s="8">
        <v>26012.747553994701</v>
      </c>
      <c r="K18" s="8">
        <v>149229.109305989</v>
      </c>
      <c r="L18" s="12">
        <v>18570.173181156799</v>
      </c>
      <c r="M18" s="12"/>
      <c r="N18" s="12"/>
      <c r="O18" s="12"/>
      <c r="P18" s="12">
        <v>6999.3414339999999</v>
      </c>
    </row>
    <row r="19" spans="1:16">
      <c r="A19" s="1" t="s">
        <v>32</v>
      </c>
      <c r="B19" s="8">
        <f t="shared" si="0"/>
        <v>74939.363312238303</v>
      </c>
      <c r="C19" s="8">
        <v>1801.8761586881999</v>
      </c>
      <c r="D19" s="8">
        <v>15040.8006564016</v>
      </c>
      <c r="E19" s="8"/>
      <c r="F19" s="8"/>
      <c r="G19" s="8">
        <v>5587.7276788299996</v>
      </c>
      <c r="H19" s="8">
        <v>41476.325109887002</v>
      </c>
      <c r="I19" s="8"/>
      <c r="J19" s="8">
        <v>7361.5100995692201</v>
      </c>
      <c r="K19" s="8">
        <v>2573.3608999999901</v>
      </c>
      <c r="L19" s="12">
        <v>1047.6185098623</v>
      </c>
      <c r="M19" s="12"/>
      <c r="N19" s="12"/>
      <c r="O19" s="12"/>
      <c r="P19" s="12">
        <v>50.144198999999901</v>
      </c>
    </row>
    <row r="20" spans="1:16">
      <c r="A20" s="1" t="s">
        <v>33</v>
      </c>
      <c r="B20" s="8">
        <f t="shared" si="0"/>
        <v>240267.12266035736</v>
      </c>
      <c r="C20" s="8">
        <v>50993.907052991002</v>
      </c>
      <c r="D20" s="8">
        <v>21781.377998087901</v>
      </c>
      <c r="E20" s="8"/>
      <c r="F20" s="8"/>
      <c r="G20" s="8">
        <v>10167.481858671899</v>
      </c>
      <c r="H20" s="8">
        <v>109283.19667592799</v>
      </c>
      <c r="I20" s="8"/>
      <c r="J20" s="8">
        <v>25530.5786528422</v>
      </c>
      <c r="K20" s="8">
        <v>17801.46</v>
      </c>
      <c r="L20" s="12">
        <v>4467.7157876363899</v>
      </c>
      <c r="M20" s="12"/>
      <c r="N20" s="12"/>
      <c r="O20" s="12"/>
      <c r="P20" s="12">
        <v>241.4046342</v>
      </c>
    </row>
    <row r="21" spans="1:16">
      <c r="A21" s="1" t="s">
        <v>34</v>
      </c>
      <c r="B21" s="8">
        <f t="shared" si="0"/>
        <v>179821.37100855479</v>
      </c>
      <c r="C21" s="8">
        <v>10629.553514604801</v>
      </c>
      <c r="D21" s="8">
        <v>13772.9718032939</v>
      </c>
      <c r="E21" s="8"/>
      <c r="F21" s="8"/>
      <c r="G21" s="8">
        <v>19315.213252976999</v>
      </c>
      <c r="H21" s="8">
        <v>96016.926652096998</v>
      </c>
      <c r="I21" s="8"/>
      <c r="J21" s="8">
        <v>27641.009813489502</v>
      </c>
      <c r="K21" s="8">
        <v>8980.7205999999896</v>
      </c>
      <c r="L21" s="12">
        <v>3447.40071509259</v>
      </c>
      <c r="M21" s="12"/>
      <c r="N21" s="12"/>
      <c r="O21" s="12"/>
      <c r="P21" s="12">
        <v>17.574656999999899</v>
      </c>
    </row>
    <row r="22" spans="1:16">
      <c r="A22" s="1" t="s">
        <v>35</v>
      </c>
      <c r="B22" s="8">
        <f t="shared" si="0"/>
        <v>606407.91469957214</v>
      </c>
      <c r="C22" s="8">
        <v>109979.82915459199</v>
      </c>
      <c r="D22" s="8">
        <v>75295.956729748301</v>
      </c>
      <c r="E22" s="8"/>
      <c r="F22" s="8"/>
      <c r="G22" s="8">
        <v>35242.2660386793</v>
      </c>
      <c r="H22" s="8">
        <v>298287.24480793002</v>
      </c>
      <c r="I22" s="8"/>
      <c r="J22" s="8">
        <v>66127.711614100801</v>
      </c>
      <c r="K22" s="8">
        <v>9898.0191655500003</v>
      </c>
      <c r="L22" s="12">
        <v>11154.050126971801</v>
      </c>
      <c r="M22" s="12"/>
      <c r="N22" s="12"/>
      <c r="O22" s="12"/>
      <c r="P22" s="12">
        <v>422.837062</v>
      </c>
    </row>
    <row r="23" spans="1:16">
      <c r="A23" s="1" t="s">
        <v>36</v>
      </c>
      <c r="B23" s="8">
        <f t="shared" si="0"/>
        <v>435224.08146190463</v>
      </c>
      <c r="C23" s="8">
        <v>77029.416015430805</v>
      </c>
      <c r="D23" s="8">
        <v>58707.896668384499</v>
      </c>
      <c r="E23" s="8"/>
      <c r="F23" s="8"/>
      <c r="G23" s="8">
        <v>18761.591421936799</v>
      </c>
      <c r="H23" s="8">
        <v>180186.28456708998</v>
      </c>
      <c r="I23" s="8"/>
      <c r="J23" s="8">
        <v>62477.364513545101</v>
      </c>
      <c r="K23" s="8">
        <v>34919.583773260398</v>
      </c>
      <c r="L23" s="12">
        <v>315.23336532699898</v>
      </c>
      <c r="M23" s="12"/>
      <c r="N23" s="12"/>
      <c r="O23" s="12"/>
      <c r="P23" s="12">
        <v>2826.7111369299901</v>
      </c>
    </row>
    <row r="24" spans="1:16">
      <c r="A24" s="1" t="s">
        <v>37</v>
      </c>
      <c r="B24" s="8">
        <f t="shared" si="0"/>
        <v>263625.92934974626</v>
      </c>
      <c r="C24" s="8">
        <v>49877.251782697502</v>
      </c>
      <c r="D24" s="8">
        <v>51977.0093141205</v>
      </c>
      <c r="E24" s="8"/>
      <c r="F24" s="8"/>
      <c r="G24" s="8">
        <v>4938.1113570320003</v>
      </c>
      <c r="H24" s="8">
        <v>103560.92940283199</v>
      </c>
      <c r="I24" s="8"/>
      <c r="J24" s="8">
        <v>19747.6239175349</v>
      </c>
      <c r="K24" s="8">
        <v>26607.597303676201</v>
      </c>
      <c r="L24" s="12">
        <v>1138.1421098932001</v>
      </c>
      <c r="M24" s="12"/>
      <c r="N24" s="12"/>
      <c r="O24" s="12"/>
      <c r="P24" s="12">
        <v>5779.2641619599899</v>
      </c>
    </row>
    <row r="25" spans="1:16">
      <c r="A25" s="1" t="s">
        <v>38</v>
      </c>
      <c r="B25" s="8">
        <f t="shared" si="0"/>
        <v>478206.64213855669</v>
      </c>
      <c r="C25" s="8">
        <v>110377.970372203</v>
      </c>
      <c r="D25" s="8">
        <v>40766.3623597349</v>
      </c>
      <c r="E25" s="8"/>
      <c r="F25" s="8"/>
      <c r="G25" s="8">
        <v>18714.609505060998</v>
      </c>
      <c r="H25" s="8">
        <v>208420.93876935</v>
      </c>
      <c r="I25" s="8"/>
      <c r="J25" s="8">
        <v>48453.536398381199</v>
      </c>
      <c r="K25" s="8">
        <v>47249.215021036602</v>
      </c>
      <c r="L25" s="12"/>
      <c r="M25" s="12"/>
      <c r="N25" s="12"/>
      <c r="O25" s="12"/>
      <c r="P25" s="12">
        <v>4224.0097127899899</v>
      </c>
    </row>
    <row r="26" spans="1:16">
      <c r="A26" s="1" t="s">
        <v>39</v>
      </c>
      <c r="B26" s="8">
        <f t="shared" si="0"/>
        <v>155664.89899798497</v>
      </c>
      <c r="C26" s="8">
        <v>41886.675062889997</v>
      </c>
      <c r="D26" s="8">
        <v>14636.930975781401</v>
      </c>
      <c r="E26" s="8"/>
      <c r="F26" s="8"/>
      <c r="G26" s="8">
        <v>2751.8311355548899</v>
      </c>
      <c r="H26" s="8">
        <v>40578.628580035998</v>
      </c>
      <c r="I26" s="8"/>
      <c r="J26" s="8">
        <v>17232.585044641899</v>
      </c>
      <c r="K26" s="8">
        <v>23767.852930270899</v>
      </c>
      <c r="L26" s="12"/>
      <c r="M26" s="12"/>
      <c r="N26" s="12"/>
      <c r="O26" s="12"/>
      <c r="P26" s="12">
        <v>14810.3952688099</v>
      </c>
    </row>
    <row r="27" spans="1:16">
      <c r="A27" s="1" t="s">
        <v>40</v>
      </c>
      <c r="B27" s="8">
        <f t="shared" si="0"/>
        <v>234449.63135500069</v>
      </c>
      <c r="C27" s="8">
        <v>40804.29135</v>
      </c>
      <c r="D27" s="8">
        <v>14595.9350538093</v>
      </c>
      <c r="E27" s="8"/>
      <c r="F27" s="8"/>
      <c r="G27" s="8">
        <v>2885.9239770284998</v>
      </c>
      <c r="H27" s="8">
        <v>67355.290538889996</v>
      </c>
      <c r="I27" s="8"/>
      <c r="J27" s="8">
        <v>36297.338720145097</v>
      </c>
      <c r="K27" s="8">
        <v>71626.664585127801</v>
      </c>
      <c r="L27" s="12"/>
      <c r="M27" s="12"/>
      <c r="N27" s="12"/>
      <c r="O27" s="12"/>
      <c r="P27" s="12">
        <v>884.187129999999</v>
      </c>
    </row>
    <row r="28" spans="1:16">
      <c r="A28" s="1" t="s">
        <v>41</v>
      </c>
      <c r="B28" s="8">
        <f t="shared" si="0"/>
        <v>110054.4886082483</v>
      </c>
      <c r="C28" s="8">
        <v>18589.092546835</v>
      </c>
      <c r="D28" s="8">
        <v>14088.424710034</v>
      </c>
      <c r="E28" s="8"/>
      <c r="F28" s="8"/>
      <c r="G28" s="8">
        <v>4295.3211399000002</v>
      </c>
      <c r="H28" s="8">
        <v>47082.897667124002</v>
      </c>
      <c r="I28" s="8"/>
      <c r="J28" s="8">
        <v>17041.885362233301</v>
      </c>
      <c r="K28" s="8">
        <v>7027.6119641219902</v>
      </c>
      <c r="L28" s="12"/>
      <c r="M28" s="12"/>
      <c r="N28" s="12"/>
      <c r="O28" s="12"/>
      <c r="P28" s="12">
        <v>1929.255218</v>
      </c>
    </row>
    <row r="29" spans="1:16">
      <c r="A29" s="1" t="s">
        <v>42</v>
      </c>
      <c r="B29" s="8">
        <f t="shared" si="0"/>
        <v>54087.32609240248</v>
      </c>
      <c r="C29" s="8">
        <v>4747.0299471806902</v>
      </c>
      <c r="D29" s="8">
        <v>2315.1331165894599</v>
      </c>
      <c r="E29" s="8"/>
      <c r="F29" s="8"/>
      <c r="G29" s="8">
        <v>5283.6929921999999</v>
      </c>
      <c r="H29" s="8">
        <v>33368.621917299999</v>
      </c>
      <c r="I29" s="8"/>
      <c r="J29" s="8">
        <v>7445.1804948323297</v>
      </c>
      <c r="K29" s="8">
        <v>917.84</v>
      </c>
      <c r="L29" s="12"/>
      <c r="M29" s="12"/>
      <c r="N29" s="12"/>
      <c r="O29" s="12"/>
      <c r="P29" s="12">
        <v>9.8276243000000001</v>
      </c>
    </row>
    <row r="30" spans="1:16">
      <c r="A30" s="1" t="s">
        <v>43</v>
      </c>
      <c r="B30" s="8">
        <f t="shared" si="0"/>
        <v>270176.50485718175</v>
      </c>
      <c r="C30" s="8">
        <v>16257.052014140399</v>
      </c>
      <c r="D30" s="8">
        <v>15035.2771122141</v>
      </c>
      <c r="E30" s="8"/>
      <c r="F30" s="8"/>
      <c r="G30" s="8">
        <v>48350.363617732903</v>
      </c>
      <c r="H30" s="8">
        <v>133993.44115351999</v>
      </c>
      <c r="I30" s="8"/>
      <c r="J30" s="8">
        <v>38307.651993353902</v>
      </c>
      <c r="K30" s="8">
        <v>11558.274299999999</v>
      </c>
      <c r="L30" s="12">
        <v>6473.5157561404903</v>
      </c>
      <c r="M30" s="12"/>
      <c r="N30" s="12"/>
      <c r="O30" s="12"/>
      <c r="P30" s="12">
        <v>200.92891007999901</v>
      </c>
    </row>
    <row r="31" spans="1:16">
      <c r="A31" s="1" t="s">
        <v>44</v>
      </c>
      <c r="B31" s="8">
        <f t="shared" si="0"/>
        <v>220064.43921964223</v>
      </c>
      <c r="C31" s="8">
        <v>30227.061199189899</v>
      </c>
      <c r="D31" s="8">
        <v>39923.7439775983</v>
      </c>
      <c r="E31" s="8"/>
      <c r="F31" s="8"/>
      <c r="G31" s="8">
        <v>32627.071585531601</v>
      </c>
      <c r="H31" s="8">
        <v>81248.583818841988</v>
      </c>
      <c r="I31" s="8"/>
      <c r="J31" s="8">
        <v>8662.68906405895</v>
      </c>
      <c r="K31" s="8">
        <v>24814.417532421499</v>
      </c>
      <c r="L31" s="12"/>
      <c r="M31" s="12"/>
      <c r="N31" s="12"/>
      <c r="O31" s="12"/>
      <c r="P31" s="12">
        <v>2560.87204199999</v>
      </c>
    </row>
    <row r="32" spans="1:16">
      <c r="A32" s="1" t="s">
        <v>45</v>
      </c>
      <c r="B32" s="8">
        <f t="shared" si="0"/>
        <v>488559.32790507632</v>
      </c>
      <c r="C32" s="8">
        <v>45434.493776256699</v>
      </c>
      <c r="D32" s="8">
        <v>43364.877045911002</v>
      </c>
      <c r="E32" s="8"/>
      <c r="F32" s="8"/>
      <c r="G32" s="8">
        <v>71931.776327999905</v>
      </c>
      <c r="H32" s="8">
        <v>208921.01094194001</v>
      </c>
      <c r="I32" s="8"/>
      <c r="J32" s="8">
        <v>72394.793614307593</v>
      </c>
      <c r="K32" s="8">
        <v>41374.073700000001</v>
      </c>
      <c r="L32" s="12">
        <v>5028.0760616611396</v>
      </c>
      <c r="M32" s="12"/>
      <c r="N32" s="12"/>
      <c r="O32" s="12"/>
      <c r="P32" s="12">
        <v>110.226436999999</v>
      </c>
    </row>
    <row r="33" spans="1:16">
      <c r="A33" s="1" t="s">
        <v>46</v>
      </c>
      <c r="B33" s="8">
        <f t="shared" si="0"/>
        <v>470671.75808568165</v>
      </c>
      <c r="C33" s="8">
        <v>63678.7929234494</v>
      </c>
      <c r="D33" s="8">
        <v>37754.428857605802</v>
      </c>
      <c r="E33" s="8"/>
      <c r="F33" s="8"/>
      <c r="G33" s="8">
        <v>17147.591079999202</v>
      </c>
      <c r="H33" s="8">
        <v>277338.79975609999</v>
      </c>
      <c r="I33" s="8"/>
      <c r="J33" s="8">
        <v>54850.701744243597</v>
      </c>
      <c r="K33" s="8">
        <v>13438.7239902614</v>
      </c>
      <c r="L33" s="12">
        <v>1398.6172275423</v>
      </c>
      <c r="M33" s="12"/>
      <c r="N33" s="12"/>
      <c r="O33" s="12"/>
      <c r="P33" s="12">
        <v>5064.1025064799896</v>
      </c>
    </row>
    <row r="34" spans="1:16">
      <c r="A34" s="1" t="s">
        <v>47</v>
      </c>
      <c r="B34" s="8">
        <f t="shared" si="0"/>
        <v>158410.25258176381</v>
      </c>
      <c r="C34" s="8">
        <v>70163.690625061601</v>
      </c>
      <c r="D34" s="8">
        <v>11414.5124477752</v>
      </c>
      <c r="E34" s="8"/>
      <c r="F34" s="8"/>
      <c r="G34" s="8">
        <v>1811.6771498885</v>
      </c>
      <c r="H34" s="8">
        <v>24038.771722746998</v>
      </c>
      <c r="I34" s="8"/>
      <c r="J34" s="8">
        <v>34912.075049520099</v>
      </c>
      <c r="K34" s="8">
        <v>15474.8071097714</v>
      </c>
      <c r="L34" s="12"/>
      <c r="M34" s="12"/>
      <c r="N34" s="12"/>
      <c r="O34" s="12"/>
      <c r="P34" s="12">
        <v>594.71847699999898</v>
      </c>
    </row>
    <row r="35" spans="1:16">
      <c r="A35" s="1" t="s">
        <v>48</v>
      </c>
      <c r="B35" s="8">
        <f t="shared" si="0"/>
        <v>771220.57827794214</v>
      </c>
      <c r="C35" s="8">
        <v>242469.52578711201</v>
      </c>
      <c r="D35" s="8">
        <v>62000.518349904101</v>
      </c>
      <c r="E35" s="8"/>
      <c r="F35" s="8"/>
      <c r="G35" s="8">
        <v>36644.798334298903</v>
      </c>
      <c r="H35" s="8">
        <v>313156.45120121003</v>
      </c>
      <c r="I35" s="8"/>
      <c r="J35" s="8">
        <v>76850.083675853995</v>
      </c>
      <c r="K35" s="8">
        <v>37307.250409819899</v>
      </c>
      <c r="L35" s="12">
        <v>2575.1330830831998</v>
      </c>
      <c r="M35" s="12"/>
      <c r="N35" s="12"/>
      <c r="O35" s="12"/>
      <c r="P35" s="12">
        <v>216.817436659999</v>
      </c>
    </row>
    <row r="36" spans="1:16">
      <c r="A36" s="1" t="s">
        <v>49</v>
      </c>
      <c r="B36" s="8">
        <f t="shared" si="0"/>
        <v>426476.46078113711</v>
      </c>
      <c r="C36" s="8">
        <v>81174.7106065509</v>
      </c>
      <c r="D36" s="8">
        <v>60748.5344053351</v>
      </c>
      <c r="E36" s="8"/>
      <c r="F36" s="8"/>
      <c r="G36" s="8">
        <v>84414.346730955003</v>
      </c>
      <c r="H36" s="8">
        <v>141169.34165561001</v>
      </c>
      <c r="I36" s="8"/>
      <c r="J36" s="8">
        <v>28198.277759743301</v>
      </c>
      <c r="K36" s="8">
        <v>19726.053504872802</v>
      </c>
      <c r="L36" s="12"/>
      <c r="M36" s="12"/>
      <c r="N36" s="12"/>
      <c r="O36" s="12"/>
      <c r="P36" s="12">
        <v>11045.19611807</v>
      </c>
    </row>
    <row r="37" spans="1:16">
      <c r="A37" s="1" t="s">
        <v>50</v>
      </c>
      <c r="B37" s="8">
        <f t="shared" si="0"/>
        <v>186799.18864906242</v>
      </c>
      <c r="C37" s="8">
        <v>11303.9184687</v>
      </c>
      <c r="D37" s="8">
        <v>14085.1043114493</v>
      </c>
      <c r="E37" s="8"/>
      <c r="F37" s="8"/>
      <c r="G37" s="8">
        <v>4731.5598352895004</v>
      </c>
      <c r="H37" s="8">
        <v>100740.32954259499</v>
      </c>
      <c r="I37" s="8"/>
      <c r="J37" s="8">
        <v>23790.181707418698</v>
      </c>
      <c r="K37" s="8">
        <v>18572.055141363999</v>
      </c>
      <c r="L37" s="12">
        <v>2359.3233327059002</v>
      </c>
      <c r="M37" s="12"/>
      <c r="N37" s="12"/>
      <c r="O37" s="12"/>
      <c r="P37" s="12">
        <v>11216.716309539999</v>
      </c>
    </row>
    <row r="38" spans="1:16">
      <c r="A38" s="1" t="s">
        <v>51</v>
      </c>
      <c r="B38" s="8">
        <f t="shared" si="0"/>
        <v>642931.58544427832</v>
      </c>
      <c r="C38" s="8">
        <v>188199.603104443</v>
      </c>
      <c r="D38" s="8">
        <v>70077.225247479597</v>
      </c>
      <c r="E38" s="8"/>
      <c r="F38" s="8"/>
      <c r="G38" s="8">
        <v>53781.039853370101</v>
      </c>
      <c r="H38" s="8">
        <v>244604.23427330001</v>
      </c>
      <c r="I38" s="8"/>
      <c r="J38" s="8">
        <v>55426.612155607101</v>
      </c>
      <c r="K38" s="8">
        <v>27202.264599999999</v>
      </c>
      <c r="L38" s="12">
        <v>3256.1582336485999</v>
      </c>
      <c r="M38" s="12"/>
      <c r="N38" s="12"/>
      <c r="O38" s="12"/>
      <c r="P38" s="12">
        <v>384.44797642999998</v>
      </c>
    </row>
    <row r="39" spans="1:16">
      <c r="A39" s="1" t="s">
        <v>52</v>
      </c>
      <c r="B39" s="8">
        <f t="shared" si="0"/>
        <v>22780.421874519849</v>
      </c>
      <c r="C39" s="8">
        <v>187.86543359999999</v>
      </c>
      <c r="D39" s="8">
        <v>1430.3017901343001</v>
      </c>
      <c r="E39" s="8"/>
      <c r="F39" s="8"/>
      <c r="G39" s="8">
        <v>2226.6865089100002</v>
      </c>
      <c r="H39" s="8">
        <v>11663.070355394801</v>
      </c>
      <c r="I39" s="8"/>
      <c r="J39" s="8">
        <v>4308.1586144274497</v>
      </c>
      <c r="K39" s="8">
        <v>2759.5594000000001</v>
      </c>
      <c r="L39" s="12">
        <v>204.77977205330001</v>
      </c>
      <c r="M39" s="12"/>
      <c r="N39" s="12"/>
      <c r="O39" s="12"/>
      <c r="P39" s="12"/>
    </row>
    <row r="40" spans="1:16">
      <c r="A40" s="1" t="s">
        <v>53</v>
      </c>
      <c r="B40" s="8">
        <f t="shared" si="0"/>
        <v>259349.4332132597</v>
      </c>
      <c r="C40" s="8">
        <v>48100.932139434197</v>
      </c>
      <c r="D40" s="8">
        <v>28851.478331506001</v>
      </c>
      <c r="E40" s="8"/>
      <c r="F40" s="8"/>
      <c r="G40" s="8">
        <v>10299.671357913699</v>
      </c>
      <c r="H40" s="8">
        <v>129030.04528211</v>
      </c>
      <c r="I40" s="8"/>
      <c r="J40" s="8">
        <v>26748.675571873599</v>
      </c>
      <c r="K40" s="8">
        <v>9314.6863511966003</v>
      </c>
      <c r="L40" s="12">
        <v>3026.9314678005899</v>
      </c>
      <c r="M40" s="12"/>
      <c r="N40" s="12"/>
      <c r="O40" s="12"/>
      <c r="P40" s="12">
        <v>3977.0127114249999</v>
      </c>
    </row>
    <row r="41" spans="1:16">
      <c r="A41" s="1" t="s">
        <v>54</v>
      </c>
      <c r="B41" s="8">
        <f t="shared" si="0"/>
        <v>76331.322810282843</v>
      </c>
      <c r="C41" s="8">
        <v>10029.397999999899</v>
      </c>
      <c r="D41" s="8">
        <v>6160.4229921439701</v>
      </c>
      <c r="E41" s="8"/>
      <c r="F41" s="8"/>
      <c r="G41" s="8">
        <v>1821.5243495989901</v>
      </c>
      <c r="H41" s="8">
        <v>28095.724779675998</v>
      </c>
      <c r="I41" s="8"/>
      <c r="J41" s="8">
        <v>24924.599484851002</v>
      </c>
      <c r="K41" s="8">
        <v>4184.3285521129901</v>
      </c>
      <c r="L41" s="12"/>
      <c r="M41" s="12"/>
      <c r="N41" s="12"/>
      <c r="O41" s="12"/>
      <c r="P41" s="12">
        <v>1115.3246518999999</v>
      </c>
    </row>
    <row r="42" spans="1:16">
      <c r="A42" s="1" t="s">
        <v>55</v>
      </c>
      <c r="B42" s="8">
        <f t="shared" si="0"/>
        <v>455824.22282692173</v>
      </c>
      <c r="C42" s="8">
        <v>103369.97914724601</v>
      </c>
      <c r="D42" s="8">
        <v>47778.773313525002</v>
      </c>
      <c r="E42" s="8"/>
      <c r="F42" s="8"/>
      <c r="G42" s="8">
        <v>15762.498958763699</v>
      </c>
      <c r="H42" s="8">
        <v>225379.52055247003</v>
      </c>
      <c r="I42" s="8"/>
      <c r="J42" s="8">
        <v>36671.989621610599</v>
      </c>
      <c r="K42" s="8">
        <v>24417.3383379964</v>
      </c>
      <c r="L42" s="12"/>
      <c r="M42" s="12"/>
      <c r="N42" s="12"/>
      <c r="O42" s="12"/>
      <c r="P42" s="12">
        <v>2444.1228953099899</v>
      </c>
    </row>
    <row r="43" spans="1:16">
      <c r="A43" s="1" t="s">
        <v>56</v>
      </c>
      <c r="B43" s="8">
        <f t="shared" si="0"/>
        <v>1651844.9026731518</v>
      </c>
      <c r="C43" s="8">
        <v>162234.26035806799</v>
      </c>
      <c r="D43" s="8">
        <v>237823.20853893401</v>
      </c>
      <c r="E43" s="8"/>
      <c r="F43" s="8"/>
      <c r="G43" s="8">
        <v>323359.52955093898</v>
      </c>
      <c r="H43" s="8">
        <v>692781.37773467007</v>
      </c>
      <c r="I43" s="8"/>
      <c r="J43" s="8">
        <v>136464.64812795399</v>
      </c>
      <c r="K43" s="8">
        <v>80506.6114359684</v>
      </c>
      <c r="L43" s="12">
        <v>9462.2647472782992</v>
      </c>
      <c r="M43" s="12"/>
      <c r="N43" s="12"/>
      <c r="O43" s="12"/>
      <c r="P43" s="12">
        <v>9213.0021793399901</v>
      </c>
    </row>
    <row r="44" spans="1:16">
      <c r="A44" s="1" t="s">
        <v>57</v>
      </c>
      <c r="B44" s="8">
        <f t="shared" si="0"/>
        <v>97222.982869794112</v>
      </c>
      <c r="C44" s="8">
        <v>83619.517000000007</v>
      </c>
      <c r="D44" s="8">
        <v>13603.465869794099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0"/>
        <v>218064.59088973541</v>
      </c>
      <c r="C45" s="8">
        <v>62296.333102626399</v>
      </c>
      <c r="D45" s="8">
        <v>27765.912475547699</v>
      </c>
      <c r="E45" s="8"/>
      <c r="F45" s="8"/>
      <c r="G45" s="8">
        <v>18854.2846176477</v>
      </c>
      <c r="H45" s="8">
        <v>84649.399309872999</v>
      </c>
      <c r="I45" s="8"/>
      <c r="J45" s="8">
        <v>13590.4047990166</v>
      </c>
      <c r="K45" s="8">
        <v>9181.0670787239997</v>
      </c>
      <c r="L45" s="12"/>
      <c r="M45" s="12"/>
      <c r="N45" s="12"/>
      <c r="O45" s="12"/>
      <c r="P45" s="12">
        <v>1727.1895062999999</v>
      </c>
    </row>
    <row r="46" spans="1:16">
      <c r="A46" s="1" t="s">
        <v>59</v>
      </c>
      <c r="B46" s="8">
        <f t="shared" si="0"/>
        <v>22380.119726750869</v>
      </c>
      <c r="C46" s="8">
        <v>376.51274999999902</v>
      </c>
      <c r="D46" s="8">
        <v>205.77821176867999</v>
      </c>
      <c r="E46" s="8"/>
      <c r="F46" s="8"/>
      <c r="G46" s="8">
        <v>3782.7093759304998</v>
      </c>
      <c r="H46" s="8">
        <v>13552.955135798</v>
      </c>
      <c r="I46" s="8"/>
      <c r="J46" s="8">
        <v>3712.0342992536898</v>
      </c>
      <c r="K46" s="8">
        <v>736.09639999999899</v>
      </c>
      <c r="L46" s="12"/>
      <c r="M46" s="12"/>
      <c r="N46" s="12"/>
      <c r="O46" s="12"/>
      <c r="P46" s="12">
        <v>14.033553999999899</v>
      </c>
    </row>
    <row r="47" spans="1:16">
      <c r="A47" s="1" t="s">
        <v>60</v>
      </c>
      <c r="B47" s="8">
        <f t="shared" si="0"/>
        <v>408376.55625372252</v>
      </c>
      <c r="C47" s="8">
        <v>55218.038440667202</v>
      </c>
      <c r="D47" s="8">
        <v>57232.286241276663</v>
      </c>
      <c r="E47" s="8"/>
      <c r="F47" s="8"/>
      <c r="G47" s="8">
        <v>17247.2352627369</v>
      </c>
      <c r="H47" s="8">
        <v>195438.75753191</v>
      </c>
      <c r="I47" s="8"/>
      <c r="J47" s="8">
        <v>40693.265813446902</v>
      </c>
      <c r="K47" s="8">
        <v>36961.710899999904</v>
      </c>
      <c r="L47" s="12">
        <v>2865.7086386849901</v>
      </c>
      <c r="M47" s="12"/>
      <c r="N47" s="12"/>
      <c r="O47" s="12"/>
      <c r="P47" s="12">
        <v>2719.5534249999901</v>
      </c>
    </row>
    <row r="48" spans="1:16">
      <c r="A48" s="1" t="s">
        <v>61</v>
      </c>
      <c r="B48" s="8">
        <f t="shared" si="0"/>
        <v>341228.86431503372</v>
      </c>
      <c r="C48" s="8">
        <v>12330.36584325</v>
      </c>
      <c r="D48" s="8">
        <v>27524.165069300801</v>
      </c>
      <c r="E48" s="8"/>
      <c r="F48" s="8"/>
      <c r="G48" s="8">
        <v>6960.3421844149998</v>
      </c>
      <c r="H48" s="8">
        <v>182858.87485312001</v>
      </c>
      <c r="I48" s="8"/>
      <c r="J48" s="8">
        <v>38654.083196462598</v>
      </c>
      <c r="K48" s="8">
        <v>43483.764242558602</v>
      </c>
      <c r="L48" s="12">
        <v>19731.339653446699</v>
      </c>
      <c r="M48" s="12"/>
      <c r="N48" s="12"/>
      <c r="O48" s="12"/>
      <c r="P48" s="12">
        <v>9685.9292724800107</v>
      </c>
    </row>
    <row r="49" spans="1:16">
      <c r="A49" s="1" t="s">
        <v>62</v>
      </c>
      <c r="B49" s="8">
        <f t="shared" si="0"/>
        <v>283521.25319051417</v>
      </c>
      <c r="C49" s="8">
        <v>152207.04722934699</v>
      </c>
      <c r="D49" s="8">
        <v>33820.833049228997</v>
      </c>
      <c r="E49" s="8"/>
      <c r="F49" s="8"/>
      <c r="G49" s="8">
        <v>4805.8342925011902</v>
      </c>
      <c r="H49" s="8">
        <v>55076.656556244998</v>
      </c>
      <c r="I49" s="8"/>
      <c r="J49" s="8">
        <v>7487.2746942132098</v>
      </c>
      <c r="K49" s="8">
        <v>28376.3666871756</v>
      </c>
      <c r="L49" s="12">
        <v>27.004443493199901</v>
      </c>
      <c r="M49" s="12"/>
      <c r="N49" s="12"/>
      <c r="O49" s="12"/>
      <c r="P49" s="12">
        <v>1720.2362383099901</v>
      </c>
    </row>
    <row r="50" spans="1:16">
      <c r="A50" s="1" t="s">
        <v>63</v>
      </c>
      <c r="B50" s="8">
        <f t="shared" si="0"/>
        <v>314845.00699654891</v>
      </c>
      <c r="C50" s="8">
        <v>54496.008634457998</v>
      </c>
      <c r="D50" s="8">
        <v>39174.987618907602</v>
      </c>
      <c r="E50" s="8"/>
      <c r="F50" s="8"/>
      <c r="G50" s="8">
        <v>26045.9927211346</v>
      </c>
      <c r="H50" s="8">
        <v>132493.69492183</v>
      </c>
      <c r="I50" s="8"/>
      <c r="J50" s="8">
        <v>48139.536103893202</v>
      </c>
      <c r="K50" s="8">
        <v>13284.858376239999</v>
      </c>
      <c r="L50" s="12">
        <v>795.82491953949796</v>
      </c>
      <c r="M50" s="12"/>
      <c r="N50" s="12"/>
      <c r="O50" s="12"/>
      <c r="P50" s="12">
        <v>414.103700545999</v>
      </c>
    </row>
    <row r="51" spans="1:16">
      <c r="A51" s="1" t="s">
        <v>64</v>
      </c>
      <c r="B51" s="8">
        <f t="shared" si="0"/>
        <v>243837.43287559613</v>
      </c>
      <c r="C51" s="8">
        <v>78754.255730959994</v>
      </c>
      <c r="D51" s="8">
        <v>61787.579268249101</v>
      </c>
      <c r="E51" s="8"/>
      <c r="F51" s="8"/>
      <c r="G51" s="8">
        <v>23561.998952054</v>
      </c>
      <c r="H51" s="8">
        <v>34271.748972483998</v>
      </c>
      <c r="I51" s="8"/>
      <c r="J51" s="8">
        <v>4911.57224891241</v>
      </c>
      <c r="K51" s="8">
        <v>36685.867338721597</v>
      </c>
      <c r="L51" s="12"/>
      <c r="M51" s="12"/>
      <c r="N51" s="12"/>
      <c r="O51" s="12"/>
      <c r="P51" s="12">
        <v>3864.4103642149998</v>
      </c>
    </row>
    <row r="52" spans="1:16" s="5" customFormat="1">
      <c r="A52" s="3" t="s">
        <v>13</v>
      </c>
      <c r="B52" s="10">
        <f t="shared" si="0"/>
        <v>17820745.131152689</v>
      </c>
      <c r="C52" s="10">
        <f>SUM(C2:C51)</f>
        <v>3357384.2882524324</v>
      </c>
      <c r="D52" s="10">
        <f>SUM(D2:D51)</f>
        <v>2079636.5566677139</v>
      </c>
      <c r="E52" s="10">
        <f t="shared" ref="E52:P52" si="1">SUM(E2:E51)</f>
        <v>0</v>
      </c>
      <c r="F52" s="10">
        <f t="shared" si="1"/>
        <v>0</v>
      </c>
      <c r="G52" s="10">
        <f t="shared" si="1"/>
        <v>1230624.2653725359</v>
      </c>
      <c r="H52" s="10">
        <f t="shared" si="1"/>
        <v>7562752.2726683104</v>
      </c>
      <c r="I52" s="10">
        <f t="shared" si="1"/>
        <v>0</v>
      </c>
      <c r="J52" s="10">
        <f t="shared" si="1"/>
        <v>1894569.2956610261</v>
      </c>
      <c r="K52" s="10">
        <f t="shared" si="1"/>
        <v>1338133.6360176853</v>
      </c>
      <c r="L52" s="10">
        <f t="shared" si="1"/>
        <v>138033.40476402987</v>
      </c>
      <c r="M52" s="10">
        <f t="shared" si="1"/>
        <v>0</v>
      </c>
      <c r="N52" s="10">
        <f t="shared" si="1"/>
        <v>0</v>
      </c>
      <c r="O52" s="10">
        <f t="shared" si="1"/>
        <v>0</v>
      </c>
      <c r="P52" s="10">
        <f t="shared" si="1"/>
        <v>219611.41174895442</v>
      </c>
    </row>
  </sheetData>
  <pageMargins left="0.25" right="0.25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selection activeCell="M45" sqref="M45"/>
    </sheetView>
  </sheetViews>
  <sheetFormatPr defaultRowHeight="15"/>
  <cols>
    <col min="1" max="1" width="16" style="4" customWidth="1"/>
    <col min="2" max="2" width="9.140625" style="4"/>
    <col min="3" max="3" width="11" style="4" customWidth="1"/>
    <col min="4" max="16384" width="9.140625" style="4"/>
  </cols>
  <sheetData>
    <row r="1" spans="1:18">
      <c r="A1" s="4" t="s">
        <v>65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224341.79903593651</v>
      </c>
      <c r="C3" s="12">
        <f>+B3-NOX_2007!B2</f>
        <v>-195295.45831479729</v>
      </c>
      <c r="D3" s="9"/>
      <c r="E3" s="8">
        <v>64842.792282000002</v>
      </c>
      <c r="F3" s="8">
        <v>60947.438195000002</v>
      </c>
      <c r="G3" s="8"/>
      <c r="H3" s="8"/>
      <c r="I3" s="8">
        <v>9459.5383524780009</v>
      </c>
      <c r="J3" s="8">
        <v>38731.821083629606</v>
      </c>
      <c r="K3" s="8"/>
      <c r="L3" s="8">
        <v>13611.039545121501</v>
      </c>
      <c r="M3" s="8">
        <v>23661.940788485499</v>
      </c>
      <c r="N3" s="8">
        <v>808.92950622189903</v>
      </c>
      <c r="O3" s="12"/>
      <c r="P3" s="12"/>
      <c r="Q3" s="12"/>
      <c r="R3" s="12">
        <v>12278.299283</v>
      </c>
    </row>
    <row r="4" spans="1:18">
      <c r="A4" s="1" t="s">
        <v>16</v>
      </c>
      <c r="B4" s="12">
        <f t="shared" ref="B4:B53" si="0">+E4+F4+G4+H4+I4+J4+K4+L4+M4+N4+O4+P4+Q4+R4</f>
        <v>161180.97233980132</v>
      </c>
      <c r="C4" s="12">
        <f>+B4-NOX_2007!B3</f>
        <v>-162195.0276799213</v>
      </c>
      <c r="D4" s="9"/>
      <c r="E4" s="8">
        <v>35873.401589000001</v>
      </c>
      <c r="F4" s="8">
        <v>19047.525253</v>
      </c>
      <c r="G4" s="8"/>
      <c r="H4" s="8"/>
      <c r="I4" s="8">
        <v>15932.5763573159</v>
      </c>
      <c r="J4" s="8">
        <v>53505.231560185006</v>
      </c>
      <c r="K4" s="8"/>
      <c r="L4" s="8">
        <v>16715.332381153599</v>
      </c>
      <c r="M4" s="8">
        <v>16862.549382126799</v>
      </c>
      <c r="N4" s="8"/>
      <c r="O4" s="12"/>
      <c r="P4" s="12"/>
      <c r="Q4" s="12"/>
      <c r="R4" s="12">
        <v>3244.3558170199899</v>
      </c>
    </row>
    <row r="5" spans="1:18">
      <c r="A5" s="1" t="s">
        <v>17</v>
      </c>
      <c r="B5" s="12">
        <f t="shared" si="0"/>
        <v>146111.21073879578</v>
      </c>
      <c r="C5" s="12">
        <f>+B5-NOX_2007!B4</f>
        <v>-93641.723844392371</v>
      </c>
      <c r="D5" s="9"/>
      <c r="E5" s="8">
        <v>35452.535549</v>
      </c>
      <c r="F5" s="8">
        <v>33196.681420000001</v>
      </c>
      <c r="G5" s="8"/>
      <c r="H5" s="8"/>
      <c r="I5" s="8">
        <v>15260.071423923901</v>
      </c>
      <c r="J5" s="8">
        <v>24418.631785019101</v>
      </c>
      <c r="K5" s="8"/>
      <c r="L5" s="8">
        <v>13146.4027444479</v>
      </c>
      <c r="M5" s="8">
        <v>16765.3873968849</v>
      </c>
      <c r="N5" s="8"/>
      <c r="O5" s="12"/>
      <c r="P5" s="12"/>
      <c r="Q5" s="12"/>
      <c r="R5" s="12">
        <v>7871.5004195199999</v>
      </c>
    </row>
    <row r="6" spans="1:18">
      <c r="A6" s="1" t="s">
        <v>18</v>
      </c>
      <c r="B6" s="12">
        <f t="shared" si="0"/>
        <v>561880.69962950563</v>
      </c>
      <c r="C6" s="12">
        <f>+B6-NOX_2007!B5</f>
        <v>-446455.68757107831</v>
      </c>
      <c r="D6" s="9"/>
      <c r="E6" s="8">
        <v>20957.548867999998</v>
      </c>
      <c r="F6" s="8">
        <v>91686.980968000003</v>
      </c>
      <c r="G6" s="8"/>
      <c r="H6" s="8"/>
      <c r="I6" s="8">
        <v>70912.422973656401</v>
      </c>
      <c r="J6" s="8">
        <v>211717.81200000001</v>
      </c>
      <c r="K6" s="8"/>
      <c r="L6" s="8">
        <v>74597.281630325393</v>
      </c>
      <c r="M6" s="8">
        <v>54894.878227203902</v>
      </c>
      <c r="N6" s="8">
        <v>14386.3550521301</v>
      </c>
      <c r="O6" s="12"/>
      <c r="P6" s="12"/>
      <c r="Q6" s="12"/>
      <c r="R6" s="12">
        <v>22727.419910189899</v>
      </c>
    </row>
    <row r="7" spans="1:18">
      <c r="A7" s="1" t="s">
        <v>19</v>
      </c>
      <c r="B7" s="12">
        <f t="shared" si="0"/>
        <v>189682.10332847852</v>
      </c>
      <c r="C7" s="12">
        <f>+B7-NOX_2007!B6</f>
        <v>-116849.56597636902</v>
      </c>
      <c r="D7" s="9"/>
      <c r="E7" s="8">
        <v>43965.003211000003</v>
      </c>
      <c r="F7" s="8">
        <v>53161.467575000002</v>
      </c>
      <c r="G7" s="8"/>
      <c r="H7" s="8"/>
      <c r="I7" s="8">
        <v>28616.312269238198</v>
      </c>
      <c r="J7" s="8">
        <v>35937.530808001495</v>
      </c>
      <c r="K7" s="8"/>
      <c r="L7" s="8">
        <v>15953.897220790001</v>
      </c>
      <c r="M7" s="8">
        <v>10951.4021218948</v>
      </c>
      <c r="N7" s="8"/>
      <c r="O7" s="12"/>
      <c r="P7" s="12"/>
      <c r="Q7" s="12"/>
      <c r="R7" s="12">
        <v>1096.490122554</v>
      </c>
    </row>
    <row r="8" spans="1:18">
      <c r="A8" s="1" t="s">
        <v>20</v>
      </c>
      <c r="B8" s="12">
        <f t="shared" si="0"/>
        <v>44928.48138934953</v>
      </c>
      <c r="C8" s="12">
        <f>+B8-NOX_2007!B7</f>
        <v>-55162.866894921099</v>
      </c>
      <c r="D8" s="9"/>
      <c r="E8" s="8">
        <v>2487.7590488000001</v>
      </c>
      <c r="F8" s="8">
        <v>4717.2215253000004</v>
      </c>
      <c r="G8" s="8"/>
      <c r="H8" s="8"/>
      <c r="I8" s="8">
        <v>7957.4311456504602</v>
      </c>
      <c r="J8" s="8">
        <v>15786.8970110058</v>
      </c>
      <c r="K8" s="8"/>
      <c r="L8" s="8">
        <v>8121.8771049688103</v>
      </c>
      <c r="M8" s="8">
        <v>4334.6227246257604</v>
      </c>
      <c r="N8" s="8">
        <v>1515.2055189987</v>
      </c>
      <c r="O8" s="12"/>
      <c r="P8" s="12"/>
      <c r="Q8" s="12"/>
      <c r="R8" s="12">
        <v>7.4673099999999897</v>
      </c>
    </row>
    <row r="9" spans="1:18">
      <c r="A9" s="1" t="s">
        <v>21</v>
      </c>
      <c r="B9" s="12">
        <f t="shared" si="0"/>
        <v>20910.428360894013</v>
      </c>
      <c r="C9" s="12">
        <f>+B9-NOX_2007!B8</f>
        <v>-27228.090761036667</v>
      </c>
      <c r="D9" s="9"/>
      <c r="E9" s="8">
        <v>3345.7032674000002</v>
      </c>
      <c r="F9" s="8">
        <v>2817.5932843999999</v>
      </c>
      <c r="G9" s="8"/>
      <c r="H9" s="8"/>
      <c r="I9" s="8">
        <v>2225.3757937908899</v>
      </c>
      <c r="J9" s="8">
        <v>4967.8881468580003</v>
      </c>
      <c r="K9" s="8"/>
      <c r="L9" s="8">
        <v>2532.4423940439001</v>
      </c>
      <c r="M9" s="8">
        <v>1951.43972780483</v>
      </c>
      <c r="N9" s="8">
        <v>3055.8604465963899</v>
      </c>
      <c r="O9" s="12"/>
      <c r="P9" s="12"/>
      <c r="Q9" s="12"/>
      <c r="R9" s="12">
        <v>14.125299999999999</v>
      </c>
    </row>
    <row r="10" spans="1:18">
      <c r="A10" s="1" t="s">
        <v>22</v>
      </c>
      <c r="B10" s="12">
        <f t="shared" si="0"/>
        <v>5828.2213657928323</v>
      </c>
      <c r="C10" s="12">
        <f>+B10-NOX_2007!B9</f>
        <v>-7440.8795922229465</v>
      </c>
      <c r="D10" s="9"/>
      <c r="E10" s="8">
        <v>36.032492220000002</v>
      </c>
      <c r="F10" s="8">
        <v>567.21789534000004</v>
      </c>
      <c r="G10" s="8"/>
      <c r="H10" s="8"/>
      <c r="I10" s="8">
        <v>1294.5344964225101</v>
      </c>
      <c r="J10" s="8">
        <v>2321.0851646894603</v>
      </c>
      <c r="K10" s="8"/>
      <c r="L10" s="8">
        <v>1215.62698063368</v>
      </c>
      <c r="M10" s="8">
        <v>392.24603915598198</v>
      </c>
      <c r="N10" s="8">
        <v>1.4782973312000001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392582.26664188469</v>
      </c>
      <c r="C11" s="12">
        <f>+B11-NOX_2007!B10</f>
        <v>-542912.97387892904</v>
      </c>
      <c r="D11" s="9"/>
      <c r="E11" s="8">
        <v>72712.408070000005</v>
      </c>
      <c r="F11" s="8">
        <v>56054.283592</v>
      </c>
      <c r="G11" s="8"/>
      <c r="H11" s="8"/>
      <c r="I11" s="8">
        <v>7527.2451440914701</v>
      </c>
      <c r="J11" s="8">
        <v>134288.720654851</v>
      </c>
      <c r="K11" s="8"/>
      <c r="L11" s="8">
        <v>60721.792871545797</v>
      </c>
      <c r="M11" s="8">
        <v>25628.632668376798</v>
      </c>
      <c r="N11" s="8">
        <v>23240.377074158801</v>
      </c>
      <c r="O11" s="12"/>
      <c r="P11" s="12"/>
      <c r="Q11" s="12"/>
      <c r="R11" s="12">
        <v>12408.8065668608</v>
      </c>
    </row>
    <row r="12" spans="1:18">
      <c r="A12" s="1" t="s">
        <v>24</v>
      </c>
      <c r="B12" s="12">
        <f t="shared" si="0"/>
        <v>285300.95933556801</v>
      </c>
      <c r="C12" s="12">
        <f>+B12-NOX_2007!B11</f>
        <v>-357556.85361036332</v>
      </c>
      <c r="D12" s="9"/>
      <c r="E12" s="8">
        <v>41976.782609000002</v>
      </c>
      <c r="F12" s="8">
        <v>53313.439194999999</v>
      </c>
      <c r="G12" s="8"/>
      <c r="H12" s="8"/>
      <c r="I12" s="8">
        <v>14304.458579047299</v>
      </c>
      <c r="J12" s="8">
        <v>111316.59752650699</v>
      </c>
      <c r="K12" s="8"/>
      <c r="L12" s="8">
        <v>25314.005266092401</v>
      </c>
      <c r="M12" s="8">
        <v>22458.3113827788</v>
      </c>
      <c r="N12" s="8">
        <v>1995.2289572425</v>
      </c>
      <c r="O12" s="12"/>
      <c r="P12" s="12"/>
      <c r="Q12" s="12"/>
      <c r="R12" s="12">
        <v>14622.135819900001</v>
      </c>
    </row>
    <row r="13" spans="1:18">
      <c r="A13" s="1" t="s">
        <v>25</v>
      </c>
      <c r="B13" s="12">
        <f t="shared" si="0"/>
        <v>69551.239399233964</v>
      </c>
      <c r="C13" s="12">
        <f>+B13-NOX_2007!B12</f>
        <v>-29515.914628175626</v>
      </c>
      <c r="D13" s="9"/>
      <c r="E13" s="8">
        <v>617.32982302000005</v>
      </c>
      <c r="F13" s="8">
        <v>12741.757995</v>
      </c>
      <c r="G13" s="8"/>
      <c r="H13" s="8"/>
      <c r="I13" s="8">
        <v>11466.806317946201</v>
      </c>
      <c r="J13" s="8">
        <v>9726.4859305102</v>
      </c>
      <c r="K13" s="8"/>
      <c r="L13" s="8">
        <v>7877.4017503330997</v>
      </c>
      <c r="M13" s="8">
        <v>6315.5193298224603</v>
      </c>
      <c r="N13" s="8"/>
      <c r="O13" s="12"/>
      <c r="P13" s="12"/>
      <c r="Q13" s="12"/>
      <c r="R13" s="12">
        <v>20805.938252602002</v>
      </c>
    </row>
    <row r="14" spans="1:18">
      <c r="A14" s="1" t="s">
        <v>26</v>
      </c>
      <c r="B14" s="12">
        <f t="shared" si="0"/>
        <v>372143.966820381</v>
      </c>
      <c r="C14" s="12">
        <f>+B14-NOX_2007!B13</f>
        <v>-322015.94033149921</v>
      </c>
      <c r="D14" s="9"/>
      <c r="E14" s="8">
        <v>55900.766694999998</v>
      </c>
      <c r="F14" s="8">
        <v>75545.614621999994</v>
      </c>
      <c r="G14" s="8"/>
      <c r="H14" s="8"/>
      <c r="I14" s="8">
        <v>59428.780174482199</v>
      </c>
      <c r="J14" s="8">
        <v>85385.240767247</v>
      </c>
      <c r="K14" s="8"/>
      <c r="L14" s="8">
        <v>47999.816434582601</v>
      </c>
      <c r="M14" s="8">
        <v>47285.6987878367</v>
      </c>
      <c r="N14" s="8">
        <v>107.206836432499</v>
      </c>
      <c r="O14" s="12"/>
      <c r="P14" s="12"/>
      <c r="Q14" s="12"/>
      <c r="R14" s="12">
        <v>490.84250279999998</v>
      </c>
    </row>
    <row r="15" spans="1:18">
      <c r="A15" s="1" t="s">
        <v>27</v>
      </c>
      <c r="B15" s="12">
        <f t="shared" si="0"/>
        <v>296256.87013116007</v>
      </c>
      <c r="C15" s="12">
        <f>+B15-NOX_2007!B14</f>
        <v>-267557.79916261736</v>
      </c>
      <c r="D15" s="9"/>
      <c r="E15" s="8">
        <v>93140.428736000002</v>
      </c>
      <c r="F15" s="8">
        <v>63894.926200000002</v>
      </c>
      <c r="G15" s="8"/>
      <c r="H15" s="8"/>
      <c r="I15" s="8">
        <v>31091.121400297099</v>
      </c>
      <c r="J15" s="8">
        <v>61405.73570582601</v>
      </c>
      <c r="K15" s="8"/>
      <c r="L15" s="8">
        <v>26426.928650063801</v>
      </c>
      <c r="M15" s="8">
        <v>19899.550385183102</v>
      </c>
      <c r="N15" s="8">
        <v>46.98632679</v>
      </c>
      <c r="O15" s="12"/>
      <c r="P15" s="12"/>
      <c r="Q15" s="12"/>
      <c r="R15" s="12">
        <v>351.19272699999902</v>
      </c>
    </row>
    <row r="16" spans="1:18">
      <c r="A16" s="1" t="s">
        <v>28</v>
      </c>
      <c r="B16" s="12">
        <f t="shared" si="0"/>
        <v>183010.3515884974</v>
      </c>
      <c r="C16" s="12">
        <f>+B16-NOX_2007!B15</f>
        <v>-96660.790702362603</v>
      </c>
      <c r="D16" s="9"/>
      <c r="E16" s="8">
        <v>43454.947677999997</v>
      </c>
      <c r="F16" s="8">
        <v>41975.115685999997</v>
      </c>
      <c r="G16" s="8"/>
      <c r="H16" s="8"/>
      <c r="I16" s="8">
        <v>18659.285385132898</v>
      </c>
      <c r="J16" s="8">
        <v>29462.045636803399</v>
      </c>
      <c r="K16" s="8"/>
      <c r="L16" s="8">
        <v>30027.836678614702</v>
      </c>
      <c r="M16" s="8">
        <v>19148.262607946399</v>
      </c>
      <c r="N16" s="8"/>
      <c r="O16" s="12"/>
      <c r="P16" s="12"/>
      <c r="Q16" s="12"/>
      <c r="R16" s="12">
        <v>282.85791599999902</v>
      </c>
    </row>
    <row r="17" spans="1:18">
      <c r="A17" s="1" t="s">
        <v>29</v>
      </c>
      <c r="B17" s="12">
        <f t="shared" si="0"/>
        <v>183418.63739548062</v>
      </c>
      <c r="C17" s="12">
        <f>+B17-NOX_2007!B16</f>
        <v>-138435.28204305269</v>
      </c>
      <c r="D17" s="9"/>
      <c r="E17" s="8">
        <v>22548.3793214</v>
      </c>
      <c r="F17" s="8">
        <v>52787.870587999998</v>
      </c>
      <c r="G17" s="8"/>
      <c r="H17" s="8"/>
      <c r="I17" s="8">
        <v>21651.5901116772</v>
      </c>
      <c r="J17" s="8">
        <v>23637.9175596442</v>
      </c>
      <c r="K17" s="8"/>
      <c r="L17" s="8">
        <v>22046.394026023801</v>
      </c>
      <c r="M17" s="8">
        <v>26218.663562093501</v>
      </c>
      <c r="N17" s="8"/>
      <c r="O17" s="12"/>
      <c r="P17" s="12"/>
      <c r="Q17" s="12"/>
      <c r="R17" s="12">
        <v>14527.8222266419</v>
      </c>
    </row>
    <row r="18" spans="1:18">
      <c r="A18" s="1" t="s">
        <v>30</v>
      </c>
      <c r="B18" s="12">
        <f t="shared" si="0"/>
        <v>194614.55093705293</v>
      </c>
      <c r="C18" s="12">
        <f>+B18-NOX_2007!B17</f>
        <v>-223066.48474042444</v>
      </c>
      <c r="D18" s="9"/>
      <c r="E18" s="8">
        <v>74878.375356999997</v>
      </c>
      <c r="F18" s="8">
        <v>39841.816201000001</v>
      </c>
      <c r="G18" s="8"/>
      <c r="H18" s="8"/>
      <c r="I18" s="8">
        <v>5639.1322277159397</v>
      </c>
      <c r="J18" s="8">
        <v>35726.707180808</v>
      </c>
      <c r="K18" s="8"/>
      <c r="L18" s="8">
        <v>14423.318396189499</v>
      </c>
      <c r="M18" s="8">
        <v>21706.940950549499</v>
      </c>
      <c r="N18" s="8"/>
      <c r="O18" s="12"/>
      <c r="P18" s="12"/>
      <c r="Q18" s="12"/>
      <c r="R18" s="12">
        <v>2398.26062379</v>
      </c>
    </row>
    <row r="19" spans="1:18">
      <c r="A19" s="1" t="s">
        <v>31</v>
      </c>
      <c r="B19" s="12">
        <f t="shared" si="0"/>
        <v>373105.3696019245</v>
      </c>
      <c r="C19" s="12">
        <f>+B19-NOX_2007!B18</f>
        <v>-170239.68737862463</v>
      </c>
      <c r="D19" s="9"/>
      <c r="E19" s="8">
        <v>33228.514813000002</v>
      </c>
      <c r="F19" s="8">
        <v>137856.48616</v>
      </c>
      <c r="G19" s="8"/>
      <c r="H19" s="8"/>
      <c r="I19" s="8">
        <v>35601.754708091597</v>
      </c>
      <c r="J19" s="8">
        <v>31725.020901882206</v>
      </c>
      <c r="K19" s="8"/>
      <c r="L19" s="8">
        <v>14826.4152347906</v>
      </c>
      <c r="M19" s="8">
        <v>95987.848362029195</v>
      </c>
      <c r="N19" s="8">
        <v>16879.987988130899</v>
      </c>
      <c r="O19" s="12"/>
      <c r="P19" s="12"/>
      <c r="Q19" s="12"/>
      <c r="R19" s="12">
        <v>6999.3414339999999</v>
      </c>
    </row>
    <row r="20" spans="1:18">
      <c r="A20" s="1" t="s">
        <v>32</v>
      </c>
      <c r="B20" s="12">
        <f t="shared" si="0"/>
        <v>45754.345975851247</v>
      </c>
      <c r="C20" s="12">
        <f>+B20-NOX_2007!B19</f>
        <v>-29185.017336387056</v>
      </c>
      <c r="D20" s="9"/>
      <c r="E20" s="8">
        <v>5750.2858462000004</v>
      </c>
      <c r="F20" s="8">
        <v>13283.665386999999</v>
      </c>
      <c r="G20" s="8"/>
      <c r="H20" s="8"/>
      <c r="I20" s="8">
        <v>7140.9728550755999</v>
      </c>
      <c r="J20" s="8">
        <v>11339.8511231347</v>
      </c>
      <c r="K20" s="8"/>
      <c r="L20" s="8">
        <v>4794.5498860240205</v>
      </c>
      <c r="M20" s="8">
        <v>2234.09390254152</v>
      </c>
      <c r="N20" s="8">
        <v>1160.7827768754</v>
      </c>
      <c r="O20" s="12"/>
      <c r="P20" s="12"/>
      <c r="Q20" s="12"/>
      <c r="R20" s="12">
        <v>50.144198999999901</v>
      </c>
    </row>
    <row r="21" spans="1:18">
      <c r="A21" s="1" t="s">
        <v>33</v>
      </c>
      <c r="B21" s="12">
        <f t="shared" si="0"/>
        <v>109881.868469391</v>
      </c>
      <c r="C21" s="12">
        <f>+B21-NOX_2007!B20</f>
        <v>-130385.25419096636</v>
      </c>
      <c r="D21" s="9"/>
      <c r="E21" s="8">
        <v>18574.606357000001</v>
      </c>
      <c r="F21" s="8">
        <v>22756.783974000002</v>
      </c>
      <c r="G21" s="8"/>
      <c r="H21" s="8"/>
      <c r="I21" s="8">
        <v>10214.671125520699</v>
      </c>
      <c r="J21" s="8">
        <v>27976.658890754701</v>
      </c>
      <c r="K21" s="8"/>
      <c r="L21" s="8">
        <v>13569.9362679553</v>
      </c>
      <c r="M21" s="8">
        <v>11597.486574185999</v>
      </c>
      <c r="N21" s="8">
        <v>4950.3206457742999</v>
      </c>
      <c r="O21" s="12"/>
      <c r="P21" s="12"/>
      <c r="Q21" s="12"/>
      <c r="R21" s="12">
        <v>241.4046342</v>
      </c>
    </row>
    <row r="22" spans="1:18">
      <c r="A22" s="1" t="s">
        <v>34</v>
      </c>
      <c r="B22" s="12">
        <f t="shared" si="0"/>
        <v>95458.512190306297</v>
      </c>
      <c r="C22" s="12">
        <f>+B22-NOX_2007!B21</f>
        <v>-84362.858818248496</v>
      </c>
      <c r="D22" s="9"/>
      <c r="E22" s="8">
        <v>8192.6327395000008</v>
      </c>
      <c r="F22" s="8">
        <v>13648.196398</v>
      </c>
      <c r="G22" s="8"/>
      <c r="H22" s="8"/>
      <c r="I22" s="8">
        <v>19511.220771042299</v>
      </c>
      <c r="J22" s="8">
        <v>30579.165545162999</v>
      </c>
      <c r="K22" s="8"/>
      <c r="L22" s="8">
        <v>13738.5339556859</v>
      </c>
      <c r="M22" s="8">
        <v>5951.3974869004996</v>
      </c>
      <c r="N22" s="8">
        <v>3819.7906370146002</v>
      </c>
      <c r="O22" s="12"/>
      <c r="P22" s="12"/>
      <c r="Q22" s="12"/>
      <c r="R22" s="12">
        <v>17.574656999999899</v>
      </c>
    </row>
    <row r="23" spans="1:18">
      <c r="A23" s="1" t="s">
        <v>35</v>
      </c>
      <c r="B23" s="12">
        <f t="shared" si="0"/>
        <v>316419.93776369747</v>
      </c>
      <c r="C23" s="12">
        <f>+B23-NOX_2007!B22</f>
        <v>-289987.97693587467</v>
      </c>
      <c r="D23" s="9"/>
      <c r="E23" s="8">
        <v>67262.811868999997</v>
      </c>
      <c r="F23" s="8">
        <v>70091.729628000001</v>
      </c>
      <c r="G23" s="8"/>
      <c r="H23" s="8"/>
      <c r="I23" s="8">
        <v>39501.4754975377</v>
      </c>
      <c r="J23" s="8">
        <v>86080.335073029011</v>
      </c>
      <c r="K23" s="8"/>
      <c r="L23" s="8">
        <v>33182.253372718202</v>
      </c>
      <c r="M23" s="8">
        <v>8545.2148980112706</v>
      </c>
      <c r="N23" s="8">
        <v>11333.2803634012</v>
      </c>
      <c r="O23" s="12"/>
      <c r="P23" s="12"/>
      <c r="Q23" s="12"/>
      <c r="R23" s="12">
        <v>422.837062</v>
      </c>
    </row>
    <row r="24" spans="1:18">
      <c r="A24" s="1" t="s">
        <v>36</v>
      </c>
      <c r="B24" s="12">
        <f t="shared" si="0"/>
        <v>233131.1639352729</v>
      </c>
      <c r="C24" s="12">
        <f>+B24-NOX_2007!B23</f>
        <v>-202092.91752663173</v>
      </c>
      <c r="D24" s="9"/>
      <c r="E24" s="8">
        <v>35848.147832000002</v>
      </c>
      <c r="F24" s="8">
        <v>59716.801869000003</v>
      </c>
      <c r="G24" s="8"/>
      <c r="H24" s="8"/>
      <c r="I24" s="8">
        <v>25740.988941057902</v>
      </c>
      <c r="J24" s="8">
        <v>52122.381685932996</v>
      </c>
      <c r="K24" s="8"/>
      <c r="L24" s="8">
        <v>32229.1731032676</v>
      </c>
      <c r="M24" s="8">
        <v>24326.660635369499</v>
      </c>
      <c r="N24" s="8">
        <v>320.29873171489999</v>
      </c>
      <c r="O24" s="12"/>
      <c r="P24" s="12"/>
      <c r="Q24" s="12"/>
      <c r="R24" s="12">
        <v>2826.7111369299901</v>
      </c>
    </row>
    <row r="25" spans="1:18">
      <c r="A25" s="1" t="s">
        <v>37</v>
      </c>
      <c r="B25" s="12">
        <f t="shared" si="0"/>
        <v>141982.86125524432</v>
      </c>
      <c r="C25" s="12">
        <f>+B25-NOX_2007!B24</f>
        <v>-121643.06809450194</v>
      </c>
      <c r="D25" s="9"/>
      <c r="E25" s="8">
        <v>20600.721922099998</v>
      </c>
      <c r="F25" s="8">
        <v>51786.981629000002</v>
      </c>
      <c r="G25" s="8"/>
      <c r="H25" s="8"/>
      <c r="I25" s="8">
        <v>6579.9940597651403</v>
      </c>
      <c r="J25" s="8">
        <v>27878.740450269597</v>
      </c>
      <c r="K25" s="8"/>
      <c r="L25" s="8">
        <v>10298.871741429901</v>
      </c>
      <c r="M25" s="8">
        <v>18023.734464728201</v>
      </c>
      <c r="N25" s="8">
        <v>1034.5528259915</v>
      </c>
      <c r="O25" s="12"/>
      <c r="P25" s="12"/>
      <c r="Q25" s="12"/>
      <c r="R25" s="12">
        <v>5779.2641619599899</v>
      </c>
    </row>
    <row r="26" spans="1:18">
      <c r="A26" s="1" t="s">
        <v>38</v>
      </c>
      <c r="B26" s="12">
        <f t="shared" si="0"/>
        <v>244207.0094075716</v>
      </c>
      <c r="C26" s="12">
        <f>+B26-NOX_2007!B25</f>
        <v>-233999.63273098509</v>
      </c>
      <c r="D26" s="9"/>
      <c r="E26" s="8">
        <v>53351.332466</v>
      </c>
      <c r="F26" s="8">
        <v>47559.340896000002</v>
      </c>
      <c r="G26" s="8"/>
      <c r="H26" s="8"/>
      <c r="I26" s="8">
        <v>23819.147840104099</v>
      </c>
      <c r="J26" s="8">
        <v>57038.152066341994</v>
      </c>
      <c r="K26" s="8"/>
      <c r="L26" s="8">
        <v>25340.742244049899</v>
      </c>
      <c r="M26" s="8">
        <v>32874.284182285599</v>
      </c>
      <c r="N26" s="8"/>
      <c r="O26" s="12"/>
      <c r="P26" s="12"/>
      <c r="Q26" s="12"/>
      <c r="R26" s="12">
        <v>4224.0097127899899</v>
      </c>
    </row>
    <row r="27" spans="1:18">
      <c r="A27" s="1" t="s">
        <v>39</v>
      </c>
      <c r="B27" s="12">
        <f t="shared" si="0"/>
        <v>89969.083450401376</v>
      </c>
      <c r="C27" s="12">
        <f>+B27-NOX_2007!B26</f>
        <v>-65695.815547583596</v>
      </c>
      <c r="D27" s="9"/>
      <c r="E27" s="8">
        <v>20993.215892100001</v>
      </c>
      <c r="F27" s="8">
        <v>14058.592742999999</v>
      </c>
      <c r="G27" s="8"/>
      <c r="H27" s="8"/>
      <c r="I27" s="8">
        <v>3483.58767486026</v>
      </c>
      <c r="J27" s="8">
        <v>9818.6579872101993</v>
      </c>
      <c r="K27" s="8"/>
      <c r="L27" s="8">
        <v>9402.4574380882204</v>
      </c>
      <c r="M27" s="8">
        <v>17402.1764463328</v>
      </c>
      <c r="N27" s="8"/>
      <c r="O27" s="12"/>
      <c r="P27" s="12"/>
      <c r="Q27" s="12"/>
      <c r="R27" s="12">
        <v>14810.3952688099</v>
      </c>
    </row>
    <row r="28" spans="1:18">
      <c r="A28" s="1" t="s">
        <v>40</v>
      </c>
      <c r="B28" s="12">
        <f t="shared" si="0"/>
        <v>141415.18721078441</v>
      </c>
      <c r="C28" s="12">
        <f>+B28-NOX_2007!B27</f>
        <v>-93034.444144216279</v>
      </c>
      <c r="D28" s="9"/>
      <c r="E28" s="8">
        <v>28166.758179</v>
      </c>
      <c r="F28" s="8">
        <v>13356.448549000001</v>
      </c>
      <c r="G28" s="8"/>
      <c r="H28" s="8"/>
      <c r="I28" s="8">
        <v>10232.8417415189</v>
      </c>
      <c r="J28" s="8">
        <v>18449.2605619526</v>
      </c>
      <c r="K28" s="8"/>
      <c r="L28" s="8">
        <v>18904.555643013999</v>
      </c>
      <c r="M28" s="8">
        <v>51421.135406298898</v>
      </c>
      <c r="N28" s="8"/>
      <c r="O28" s="12"/>
      <c r="P28" s="12"/>
      <c r="Q28" s="12"/>
      <c r="R28" s="12">
        <v>884.187129999999</v>
      </c>
    </row>
    <row r="29" spans="1:18">
      <c r="A29" s="1" t="s">
        <v>41</v>
      </c>
      <c r="B29" s="12">
        <f t="shared" si="0"/>
        <v>64942.003342359771</v>
      </c>
      <c r="C29" s="12">
        <f>+B29-NOX_2007!B28</f>
        <v>-45112.485265888528</v>
      </c>
      <c r="D29" s="9"/>
      <c r="E29" s="8">
        <v>15374.741267199999</v>
      </c>
      <c r="F29" s="8">
        <v>15157.332756</v>
      </c>
      <c r="G29" s="8"/>
      <c r="H29" s="8"/>
      <c r="I29" s="8">
        <v>4502.85966049125</v>
      </c>
      <c r="J29" s="8">
        <v>14379.289015361499</v>
      </c>
      <c r="K29" s="8"/>
      <c r="L29" s="8">
        <v>8366.93101721313</v>
      </c>
      <c r="M29" s="8">
        <v>5231.5944080938898</v>
      </c>
      <c r="N29" s="8"/>
      <c r="O29" s="12"/>
      <c r="P29" s="12"/>
      <c r="Q29" s="12"/>
      <c r="R29" s="12">
        <v>1929.255218</v>
      </c>
    </row>
    <row r="30" spans="1:18">
      <c r="A30" s="1" t="s">
        <v>42</v>
      </c>
      <c r="B30" s="12">
        <f t="shared" si="0"/>
        <v>28382.39261262702</v>
      </c>
      <c r="C30" s="12">
        <f>+B30-NOX_2007!B29</f>
        <v>-25704.93347977546</v>
      </c>
      <c r="D30" s="9"/>
      <c r="E30" s="8">
        <v>4302.1505224000002</v>
      </c>
      <c r="F30" s="8">
        <v>1969.349645</v>
      </c>
      <c r="G30" s="8"/>
      <c r="H30" s="8"/>
      <c r="I30" s="8">
        <v>6670.5237738129599</v>
      </c>
      <c r="J30" s="8">
        <v>10209.286584040699</v>
      </c>
      <c r="K30" s="8"/>
      <c r="L30" s="8">
        <v>4212.7684737623304</v>
      </c>
      <c r="M30" s="8">
        <v>1008.48598931103</v>
      </c>
      <c r="N30" s="8"/>
      <c r="O30" s="12"/>
      <c r="P30" s="12"/>
      <c r="Q30" s="12"/>
      <c r="R30" s="12">
        <v>9.8276243000000001</v>
      </c>
    </row>
    <row r="31" spans="1:18">
      <c r="A31" s="1" t="s">
        <v>43</v>
      </c>
      <c r="B31" s="12">
        <f t="shared" si="0"/>
        <v>151036.1983409253</v>
      </c>
      <c r="C31" s="12">
        <f>+B31-NOX_2007!B30</f>
        <v>-119140.30651625645</v>
      </c>
      <c r="D31" s="9"/>
      <c r="E31" s="8">
        <v>10828.3153877</v>
      </c>
      <c r="F31" s="8">
        <v>14910.993968000001</v>
      </c>
      <c r="G31" s="8"/>
      <c r="H31" s="8"/>
      <c r="I31" s="8">
        <v>48348.780609512301</v>
      </c>
      <c r="J31" s="8">
        <v>42240.748883297703</v>
      </c>
      <c r="K31" s="8"/>
      <c r="L31" s="8">
        <v>20039.157072104099</v>
      </c>
      <c r="M31" s="8">
        <v>7294.4853962534098</v>
      </c>
      <c r="N31" s="8">
        <v>7172.7881139778001</v>
      </c>
      <c r="O31" s="12"/>
      <c r="P31" s="12"/>
      <c r="Q31" s="12"/>
      <c r="R31" s="12">
        <v>200.92891007999901</v>
      </c>
    </row>
    <row r="32" spans="1:18">
      <c r="A32" s="1" t="s">
        <v>44</v>
      </c>
      <c r="B32" s="12">
        <f t="shared" si="0"/>
        <v>181305.18047952408</v>
      </c>
      <c r="C32" s="12">
        <f>+B32-NOX_2007!B31</f>
        <v>-38759.258740118152</v>
      </c>
      <c r="D32" s="9"/>
      <c r="E32" s="8">
        <v>65099.341213</v>
      </c>
      <c r="F32" s="8">
        <v>39776.306608999999</v>
      </c>
      <c r="G32" s="8"/>
      <c r="H32" s="8"/>
      <c r="I32" s="8">
        <v>32662.4269824986</v>
      </c>
      <c r="J32" s="8">
        <v>18865.953577107601</v>
      </c>
      <c r="K32" s="8"/>
      <c r="L32" s="8">
        <v>4452.2135141709596</v>
      </c>
      <c r="M32" s="8">
        <v>17888.066541746899</v>
      </c>
      <c r="N32" s="8"/>
      <c r="O32" s="12"/>
      <c r="P32" s="12"/>
      <c r="Q32" s="12"/>
      <c r="R32" s="12">
        <v>2560.87204199999</v>
      </c>
    </row>
    <row r="33" spans="1:18">
      <c r="A33" s="1" t="s">
        <v>45</v>
      </c>
      <c r="B33" s="12">
        <f t="shared" si="0"/>
        <v>281152.24026801006</v>
      </c>
      <c r="C33" s="12">
        <f>+B33-NOX_2007!B32</f>
        <v>-207407.08763706626</v>
      </c>
      <c r="D33" s="9"/>
      <c r="E33" s="8">
        <v>21979.629032000001</v>
      </c>
      <c r="F33" s="8">
        <v>42864.617484000002</v>
      </c>
      <c r="G33" s="8"/>
      <c r="H33" s="8"/>
      <c r="I33" s="8">
        <v>72723.032509759505</v>
      </c>
      <c r="J33" s="8">
        <v>71176.833468755998</v>
      </c>
      <c r="K33" s="8"/>
      <c r="L33" s="8">
        <v>39737.946234042203</v>
      </c>
      <c r="M33" s="8">
        <v>27196.079731134399</v>
      </c>
      <c r="N33" s="8">
        <v>5363.8753713180004</v>
      </c>
      <c r="O33" s="12"/>
      <c r="P33" s="12"/>
      <c r="Q33" s="12"/>
      <c r="R33" s="12">
        <v>110.226436999999</v>
      </c>
    </row>
    <row r="34" spans="1:18">
      <c r="A34" s="1" t="s">
        <v>46</v>
      </c>
      <c r="B34" s="12">
        <f t="shared" si="0"/>
        <v>230219.41004136449</v>
      </c>
      <c r="C34" s="12">
        <f>+B34-NOX_2007!B33</f>
        <v>-240452.34804431716</v>
      </c>
      <c r="D34" s="9"/>
      <c r="E34" s="8">
        <v>46196.553212999999</v>
      </c>
      <c r="F34" s="8">
        <v>38039.887573</v>
      </c>
      <c r="G34" s="8"/>
      <c r="H34" s="8"/>
      <c r="I34" s="8">
        <v>19557.9575253767</v>
      </c>
      <c r="J34" s="8">
        <v>83319.274174844992</v>
      </c>
      <c r="K34" s="8"/>
      <c r="L34" s="8">
        <v>26915.625684759601</v>
      </c>
      <c r="M34" s="8">
        <v>9576.3128151297296</v>
      </c>
      <c r="N34" s="8">
        <v>1549.6965487734999</v>
      </c>
      <c r="O34" s="12"/>
      <c r="P34" s="12"/>
      <c r="Q34" s="12"/>
      <c r="R34" s="12">
        <v>5064.1025064799896</v>
      </c>
    </row>
    <row r="35" spans="1:18">
      <c r="A35" s="1" t="s">
        <v>47</v>
      </c>
      <c r="B35" s="12">
        <f t="shared" si="0"/>
        <v>104090.59320391707</v>
      </c>
      <c r="C35" s="12">
        <f>+B35-NOX_2007!B34</f>
        <v>-54319.659377846736</v>
      </c>
      <c r="D35" s="9"/>
      <c r="E35" s="8">
        <v>53782.561094999997</v>
      </c>
      <c r="F35" s="8">
        <v>11582.155416</v>
      </c>
      <c r="G35" s="8"/>
      <c r="H35" s="8"/>
      <c r="I35" s="8">
        <v>1829.8085319715799</v>
      </c>
      <c r="J35" s="8">
        <v>6132.97930137</v>
      </c>
      <c r="K35" s="8"/>
      <c r="L35" s="8">
        <v>18716.4310221784</v>
      </c>
      <c r="M35" s="8">
        <v>11451.9393603971</v>
      </c>
      <c r="N35" s="8"/>
      <c r="O35" s="12"/>
      <c r="P35" s="12"/>
      <c r="Q35" s="12"/>
      <c r="R35" s="12">
        <v>594.71847699999898</v>
      </c>
    </row>
    <row r="36" spans="1:18">
      <c r="A36" s="1" t="s">
        <v>48</v>
      </c>
      <c r="B36" s="12">
        <f t="shared" si="0"/>
        <v>360449.93538152857</v>
      </c>
      <c r="C36" s="12">
        <f>+B36-NOX_2007!B35</f>
        <v>-410770.64289641357</v>
      </c>
      <c r="D36" s="9"/>
      <c r="E36" s="8">
        <v>95463.565739999991</v>
      </c>
      <c r="F36" s="8">
        <v>59097.093851999998</v>
      </c>
      <c r="G36" s="8"/>
      <c r="H36" s="8"/>
      <c r="I36" s="8">
        <v>41465.183657422203</v>
      </c>
      <c r="J36" s="8">
        <v>100371.328458081</v>
      </c>
      <c r="K36" s="8"/>
      <c r="L36" s="8">
        <v>32583.742691749401</v>
      </c>
      <c r="M36" s="8">
        <v>28635.6916175197</v>
      </c>
      <c r="N36" s="8">
        <v>2616.5119280962999</v>
      </c>
      <c r="O36" s="12"/>
      <c r="P36" s="12"/>
      <c r="Q36" s="12"/>
      <c r="R36" s="12">
        <v>216.817436659999</v>
      </c>
    </row>
    <row r="37" spans="1:18">
      <c r="A37" s="1" t="s">
        <v>49</v>
      </c>
      <c r="B37" s="12">
        <f t="shared" si="0"/>
        <v>274255.91378228657</v>
      </c>
      <c r="C37" s="12">
        <f>+B37-NOX_2007!B36</f>
        <v>-152220.54699885054</v>
      </c>
      <c r="D37" s="9"/>
      <c r="E37" s="8">
        <v>45753.939106999998</v>
      </c>
      <c r="F37" s="8">
        <v>57819.693367</v>
      </c>
      <c r="G37" s="8"/>
      <c r="H37" s="8"/>
      <c r="I37" s="8">
        <v>89615.442151721596</v>
      </c>
      <c r="J37" s="8">
        <v>40583.7121034632</v>
      </c>
      <c r="K37" s="8"/>
      <c r="L37" s="8">
        <v>14929.742071111799</v>
      </c>
      <c r="M37" s="8">
        <v>14508.188863920001</v>
      </c>
      <c r="N37" s="8"/>
      <c r="O37" s="12"/>
      <c r="P37" s="12"/>
      <c r="Q37" s="12"/>
      <c r="R37" s="12">
        <v>11045.19611807</v>
      </c>
    </row>
    <row r="38" spans="1:18">
      <c r="A38" s="1" t="s">
        <v>50</v>
      </c>
      <c r="B38" s="12">
        <f t="shared" si="0"/>
        <v>109899.07042174427</v>
      </c>
      <c r="C38" s="12">
        <f>+B38-NOX_2007!B37</f>
        <v>-76900.118227318148</v>
      </c>
      <c r="D38" s="9"/>
      <c r="E38" s="8">
        <v>10828.2135929</v>
      </c>
      <c r="F38" s="8">
        <v>14359.829610000001</v>
      </c>
      <c r="G38" s="8"/>
      <c r="H38" s="8"/>
      <c r="I38" s="8">
        <v>7091.9347239783701</v>
      </c>
      <c r="J38" s="8">
        <v>38169.230732411597</v>
      </c>
      <c r="K38" s="8"/>
      <c r="L38" s="8">
        <v>12189.166761386799</v>
      </c>
      <c r="M38" s="8">
        <v>13252.7751625251</v>
      </c>
      <c r="N38" s="8">
        <v>2791.20352900239</v>
      </c>
      <c r="O38" s="12"/>
      <c r="P38" s="12"/>
      <c r="Q38" s="12"/>
      <c r="R38" s="12">
        <v>11216.716309539999</v>
      </c>
    </row>
    <row r="39" spans="1:18">
      <c r="A39" s="1" t="s">
        <v>51</v>
      </c>
      <c r="B39" s="12">
        <f t="shared" si="0"/>
        <v>364347.14853310888</v>
      </c>
      <c r="C39" s="12">
        <f>+B39-NOX_2007!B38</f>
        <v>-278584.43691116944</v>
      </c>
      <c r="D39" s="9"/>
      <c r="E39" s="8">
        <v>121249.81633</v>
      </c>
      <c r="F39" s="8">
        <v>67771.045855000004</v>
      </c>
      <c r="G39" s="8"/>
      <c r="H39" s="8"/>
      <c r="I39" s="8">
        <v>54368.544251557803</v>
      </c>
      <c r="J39" s="8">
        <v>70234.019830972</v>
      </c>
      <c r="K39" s="8"/>
      <c r="L39" s="8">
        <v>27258.892827095198</v>
      </c>
      <c r="M39" s="8">
        <v>19578.835301213101</v>
      </c>
      <c r="N39" s="8">
        <v>3501.5461608408</v>
      </c>
      <c r="O39" s="12"/>
      <c r="P39" s="12"/>
      <c r="Q39" s="12"/>
      <c r="R39" s="12">
        <v>384.44797642999998</v>
      </c>
    </row>
    <row r="40" spans="1:18">
      <c r="A40" s="1" t="s">
        <v>52</v>
      </c>
      <c r="B40" s="12">
        <f t="shared" si="0"/>
        <v>12348.829079177971</v>
      </c>
      <c r="C40" s="12">
        <f>+B40-NOX_2007!B39</f>
        <v>-10431.592795341878</v>
      </c>
      <c r="D40" s="9"/>
      <c r="E40" s="8">
        <v>472.38583256000004</v>
      </c>
      <c r="F40" s="8">
        <v>1459.6234959000001</v>
      </c>
      <c r="G40" s="8"/>
      <c r="H40" s="8"/>
      <c r="I40" s="8">
        <v>2292.0280771461798</v>
      </c>
      <c r="J40" s="8">
        <v>3980.8134533236998</v>
      </c>
      <c r="K40" s="8"/>
      <c r="L40" s="8">
        <v>2143.4704601650401</v>
      </c>
      <c r="M40" s="8">
        <v>1773.6075762748501</v>
      </c>
      <c r="N40" s="8">
        <v>226.90018380820001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138109.01245750443</v>
      </c>
      <c r="C41" s="12">
        <f>+B41-NOX_2007!B40</f>
        <v>-121240.42075575527</v>
      </c>
      <c r="D41" s="9"/>
      <c r="E41" s="8">
        <v>37274.085300999999</v>
      </c>
      <c r="F41" s="8">
        <v>28257.187256000001</v>
      </c>
      <c r="G41" s="8"/>
      <c r="H41" s="8"/>
      <c r="I41" s="8">
        <v>11914.960894968301</v>
      </c>
      <c r="J41" s="8">
        <v>33246.907189296398</v>
      </c>
      <c r="K41" s="8"/>
      <c r="L41" s="8">
        <v>13419.1655126692</v>
      </c>
      <c r="M41" s="8">
        <v>6665.7914975069298</v>
      </c>
      <c r="N41" s="8">
        <v>3353.9020946385999</v>
      </c>
      <c r="O41" s="12"/>
      <c r="P41" s="12"/>
      <c r="Q41" s="12"/>
      <c r="R41" s="12">
        <v>3977.0127114249999</v>
      </c>
    </row>
    <row r="42" spans="1:18">
      <c r="A42" s="1" t="s">
        <v>54</v>
      </c>
      <c r="B42" s="12">
        <f t="shared" si="0"/>
        <v>51527.450525189037</v>
      </c>
      <c r="C42" s="12">
        <f>+B42-NOX_2007!B41</f>
        <v>-24803.872285093807</v>
      </c>
      <c r="D42" s="9"/>
      <c r="E42" s="8">
        <v>14299.1947802</v>
      </c>
      <c r="F42" s="8">
        <v>6870.5371248000001</v>
      </c>
      <c r="G42" s="8"/>
      <c r="H42" s="8"/>
      <c r="I42" s="8">
        <v>5154.2553361517603</v>
      </c>
      <c r="J42" s="8">
        <v>7326.2650792012</v>
      </c>
      <c r="K42" s="8"/>
      <c r="L42" s="8">
        <v>13318.8533943044</v>
      </c>
      <c r="M42" s="8">
        <v>3443.0201586316698</v>
      </c>
      <c r="N42" s="8"/>
      <c r="O42" s="12"/>
      <c r="P42" s="12"/>
      <c r="Q42" s="12"/>
      <c r="R42" s="12">
        <v>1115.3246518999999</v>
      </c>
    </row>
    <row r="43" spans="1:18">
      <c r="A43" s="1" t="s">
        <v>55</v>
      </c>
      <c r="B43" s="12">
        <f t="shared" si="0"/>
        <v>192278.80178027338</v>
      </c>
      <c r="C43" s="12">
        <f>+B43-NOX_2007!B42</f>
        <v>-263545.42104664835</v>
      </c>
      <c r="D43" s="9"/>
      <c r="E43" s="8">
        <v>17303.2154314</v>
      </c>
      <c r="F43" s="8">
        <v>46257.496756</v>
      </c>
      <c r="G43" s="8"/>
      <c r="H43" s="8"/>
      <c r="I43" s="8">
        <v>16480.287873789501</v>
      </c>
      <c r="J43" s="8">
        <v>65671.876202806001</v>
      </c>
      <c r="K43" s="8"/>
      <c r="L43" s="8">
        <v>18177.319896680499</v>
      </c>
      <c r="M43" s="8">
        <v>17343.436642701101</v>
      </c>
      <c r="N43" s="8">
        <v>8601.0460815863007</v>
      </c>
      <c r="O43" s="12"/>
      <c r="P43" s="12"/>
      <c r="Q43" s="12"/>
      <c r="R43" s="12">
        <v>2444.1228953099899</v>
      </c>
    </row>
    <row r="44" spans="1:18">
      <c r="A44" s="1" t="s">
        <v>56</v>
      </c>
      <c r="B44" s="12">
        <f t="shared" si="0"/>
        <v>1024707.7708623925</v>
      </c>
      <c r="C44" s="12">
        <f>+B44-NOX_2007!B43</f>
        <v>-627137.13181075931</v>
      </c>
      <c r="D44" s="9"/>
      <c r="E44" s="8">
        <v>145860.78742800001</v>
      </c>
      <c r="F44" s="8">
        <v>234430.16396999999</v>
      </c>
      <c r="G44" s="8"/>
      <c r="H44" s="8"/>
      <c r="I44" s="8">
        <v>326922.536697164</v>
      </c>
      <c r="J44" s="8">
        <v>181365.03743067599</v>
      </c>
      <c r="K44" s="8"/>
      <c r="L44" s="8">
        <v>66735.689638200594</v>
      </c>
      <c r="M44" s="8">
        <v>60180.553519011897</v>
      </c>
      <c r="N44" s="8"/>
      <c r="O44" s="12"/>
      <c r="P44" s="12"/>
      <c r="Q44" s="12"/>
      <c r="R44" s="12">
        <v>9213.0021793399901</v>
      </c>
    </row>
    <row r="45" spans="1:18">
      <c r="A45" s="1" t="s">
        <v>57</v>
      </c>
      <c r="B45" s="12">
        <f t="shared" si="0"/>
        <v>13592.0632769</v>
      </c>
      <c r="C45" s="12">
        <f>+B45-NOX_2007!B44</f>
        <v>-83630.919592894119</v>
      </c>
      <c r="D45" s="9"/>
      <c r="E45" s="8">
        <v>70.977197900000007</v>
      </c>
      <c r="F45" s="8">
        <v>13521.086079000001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152377.55287948821</v>
      </c>
      <c r="C46" s="12">
        <f>+B46-NOX_2007!B45</f>
        <v>-65687.038010247197</v>
      </c>
      <c r="D46" s="9"/>
      <c r="E46" s="8">
        <v>65677.757465000002</v>
      </c>
      <c r="F46" s="8">
        <v>27516.135539999999</v>
      </c>
      <c r="G46" s="8"/>
      <c r="H46" s="8"/>
      <c r="I46" s="8">
        <v>18861.4717331385</v>
      </c>
      <c r="J46" s="8">
        <v>24665.895782166499</v>
      </c>
      <c r="K46" s="8"/>
      <c r="L46" s="8">
        <v>7069.7819669645496</v>
      </c>
      <c r="M46" s="8">
        <v>6859.3208859186698</v>
      </c>
      <c r="N46" s="8"/>
      <c r="O46" s="12"/>
      <c r="P46" s="12"/>
      <c r="Q46" s="12"/>
      <c r="R46" s="12">
        <v>1727.1895062999999</v>
      </c>
    </row>
    <row r="47" spans="1:18">
      <c r="A47" s="1" t="s">
        <v>59</v>
      </c>
      <c r="B47" s="12">
        <f t="shared" si="0"/>
        <v>13920.432057073196</v>
      </c>
      <c r="C47" s="12">
        <f>+B47-NOX_2007!B46</f>
        <v>-8459.6876696776726</v>
      </c>
      <c r="D47" s="9"/>
      <c r="E47" s="8">
        <v>459.89783984999997</v>
      </c>
      <c r="F47" s="8">
        <v>215.58659944999999</v>
      </c>
      <c r="G47" s="8"/>
      <c r="H47" s="8"/>
      <c r="I47" s="8">
        <v>3945.8882541814701</v>
      </c>
      <c r="J47" s="8">
        <v>6355.1770545772006</v>
      </c>
      <c r="K47" s="8"/>
      <c r="L47" s="8">
        <v>2110.9785110385801</v>
      </c>
      <c r="M47" s="8">
        <v>818.87024397594598</v>
      </c>
      <c r="N47" s="8"/>
      <c r="O47" s="12"/>
      <c r="P47" s="12"/>
      <c r="Q47" s="12"/>
      <c r="R47" s="12">
        <v>14.033553999999899</v>
      </c>
    </row>
    <row r="48" spans="1:18">
      <c r="A48" s="1" t="s">
        <v>60</v>
      </c>
      <c r="B48" s="12">
        <f t="shared" si="0"/>
        <v>217379.87387116806</v>
      </c>
      <c r="C48" s="12">
        <f>+B48-NOX_2007!B47</f>
        <v>-190996.68238255446</v>
      </c>
      <c r="D48" s="9"/>
      <c r="E48" s="8">
        <v>40752.227583</v>
      </c>
      <c r="F48" s="8">
        <v>55285.990003999999</v>
      </c>
      <c r="G48" s="8"/>
      <c r="H48" s="8"/>
      <c r="I48" s="8">
        <v>18780.039338429098</v>
      </c>
      <c r="J48" s="8">
        <v>50734.859336660003</v>
      </c>
      <c r="K48" s="8"/>
      <c r="L48" s="8">
        <v>20294.9230365925</v>
      </c>
      <c r="M48" s="8">
        <v>25637.017251290199</v>
      </c>
      <c r="N48" s="8">
        <v>3175.2638961962898</v>
      </c>
      <c r="O48" s="12"/>
      <c r="P48" s="12"/>
      <c r="Q48" s="12"/>
      <c r="R48" s="12">
        <v>2719.5534249999901</v>
      </c>
    </row>
    <row r="49" spans="1:18">
      <c r="A49" s="1" t="s">
        <v>61</v>
      </c>
      <c r="B49" s="12">
        <f t="shared" si="0"/>
        <v>186928.41049712349</v>
      </c>
      <c r="C49" s="12">
        <f>+B49-NOX_2007!B48</f>
        <v>-154300.45381791022</v>
      </c>
      <c r="D49" s="9"/>
      <c r="E49" s="8">
        <v>2287.9034745700001</v>
      </c>
      <c r="F49" s="8">
        <v>26094.796278999998</v>
      </c>
      <c r="G49" s="8"/>
      <c r="H49" s="8"/>
      <c r="I49" s="8">
        <v>8677.2518828622706</v>
      </c>
      <c r="J49" s="8">
        <v>71102.865898053991</v>
      </c>
      <c r="K49" s="8"/>
      <c r="L49" s="8">
        <v>20235.5895179701</v>
      </c>
      <c r="M49" s="8">
        <v>29341.1157943006</v>
      </c>
      <c r="N49" s="8">
        <v>19502.958377886502</v>
      </c>
      <c r="O49" s="12"/>
      <c r="P49" s="12"/>
      <c r="Q49" s="12"/>
      <c r="R49" s="12">
        <v>9685.9292724800107</v>
      </c>
    </row>
    <row r="50" spans="1:18">
      <c r="A50" s="1" t="s">
        <v>62</v>
      </c>
      <c r="B50" s="12">
        <f t="shared" si="0"/>
        <v>131989.56219647769</v>
      </c>
      <c r="C50" s="12">
        <f>+B50-NOX_2007!B49</f>
        <v>-151531.69099403647</v>
      </c>
      <c r="D50" s="9"/>
      <c r="E50" s="8">
        <v>54135.787799999998</v>
      </c>
      <c r="F50" s="8">
        <v>34289.660827</v>
      </c>
      <c r="G50" s="8"/>
      <c r="H50" s="8"/>
      <c r="I50" s="8">
        <v>5962.5714053635702</v>
      </c>
      <c r="J50" s="8">
        <v>12952.875431221499</v>
      </c>
      <c r="K50" s="8"/>
      <c r="L50" s="8">
        <v>4016.87439000322</v>
      </c>
      <c r="M50" s="8">
        <v>18881.634627807998</v>
      </c>
      <c r="N50" s="8">
        <v>29.921476771399998</v>
      </c>
      <c r="O50" s="12"/>
      <c r="P50" s="12"/>
      <c r="Q50" s="12"/>
      <c r="R50" s="12">
        <v>1720.2362383099901</v>
      </c>
    </row>
    <row r="51" spans="1:18">
      <c r="A51" s="1" t="s">
        <v>63</v>
      </c>
      <c r="B51" s="12">
        <f t="shared" si="0"/>
        <v>181762.3850157648</v>
      </c>
      <c r="C51" s="12">
        <f>+B51-NOX_2007!B50</f>
        <v>-133082.62198078411</v>
      </c>
      <c r="D51" s="9"/>
      <c r="E51" s="8">
        <v>33782.026576000004</v>
      </c>
      <c r="F51" s="8">
        <v>38806.233899999999</v>
      </c>
      <c r="G51" s="8"/>
      <c r="H51" s="8"/>
      <c r="I51" s="8">
        <v>30781.960029527199</v>
      </c>
      <c r="J51" s="8">
        <v>42623.330667234302</v>
      </c>
      <c r="K51" s="8"/>
      <c r="L51" s="8">
        <v>24450.914366813598</v>
      </c>
      <c r="M51" s="8">
        <v>10095.203044784401</v>
      </c>
      <c r="N51" s="8">
        <v>808.61273085929997</v>
      </c>
      <c r="O51" s="12"/>
      <c r="P51" s="12"/>
      <c r="Q51" s="12"/>
      <c r="R51" s="12">
        <v>414.103700545999</v>
      </c>
    </row>
    <row r="52" spans="1:18">
      <c r="A52" s="1" t="s">
        <v>64</v>
      </c>
      <c r="B52" s="12">
        <f t="shared" si="0"/>
        <v>196080.86369951107</v>
      </c>
      <c r="C52" s="12">
        <f>+B52-NOX_2007!B51</f>
        <v>-47756.56917608506</v>
      </c>
      <c r="D52" s="9"/>
      <c r="E52" s="8">
        <v>71400.436258000002</v>
      </c>
      <c r="F52" s="8">
        <v>60474.235332999997</v>
      </c>
      <c r="G52" s="8"/>
      <c r="H52" s="8"/>
      <c r="I52" s="8">
        <v>23406.725586692501</v>
      </c>
      <c r="J52" s="8">
        <v>7833.4591160707005</v>
      </c>
      <c r="K52" s="8"/>
      <c r="L52" s="8">
        <v>2780.3672401592598</v>
      </c>
      <c r="M52" s="8">
        <v>26321.2298013736</v>
      </c>
      <c r="N52" s="8"/>
      <c r="O52" s="12"/>
      <c r="P52" s="12"/>
      <c r="Q52" s="12"/>
      <c r="R52" s="12">
        <v>3864.4103642149998</v>
      </c>
    </row>
    <row r="53" spans="1:18">
      <c r="A53" s="3" t="s">
        <v>13</v>
      </c>
      <c r="B53" s="12">
        <f t="shared" si="0"/>
        <v>9786151.1923037004</v>
      </c>
      <c r="C53" s="12">
        <f>+B53-NOX_2007!B52</f>
        <v>-8034593.9388489891</v>
      </c>
      <c r="D53" s="11"/>
      <c r="E53" s="10">
        <f>SUM(E3:E52)</f>
        <v>1878794.73198042</v>
      </c>
      <c r="F53" s="10">
        <f>SUM(F3:F52)</f>
        <v>2043239.0167271905</v>
      </c>
      <c r="G53" s="10">
        <f t="shared" ref="G53:R53" si="1">SUM(G3:G52)</f>
        <v>0</v>
      </c>
      <c r="H53" s="10">
        <f t="shared" si="1"/>
        <v>0</v>
      </c>
      <c r="I53" s="10">
        <f t="shared" si="1"/>
        <v>1355269.8088549578</v>
      </c>
      <c r="J53" s="10">
        <f t="shared" si="1"/>
        <v>2234886.5915782498</v>
      </c>
      <c r="K53" s="10">
        <f t="shared" si="1"/>
        <v>0</v>
      </c>
      <c r="L53" s="10">
        <f t="shared" si="1"/>
        <v>961175.42826308985</v>
      </c>
      <c r="M53" s="10">
        <f t="shared" si="1"/>
        <v>949823.33467227546</v>
      </c>
      <c r="N53" s="10">
        <f t="shared" si="1"/>
        <v>143350.86847856027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219611.41174895442</v>
      </c>
    </row>
  </sheetData>
  <pageMargins left="0.25" right="0.25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2"/>
  <sheetViews>
    <sheetView workbookViewId="0">
      <selection activeCell="K44" sqref="K44"/>
    </sheetView>
  </sheetViews>
  <sheetFormatPr defaultRowHeight="15"/>
  <cols>
    <col min="1" max="1" width="16" style="4" customWidth="1"/>
    <col min="2" max="2" width="10.140625" style="4" customWidth="1"/>
    <col min="3" max="7" width="9.140625" style="4"/>
    <col min="8" max="8" width="10.28515625" style="4" customWidth="1"/>
    <col min="9" max="9" width="9.140625" style="4"/>
    <col min="10" max="10" width="10.28515625" style="4" customWidth="1"/>
    <col min="11" max="15" width="9.140625" style="4"/>
    <col min="16" max="16" width="10.42578125" style="4" customWidth="1"/>
    <col min="17" max="16384" width="9.140625" style="4"/>
  </cols>
  <sheetData>
    <row r="1" spans="1:16" s="5" customFormat="1" ht="26.25">
      <c r="A1" s="3" t="s">
        <v>14</v>
      </c>
      <c r="B1" s="6" t="s">
        <v>13</v>
      </c>
      <c r="C1" s="3" t="s">
        <v>0</v>
      </c>
      <c r="D1" s="6" t="s">
        <v>1</v>
      </c>
      <c r="E1" s="2" t="s">
        <v>69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11</v>
      </c>
      <c r="O1" s="2" t="s">
        <v>12</v>
      </c>
      <c r="P1" s="2" t="s">
        <v>9</v>
      </c>
    </row>
    <row r="2" spans="1:16">
      <c r="A2" s="1" t="s">
        <v>15</v>
      </c>
      <c r="B2" s="8">
        <f t="shared" ref="B2:B33" si="0">+C2+D2+E2+F2+G2+H2+I2+J2+K2+L2+M2+N2+O2+P2</f>
        <v>118016.68212310958</v>
      </c>
      <c r="C2" s="8">
        <v>3058.2456496643899</v>
      </c>
      <c r="D2" s="8">
        <v>22123.547593527401</v>
      </c>
      <c r="E2" s="8">
        <v>7655.8646193225941</v>
      </c>
      <c r="F2" s="8"/>
      <c r="G2" s="8">
        <v>7167.2071641316898</v>
      </c>
      <c r="H2" s="8">
        <v>4499.2262964663105</v>
      </c>
      <c r="I2" s="8"/>
      <c r="J2" s="8">
        <v>2668.1151294138999</v>
      </c>
      <c r="K2" s="8">
        <v>1141.7891382585999</v>
      </c>
      <c r="L2" s="12">
        <v>72.410629324799899</v>
      </c>
      <c r="M2" s="12"/>
      <c r="N2" s="12"/>
      <c r="O2" s="12"/>
      <c r="P2" s="12">
        <v>69630.2759029999</v>
      </c>
    </row>
    <row r="3" spans="1:16">
      <c r="A3" s="1" t="s">
        <v>16</v>
      </c>
      <c r="B3" s="8">
        <f t="shared" si="0"/>
        <v>72682.723889689936</v>
      </c>
      <c r="C3" s="8">
        <v>2460.3624032363</v>
      </c>
      <c r="D3" s="8">
        <v>3719.6113827761101</v>
      </c>
      <c r="E3" s="8">
        <v>24166.09080473971</v>
      </c>
      <c r="F3" s="8"/>
      <c r="G3" s="8">
        <v>15451.2257204585</v>
      </c>
      <c r="H3" s="8">
        <v>6713.9276579936895</v>
      </c>
      <c r="I3" s="8"/>
      <c r="J3" s="8">
        <v>3466.5675442227298</v>
      </c>
      <c r="K3" s="8">
        <v>715.40617046290004</v>
      </c>
      <c r="L3" s="12"/>
      <c r="M3" s="12"/>
      <c r="N3" s="12"/>
      <c r="O3" s="12"/>
      <c r="P3" s="12">
        <v>15989.5322058</v>
      </c>
    </row>
    <row r="4" spans="1:16">
      <c r="A4" s="1" t="s">
        <v>17</v>
      </c>
      <c r="B4" s="8">
        <f t="shared" si="0"/>
        <v>89269.567723968881</v>
      </c>
      <c r="C4" s="8">
        <v>1244.9416746345901</v>
      </c>
      <c r="D4" s="8">
        <v>6404.73869766796</v>
      </c>
      <c r="E4" s="8">
        <v>16205.456632070811</v>
      </c>
      <c r="F4" s="8"/>
      <c r="G4" s="8">
        <v>13736.0358430325</v>
      </c>
      <c r="H4" s="8">
        <v>3123.0622152036894</v>
      </c>
      <c r="I4" s="8"/>
      <c r="J4" s="8">
        <v>2622.2208042089701</v>
      </c>
      <c r="K4" s="8">
        <v>745.74258055046403</v>
      </c>
      <c r="L4" s="12"/>
      <c r="M4" s="12"/>
      <c r="N4" s="12"/>
      <c r="O4" s="12"/>
      <c r="P4" s="12">
        <v>45187.3692765999</v>
      </c>
    </row>
    <row r="5" spans="1:16">
      <c r="A5" s="1" t="s">
        <v>18</v>
      </c>
      <c r="B5" s="8">
        <f t="shared" si="0"/>
        <v>334507.91285473038</v>
      </c>
      <c r="C5" s="8">
        <v>1361.1449313851399</v>
      </c>
      <c r="D5" s="8">
        <v>20259.196557150299</v>
      </c>
      <c r="E5" s="8">
        <v>37714.710714798712</v>
      </c>
      <c r="F5" s="8"/>
      <c r="G5" s="8">
        <v>76192.326443935002</v>
      </c>
      <c r="H5" s="8">
        <v>20050.889883568801</v>
      </c>
      <c r="I5" s="8"/>
      <c r="J5" s="8">
        <v>10033.313403264499</v>
      </c>
      <c r="K5" s="8">
        <v>2319.4769025999999</v>
      </c>
      <c r="L5" s="12">
        <v>802.661161927899</v>
      </c>
      <c r="M5" s="12"/>
      <c r="N5" s="12"/>
      <c r="O5" s="12"/>
      <c r="P5" s="12">
        <v>165774.19285610001</v>
      </c>
    </row>
    <row r="6" spans="1:16">
      <c r="A6" s="1" t="s">
        <v>19</v>
      </c>
      <c r="B6" s="8">
        <f t="shared" si="0"/>
        <v>56921.174802246962</v>
      </c>
      <c r="C6" s="8">
        <v>557.69917110999904</v>
      </c>
      <c r="D6" s="8">
        <v>8439.8453759964796</v>
      </c>
      <c r="E6" s="8">
        <v>17851.6060871464</v>
      </c>
      <c r="F6" s="8"/>
      <c r="G6" s="8">
        <v>16091.2127614247</v>
      </c>
      <c r="H6" s="8">
        <v>4186.3420044088498</v>
      </c>
      <c r="I6" s="8"/>
      <c r="J6" s="8">
        <v>3223.8785475345398</v>
      </c>
      <c r="K6" s="8">
        <v>461.30014915599901</v>
      </c>
      <c r="L6" s="12"/>
      <c r="M6" s="12"/>
      <c r="N6" s="12"/>
      <c r="O6" s="12"/>
      <c r="P6" s="12">
        <v>6109.2907054699999</v>
      </c>
    </row>
    <row r="7" spans="1:16">
      <c r="A7" s="1" t="s">
        <v>20</v>
      </c>
      <c r="B7" s="8">
        <f t="shared" si="0"/>
        <v>11234.789425406867</v>
      </c>
      <c r="C7" s="8">
        <v>149.5844725053</v>
      </c>
      <c r="D7" s="8">
        <v>218.313969719743</v>
      </c>
      <c r="E7" s="8">
        <v>399.75565887277548</v>
      </c>
      <c r="F7" s="8"/>
      <c r="G7" s="8">
        <v>6645.1161696999998</v>
      </c>
      <c r="H7" s="8">
        <v>2065.6579141403904</v>
      </c>
      <c r="I7" s="8"/>
      <c r="J7" s="8">
        <v>1414.0865104688601</v>
      </c>
      <c r="K7" s="8">
        <v>208.056199999999</v>
      </c>
      <c r="L7" s="12">
        <v>106.663929999799</v>
      </c>
      <c r="M7" s="12"/>
      <c r="N7" s="12"/>
      <c r="O7" s="12"/>
      <c r="P7" s="12">
        <v>27.554600000000001</v>
      </c>
    </row>
    <row r="8" spans="1:16">
      <c r="A8" s="1" t="s">
        <v>21</v>
      </c>
      <c r="B8" s="8">
        <f t="shared" si="0"/>
        <v>6072.3225347738507</v>
      </c>
      <c r="C8" s="8">
        <v>2007.0940785166999</v>
      </c>
      <c r="D8" s="8">
        <v>1067.08042826619</v>
      </c>
      <c r="E8" s="8">
        <v>460.5393870194564</v>
      </c>
      <c r="F8" s="8"/>
      <c r="G8" s="8">
        <v>1023.96394679999</v>
      </c>
      <c r="H8" s="8">
        <v>609.37602026978902</v>
      </c>
      <c r="I8" s="8"/>
      <c r="J8" s="8">
        <v>454.85458201752698</v>
      </c>
      <c r="K8" s="8">
        <v>103.9036</v>
      </c>
      <c r="L8" s="12">
        <v>247.782201884199</v>
      </c>
      <c r="M8" s="12"/>
      <c r="N8" s="12"/>
      <c r="O8" s="12"/>
      <c r="P8" s="12">
        <v>97.728290000000001</v>
      </c>
    </row>
    <row r="9" spans="1:16">
      <c r="A9" s="1" t="s">
        <v>22</v>
      </c>
      <c r="B9" s="8">
        <f t="shared" si="0"/>
        <v>1571.1553874985327</v>
      </c>
      <c r="C9" s="8">
        <v>5.4849606776000002</v>
      </c>
      <c r="D9" s="8">
        <v>42.255824406999899</v>
      </c>
      <c r="E9" s="8">
        <v>107.80099872802583</v>
      </c>
      <c r="F9" s="8"/>
      <c r="G9" s="8">
        <v>801.18000035999899</v>
      </c>
      <c r="H9" s="8">
        <v>366.67972631702901</v>
      </c>
      <c r="I9" s="8"/>
      <c r="J9" s="8">
        <v>236.102404080279</v>
      </c>
      <c r="K9" s="8">
        <v>11.55</v>
      </c>
      <c r="L9" s="12">
        <v>0.1014729286</v>
      </c>
      <c r="M9" s="12"/>
      <c r="N9" s="12"/>
      <c r="O9" s="12"/>
      <c r="P9" s="12"/>
    </row>
    <row r="10" spans="1:16">
      <c r="A10" s="1" t="s">
        <v>23</v>
      </c>
      <c r="B10" s="8">
        <f t="shared" si="0"/>
        <v>151125.79630818759</v>
      </c>
      <c r="C10" s="8">
        <v>14344.828681786301</v>
      </c>
      <c r="D10" s="8">
        <v>16317.7470009267</v>
      </c>
      <c r="E10" s="8">
        <v>14266.391929601712</v>
      </c>
      <c r="F10" s="8"/>
      <c r="G10" s="8">
        <v>12326.109511483901</v>
      </c>
      <c r="H10" s="8">
        <v>16316.5296016089</v>
      </c>
      <c r="I10" s="8"/>
      <c r="J10" s="8">
        <v>11045.3931951751</v>
      </c>
      <c r="K10" s="8">
        <v>1284.5881300045901</v>
      </c>
      <c r="L10" s="12">
        <v>1873.1052047333999</v>
      </c>
      <c r="M10" s="12"/>
      <c r="N10" s="12"/>
      <c r="O10" s="12"/>
      <c r="P10" s="12">
        <v>63351.103052867002</v>
      </c>
    </row>
    <row r="11" spans="1:16">
      <c r="A11" s="1" t="s">
        <v>24</v>
      </c>
      <c r="B11" s="8">
        <f t="shared" si="0"/>
        <v>142654.07068669546</v>
      </c>
      <c r="C11" s="8">
        <v>6457.8916734463901</v>
      </c>
      <c r="D11" s="8">
        <v>6934.3502075742699</v>
      </c>
      <c r="E11" s="8">
        <v>14290.944246930492</v>
      </c>
      <c r="F11" s="8"/>
      <c r="G11" s="8">
        <v>22231.001276920499</v>
      </c>
      <c r="H11" s="8">
        <v>13520.544556665101</v>
      </c>
      <c r="I11" s="8"/>
      <c r="J11" s="8">
        <v>5098.4136843173101</v>
      </c>
      <c r="K11" s="8">
        <v>1001.5886428336</v>
      </c>
      <c r="L11" s="12">
        <v>144.8245811079</v>
      </c>
      <c r="M11" s="12"/>
      <c r="N11" s="12"/>
      <c r="O11" s="12"/>
      <c r="P11" s="12">
        <v>72974.511816899903</v>
      </c>
    </row>
    <row r="12" spans="1:16">
      <c r="A12" s="1" t="s">
        <v>25</v>
      </c>
      <c r="B12" s="8">
        <f t="shared" si="0"/>
        <v>193900.39137049112</v>
      </c>
      <c r="C12" s="8"/>
      <c r="D12" s="8">
        <v>2366.7760529892598</v>
      </c>
      <c r="E12" s="8">
        <v>10031.819218703837</v>
      </c>
      <c r="F12" s="8"/>
      <c r="G12" s="8">
        <v>7109.7544881357999</v>
      </c>
      <c r="H12" s="8">
        <v>861.54326945357013</v>
      </c>
      <c r="I12" s="8"/>
      <c r="J12" s="8">
        <v>1625.9558119401399</v>
      </c>
      <c r="K12" s="8">
        <v>258.63737343551901</v>
      </c>
      <c r="L12" s="12"/>
      <c r="M12" s="12"/>
      <c r="N12" s="12"/>
      <c r="O12" s="12"/>
      <c r="P12" s="12">
        <v>171645.905155833</v>
      </c>
    </row>
    <row r="13" spans="1:16">
      <c r="A13" s="1" t="s">
        <v>26</v>
      </c>
      <c r="B13" s="8">
        <f t="shared" si="0"/>
        <v>109695.5539903258</v>
      </c>
      <c r="C13" s="8">
        <v>7326.1757666743897</v>
      </c>
      <c r="D13" s="8">
        <v>11984.2336857722</v>
      </c>
      <c r="E13" s="8">
        <v>42727.868789264787</v>
      </c>
      <c r="F13" s="8"/>
      <c r="G13" s="8">
        <v>22660.9526406</v>
      </c>
      <c r="H13" s="8">
        <v>11834.4892716091</v>
      </c>
      <c r="I13" s="8"/>
      <c r="J13" s="8">
        <v>8918.4452379370196</v>
      </c>
      <c r="K13" s="8">
        <v>1739.3350112000001</v>
      </c>
      <c r="L13" s="12">
        <v>8.0643862682999892</v>
      </c>
      <c r="M13" s="12"/>
      <c r="N13" s="12"/>
      <c r="O13" s="12"/>
      <c r="P13" s="12">
        <v>2495.9892009999899</v>
      </c>
    </row>
    <row r="14" spans="1:16">
      <c r="A14" s="1" t="s">
        <v>27</v>
      </c>
      <c r="B14" s="8">
        <f t="shared" si="0"/>
        <v>108581.68568527553</v>
      </c>
      <c r="C14" s="8">
        <v>31905.703979862199</v>
      </c>
      <c r="D14" s="8">
        <v>26845.974369664698</v>
      </c>
      <c r="E14" s="8">
        <v>20864.923515688395</v>
      </c>
      <c r="F14" s="8"/>
      <c r="G14" s="8">
        <v>14423.891879344999</v>
      </c>
      <c r="H14" s="8">
        <v>7236.5822729562196</v>
      </c>
      <c r="I14" s="8"/>
      <c r="J14" s="8">
        <v>4775.0314618136199</v>
      </c>
      <c r="K14" s="8">
        <v>744.72717491999902</v>
      </c>
      <c r="L14" s="12">
        <v>3.7111820253999999</v>
      </c>
      <c r="M14" s="12"/>
      <c r="N14" s="12"/>
      <c r="O14" s="12"/>
      <c r="P14" s="12">
        <v>1781.1398489999999</v>
      </c>
    </row>
    <row r="15" spans="1:16">
      <c r="A15" s="1" t="s">
        <v>28</v>
      </c>
      <c r="B15" s="8">
        <f t="shared" si="0"/>
        <v>62547.996346083091</v>
      </c>
      <c r="C15" s="8">
        <v>5800.3130566679001</v>
      </c>
      <c r="D15" s="8">
        <v>5852.7036759708799</v>
      </c>
      <c r="E15" s="8">
        <v>31559.917490920809</v>
      </c>
      <c r="F15" s="8"/>
      <c r="G15" s="8">
        <v>8285.0366810000105</v>
      </c>
      <c r="H15" s="8">
        <v>3528.3578201717701</v>
      </c>
      <c r="I15" s="8"/>
      <c r="J15" s="8">
        <v>5397.1474934491798</v>
      </c>
      <c r="K15" s="8">
        <v>821.33802790255299</v>
      </c>
      <c r="L15" s="12"/>
      <c r="M15" s="12"/>
      <c r="N15" s="12"/>
      <c r="O15" s="12"/>
      <c r="P15" s="12">
        <v>1303.18209999999</v>
      </c>
    </row>
    <row r="16" spans="1:16">
      <c r="A16" s="1" t="s">
        <v>29</v>
      </c>
      <c r="B16" s="8">
        <f t="shared" si="0"/>
        <v>129653.5161385955</v>
      </c>
      <c r="C16" s="8">
        <v>1942.8139535861001</v>
      </c>
      <c r="D16" s="8">
        <v>3644.55851147559</v>
      </c>
      <c r="E16" s="8">
        <v>54474.350208480144</v>
      </c>
      <c r="F16" s="8"/>
      <c r="G16" s="8">
        <v>11479.287923349901</v>
      </c>
      <c r="H16" s="8">
        <v>3051.68705314616</v>
      </c>
      <c r="I16" s="8"/>
      <c r="J16" s="8">
        <v>4078.1276443388101</v>
      </c>
      <c r="K16" s="8">
        <v>1081.1491708788001</v>
      </c>
      <c r="L16" s="12"/>
      <c r="M16" s="12"/>
      <c r="N16" s="12"/>
      <c r="O16" s="12"/>
      <c r="P16" s="12">
        <v>49901.541673339998</v>
      </c>
    </row>
    <row r="17" spans="1:16">
      <c r="A17" s="1" t="s">
        <v>30</v>
      </c>
      <c r="B17" s="8">
        <f t="shared" si="0"/>
        <v>60861.483734402464</v>
      </c>
      <c r="C17" s="8">
        <v>6514.8139507952001</v>
      </c>
      <c r="D17" s="8">
        <v>17396.298499212899</v>
      </c>
      <c r="E17" s="8">
        <v>5270.118598568788</v>
      </c>
      <c r="F17" s="8"/>
      <c r="G17" s="8">
        <v>9769.4361061365998</v>
      </c>
      <c r="H17" s="8">
        <v>4778.9040296654903</v>
      </c>
      <c r="I17" s="8"/>
      <c r="J17" s="8">
        <v>2761.25766396168</v>
      </c>
      <c r="K17" s="8">
        <v>1040.3083514619</v>
      </c>
      <c r="L17" s="12"/>
      <c r="M17" s="12"/>
      <c r="N17" s="12"/>
      <c r="O17" s="12"/>
      <c r="P17" s="12">
        <v>13330.346534599899</v>
      </c>
    </row>
    <row r="18" spans="1:16">
      <c r="A18" s="1" t="s">
        <v>31</v>
      </c>
      <c r="B18" s="8">
        <f t="shared" si="0"/>
        <v>143687.52636893213</v>
      </c>
      <c r="C18" s="8">
        <v>4150.1084604836997</v>
      </c>
      <c r="D18" s="8">
        <v>45696.7711248173</v>
      </c>
      <c r="E18" s="8">
        <v>6383.7535669580539</v>
      </c>
      <c r="F18" s="8"/>
      <c r="G18" s="8">
        <v>14568.7563798547</v>
      </c>
      <c r="H18" s="8">
        <v>3885.82945300353</v>
      </c>
      <c r="I18" s="8"/>
      <c r="J18" s="8">
        <v>2716.9178571614102</v>
      </c>
      <c r="K18" s="8">
        <v>5095.0395504765402</v>
      </c>
      <c r="L18" s="12">
        <v>1495.03975617689</v>
      </c>
      <c r="M18" s="12"/>
      <c r="N18" s="12"/>
      <c r="O18" s="12"/>
      <c r="P18" s="12">
        <v>59695.310219999999</v>
      </c>
    </row>
    <row r="19" spans="1:16">
      <c r="A19" s="1" t="s">
        <v>32</v>
      </c>
      <c r="B19" s="8">
        <f t="shared" si="0"/>
        <v>13619.931145461989</v>
      </c>
      <c r="C19" s="8">
        <v>99.639228115599906</v>
      </c>
      <c r="D19" s="8">
        <v>2725.1908442100898</v>
      </c>
      <c r="E19" s="8">
        <v>636.05488709428209</v>
      </c>
      <c r="F19" s="8"/>
      <c r="G19" s="8">
        <v>6824.0116467524904</v>
      </c>
      <c r="H19" s="8">
        <v>1640.0628969846102</v>
      </c>
      <c r="I19" s="8"/>
      <c r="J19" s="8">
        <v>1082.06153392082</v>
      </c>
      <c r="K19" s="8">
        <v>192.11940000000001</v>
      </c>
      <c r="L19" s="12">
        <v>84.292698384099793</v>
      </c>
      <c r="M19" s="12"/>
      <c r="N19" s="12"/>
      <c r="O19" s="12"/>
      <c r="P19" s="12">
        <v>336.49801000000002</v>
      </c>
    </row>
    <row r="20" spans="1:16">
      <c r="A20" s="1" t="s">
        <v>33</v>
      </c>
      <c r="B20" s="8">
        <f t="shared" si="0"/>
        <v>32283.909975170107</v>
      </c>
      <c r="C20" s="8">
        <v>8327.43443363599</v>
      </c>
      <c r="D20" s="8">
        <v>2666.3137183766698</v>
      </c>
      <c r="E20" s="8">
        <v>1683.6408197955971</v>
      </c>
      <c r="F20" s="8"/>
      <c r="G20" s="8">
        <v>10267.143739185</v>
      </c>
      <c r="H20" s="8">
        <v>4132.0940631579097</v>
      </c>
      <c r="I20" s="8"/>
      <c r="J20" s="8">
        <v>2557.8834392928502</v>
      </c>
      <c r="K20" s="8">
        <v>614.82000000000005</v>
      </c>
      <c r="L20" s="12">
        <v>356.07346702609999</v>
      </c>
      <c r="M20" s="12"/>
      <c r="N20" s="12"/>
      <c r="O20" s="12"/>
      <c r="P20" s="12">
        <v>1678.5062946999899</v>
      </c>
    </row>
    <row r="21" spans="1:16">
      <c r="A21" s="1" t="s">
        <v>34</v>
      </c>
      <c r="B21" s="8">
        <f t="shared" si="0"/>
        <v>23928.165565724659</v>
      </c>
      <c r="C21" s="8">
        <v>863.58918215109998</v>
      </c>
      <c r="D21" s="8">
        <v>1292.1873128445</v>
      </c>
      <c r="E21" s="8">
        <v>2916.8307784037825</v>
      </c>
      <c r="F21" s="8"/>
      <c r="G21" s="8">
        <v>11191.619842611201</v>
      </c>
      <c r="H21" s="8">
        <v>4522.0326824260901</v>
      </c>
      <c r="I21" s="8"/>
      <c r="J21" s="8">
        <v>2386.7429442702901</v>
      </c>
      <c r="K21" s="8">
        <v>397.724299999999</v>
      </c>
      <c r="L21" s="12">
        <v>281.04146301769998</v>
      </c>
      <c r="M21" s="12"/>
      <c r="N21" s="12"/>
      <c r="O21" s="12"/>
      <c r="P21" s="12">
        <v>76.397059999999897</v>
      </c>
    </row>
    <row r="22" spans="1:16">
      <c r="A22" s="1" t="s">
        <v>35</v>
      </c>
      <c r="B22" s="8">
        <f t="shared" si="0"/>
        <v>78828.937174170584</v>
      </c>
      <c r="C22" s="8">
        <v>3112.8374535739299</v>
      </c>
      <c r="D22" s="8">
        <v>13150.860015406</v>
      </c>
      <c r="E22" s="8">
        <v>12878.360127763313</v>
      </c>
      <c r="F22" s="8"/>
      <c r="G22" s="8">
        <v>26182.475371567001</v>
      </c>
      <c r="H22" s="8">
        <v>12478.854368158398</v>
      </c>
      <c r="I22" s="8"/>
      <c r="J22" s="8">
        <v>6780.6620172820403</v>
      </c>
      <c r="K22" s="8">
        <v>263.63506059999901</v>
      </c>
      <c r="L22" s="12">
        <v>819.84933951989899</v>
      </c>
      <c r="M22" s="12"/>
      <c r="N22" s="12"/>
      <c r="O22" s="12"/>
      <c r="P22" s="12">
        <v>3161.4034202999901</v>
      </c>
    </row>
    <row r="23" spans="1:16">
      <c r="A23" s="1" t="s">
        <v>36</v>
      </c>
      <c r="B23" s="8">
        <f t="shared" si="0"/>
        <v>107367.28291795106</v>
      </c>
      <c r="C23" s="8">
        <v>3408.7658461669598</v>
      </c>
      <c r="D23" s="8">
        <v>12871.032805002</v>
      </c>
      <c r="E23" s="8">
        <v>28201.774198647327</v>
      </c>
      <c r="F23" s="8"/>
      <c r="G23" s="8">
        <v>20993.599721713501</v>
      </c>
      <c r="H23" s="8">
        <v>7751.2842159320608</v>
      </c>
      <c r="I23" s="8"/>
      <c r="J23" s="8">
        <v>6416.4008816678897</v>
      </c>
      <c r="K23" s="8">
        <v>1113.2064448661299</v>
      </c>
      <c r="L23" s="12">
        <v>24.462018855199901</v>
      </c>
      <c r="M23" s="12"/>
      <c r="N23" s="12"/>
      <c r="O23" s="12"/>
      <c r="P23" s="12">
        <v>26586.756785099999</v>
      </c>
    </row>
    <row r="24" spans="1:16">
      <c r="A24" s="1" t="s">
        <v>37</v>
      </c>
      <c r="B24" s="8">
        <f t="shared" si="0"/>
        <v>65677.168049373577</v>
      </c>
      <c r="C24" s="8">
        <v>1294.7474723109999</v>
      </c>
      <c r="D24" s="8">
        <v>6762.6000776277697</v>
      </c>
      <c r="E24" s="8">
        <v>7993.9778185656978</v>
      </c>
      <c r="F24" s="8"/>
      <c r="G24" s="8">
        <v>12232.440817892701</v>
      </c>
      <c r="H24" s="8">
        <v>2987.4549376906498</v>
      </c>
      <c r="I24" s="8"/>
      <c r="J24" s="8">
        <v>2026.7102285716601</v>
      </c>
      <c r="K24" s="8">
        <v>876.04487560759901</v>
      </c>
      <c r="L24" s="12">
        <v>91.738553796499701</v>
      </c>
      <c r="M24" s="12"/>
      <c r="N24" s="12"/>
      <c r="O24" s="12"/>
      <c r="P24" s="12">
        <v>31411.45326731</v>
      </c>
    </row>
    <row r="25" spans="1:16">
      <c r="A25" s="1" t="s">
        <v>38</v>
      </c>
      <c r="B25" s="8">
        <f t="shared" si="0"/>
        <v>93112.42648345737</v>
      </c>
      <c r="C25" s="8">
        <v>6273.0132081524998</v>
      </c>
      <c r="D25" s="8">
        <v>5278.1519668474702</v>
      </c>
      <c r="E25" s="8">
        <v>27473.999060741451</v>
      </c>
      <c r="F25" s="8"/>
      <c r="G25" s="8">
        <v>15346.071836114999</v>
      </c>
      <c r="H25" s="8">
        <v>7777.2821193156906</v>
      </c>
      <c r="I25" s="8"/>
      <c r="J25" s="8">
        <v>4711.0956516883398</v>
      </c>
      <c r="K25" s="8">
        <v>1505.0487954969101</v>
      </c>
      <c r="L25" s="12"/>
      <c r="M25" s="12"/>
      <c r="N25" s="12"/>
      <c r="O25" s="12"/>
      <c r="P25" s="12">
        <v>24747.763845099998</v>
      </c>
    </row>
    <row r="26" spans="1:16">
      <c r="A26" s="1" t="s">
        <v>39</v>
      </c>
      <c r="B26" s="8">
        <f t="shared" si="0"/>
        <v>135655.68463965374</v>
      </c>
      <c r="C26" s="8">
        <v>248.983832701399</v>
      </c>
      <c r="D26" s="8">
        <v>1989.2644560193501</v>
      </c>
      <c r="E26" s="8">
        <v>17964.225122811098</v>
      </c>
      <c r="F26" s="8"/>
      <c r="G26" s="8">
        <v>3000.6309807675998</v>
      </c>
      <c r="H26" s="8">
        <v>1419.68605978034</v>
      </c>
      <c r="I26" s="8"/>
      <c r="J26" s="8">
        <v>1813.91249623506</v>
      </c>
      <c r="K26" s="8">
        <v>711.54572993889997</v>
      </c>
      <c r="L26" s="12"/>
      <c r="M26" s="12"/>
      <c r="N26" s="12"/>
      <c r="O26" s="12"/>
      <c r="P26" s="12">
        <v>108507.4359614</v>
      </c>
    </row>
    <row r="27" spans="1:16">
      <c r="A27" s="1" t="s">
        <v>40</v>
      </c>
      <c r="B27" s="8">
        <f t="shared" si="0"/>
        <v>52658.12844210543</v>
      </c>
      <c r="C27" s="8">
        <v>1735.0148073979899</v>
      </c>
      <c r="D27" s="8">
        <v>2360.4022484395</v>
      </c>
      <c r="E27" s="8">
        <v>32006.327311930887</v>
      </c>
      <c r="F27" s="8"/>
      <c r="G27" s="8">
        <v>4502.0757093672901</v>
      </c>
      <c r="H27" s="8">
        <v>2564.4265617864203</v>
      </c>
      <c r="I27" s="8"/>
      <c r="J27" s="8">
        <v>3515.8020897634301</v>
      </c>
      <c r="K27" s="8">
        <v>2215.1480566199202</v>
      </c>
      <c r="L27" s="12"/>
      <c r="M27" s="12"/>
      <c r="N27" s="12"/>
      <c r="O27" s="12"/>
      <c r="P27" s="12">
        <v>3758.9316567999999</v>
      </c>
    </row>
    <row r="28" spans="1:16">
      <c r="A28" s="1" t="s">
        <v>41</v>
      </c>
      <c r="B28" s="8">
        <f t="shared" si="0"/>
        <v>41514.900886690251</v>
      </c>
      <c r="C28" s="8">
        <v>398.52216230229902</v>
      </c>
      <c r="D28" s="8">
        <v>3073.33138653591</v>
      </c>
      <c r="E28" s="8">
        <v>18862.759482196212</v>
      </c>
      <c r="F28" s="8"/>
      <c r="G28" s="8">
        <v>3557.1990186254902</v>
      </c>
      <c r="H28" s="8">
        <v>1464.1182259493501</v>
      </c>
      <c r="I28" s="8"/>
      <c r="J28" s="8">
        <v>1785.93170381089</v>
      </c>
      <c r="K28" s="8">
        <v>212.21141427009999</v>
      </c>
      <c r="L28" s="12"/>
      <c r="M28" s="12"/>
      <c r="N28" s="12"/>
      <c r="O28" s="12"/>
      <c r="P28" s="12">
        <v>12160.827493000001</v>
      </c>
    </row>
    <row r="29" spans="1:16">
      <c r="A29" s="1" t="s">
        <v>42</v>
      </c>
      <c r="B29" s="8">
        <f t="shared" si="0"/>
        <v>11341.054865132586</v>
      </c>
      <c r="C29" s="8">
        <v>732.84443089249896</v>
      </c>
      <c r="D29" s="8">
        <v>3092.0991302698299</v>
      </c>
      <c r="E29" s="8">
        <v>157.67967622252695</v>
      </c>
      <c r="F29" s="8"/>
      <c r="G29" s="8">
        <v>5135.8845377999896</v>
      </c>
      <c r="H29" s="8">
        <v>1329.9638645339401</v>
      </c>
      <c r="I29" s="8"/>
      <c r="J29" s="8">
        <v>820.72225821380005</v>
      </c>
      <c r="K29" s="8">
        <v>21.4499999999999</v>
      </c>
      <c r="L29" s="12"/>
      <c r="M29" s="12"/>
      <c r="N29" s="12"/>
      <c r="O29" s="12"/>
      <c r="P29" s="12">
        <v>50.410967200000002</v>
      </c>
    </row>
    <row r="30" spans="1:16">
      <c r="A30" s="1" t="s">
        <v>43</v>
      </c>
      <c r="B30" s="8">
        <f t="shared" si="0"/>
        <v>29018.870622380538</v>
      </c>
      <c r="C30" s="8">
        <v>5381.2172470077003</v>
      </c>
      <c r="D30" s="8">
        <v>2453.9211037390501</v>
      </c>
      <c r="E30" s="8">
        <v>980.70201843643781</v>
      </c>
      <c r="F30" s="8"/>
      <c r="G30" s="8">
        <v>8829.2743908579996</v>
      </c>
      <c r="H30" s="8">
        <v>5513.0181701643996</v>
      </c>
      <c r="I30" s="8"/>
      <c r="J30" s="8">
        <v>3452.9692806201601</v>
      </c>
      <c r="K30" s="8">
        <v>340.96079999999898</v>
      </c>
      <c r="L30" s="12">
        <v>544.47449975480004</v>
      </c>
      <c r="M30" s="12"/>
      <c r="N30" s="12"/>
      <c r="O30" s="12"/>
      <c r="P30" s="12">
        <v>1522.3331117999901</v>
      </c>
    </row>
    <row r="31" spans="1:16">
      <c r="A31" s="1" t="s">
        <v>44</v>
      </c>
      <c r="B31" s="8">
        <f t="shared" si="0"/>
        <v>71819.945390971523</v>
      </c>
      <c r="C31" s="8">
        <v>696.60692437879902</v>
      </c>
      <c r="D31" s="8">
        <v>1217.94147234092</v>
      </c>
      <c r="E31" s="8">
        <v>47545.862064051209</v>
      </c>
      <c r="F31" s="8"/>
      <c r="G31" s="8">
        <v>5057.3966377057604</v>
      </c>
      <c r="H31" s="8">
        <v>2695.2144116191303</v>
      </c>
      <c r="I31" s="8"/>
      <c r="J31" s="8">
        <v>878.43104263642795</v>
      </c>
      <c r="K31" s="8">
        <v>756.10212741928899</v>
      </c>
      <c r="L31" s="12"/>
      <c r="M31" s="12"/>
      <c r="N31" s="12"/>
      <c r="O31" s="12"/>
      <c r="P31" s="12">
        <v>12972.39071082</v>
      </c>
    </row>
    <row r="32" spans="1:16">
      <c r="A32" s="1" t="s">
        <v>45</v>
      </c>
      <c r="B32" s="8">
        <f t="shared" si="0"/>
        <v>66931.53913813502</v>
      </c>
      <c r="C32" s="8">
        <v>3068.2355178659</v>
      </c>
      <c r="D32" s="8">
        <v>4161.3993970170404</v>
      </c>
      <c r="E32" s="8">
        <v>5084.0288421966288</v>
      </c>
      <c r="F32" s="8"/>
      <c r="G32" s="8">
        <v>35386.879681554899</v>
      </c>
      <c r="H32" s="8">
        <v>9754.2181305347003</v>
      </c>
      <c r="I32" s="8"/>
      <c r="J32" s="8">
        <v>6947.40428166725</v>
      </c>
      <c r="K32" s="8">
        <v>1627.8217</v>
      </c>
      <c r="L32" s="12">
        <v>385.31313529860199</v>
      </c>
      <c r="M32" s="12"/>
      <c r="N32" s="12"/>
      <c r="O32" s="12"/>
      <c r="P32" s="12">
        <v>516.23845199999903</v>
      </c>
    </row>
    <row r="33" spans="1:16">
      <c r="A33" s="1" t="s">
        <v>46</v>
      </c>
      <c r="B33" s="8">
        <f t="shared" si="0"/>
        <v>110833.04292190823</v>
      </c>
      <c r="C33" s="8">
        <v>20297.870381016601</v>
      </c>
      <c r="D33" s="8">
        <v>8600.8931132967991</v>
      </c>
      <c r="E33" s="8">
        <v>7116.5203420973994</v>
      </c>
      <c r="F33" s="8"/>
      <c r="G33" s="8">
        <v>20751.3767834069</v>
      </c>
      <c r="H33" s="8">
        <v>8847.6678335265897</v>
      </c>
      <c r="I33" s="8"/>
      <c r="J33" s="8">
        <v>5201.9081467180404</v>
      </c>
      <c r="K33" s="8">
        <v>422.4559351158</v>
      </c>
      <c r="L33" s="12">
        <v>110.21250007019999</v>
      </c>
      <c r="M33" s="12"/>
      <c r="N33" s="12"/>
      <c r="O33" s="12"/>
      <c r="P33" s="12">
        <v>39484.137886659897</v>
      </c>
    </row>
    <row r="34" spans="1:16">
      <c r="A34" s="1" t="s">
        <v>47</v>
      </c>
      <c r="B34" s="8">
        <f t="shared" ref="B34:B51" si="1">+C34+D34+E34+F34+G34+H34+I34+J34+K34+L34+M34+N34+O34+P34</f>
        <v>41065.641466645407</v>
      </c>
      <c r="C34" s="8">
        <v>308.75085319890002</v>
      </c>
      <c r="D34" s="8">
        <v>2281.1340477182098</v>
      </c>
      <c r="E34" s="8">
        <v>27706.955514955174</v>
      </c>
      <c r="F34" s="8"/>
      <c r="G34" s="8">
        <v>3045.2304096032999</v>
      </c>
      <c r="H34" s="8">
        <v>960.59012006786702</v>
      </c>
      <c r="I34" s="8"/>
      <c r="J34" s="8">
        <v>3461.4457094342001</v>
      </c>
      <c r="K34" s="8">
        <v>460.528832667779</v>
      </c>
      <c r="L34" s="12"/>
      <c r="M34" s="12"/>
      <c r="N34" s="12"/>
      <c r="O34" s="12"/>
      <c r="P34" s="12">
        <v>2841.00597899999</v>
      </c>
    </row>
    <row r="35" spans="1:16">
      <c r="A35" s="1" t="s">
        <v>48</v>
      </c>
      <c r="B35" s="8">
        <f t="shared" si="1"/>
        <v>129205.46262425091</v>
      </c>
      <c r="C35" s="8">
        <v>45590.807348462702</v>
      </c>
      <c r="D35" s="8">
        <v>20191.755017899999</v>
      </c>
      <c r="E35" s="8">
        <v>15333.122988739764</v>
      </c>
      <c r="F35" s="8"/>
      <c r="G35" s="8">
        <v>26730.679861664899</v>
      </c>
      <c r="H35" s="8">
        <v>12314.422586013001</v>
      </c>
      <c r="I35" s="8"/>
      <c r="J35" s="8">
        <v>6632.78726990626</v>
      </c>
      <c r="K35" s="8">
        <v>1131.49395983</v>
      </c>
      <c r="L35" s="12">
        <v>191.33415983430001</v>
      </c>
      <c r="M35" s="12"/>
      <c r="N35" s="12"/>
      <c r="O35" s="12"/>
      <c r="P35" s="12">
        <v>1089.0594318999999</v>
      </c>
    </row>
    <row r="36" spans="1:16">
      <c r="A36" s="1" t="s">
        <v>49</v>
      </c>
      <c r="B36" s="8">
        <f t="shared" si="1"/>
        <v>114949.68337998037</v>
      </c>
      <c r="C36" s="8">
        <v>3634.82556322869</v>
      </c>
      <c r="D36" s="8">
        <v>5213.1478878405796</v>
      </c>
      <c r="E36" s="8">
        <v>37135.508482149977</v>
      </c>
      <c r="F36" s="8"/>
      <c r="G36" s="8">
        <v>11224.235289541501</v>
      </c>
      <c r="H36" s="8">
        <v>4785.069616346279</v>
      </c>
      <c r="I36" s="8"/>
      <c r="J36" s="8">
        <v>2759.44311217731</v>
      </c>
      <c r="K36" s="8">
        <v>595.46337409614</v>
      </c>
      <c r="L36" s="12"/>
      <c r="M36" s="12"/>
      <c r="N36" s="12"/>
      <c r="O36" s="12"/>
      <c r="P36" s="12">
        <v>49601.990054599897</v>
      </c>
    </row>
    <row r="37" spans="1:16">
      <c r="A37" s="1" t="s">
        <v>50</v>
      </c>
      <c r="B37" s="8">
        <f t="shared" si="1"/>
        <v>131275.03118245484</v>
      </c>
      <c r="C37" s="8">
        <v>743.45606419659896</v>
      </c>
      <c r="D37" s="8">
        <v>8371.3367490222099</v>
      </c>
      <c r="E37" s="8">
        <v>6948.7870903808289</v>
      </c>
      <c r="F37" s="8"/>
      <c r="G37" s="8">
        <v>16771.423113815101</v>
      </c>
      <c r="H37" s="8">
        <v>3928.2528107186199</v>
      </c>
      <c r="I37" s="8"/>
      <c r="J37" s="8">
        <v>2403.51579670512</v>
      </c>
      <c r="K37" s="8">
        <v>588.05398217385005</v>
      </c>
      <c r="L37" s="12">
        <v>199.853916442599</v>
      </c>
      <c r="M37" s="12"/>
      <c r="N37" s="12"/>
      <c r="O37" s="12"/>
      <c r="P37" s="12">
        <v>91320.351658999905</v>
      </c>
    </row>
    <row r="38" spans="1:16">
      <c r="A38" s="1" t="s">
        <v>51</v>
      </c>
      <c r="B38" s="8">
        <f t="shared" si="1"/>
        <v>120168.05224774455</v>
      </c>
      <c r="C38" s="8">
        <v>55012.259749257799</v>
      </c>
      <c r="D38" s="8">
        <v>13889.3958201039</v>
      </c>
      <c r="E38" s="8">
        <v>3064.3815707831818</v>
      </c>
      <c r="F38" s="8"/>
      <c r="G38" s="8">
        <v>31098.3077423418</v>
      </c>
      <c r="H38" s="8">
        <v>8790.8514928192308</v>
      </c>
      <c r="I38" s="8"/>
      <c r="J38" s="8">
        <v>5320.3760785322502</v>
      </c>
      <c r="K38" s="8">
        <v>838.67399999999998</v>
      </c>
      <c r="L38" s="12">
        <v>256.46104416639901</v>
      </c>
      <c r="M38" s="12"/>
      <c r="N38" s="12"/>
      <c r="O38" s="12"/>
      <c r="P38" s="12">
        <v>1897.34474973999</v>
      </c>
    </row>
    <row r="39" spans="1:16">
      <c r="A39" s="1" t="s">
        <v>52</v>
      </c>
      <c r="B39" s="8">
        <f t="shared" si="1"/>
        <v>3549.4886248120724</v>
      </c>
      <c r="C39" s="8">
        <v>4.4500895967999901</v>
      </c>
      <c r="D39" s="8">
        <v>135.06888742730101</v>
      </c>
      <c r="E39" s="8">
        <v>139.21381183470442</v>
      </c>
      <c r="F39" s="8"/>
      <c r="G39" s="8">
        <v>2255.2611093999899</v>
      </c>
      <c r="H39" s="8">
        <v>558.29598859395901</v>
      </c>
      <c r="I39" s="8"/>
      <c r="J39" s="8">
        <v>347.13307784621799</v>
      </c>
      <c r="K39" s="8">
        <v>93.536699999999897</v>
      </c>
      <c r="L39" s="12">
        <v>16.528960113099998</v>
      </c>
      <c r="M39" s="12"/>
      <c r="N39" s="12"/>
      <c r="O39" s="12"/>
      <c r="P39" s="12"/>
    </row>
    <row r="40" spans="1:16">
      <c r="A40" s="1" t="s">
        <v>53</v>
      </c>
      <c r="B40" s="8">
        <f t="shared" si="1"/>
        <v>63807.54550208454</v>
      </c>
      <c r="C40" s="8">
        <v>15812.720957904499</v>
      </c>
      <c r="D40" s="8">
        <v>5581.4208782815804</v>
      </c>
      <c r="E40" s="8">
        <v>6251.5002622847969</v>
      </c>
      <c r="F40" s="8"/>
      <c r="G40" s="8">
        <v>8886.9129685709995</v>
      </c>
      <c r="H40" s="8">
        <v>3858.4743654223298</v>
      </c>
      <c r="I40" s="8"/>
      <c r="J40" s="8">
        <v>2536.5257142476298</v>
      </c>
      <c r="K40" s="8">
        <v>305.3585197415</v>
      </c>
      <c r="L40" s="12">
        <v>248.53768074229899</v>
      </c>
      <c r="M40" s="12"/>
      <c r="N40" s="12"/>
      <c r="O40" s="12"/>
      <c r="P40" s="12">
        <v>20326.094154888899</v>
      </c>
    </row>
    <row r="41" spans="1:16">
      <c r="A41" s="1" t="s">
        <v>54</v>
      </c>
      <c r="B41" s="8">
        <f t="shared" si="1"/>
        <v>34028.653567588532</v>
      </c>
      <c r="C41" s="8">
        <v>168.413247259999</v>
      </c>
      <c r="D41" s="8">
        <v>3105.8226895912599</v>
      </c>
      <c r="E41" s="8">
        <v>17115.741668377101</v>
      </c>
      <c r="F41" s="8"/>
      <c r="G41" s="8">
        <v>2163.57325563206</v>
      </c>
      <c r="H41" s="8">
        <v>1055.5237296428402</v>
      </c>
      <c r="I41" s="8"/>
      <c r="J41" s="8">
        <v>2477.5082219250398</v>
      </c>
      <c r="K41" s="8">
        <v>118.195151760239</v>
      </c>
      <c r="L41" s="12"/>
      <c r="M41" s="12"/>
      <c r="N41" s="12"/>
      <c r="O41" s="12"/>
      <c r="P41" s="12">
        <v>7823.8756033999898</v>
      </c>
    </row>
    <row r="42" spans="1:16">
      <c r="A42" s="1" t="s">
        <v>55</v>
      </c>
      <c r="B42" s="8">
        <f t="shared" si="1"/>
        <v>61792.438951537566</v>
      </c>
      <c r="C42" s="8">
        <v>5723.1894132600901</v>
      </c>
      <c r="D42" s="8">
        <v>10237.5172273972</v>
      </c>
      <c r="E42" s="8">
        <v>4947.2534422594035</v>
      </c>
      <c r="F42" s="8"/>
      <c r="G42" s="8">
        <v>17472.954294777901</v>
      </c>
      <c r="H42" s="8">
        <v>7717.36182356265</v>
      </c>
      <c r="I42" s="8"/>
      <c r="J42" s="8">
        <v>3495.85176167182</v>
      </c>
      <c r="K42" s="8">
        <v>982.52697160849903</v>
      </c>
      <c r="L42" s="12"/>
      <c r="M42" s="12"/>
      <c r="N42" s="12"/>
      <c r="O42" s="12"/>
      <c r="P42" s="12">
        <v>11215.784017</v>
      </c>
    </row>
    <row r="43" spans="1:16">
      <c r="A43" s="1" t="s">
        <v>56</v>
      </c>
      <c r="B43" s="8">
        <f t="shared" si="1"/>
        <v>285633.81876802549</v>
      </c>
      <c r="C43" s="8">
        <v>12089.060252708199</v>
      </c>
      <c r="D43" s="8">
        <v>31043.0682435292</v>
      </c>
      <c r="E43" s="8">
        <v>124230.87154083792</v>
      </c>
      <c r="F43" s="8"/>
      <c r="G43" s="8">
        <v>28983.552124933402</v>
      </c>
      <c r="H43" s="8">
        <v>26322.351898324698</v>
      </c>
      <c r="I43" s="8"/>
      <c r="J43" s="8">
        <v>12680.9515432021</v>
      </c>
      <c r="K43" s="8">
        <v>430.24937219999902</v>
      </c>
      <c r="L43" s="12">
        <v>1210.5253136700901</v>
      </c>
      <c r="M43" s="12"/>
      <c r="N43" s="12"/>
      <c r="O43" s="12"/>
      <c r="P43" s="12">
        <v>48643.188478619901</v>
      </c>
    </row>
    <row r="44" spans="1:16">
      <c r="A44" s="1" t="s">
        <v>57</v>
      </c>
      <c r="B44" s="8">
        <f t="shared" si="1"/>
        <v>6566.3133999680049</v>
      </c>
      <c r="C44" s="8">
        <v>5588.55103401</v>
      </c>
      <c r="D44" s="8">
        <v>977.76236595800503</v>
      </c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</row>
    <row r="45" spans="1:16">
      <c r="A45" s="1" t="s">
        <v>58</v>
      </c>
      <c r="B45" s="8">
        <f t="shared" si="1"/>
        <v>35582.156827809784</v>
      </c>
      <c r="C45" s="8">
        <v>918.70427103659995</v>
      </c>
      <c r="D45" s="8">
        <v>3168.5478280358898</v>
      </c>
      <c r="E45" s="8">
        <v>11281.967677009699</v>
      </c>
      <c r="F45" s="8"/>
      <c r="G45" s="8">
        <v>5543.2416048980003</v>
      </c>
      <c r="H45" s="8">
        <v>2940.33435105732</v>
      </c>
      <c r="I45" s="8"/>
      <c r="J45" s="8">
        <v>1473.7170533147601</v>
      </c>
      <c r="K45" s="8">
        <v>266.56775415751002</v>
      </c>
      <c r="L45" s="12"/>
      <c r="M45" s="12"/>
      <c r="N45" s="12"/>
      <c r="O45" s="12"/>
      <c r="P45" s="12">
        <v>9989.0762883000007</v>
      </c>
    </row>
    <row r="46" spans="1:16">
      <c r="A46" s="1" t="s">
        <v>59</v>
      </c>
      <c r="B46" s="8">
        <f t="shared" si="1"/>
        <v>8712.3871959225326</v>
      </c>
      <c r="C46" s="8">
        <v>45.511335107999898</v>
      </c>
      <c r="D46" s="8">
        <v>94.242331615050901</v>
      </c>
      <c r="E46" s="8">
        <v>275.96619306228013</v>
      </c>
      <c r="F46" s="8"/>
      <c r="G46" s="8">
        <v>7196.2950676639903</v>
      </c>
      <c r="H46" s="8">
        <v>554.06978984522596</v>
      </c>
      <c r="I46" s="8"/>
      <c r="J46" s="8">
        <v>455.443174627985</v>
      </c>
      <c r="K46" s="8">
        <v>16.669799999999999</v>
      </c>
      <c r="L46" s="12"/>
      <c r="M46" s="12"/>
      <c r="N46" s="12"/>
      <c r="O46" s="12"/>
      <c r="P46" s="12">
        <v>74.1895039999999</v>
      </c>
    </row>
    <row r="47" spans="1:16">
      <c r="A47" s="1" t="s">
        <v>60</v>
      </c>
      <c r="B47" s="8">
        <f t="shared" si="1"/>
        <v>53355.481559552689</v>
      </c>
      <c r="C47" s="8">
        <v>2199.2771150441899</v>
      </c>
      <c r="D47" s="8">
        <v>7765.4037689978277</v>
      </c>
      <c r="E47" s="8">
        <v>3540.8581753052094</v>
      </c>
      <c r="F47" s="8"/>
      <c r="G47" s="8">
        <v>15332.1980259175</v>
      </c>
      <c r="H47" s="8">
        <v>6207.3120581862295</v>
      </c>
      <c r="I47" s="8"/>
      <c r="J47" s="8">
        <v>3954.3474670706401</v>
      </c>
      <c r="K47" s="8">
        <v>1248.59799999999</v>
      </c>
      <c r="L47" s="12">
        <v>225.0300190312</v>
      </c>
      <c r="M47" s="12"/>
      <c r="N47" s="12"/>
      <c r="O47" s="12"/>
      <c r="P47" s="12">
        <v>12882.4569299999</v>
      </c>
    </row>
    <row r="48" spans="1:16">
      <c r="A48" s="1" t="s">
        <v>61</v>
      </c>
      <c r="B48" s="8">
        <f t="shared" si="1"/>
        <v>123525.4197622721</v>
      </c>
      <c r="C48" s="8">
        <v>473.01014067049999</v>
      </c>
      <c r="D48" s="8">
        <v>3920.6974170734602</v>
      </c>
      <c r="E48" s="8">
        <v>12643.365872509872</v>
      </c>
      <c r="F48" s="8"/>
      <c r="G48" s="8">
        <v>19582.478869418199</v>
      </c>
      <c r="H48" s="8">
        <v>7833.6183591991003</v>
      </c>
      <c r="I48" s="8"/>
      <c r="J48" s="8">
        <v>3825.6500986476799</v>
      </c>
      <c r="K48" s="8">
        <v>1428.7888543086599</v>
      </c>
      <c r="L48" s="12">
        <v>1590.35630275472</v>
      </c>
      <c r="M48" s="12"/>
      <c r="N48" s="12"/>
      <c r="O48" s="12"/>
      <c r="P48" s="12">
        <v>72227.453847689903</v>
      </c>
    </row>
    <row r="49" spans="1:16">
      <c r="A49" s="1" t="s">
        <v>62</v>
      </c>
      <c r="B49" s="8">
        <f t="shared" si="1"/>
        <v>52075.059211987922</v>
      </c>
      <c r="C49" s="8">
        <v>27739.814048404602</v>
      </c>
      <c r="D49" s="8">
        <v>4107.84531668622</v>
      </c>
      <c r="E49" s="8">
        <v>776.67804312957014</v>
      </c>
      <c r="F49" s="8"/>
      <c r="G49" s="8">
        <v>6164.8490792535003</v>
      </c>
      <c r="H49" s="8">
        <v>1700.1371234599201</v>
      </c>
      <c r="I49" s="8"/>
      <c r="J49" s="8">
        <v>906.530178321721</v>
      </c>
      <c r="K49" s="8">
        <v>937.12728640679904</v>
      </c>
      <c r="L49" s="12">
        <v>2.05388792559999</v>
      </c>
      <c r="M49" s="12"/>
      <c r="N49" s="12"/>
      <c r="O49" s="12"/>
      <c r="P49" s="12">
        <v>9740.02424839999</v>
      </c>
    </row>
    <row r="50" spans="1:16">
      <c r="A50" s="1" t="s">
        <v>63</v>
      </c>
      <c r="B50" s="8">
        <f t="shared" si="1"/>
        <v>50399.858236433683</v>
      </c>
      <c r="C50" s="8">
        <v>703.43024883473095</v>
      </c>
      <c r="D50" s="8">
        <v>2999.4558839044798</v>
      </c>
      <c r="E50" s="8">
        <v>11955.80090011454</v>
      </c>
      <c r="F50" s="8"/>
      <c r="G50" s="8">
        <v>22089.895275496001</v>
      </c>
      <c r="H50" s="8">
        <v>5100.2892427961997</v>
      </c>
      <c r="I50" s="8"/>
      <c r="J50" s="8">
        <v>4942.2598218217399</v>
      </c>
      <c r="K50" s="8">
        <v>385.37249743278898</v>
      </c>
      <c r="L50" s="12">
        <v>59.239981473200203</v>
      </c>
      <c r="M50" s="12"/>
      <c r="N50" s="12"/>
      <c r="O50" s="12"/>
      <c r="P50" s="12">
        <v>2164.11438456</v>
      </c>
    </row>
    <row r="51" spans="1:16">
      <c r="A51" s="1" t="s">
        <v>64</v>
      </c>
      <c r="B51" s="8">
        <f t="shared" si="1"/>
        <v>87133.022078770562</v>
      </c>
      <c r="C51" s="8">
        <v>7600.9385235078998</v>
      </c>
      <c r="D51" s="8">
        <v>16991.534498325302</v>
      </c>
      <c r="E51" s="8">
        <v>26048.856823168811</v>
      </c>
      <c r="F51" s="8"/>
      <c r="G51" s="8">
        <v>2481.7730701229998</v>
      </c>
      <c r="H51" s="8">
        <v>1216.49986284243</v>
      </c>
      <c r="I51" s="8"/>
      <c r="J51" s="8">
        <v>577.24438528915698</v>
      </c>
      <c r="K51" s="8">
        <v>1144.72877625297</v>
      </c>
      <c r="L51" s="12"/>
      <c r="M51" s="12"/>
      <c r="N51" s="12"/>
      <c r="O51" s="12"/>
      <c r="P51" s="12">
        <v>31071.446139260999</v>
      </c>
    </row>
    <row r="52" spans="1:16" s="5" customFormat="1">
      <c r="A52" s="3" t="s">
        <v>13</v>
      </c>
      <c r="B52" s="10">
        <f t="shared" ref="B52" si="2">+C52+D52+E52+F52+G52+H52+I52+J52+K52+L52+M52+N52+O52+P52</f>
        <v>4130400.8521765415</v>
      </c>
      <c r="C52" s="10">
        <f>SUM(C2:C51)</f>
        <v>329583.69924839324</v>
      </c>
      <c r="D52" s="10">
        <f>SUM(D2:D51)</f>
        <v>411084.74886529561</v>
      </c>
      <c r="E52" s="10">
        <f t="shared" ref="E52:P52" si="3">SUM(E2:E51)</f>
        <v>825331.48507567227</v>
      </c>
      <c r="F52" s="10">
        <f>SUM(F2:F51)</f>
        <v>0</v>
      </c>
      <c r="G52" s="10">
        <f t="shared" si="3"/>
        <v>676243.43681564264</v>
      </c>
      <c r="H52" s="10">
        <f t="shared" si="3"/>
        <v>277350.46280710649</v>
      </c>
      <c r="I52" s="10">
        <f t="shared" si="3"/>
        <v>0</v>
      </c>
      <c r="J52" s="10">
        <f t="shared" si="3"/>
        <v>179165.19743640616</v>
      </c>
      <c r="K52" s="10">
        <f t="shared" si="3"/>
        <v>41016.164646712845</v>
      </c>
      <c r="L52" s="10">
        <f t="shared" si="3"/>
        <v>11451.743448253796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1379173.9138330584</v>
      </c>
    </row>
  </sheetData>
  <pageMargins left="0.25" right="0.25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3" sqref="A53"/>
    </sheetView>
  </sheetViews>
  <sheetFormatPr defaultRowHeight="15"/>
  <cols>
    <col min="1" max="1" width="16" style="4" customWidth="1"/>
    <col min="2" max="2" width="9.85546875" style="4" customWidth="1"/>
    <col min="3" max="3" width="11" style="4" customWidth="1"/>
    <col min="4" max="9" width="9.140625" style="4"/>
    <col min="10" max="10" width="10.5703125" style="4" customWidth="1"/>
    <col min="11" max="11" width="9.140625" style="4"/>
    <col min="12" max="12" width="10.42578125" style="4" customWidth="1"/>
    <col min="13" max="13" width="10" style="4" customWidth="1"/>
    <col min="14" max="17" width="9.140625" style="4"/>
    <col min="18" max="18" width="10.140625" style="4" customWidth="1"/>
    <col min="19" max="16384" width="9.140625" style="4"/>
  </cols>
  <sheetData>
    <row r="1" spans="1:18">
      <c r="A1" s="4" t="s">
        <v>76</v>
      </c>
    </row>
    <row r="2" spans="1:18" ht="26.25">
      <c r="A2" s="3" t="s">
        <v>14</v>
      </c>
      <c r="B2" s="7" t="s">
        <v>66</v>
      </c>
      <c r="C2" s="7" t="s">
        <v>67</v>
      </c>
      <c r="D2" s="7" t="s">
        <v>68</v>
      </c>
      <c r="E2" s="6" t="s">
        <v>0</v>
      </c>
      <c r="F2" s="6" t="s">
        <v>1</v>
      </c>
      <c r="G2" s="2" t="s">
        <v>69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10</v>
      </c>
      <c r="P2" s="2" t="s">
        <v>11</v>
      </c>
      <c r="Q2" s="2" t="s">
        <v>12</v>
      </c>
      <c r="R2" s="2" t="s">
        <v>9</v>
      </c>
    </row>
    <row r="3" spans="1:18">
      <c r="A3" s="1" t="s">
        <v>15</v>
      </c>
      <c r="B3" s="12">
        <f>+E3+F3+G3+H3+I3+J3+K3+L3+M3+N3+O3+P3+Q3+R3</f>
        <v>115691.27296084524</v>
      </c>
      <c r="C3" s="12">
        <f>+B3-PM25_2007!B2</f>
        <v>-2325.4091622643464</v>
      </c>
      <c r="D3" s="13">
        <f>+(B3-PM25_2007!B2)/PM25_2007!B2</f>
        <v>-1.9704071665381902E-2</v>
      </c>
      <c r="E3" s="8">
        <v>8425.2684384000004</v>
      </c>
      <c r="F3" s="8">
        <v>18836.049854000001</v>
      </c>
      <c r="G3" s="8">
        <v>7691.6098945327976</v>
      </c>
      <c r="H3" s="8"/>
      <c r="I3" s="8">
        <v>7504.12967888607</v>
      </c>
      <c r="J3" s="8">
        <v>1549.8688206739032</v>
      </c>
      <c r="K3" s="8"/>
      <c r="L3" s="8">
        <v>1367.95263031133</v>
      </c>
      <c r="M3" s="8">
        <v>671.721391949137</v>
      </c>
      <c r="N3" s="8">
        <v>14.3963490920999</v>
      </c>
      <c r="O3" s="12"/>
      <c r="P3" s="12"/>
      <c r="Q3" s="12"/>
      <c r="R3" s="12">
        <v>69630.2759029999</v>
      </c>
    </row>
    <row r="4" spans="1:18">
      <c r="A4" s="1" t="s">
        <v>16</v>
      </c>
      <c r="B4" s="12">
        <f t="shared" ref="B4:B53" si="0">+E4+F4+G4+H4+I4+J4+K4+L4+M4+N4+O4+P4+Q4+R4</f>
        <v>67458.805997077681</v>
      </c>
      <c r="C4" s="12">
        <f>+B4-PM25_2007!B3</f>
        <v>-5223.9178926122549</v>
      </c>
      <c r="D4" s="13">
        <f>+(B4-PM25_2007!B3)/PM25_2007!B3</f>
        <v>-7.1872896515828968E-2</v>
      </c>
      <c r="E4" s="8">
        <v>3498.4479074999999</v>
      </c>
      <c r="F4" s="8">
        <v>3683.2533066000001</v>
      </c>
      <c r="G4" s="8">
        <v>24222.284822419286</v>
      </c>
      <c r="H4" s="8"/>
      <c r="I4" s="8">
        <v>15684.0605085686</v>
      </c>
      <c r="J4" s="8">
        <v>2071.4404832137348</v>
      </c>
      <c r="K4" s="8"/>
      <c r="L4" s="8">
        <v>1902.3671398076001</v>
      </c>
      <c r="M4" s="8">
        <v>407.41962316847003</v>
      </c>
      <c r="N4" s="8"/>
      <c r="O4" s="12"/>
      <c r="P4" s="12"/>
      <c r="Q4" s="12"/>
      <c r="R4" s="12">
        <v>15989.5322058</v>
      </c>
    </row>
    <row r="5" spans="1:18">
      <c r="A5" s="1" t="s">
        <v>17</v>
      </c>
      <c r="B5" s="12">
        <f t="shared" si="0"/>
        <v>86054.188329062366</v>
      </c>
      <c r="C5" s="12">
        <f>+B5-PM25_2007!B4</f>
        <v>-3215.3793949065148</v>
      </c>
      <c r="D5" s="13">
        <f>+(B5-PM25_2007!B4)/PM25_2007!B4</f>
        <v>-3.6018762909761297E-2</v>
      </c>
      <c r="E5" s="8">
        <v>1552.20967666</v>
      </c>
      <c r="F5" s="8">
        <v>6287.7267193999996</v>
      </c>
      <c r="G5" s="8">
        <v>16471.534695038004</v>
      </c>
      <c r="H5" s="8"/>
      <c r="I5" s="8">
        <v>13990.678372676501</v>
      </c>
      <c r="J5" s="8">
        <v>936.72056307465584</v>
      </c>
      <c r="K5" s="8"/>
      <c r="L5" s="8">
        <v>1195.43608322664</v>
      </c>
      <c r="M5" s="8">
        <v>432.51294238666799</v>
      </c>
      <c r="N5" s="8"/>
      <c r="O5" s="12"/>
      <c r="P5" s="12"/>
      <c r="Q5" s="12"/>
      <c r="R5" s="12">
        <v>45187.3692765999</v>
      </c>
    </row>
    <row r="6" spans="1:18">
      <c r="A6" s="1" t="s">
        <v>18</v>
      </c>
      <c r="B6" s="12">
        <f t="shared" si="0"/>
        <v>319172.55423267145</v>
      </c>
      <c r="C6" s="12">
        <f>+B6-PM25_2007!B5</f>
        <v>-15335.358622058935</v>
      </c>
      <c r="D6" s="13">
        <f>+(B6-PM25_2007!B5)/PM25_2007!B5</f>
        <v>-4.5844531721791447E-2</v>
      </c>
      <c r="E6" s="8">
        <v>466.07971246</v>
      </c>
      <c r="F6" s="8">
        <v>18936.784808</v>
      </c>
      <c r="G6" s="8">
        <v>37780.159043717897</v>
      </c>
      <c r="H6" s="8"/>
      <c r="I6" s="8">
        <v>77704.080593177001</v>
      </c>
      <c r="J6" s="8">
        <v>11925.82749999999</v>
      </c>
      <c r="K6" s="8"/>
      <c r="L6" s="8">
        <v>4985.9164359500501</v>
      </c>
      <c r="M6" s="8">
        <v>1387.9015952704999</v>
      </c>
      <c r="N6" s="8">
        <v>211.611687996</v>
      </c>
      <c r="O6" s="12"/>
      <c r="P6" s="12"/>
      <c r="Q6" s="12"/>
      <c r="R6" s="12">
        <v>165774.19285610001</v>
      </c>
    </row>
    <row r="7" spans="1:18">
      <c r="A7" s="1" t="s">
        <v>19</v>
      </c>
      <c r="B7" s="12">
        <f t="shared" si="0"/>
        <v>57378.849904931361</v>
      </c>
      <c r="C7" s="12">
        <f>+B7-PM25_2007!B6</f>
        <v>457.67510268439946</v>
      </c>
      <c r="D7" s="13">
        <f>+(B7-PM25_2007!B6)/PM25_2007!B6</f>
        <v>8.0405069690573702E-3</v>
      </c>
      <c r="E7" s="8">
        <v>3196.8958891000002</v>
      </c>
      <c r="F7" s="8">
        <v>8397.1535306000005</v>
      </c>
      <c r="G7" s="8">
        <v>18091.68139170119</v>
      </c>
      <c r="H7" s="8"/>
      <c r="I7" s="8">
        <v>17676.9748381264</v>
      </c>
      <c r="J7" s="8">
        <v>1887.0415309908781</v>
      </c>
      <c r="K7" s="8"/>
      <c r="L7" s="8">
        <v>1754.42831587249</v>
      </c>
      <c r="M7" s="8">
        <v>265.38370307041203</v>
      </c>
      <c r="N7" s="8"/>
      <c r="O7" s="12"/>
      <c r="P7" s="12"/>
      <c r="Q7" s="12"/>
      <c r="R7" s="12">
        <v>6109.2907054699999</v>
      </c>
    </row>
    <row r="8" spans="1:18">
      <c r="A8" s="1" t="s">
        <v>20</v>
      </c>
      <c r="B8" s="12">
        <f t="shared" si="0"/>
        <v>10013.973039613147</v>
      </c>
      <c r="C8" s="12">
        <f>+B8-PM25_2007!B7</f>
        <v>-1220.8163857937197</v>
      </c>
      <c r="D8" s="13">
        <f>+(B8-PM25_2007!B7)/PM25_2007!B7</f>
        <v>-0.10866393125561478</v>
      </c>
      <c r="E8" s="8">
        <v>351.38414863000003</v>
      </c>
      <c r="F8" s="8">
        <v>215.11371968</v>
      </c>
      <c r="G8" s="8">
        <v>399.80887465267415</v>
      </c>
      <c r="H8" s="8"/>
      <c r="I8" s="8">
        <v>7276.0944358410497</v>
      </c>
      <c r="J8" s="8">
        <v>773.93976571517555</v>
      </c>
      <c r="K8" s="8"/>
      <c r="L8" s="8">
        <v>818.94876166966196</v>
      </c>
      <c r="M8" s="8">
        <v>125.561964533186</v>
      </c>
      <c r="N8" s="8">
        <v>25.566768891399999</v>
      </c>
      <c r="O8" s="12"/>
      <c r="P8" s="12"/>
      <c r="Q8" s="12"/>
      <c r="R8" s="12">
        <v>27.554600000000001</v>
      </c>
    </row>
    <row r="9" spans="1:18">
      <c r="A9" s="1" t="s">
        <v>21</v>
      </c>
      <c r="B9" s="12">
        <f t="shared" si="0"/>
        <v>4856.937414497449</v>
      </c>
      <c r="C9" s="12">
        <f>+B9-PM25_2007!B8</f>
        <v>-1215.3851202764017</v>
      </c>
      <c r="D9" s="13">
        <f>+(B9-PM25_2007!B8)/PM25_2007!B8</f>
        <v>-0.20015160810651272</v>
      </c>
      <c r="E9" s="8">
        <v>1818.7966617</v>
      </c>
      <c r="F9" s="8">
        <v>806.95966935000001</v>
      </c>
      <c r="G9" s="8">
        <v>463.49574088404484</v>
      </c>
      <c r="H9" s="8"/>
      <c r="I9" s="8">
        <v>1108.6129124429301</v>
      </c>
      <c r="J9" s="8">
        <v>196.74761505932992</v>
      </c>
      <c r="K9" s="8"/>
      <c r="L9" s="8">
        <v>243.38541662928</v>
      </c>
      <c r="M9" s="8">
        <v>61.819050676163997</v>
      </c>
      <c r="N9" s="8">
        <v>59.392057755699902</v>
      </c>
      <c r="O9" s="12"/>
      <c r="P9" s="12"/>
      <c r="Q9" s="12"/>
      <c r="R9" s="12">
        <v>97.728290000000001</v>
      </c>
    </row>
    <row r="10" spans="1:18">
      <c r="A10" s="1" t="s">
        <v>22</v>
      </c>
      <c r="B10" s="12">
        <f t="shared" si="0"/>
        <v>1236.8518908373053</v>
      </c>
      <c r="C10" s="12">
        <f>+B10-PM25_2007!B9</f>
        <v>-334.30349666122743</v>
      </c>
      <c r="D10" s="13">
        <f>+(B10-PM25_2007!B9)/PM25_2007!B9</f>
        <v>-0.21277557861000532</v>
      </c>
      <c r="E10" s="8">
        <v>6.4666069400000001</v>
      </c>
      <c r="F10" s="8">
        <v>34.165746800000001</v>
      </c>
      <c r="G10" s="8">
        <v>107.80100608440875</v>
      </c>
      <c r="H10" s="8"/>
      <c r="I10" s="8">
        <v>846.74286810415197</v>
      </c>
      <c r="J10" s="8">
        <v>132.43236891961959</v>
      </c>
      <c r="K10" s="8"/>
      <c r="L10" s="8">
        <v>101.343335471085</v>
      </c>
      <c r="M10" s="8">
        <v>7.8756360042399898</v>
      </c>
      <c r="N10" s="8">
        <v>2.4322513800000001E-2</v>
      </c>
      <c r="O10" s="12"/>
      <c r="P10" s="12"/>
      <c r="Q10" s="12"/>
      <c r="R10" s="12"/>
    </row>
    <row r="11" spans="1:18">
      <c r="A11" s="1" t="s">
        <v>23</v>
      </c>
      <c r="B11" s="12">
        <f t="shared" si="0"/>
        <v>123053.23568752277</v>
      </c>
      <c r="C11" s="12">
        <f>+B11-PM25_2007!B10</f>
        <v>-28072.560620664823</v>
      </c>
      <c r="D11" s="13">
        <f>+(B11-PM25_2007!B10)/PM25_2007!B10</f>
        <v>-0.18575624616340847</v>
      </c>
      <c r="E11" s="8">
        <v>11163.004753900001</v>
      </c>
      <c r="F11" s="8">
        <v>8687.8868605999996</v>
      </c>
      <c r="G11" s="8">
        <v>14280.534211436898</v>
      </c>
      <c r="H11" s="8"/>
      <c r="I11" s="8">
        <v>12617.0896533097</v>
      </c>
      <c r="J11" s="8">
        <v>5913.0395171384307</v>
      </c>
      <c r="K11" s="8"/>
      <c r="L11" s="8">
        <v>5841.5127079823396</v>
      </c>
      <c r="M11" s="8">
        <v>760.730166379602</v>
      </c>
      <c r="N11" s="8">
        <v>438.33476390880099</v>
      </c>
      <c r="O11" s="12"/>
      <c r="P11" s="12"/>
      <c r="Q11" s="12"/>
      <c r="R11" s="12">
        <v>63351.103052867002</v>
      </c>
    </row>
    <row r="12" spans="1:18">
      <c r="A12" s="1" t="s">
        <v>24</v>
      </c>
      <c r="B12" s="12">
        <f t="shared" si="0"/>
        <v>134648.5415706386</v>
      </c>
      <c r="C12" s="12">
        <f>+B12-PM25_2007!B11</f>
        <v>-8005.5291160568595</v>
      </c>
      <c r="D12" s="13">
        <f>+(B12-PM25_2007!B11)/PM25_2007!B11</f>
        <v>-5.6118476518199283E-2</v>
      </c>
      <c r="E12" s="8">
        <v>9896.7659674999995</v>
      </c>
      <c r="F12" s="8">
        <v>6990.1304479</v>
      </c>
      <c r="G12" s="8">
        <v>14392.763686139195</v>
      </c>
      <c r="H12" s="8"/>
      <c r="I12" s="8">
        <v>22558.302780220401</v>
      </c>
      <c r="J12" s="8">
        <v>4466.0260123171811</v>
      </c>
      <c r="K12" s="8"/>
      <c r="L12" s="8">
        <v>2738.9171686912</v>
      </c>
      <c r="M12" s="8">
        <v>596.41001977072403</v>
      </c>
      <c r="N12" s="8">
        <v>34.7136712</v>
      </c>
      <c r="O12" s="12"/>
      <c r="P12" s="12"/>
      <c r="Q12" s="12"/>
      <c r="R12" s="12">
        <v>72974.511816899903</v>
      </c>
    </row>
    <row r="13" spans="1:18">
      <c r="A13" s="1" t="s">
        <v>25</v>
      </c>
      <c r="B13" s="12">
        <f t="shared" si="0"/>
        <v>192548.78306258685</v>
      </c>
      <c r="C13" s="12">
        <f>+B13-PM25_2007!B12</f>
        <v>-1351.6083079042728</v>
      </c>
      <c r="D13" s="13">
        <f>+(B13-PM25_2007!B12)/PM25_2007!B12</f>
        <v>-6.9706321805287925E-3</v>
      </c>
      <c r="E13" s="8">
        <v>36.136656760000001</v>
      </c>
      <c r="F13" s="8">
        <v>2071.4899360999998</v>
      </c>
      <c r="G13" s="8">
        <v>10093.803089643538</v>
      </c>
      <c r="H13" s="8"/>
      <c r="I13" s="8">
        <v>7261.5760618778304</v>
      </c>
      <c r="J13" s="8">
        <v>488.44913292905477</v>
      </c>
      <c r="K13" s="8"/>
      <c r="L13" s="8">
        <v>798.37385329736401</v>
      </c>
      <c r="M13" s="8">
        <v>153.04917614606401</v>
      </c>
      <c r="N13" s="8"/>
      <c r="O13" s="12"/>
      <c r="P13" s="12"/>
      <c r="Q13" s="12"/>
      <c r="R13" s="12">
        <v>171645.905155833</v>
      </c>
    </row>
    <row r="14" spans="1:18">
      <c r="A14" s="1" t="s">
        <v>26</v>
      </c>
      <c r="B14" s="12">
        <f t="shared" si="0"/>
        <v>99235.296895590727</v>
      </c>
      <c r="C14" s="12">
        <f>+B14-PM25_2007!B13</f>
        <v>-10460.257094735076</v>
      </c>
      <c r="D14" s="13">
        <f>+(B14-PM25_2007!B13)/PM25_2007!B13</f>
        <v>-9.5357165484187073E-2</v>
      </c>
      <c r="E14" s="8">
        <v>7692.2396998999993</v>
      </c>
      <c r="F14" s="8">
        <v>10997.679523999999</v>
      </c>
      <c r="G14" s="8">
        <v>43418.047041142156</v>
      </c>
      <c r="H14" s="8"/>
      <c r="I14" s="8">
        <v>25049.455098365201</v>
      </c>
      <c r="J14" s="8">
        <v>4330.5954642743827</v>
      </c>
      <c r="K14" s="8"/>
      <c r="L14" s="8">
        <v>4118.3485520802597</v>
      </c>
      <c r="M14" s="8">
        <v>1131.6538800660301</v>
      </c>
      <c r="N14" s="8">
        <v>1.2884347626999999</v>
      </c>
      <c r="O14" s="12"/>
      <c r="P14" s="12"/>
      <c r="Q14" s="12"/>
      <c r="R14" s="12">
        <v>2495.9892009999899</v>
      </c>
    </row>
    <row r="15" spans="1:18">
      <c r="A15" s="1" t="s">
        <v>27</v>
      </c>
      <c r="B15" s="12">
        <f t="shared" si="0"/>
        <v>89994.574905580201</v>
      </c>
      <c r="C15" s="12">
        <f>+B15-PM25_2007!B14</f>
        <v>-18587.110779695329</v>
      </c>
      <c r="D15" s="13">
        <f>+(B15-PM25_2007!B14)/PM25_2007!B14</f>
        <v>-0.17118090092624044</v>
      </c>
      <c r="E15" s="8">
        <v>19906.585920699999</v>
      </c>
      <c r="F15" s="8">
        <v>25127.540667000001</v>
      </c>
      <c r="G15" s="8">
        <v>21161.647806805471</v>
      </c>
      <c r="H15" s="8"/>
      <c r="I15" s="8">
        <v>16596.1903794399</v>
      </c>
      <c r="J15" s="8">
        <v>2755.1171522774603</v>
      </c>
      <c r="K15" s="8"/>
      <c r="L15" s="8">
        <v>2185.2149435020901</v>
      </c>
      <c r="M15" s="8">
        <v>480.54525693217403</v>
      </c>
      <c r="N15" s="8">
        <v>0.59292992310000003</v>
      </c>
      <c r="O15" s="12"/>
      <c r="P15" s="12"/>
      <c r="Q15" s="12"/>
      <c r="R15" s="12">
        <v>1781.1398489999999</v>
      </c>
    </row>
    <row r="16" spans="1:18">
      <c r="A16" s="1" t="s">
        <v>28</v>
      </c>
      <c r="B16" s="12">
        <f t="shared" si="0"/>
        <v>55836.619626267369</v>
      </c>
      <c r="C16" s="12">
        <f>+B16-PM25_2007!B15</f>
        <v>-6711.376719815722</v>
      </c>
      <c r="D16" s="13">
        <f>+(B16-PM25_2007!B15)/PM25_2007!B15</f>
        <v>-0.10729962767601915</v>
      </c>
      <c r="E16" s="8">
        <v>3096.8029176</v>
      </c>
      <c r="F16" s="8">
        <v>5766.3854996</v>
      </c>
      <c r="G16" s="8">
        <v>32136.080497171031</v>
      </c>
      <c r="H16" s="8"/>
      <c r="I16" s="8">
        <v>9596.2067573654804</v>
      </c>
      <c r="J16" s="8">
        <v>1217.1118233503837</v>
      </c>
      <c r="K16" s="8"/>
      <c r="L16" s="8">
        <v>2241.6320974159398</v>
      </c>
      <c r="M16" s="8">
        <v>479.21793376455099</v>
      </c>
      <c r="N16" s="8"/>
      <c r="O16" s="12"/>
      <c r="P16" s="12"/>
      <c r="Q16" s="12"/>
      <c r="R16" s="12">
        <v>1303.18209999999</v>
      </c>
    </row>
    <row r="17" spans="1:18">
      <c r="A17" s="1" t="s">
        <v>29</v>
      </c>
      <c r="B17" s="12">
        <f t="shared" si="0"/>
        <v>126350.862784795</v>
      </c>
      <c r="C17" s="12">
        <f>+B17-PM25_2007!B16</f>
        <v>-3302.6533538005024</v>
      </c>
      <c r="D17" s="13">
        <f>+(B17-PM25_2007!B16)/PM25_2007!B16</f>
        <v>-2.5472917759284449E-2</v>
      </c>
      <c r="E17" s="8">
        <v>2384.2529055</v>
      </c>
      <c r="F17" s="8">
        <v>3348.2105895999998</v>
      </c>
      <c r="G17" s="8">
        <v>55400.719381521572</v>
      </c>
      <c r="H17" s="8"/>
      <c r="I17" s="8">
        <v>11893.7457852509</v>
      </c>
      <c r="J17" s="8">
        <v>1058.1571831664758</v>
      </c>
      <c r="K17" s="8"/>
      <c r="L17" s="8">
        <v>1736.31039863812</v>
      </c>
      <c r="M17" s="8">
        <v>627.92486777793101</v>
      </c>
      <c r="N17" s="8"/>
      <c r="O17" s="12"/>
      <c r="P17" s="12"/>
      <c r="Q17" s="12"/>
      <c r="R17" s="12">
        <v>49901.541673339998</v>
      </c>
    </row>
    <row r="18" spans="1:18">
      <c r="A18" s="1" t="s">
        <v>30</v>
      </c>
      <c r="B18" s="12">
        <f t="shared" si="0"/>
        <v>59763.392362284612</v>
      </c>
      <c r="C18" s="12">
        <f>+B18-PM25_2007!B17</f>
        <v>-1098.0913721178513</v>
      </c>
      <c r="D18" s="13">
        <f>+(B18-PM25_2007!B17)/PM25_2007!B17</f>
        <v>-1.8042467990262715E-2</v>
      </c>
      <c r="E18" s="8">
        <v>10677.7427238</v>
      </c>
      <c r="F18" s="8">
        <v>16995.936174999999</v>
      </c>
      <c r="G18" s="8">
        <v>5322.7681202102467</v>
      </c>
      <c r="H18" s="8"/>
      <c r="I18" s="8">
        <v>10067.100762477599</v>
      </c>
      <c r="J18" s="8">
        <v>1450.0715908672948</v>
      </c>
      <c r="K18" s="8"/>
      <c r="L18" s="8">
        <v>1312.6903312685599</v>
      </c>
      <c r="M18" s="8">
        <v>606.73612406101699</v>
      </c>
      <c r="N18" s="8"/>
      <c r="O18" s="12"/>
      <c r="P18" s="12"/>
      <c r="Q18" s="12"/>
      <c r="R18" s="12">
        <v>13330.346534599899</v>
      </c>
    </row>
    <row r="19" spans="1:18">
      <c r="A19" s="1" t="s">
        <v>31</v>
      </c>
      <c r="B19" s="12">
        <f t="shared" si="0"/>
        <v>131165.26600468799</v>
      </c>
      <c r="C19" s="12">
        <f>+B19-PM25_2007!B18</f>
        <v>-12522.260364244139</v>
      </c>
      <c r="D19" s="13">
        <f>+(B19-PM25_2007!B18)/PM25_2007!B18</f>
        <v>-8.7149251439488068E-2</v>
      </c>
      <c r="E19" s="8">
        <v>1945.2246799899999</v>
      </c>
      <c r="F19" s="8">
        <v>42251.542522999996</v>
      </c>
      <c r="G19" s="8">
        <v>6434.9959631761085</v>
      </c>
      <c r="H19" s="8"/>
      <c r="I19" s="8">
        <v>15026.150936235799</v>
      </c>
      <c r="J19" s="8">
        <v>1272.9277094236011</v>
      </c>
      <c r="K19" s="8"/>
      <c r="L19" s="8">
        <v>1274.9376316799401</v>
      </c>
      <c r="M19" s="8">
        <v>2966.9393963145499</v>
      </c>
      <c r="N19" s="8">
        <v>297.23694486800002</v>
      </c>
      <c r="O19" s="12"/>
      <c r="P19" s="12"/>
      <c r="Q19" s="12"/>
      <c r="R19" s="12">
        <v>59695.310219999999</v>
      </c>
    </row>
    <row r="20" spans="1:18">
      <c r="A20" s="1" t="s">
        <v>32</v>
      </c>
      <c r="B20" s="12">
        <f t="shared" si="0"/>
        <v>12496.405833140647</v>
      </c>
      <c r="C20" s="12">
        <f>+B20-PM25_2007!B19</f>
        <v>-1123.5253123213424</v>
      </c>
      <c r="D20" s="13">
        <f>+(B20-PM25_2007!B19)/PM25_2007!B19</f>
        <v>-8.2491262277466698E-2</v>
      </c>
      <c r="E20" s="8">
        <v>333.43408823000004</v>
      </c>
      <c r="F20" s="8">
        <v>2222.8559537000001</v>
      </c>
      <c r="G20" s="8">
        <v>636.21178743260407</v>
      </c>
      <c r="H20" s="8"/>
      <c r="I20" s="8">
        <v>7608.1984914698496</v>
      </c>
      <c r="J20" s="8">
        <v>557.4573258923657</v>
      </c>
      <c r="K20" s="8"/>
      <c r="L20" s="8">
        <v>658.18305194152799</v>
      </c>
      <c r="M20" s="8">
        <v>123.3626191744</v>
      </c>
      <c r="N20" s="8">
        <v>20.2045052998999</v>
      </c>
      <c r="O20" s="12"/>
      <c r="P20" s="12"/>
      <c r="Q20" s="12"/>
      <c r="R20" s="12">
        <v>336.49801000000002</v>
      </c>
    </row>
    <row r="21" spans="1:18">
      <c r="A21" s="1" t="s">
        <v>33</v>
      </c>
      <c r="B21" s="12">
        <f t="shared" si="0"/>
        <v>23496.680220994433</v>
      </c>
      <c r="C21" s="12">
        <f>+B21-PM25_2007!B20</f>
        <v>-8787.2297541756743</v>
      </c>
      <c r="D21" s="13">
        <f>+(B21-PM25_2007!B20)/PM25_2007!B20</f>
        <v>-0.2721860444083144</v>
      </c>
      <c r="E21" s="8">
        <v>3447.4767581999999</v>
      </c>
      <c r="F21" s="8">
        <v>2561.0559244000001</v>
      </c>
      <c r="G21" s="8">
        <v>1695.1846436905726</v>
      </c>
      <c r="H21" s="8"/>
      <c r="I21" s="8">
        <v>10874.9498560886</v>
      </c>
      <c r="J21" s="8">
        <v>1309.261193125401</v>
      </c>
      <c r="K21" s="8"/>
      <c r="L21" s="8">
        <v>1489.61047854046</v>
      </c>
      <c r="M21" s="8">
        <v>355.28618214470998</v>
      </c>
      <c r="N21" s="8">
        <v>85.348890104699905</v>
      </c>
      <c r="O21" s="12"/>
      <c r="P21" s="12"/>
      <c r="Q21" s="12"/>
      <c r="R21" s="12">
        <v>1678.5062946999899</v>
      </c>
    </row>
    <row r="22" spans="1:18">
      <c r="A22" s="1" t="s">
        <v>34</v>
      </c>
      <c r="B22" s="12">
        <f t="shared" si="0"/>
        <v>21382.758002268718</v>
      </c>
      <c r="C22" s="12">
        <f>+B22-PM25_2007!B21</f>
        <v>-2545.4075634559413</v>
      </c>
      <c r="D22" s="13">
        <f>+(B22-PM25_2007!B21)/PM25_2007!B21</f>
        <v>-0.10637704576493114</v>
      </c>
      <c r="E22" s="8">
        <v>1409.0192323000001</v>
      </c>
      <c r="F22" s="8">
        <v>1258.02919</v>
      </c>
      <c r="G22" s="8">
        <v>2916.9646926590212</v>
      </c>
      <c r="H22" s="8"/>
      <c r="I22" s="8">
        <v>12161.840502625801</v>
      </c>
      <c r="J22" s="8">
        <v>1883.0333002606151</v>
      </c>
      <c r="K22" s="8"/>
      <c r="L22" s="8">
        <v>1357.9045429596799</v>
      </c>
      <c r="M22" s="8">
        <v>252.20535814889999</v>
      </c>
      <c r="N22" s="8">
        <v>67.364123314699995</v>
      </c>
      <c r="O22" s="12"/>
      <c r="P22" s="12"/>
      <c r="Q22" s="12"/>
      <c r="R22" s="12">
        <v>76.397059999999897</v>
      </c>
    </row>
    <row r="23" spans="1:18">
      <c r="A23" s="1" t="s">
        <v>35</v>
      </c>
      <c r="B23" s="12">
        <f t="shared" si="0"/>
        <v>74912.796049808749</v>
      </c>
      <c r="C23" s="12">
        <f>+B23-PM25_2007!B22</f>
        <v>-3916.141124361835</v>
      </c>
      <c r="D23" s="13">
        <f>+(B23-PM25_2007!B22)/PM25_2007!B22</f>
        <v>-4.9678979125510954E-2</v>
      </c>
      <c r="E23" s="8">
        <v>6965.3049123000001</v>
      </c>
      <c r="F23" s="8">
        <v>13054.707732999999</v>
      </c>
      <c r="G23" s="8">
        <v>13006.241282896211</v>
      </c>
      <c r="H23" s="8"/>
      <c r="I23" s="8">
        <v>30621.006792457702</v>
      </c>
      <c r="J23" s="8">
        <v>4274.6028336996687</v>
      </c>
      <c r="K23" s="8"/>
      <c r="L23" s="8">
        <v>3500.8618481660101</v>
      </c>
      <c r="M23" s="8">
        <v>197.68114162437701</v>
      </c>
      <c r="N23" s="8">
        <v>130.9860853648</v>
      </c>
      <c r="O23" s="12"/>
      <c r="P23" s="12"/>
      <c r="Q23" s="12"/>
      <c r="R23" s="12">
        <v>3161.4034202999901</v>
      </c>
    </row>
    <row r="24" spans="1:18">
      <c r="A24" s="1" t="s">
        <v>36</v>
      </c>
      <c r="B24" s="12">
        <f t="shared" si="0"/>
        <v>101780.17980896821</v>
      </c>
      <c r="C24" s="12">
        <f>+B24-PM25_2007!B23</f>
        <v>-5587.1031089828466</v>
      </c>
      <c r="D24" s="13">
        <f>+(B24-PM25_2007!B23)/PM25_2007!B23</f>
        <v>-5.2037296252085016E-2</v>
      </c>
      <c r="E24" s="8">
        <v>3200.3106998000003</v>
      </c>
      <c r="F24" s="8">
        <v>12404.995435000001</v>
      </c>
      <c r="G24" s="8">
        <v>28618.24831191657</v>
      </c>
      <c r="H24" s="8"/>
      <c r="I24" s="8">
        <v>24554.120743440399</v>
      </c>
      <c r="J24" s="8">
        <v>2799.9895438575031</v>
      </c>
      <c r="K24" s="8"/>
      <c r="L24" s="8">
        <v>2954.6187611906298</v>
      </c>
      <c r="M24" s="8">
        <v>657.23126901521903</v>
      </c>
      <c r="N24" s="8">
        <v>3.9082596479</v>
      </c>
      <c r="O24" s="12"/>
      <c r="P24" s="12"/>
      <c r="Q24" s="12"/>
      <c r="R24" s="12">
        <v>26586.756785099999</v>
      </c>
    </row>
    <row r="25" spans="1:18">
      <c r="A25" s="1" t="s">
        <v>37</v>
      </c>
      <c r="B25" s="12">
        <f t="shared" si="0"/>
        <v>61517.097077337748</v>
      </c>
      <c r="C25" s="12">
        <f>+B25-PM25_2007!B24</f>
        <v>-4160.0709720358282</v>
      </c>
      <c r="D25" s="13">
        <f>+(B25-PM25_2007!B24)/PM25_2007!B24</f>
        <v>-6.3341205103552067E-2</v>
      </c>
      <c r="E25" s="8">
        <v>1489.25663233</v>
      </c>
      <c r="F25" s="8">
        <v>5623.2833153000001</v>
      </c>
      <c r="G25" s="8">
        <v>8082.9768192949123</v>
      </c>
      <c r="H25" s="8"/>
      <c r="I25" s="8">
        <v>12389.8565840583</v>
      </c>
      <c r="J25" s="8">
        <v>1046.553828734423</v>
      </c>
      <c r="K25" s="8"/>
      <c r="L25" s="8">
        <v>936.76934667242006</v>
      </c>
      <c r="M25" s="8">
        <v>518.70824527918796</v>
      </c>
      <c r="N25" s="8">
        <v>18.239038358499901</v>
      </c>
      <c r="O25" s="12"/>
      <c r="P25" s="12"/>
      <c r="Q25" s="12"/>
      <c r="R25" s="12">
        <v>31411.45326731</v>
      </c>
    </row>
    <row r="26" spans="1:18">
      <c r="A26" s="1" t="s">
        <v>38</v>
      </c>
      <c r="B26" s="12">
        <f t="shared" si="0"/>
        <v>84134.286717827403</v>
      </c>
      <c r="C26" s="12">
        <f>+B26-PM25_2007!B25</f>
        <v>-8978.1397656299669</v>
      </c>
      <c r="D26" s="13">
        <f>+(B26-PM25_2007!B25)/PM25_2007!B25</f>
        <v>-9.642257327731707E-2</v>
      </c>
      <c r="E26" s="8">
        <v>5107.3849974000004</v>
      </c>
      <c r="F26" s="8">
        <v>4462.6657231999998</v>
      </c>
      <c r="G26" s="8">
        <v>27756.963360091002</v>
      </c>
      <c r="H26" s="8"/>
      <c r="I26" s="8">
        <v>16487.676107005002</v>
      </c>
      <c r="J26" s="8">
        <v>2491.0252893302431</v>
      </c>
      <c r="K26" s="8"/>
      <c r="L26" s="8">
        <v>2217.9970993787101</v>
      </c>
      <c r="M26" s="8">
        <v>862.81029632245202</v>
      </c>
      <c r="N26" s="8"/>
      <c r="O26" s="12"/>
      <c r="P26" s="12"/>
      <c r="Q26" s="12"/>
      <c r="R26" s="12">
        <v>24747.763845099998</v>
      </c>
    </row>
    <row r="27" spans="1:18">
      <c r="A27" s="1" t="s">
        <v>39</v>
      </c>
      <c r="B27" s="12">
        <f t="shared" si="0"/>
        <v>136655.12822545084</v>
      </c>
      <c r="C27" s="12">
        <f>+B27-PM25_2007!B26</f>
        <v>999.4435857970966</v>
      </c>
      <c r="D27" s="13">
        <f>+(B27-PM25_2007!B26)/PM25_2007!B26</f>
        <v>7.3675024268385694E-3</v>
      </c>
      <c r="E27" s="8">
        <v>3275.0856641999999</v>
      </c>
      <c r="F27" s="8">
        <v>1863.8282538000001</v>
      </c>
      <c r="G27" s="8">
        <v>18213.068002934204</v>
      </c>
      <c r="H27" s="8"/>
      <c r="I27" s="8">
        <v>3223.0770899326499</v>
      </c>
      <c r="J27" s="8">
        <v>386.53201829616432</v>
      </c>
      <c r="K27" s="8"/>
      <c r="L27" s="8">
        <v>773.23758320270497</v>
      </c>
      <c r="M27" s="8">
        <v>412.86365168511702</v>
      </c>
      <c r="N27" s="8"/>
      <c r="O27" s="12"/>
      <c r="P27" s="12"/>
      <c r="Q27" s="12"/>
      <c r="R27" s="12">
        <v>108507.4359614</v>
      </c>
    </row>
    <row r="28" spans="1:18">
      <c r="A28" s="1" t="s">
        <v>40</v>
      </c>
      <c r="B28" s="12">
        <f t="shared" si="0"/>
        <v>49212.689202382913</v>
      </c>
      <c r="C28" s="12">
        <f>+B28-PM25_2007!B27</f>
        <v>-3445.4392397225165</v>
      </c>
      <c r="D28" s="13">
        <f>+(B28-PM25_2007!B27)/PM25_2007!B27</f>
        <v>-6.5430339847922583E-2</v>
      </c>
      <c r="E28" s="8">
        <v>1735.8092440200001</v>
      </c>
      <c r="F28" s="8">
        <v>2529.0671766</v>
      </c>
      <c r="G28" s="8">
        <v>32500.543832628086</v>
      </c>
      <c r="H28" s="8"/>
      <c r="I28" s="8">
        <v>5166.38103939143</v>
      </c>
      <c r="J28" s="8">
        <v>817.85170965314887</v>
      </c>
      <c r="K28" s="8"/>
      <c r="L28" s="8">
        <v>1449.9447404882701</v>
      </c>
      <c r="M28" s="8">
        <v>1254.15980280198</v>
      </c>
      <c r="N28" s="8"/>
      <c r="O28" s="12"/>
      <c r="P28" s="12"/>
      <c r="Q28" s="12"/>
      <c r="R28" s="12">
        <v>3758.9316567999999</v>
      </c>
    </row>
    <row r="29" spans="1:18">
      <c r="A29" s="1" t="s">
        <v>41</v>
      </c>
      <c r="B29" s="12">
        <f t="shared" si="0"/>
        <v>41717.326532562583</v>
      </c>
      <c r="C29" s="12">
        <f>+B29-PM25_2007!B28</f>
        <v>202.4256458723321</v>
      </c>
      <c r="D29" s="13">
        <f>+(B29-PM25_2007!B28)/PM25_2007!B28</f>
        <v>4.8759756508832252E-3</v>
      </c>
      <c r="E29" s="8">
        <v>2166.8616378400002</v>
      </c>
      <c r="F29" s="8">
        <v>3077.5003314999999</v>
      </c>
      <c r="G29" s="8">
        <v>18864.607305735466</v>
      </c>
      <c r="H29" s="8"/>
      <c r="I29" s="8">
        <v>3727.3831379831799</v>
      </c>
      <c r="J29" s="8">
        <v>634.86029745926294</v>
      </c>
      <c r="K29" s="8"/>
      <c r="L29" s="8">
        <v>959.88758355438699</v>
      </c>
      <c r="M29" s="8">
        <v>125.398745490284</v>
      </c>
      <c r="N29" s="8"/>
      <c r="O29" s="12"/>
      <c r="P29" s="12"/>
      <c r="Q29" s="12"/>
      <c r="R29" s="12">
        <v>12160.827493000001</v>
      </c>
    </row>
    <row r="30" spans="1:18">
      <c r="A30" s="1" t="s">
        <v>42</v>
      </c>
      <c r="B30" s="12">
        <f t="shared" si="0"/>
        <v>11364.688186093694</v>
      </c>
      <c r="C30" s="12">
        <f>+B30-PM25_2007!B29</f>
        <v>23.633320961107529</v>
      </c>
      <c r="D30" s="13">
        <f>+(B30-PM25_2007!B29)/PM25_2007!B29</f>
        <v>2.0838732588947082E-3</v>
      </c>
      <c r="E30" s="8">
        <v>1152.99676937</v>
      </c>
      <c r="F30" s="8">
        <v>3043.4819818000001</v>
      </c>
      <c r="G30" s="8">
        <v>157.72763010974597</v>
      </c>
      <c r="H30" s="8"/>
      <c r="I30" s="8">
        <v>5939.6667282815297</v>
      </c>
      <c r="J30" s="8">
        <v>523.09928389062827</v>
      </c>
      <c r="K30" s="8"/>
      <c r="L30" s="8">
        <v>474.59483371290202</v>
      </c>
      <c r="M30" s="8">
        <v>22.70999172889</v>
      </c>
      <c r="N30" s="8"/>
      <c r="O30" s="12"/>
      <c r="P30" s="12"/>
      <c r="Q30" s="12"/>
      <c r="R30" s="12">
        <v>50.410967200000002</v>
      </c>
    </row>
    <row r="31" spans="1:18">
      <c r="A31" s="1" t="s">
        <v>43</v>
      </c>
      <c r="B31" s="12">
        <f t="shared" si="0"/>
        <v>21092.238468467021</v>
      </c>
      <c r="C31" s="12">
        <f>+B31-PM25_2007!B30</f>
        <v>-7926.632153913517</v>
      </c>
      <c r="D31" s="13">
        <f>+(B31-PM25_2007!B30)/PM25_2007!B30</f>
        <v>-0.27315439863466551</v>
      </c>
      <c r="E31" s="8">
        <v>2274.54260329</v>
      </c>
      <c r="F31" s="8">
        <v>2313.8269758000001</v>
      </c>
      <c r="G31" s="8">
        <v>980.80908731648105</v>
      </c>
      <c r="H31" s="8"/>
      <c r="I31" s="8">
        <v>9347.8601141565796</v>
      </c>
      <c r="J31" s="8">
        <v>2321.6869692214809</v>
      </c>
      <c r="K31" s="8"/>
      <c r="L31" s="8">
        <v>2002.7758385995101</v>
      </c>
      <c r="M31" s="8">
        <v>197.89616648647501</v>
      </c>
      <c r="N31" s="8">
        <v>130.50760179650001</v>
      </c>
      <c r="O31" s="12"/>
      <c r="P31" s="12"/>
      <c r="Q31" s="12"/>
      <c r="R31" s="12">
        <v>1522.3331117999901</v>
      </c>
    </row>
    <row r="32" spans="1:18">
      <c r="A32" s="1" t="s">
        <v>44</v>
      </c>
      <c r="B32" s="12">
        <f t="shared" si="0"/>
        <v>71470.772637127957</v>
      </c>
      <c r="C32" s="12">
        <f>+B32-PM25_2007!B31</f>
        <v>-349.17275384356617</v>
      </c>
      <c r="D32" s="13">
        <f>+(B32-PM25_2007!B31)/PM25_2007!B31</f>
        <v>-4.8617797179146931E-3</v>
      </c>
      <c r="E32" s="8">
        <v>2722.1997763999998</v>
      </c>
      <c r="F32" s="8">
        <v>1220.4137562000001</v>
      </c>
      <c r="G32" s="8">
        <v>47614.573710665165</v>
      </c>
      <c r="H32" s="8"/>
      <c r="I32" s="8">
        <v>5296.9278232929701</v>
      </c>
      <c r="J32" s="8">
        <v>758.08451090537528</v>
      </c>
      <c r="K32" s="8"/>
      <c r="L32" s="8">
        <v>455.922386906008</v>
      </c>
      <c r="M32" s="8">
        <v>430.25996193843002</v>
      </c>
      <c r="N32" s="8"/>
      <c r="O32" s="12"/>
      <c r="P32" s="12"/>
      <c r="Q32" s="12"/>
      <c r="R32" s="12">
        <v>12972.39071082</v>
      </c>
    </row>
    <row r="33" spans="1:18">
      <c r="A33" s="1" t="s">
        <v>45</v>
      </c>
      <c r="B33" s="12">
        <f t="shared" si="0"/>
        <v>58171.579315914416</v>
      </c>
      <c r="C33" s="12">
        <f>+B33-PM25_2007!B32</f>
        <v>-8759.9598222206041</v>
      </c>
      <c r="D33" s="13">
        <f>+(B33-PM25_2007!B32)/PM25_2007!B32</f>
        <v>-0.13087940207293866</v>
      </c>
      <c r="E33" s="8">
        <v>2483.0778478000002</v>
      </c>
      <c r="F33" s="8">
        <v>3094.3850613999998</v>
      </c>
      <c r="G33" s="8">
        <v>5109.8977909638888</v>
      </c>
      <c r="H33" s="8"/>
      <c r="I33" s="8">
        <v>37894.092675816799</v>
      </c>
      <c r="J33" s="8">
        <v>4246.5397096139131</v>
      </c>
      <c r="K33" s="8"/>
      <c r="L33" s="8">
        <v>3811.0874067268301</v>
      </c>
      <c r="M33" s="8">
        <v>937.13284830118903</v>
      </c>
      <c r="N33" s="8">
        <v>79.127523291799903</v>
      </c>
      <c r="O33" s="12"/>
      <c r="P33" s="12"/>
      <c r="Q33" s="12"/>
      <c r="R33" s="12">
        <v>516.23845199999903</v>
      </c>
    </row>
    <row r="34" spans="1:18">
      <c r="A34" s="1" t="s">
        <v>46</v>
      </c>
      <c r="B34" s="12">
        <f t="shared" si="0"/>
        <v>88254.062998870504</v>
      </c>
      <c r="C34" s="12">
        <f>+B34-PM25_2007!B33</f>
        <v>-22578.979923037725</v>
      </c>
      <c r="D34" s="13">
        <f>+(B34-PM25_2007!B33)/PM25_2007!B33</f>
        <v>-0.20372065340610229</v>
      </c>
      <c r="E34" s="8">
        <v>7673.2717654000007</v>
      </c>
      <c r="F34" s="8">
        <v>7011.5096818000002</v>
      </c>
      <c r="G34" s="8">
        <v>7192.1166367652841</v>
      </c>
      <c r="H34" s="8"/>
      <c r="I34" s="8">
        <v>21162.8503473538</v>
      </c>
      <c r="J34" s="8">
        <v>2727.0664437769383</v>
      </c>
      <c r="K34" s="8"/>
      <c r="L34" s="8">
        <v>2728.74022380219</v>
      </c>
      <c r="M34" s="8">
        <v>247.95267130570201</v>
      </c>
      <c r="N34" s="8">
        <v>26.4173420067</v>
      </c>
      <c r="O34" s="12"/>
      <c r="P34" s="12"/>
      <c r="Q34" s="12"/>
      <c r="R34" s="12">
        <v>39484.137886659897</v>
      </c>
    </row>
    <row r="35" spans="1:18">
      <c r="A35" s="1" t="s">
        <v>47</v>
      </c>
      <c r="B35" s="12">
        <f t="shared" si="0"/>
        <v>43526.09590726126</v>
      </c>
      <c r="C35" s="12">
        <f>+B35-PM25_2007!B34</f>
        <v>2460.4544406158529</v>
      </c>
      <c r="D35" s="13">
        <f>+(B35-PM25_2007!B34)/PM25_2007!B34</f>
        <v>5.9915159065865281E-2</v>
      </c>
      <c r="E35" s="8">
        <v>5117.9652176999998</v>
      </c>
      <c r="F35" s="8">
        <v>2240.2443288999998</v>
      </c>
      <c r="G35" s="8">
        <v>28247.71256212439</v>
      </c>
      <c r="H35" s="8"/>
      <c r="I35" s="8">
        <v>3132.92752596131</v>
      </c>
      <c r="J35" s="8">
        <v>307.1035981174179</v>
      </c>
      <c r="K35" s="8"/>
      <c r="L35" s="8">
        <v>1368.28475862851</v>
      </c>
      <c r="M35" s="8">
        <v>270.85193682963001</v>
      </c>
      <c r="N35" s="8"/>
      <c r="O35" s="12"/>
      <c r="P35" s="12"/>
      <c r="Q35" s="12"/>
      <c r="R35" s="12">
        <v>2841.00597899999</v>
      </c>
    </row>
    <row r="36" spans="1:18">
      <c r="A36" s="1" t="s">
        <v>48</v>
      </c>
      <c r="B36" s="12">
        <f t="shared" si="0"/>
        <v>91132.243178619392</v>
      </c>
      <c r="C36" s="12">
        <f>+B36-PM25_2007!B35</f>
        <v>-38073.219445631519</v>
      </c>
      <c r="D36" s="13">
        <f>+(B36-PM25_2007!B35)/PM25_2007!B35</f>
        <v>-0.29467190219622691</v>
      </c>
      <c r="E36" s="8">
        <v>16883.131101300001</v>
      </c>
      <c r="F36" s="8">
        <v>18686.675751999999</v>
      </c>
      <c r="G36" s="8">
        <v>15547.387335483174</v>
      </c>
      <c r="H36" s="8"/>
      <c r="I36" s="8">
        <v>30298.106581147302</v>
      </c>
      <c r="J36" s="8">
        <v>4693.7608213902677</v>
      </c>
      <c r="K36" s="8"/>
      <c r="L36" s="8">
        <v>3202.2571340711802</v>
      </c>
      <c r="M36" s="8">
        <v>701.29585284085795</v>
      </c>
      <c r="N36" s="8">
        <v>30.569168486599899</v>
      </c>
      <c r="O36" s="12"/>
      <c r="P36" s="12"/>
      <c r="Q36" s="12"/>
      <c r="R36" s="12">
        <v>1089.0594318999999</v>
      </c>
    </row>
    <row r="37" spans="1:18">
      <c r="A37" s="1" t="s">
        <v>49</v>
      </c>
      <c r="B37" s="12">
        <f t="shared" si="0"/>
        <v>109113.28888141364</v>
      </c>
      <c r="C37" s="12">
        <f>+B37-PM25_2007!B36</f>
        <v>-5836.3944985667331</v>
      </c>
      <c r="D37" s="13">
        <f>+(B37-PM25_2007!B36)/PM25_2007!B36</f>
        <v>-5.0773471722177874E-2</v>
      </c>
      <c r="E37" s="8">
        <v>2107.5206210200004</v>
      </c>
      <c r="F37" s="8">
        <v>4896.6301458999997</v>
      </c>
      <c r="G37" s="8">
        <v>37517.008332884812</v>
      </c>
      <c r="H37" s="8"/>
      <c r="I37" s="8">
        <v>11682.331067042</v>
      </c>
      <c r="J37" s="8">
        <v>1641.7000875169479</v>
      </c>
      <c r="K37" s="8"/>
      <c r="L37" s="8">
        <v>1317.05639237019</v>
      </c>
      <c r="M37" s="8">
        <v>349.05218007980301</v>
      </c>
      <c r="N37" s="8"/>
      <c r="O37" s="12"/>
      <c r="P37" s="12"/>
      <c r="Q37" s="12"/>
      <c r="R37" s="12">
        <v>49601.990054599897</v>
      </c>
    </row>
    <row r="38" spans="1:18">
      <c r="A38" s="1" t="s">
        <v>50</v>
      </c>
      <c r="B38" s="12">
        <f t="shared" si="0"/>
        <v>129025.96371572922</v>
      </c>
      <c r="C38" s="12">
        <f>+B38-PM25_2007!B37</f>
        <v>-2249.0674667256244</v>
      </c>
      <c r="D38" s="13">
        <f>+(B38-PM25_2007!B37)/PM25_2007!B37</f>
        <v>-1.7132484726663059E-2</v>
      </c>
      <c r="E38" s="8">
        <v>381.03755209999997</v>
      </c>
      <c r="F38" s="8">
        <v>7952.1070030999999</v>
      </c>
      <c r="G38" s="8">
        <v>7017.4259887732842</v>
      </c>
      <c r="H38" s="8"/>
      <c r="I38" s="8">
        <v>19116.371573407599</v>
      </c>
      <c r="J38" s="8">
        <v>1578.465739295513</v>
      </c>
      <c r="K38" s="8"/>
      <c r="L38" s="8">
        <v>1249.9320657010801</v>
      </c>
      <c r="M38" s="8">
        <v>357.58312108300902</v>
      </c>
      <c r="N38" s="8">
        <v>52.689013268817</v>
      </c>
      <c r="O38" s="12"/>
      <c r="P38" s="12"/>
      <c r="Q38" s="12"/>
      <c r="R38" s="12">
        <v>91320.351658999905</v>
      </c>
    </row>
    <row r="39" spans="1:18">
      <c r="A39" s="1" t="s">
        <v>51</v>
      </c>
      <c r="B39" s="12">
        <f t="shared" si="0"/>
        <v>71781.2930531452</v>
      </c>
      <c r="C39" s="12">
        <f>+B39-PM25_2007!B38</f>
        <v>-48386.759194599348</v>
      </c>
      <c r="D39" s="13">
        <f>+(B39-PM25_2007!B38)/PM25_2007!B38</f>
        <v>-0.40265909523808169</v>
      </c>
      <c r="E39" s="8">
        <v>14524.7568484</v>
      </c>
      <c r="F39" s="8">
        <v>12924.671579</v>
      </c>
      <c r="G39" s="8">
        <v>3079.6370014389504</v>
      </c>
      <c r="H39" s="8"/>
      <c r="I39" s="8">
        <v>32731.2753202233</v>
      </c>
      <c r="J39" s="8">
        <v>3046.0354327065461</v>
      </c>
      <c r="K39" s="8"/>
      <c r="L39" s="8">
        <v>3021.97360671242</v>
      </c>
      <c r="M39" s="8">
        <v>500.95727721559803</v>
      </c>
      <c r="N39" s="8">
        <v>54.641237708399899</v>
      </c>
      <c r="O39" s="12"/>
      <c r="P39" s="12"/>
      <c r="Q39" s="12"/>
      <c r="R39" s="12">
        <v>1897.34474973999</v>
      </c>
    </row>
    <row r="40" spans="1:18">
      <c r="A40" s="1" t="s">
        <v>52</v>
      </c>
      <c r="B40" s="12">
        <f t="shared" si="0"/>
        <v>3246.7512653365134</v>
      </c>
      <c r="C40" s="12">
        <f>+B40-PM25_2007!B39</f>
        <v>-302.73735947555906</v>
      </c>
      <c r="D40" s="13">
        <f>+(B40-PM25_2007!B39)/PM25_2007!B39</f>
        <v>-8.5290415458533123E-2</v>
      </c>
      <c r="E40" s="8">
        <v>4.1300453599999996</v>
      </c>
      <c r="F40" s="8">
        <v>130.05856008999999</v>
      </c>
      <c r="G40" s="8">
        <v>139.27452413768583</v>
      </c>
      <c r="H40" s="8"/>
      <c r="I40" s="8">
        <v>2463.28681514344</v>
      </c>
      <c r="J40" s="8">
        <v>264.25647971269171</v>
      </c>
      <c r="K40" s="8"/>
      <c r="L40" s="8">
        <v>187.155724793323</v>
      </c>
      <c r="M40" s="8">
        <v>54.627213484073202</v>
      </c>
      <c r="N40" s="8">
        <v>3.9619026153000001</v>
      </c>
      <c r="O40" s="12"/>
      <c r="P40" s="12"/>
      <c r="Q40" s="12"/>
      <c r="R40" s="12"/>
    </row>
    <row r="41" spans="1:18">
      <c r="A41" s="1" t="s">
        <v>53</v>
      </c>
      <c r="B41" s="12">
        <f t="shared" si="0"/>
        <v>50180.695484050855</v>
      </c>
      <c r="C41" s="12">
        <f>+B41-PM25_2007!B40</f>
        <v>-13626.850018033685</v>
      </c>
      <c r="D41" s="13">
        <f>+(B41-PM25_2007!B40)/PM25_2007!B40</f>
        <v>-0.21356173334685796</v>
      </c>
      <c r="E41" s="8">
        <v>7027.5229576000002</v>
      </c>
      <c r="F41" s="8">
        <v>4615.6482433000001</v>
      </c>
      <c r="G41" s="8">
        <v>6279.0371634112016</v>
      </c>
      <c r="H41" s="8"/>
      <c r="I41" s="8">
        <v>9057.2660013502209</v>
      </c>
      <c r="J41" s="8">
        <v>1319.748331773638</v>
      </c>
      <c r="K41" s="8"/>
      <c r="L41" s="8">
        <v>1319.9756261760101</v>
      </c>
      <c r="M41" s="8">
        <v>175.82986358608699</v>
      </c>
      <c r="N41" s="8">
        <v>59.573141964799902</v>
      </c>
      <c r="O41" s="12"/>
      <c r="P41" s="12"/>
      <c r="Q41" s="12"/>
      <c r="R41" s="12">
        <v>20326.094154888899</v>
      </c>
    </row>
    <row r="42" spans="1:18">
      <c r="A42" s="1" t="s">
        <v>54</v>
      </c>
      <c r="B42" s="12">
        <f t="shared" si="0"/>
        <v>32643.981839438027</v>
      </c>
      <c r="C42" s="12">
        <f>+B42-PM25_2007!B41</f>
        <v>-1384.6717281505044</v>
      </c>
      <c r="D42" s="13">
        <f>+(B42-PM25_2007!B41)/PM25_2007!B41</f>
        <v>-4.0691346350223229E-2</v>
      </c>
      <c r="E42" s="8">
        <v>245.43244279999999</v>
      </c>
      <c r="F42" s="8">
        <v>3262.7684356</v>
      </c>
      <c r="G42" s="8">
        <v>17446.504247557503</v>
      </c>
      <c r="H42" s="8"/>
      <c r="I42" s="8">
        <v>2456.60998249759</v>
      </c>
      <c r="J42" s="8">
        <v>330.77408268375575</v>
      </c>
      <c r="K42" s="8"/>
      <c r="L42" s="8">
        <v>998.35018553047598</v>
      </c>
      <c r="M42" s="8">
        <v>79.666859368719003</v>
      </c>
      <c r="N42" s="8"/>
      <c r="O42" s="12"/>
      <c r="P42" s="12"/>
      <c r="Q42" s="12"/>
      <c r="R42" s="12">
        <v>7823.8756033999898</v>
      </c>
    </row>
    <row r="43" spans="1:18">
      <c r="A43" s="1" t="s">
        <v>55</v>
      </c>
      <c r="B43" s="12">
        <f t="shared" si="0"/>
        <v>53242.700763823515</v>
      </c>
      <c r="C43" s="12">
        <f>+B43-PM25_2007!B42</f>
        <v>-8549.7381877140506</v>
      </c>
      <c r="D43" s="13">
        <f>+(B43-PM25_2007!B42)/PM25_2007!B42</f>
        <v>-0.13836220632785542</v>
      </c>
      <c r="E43" s="8">
        <v>5383.8251017000002</v>
      </c>
      <c r="F43" s="8">
        <v>8811.7766279999996</v>
      </c>
      <c r="G43" s="8">
        <v>5001.3620342902796</v>
      </c>
      <c r="H43" s="8"/>
      <c r="I43" s="8">
        <v>17665.619339328601</v>
      </c>
      <c r="J43" s="8">
        <v>2591.8556009700897</v>
      </c>
      <c r="K43" s="8"/>
      <c r="L43" s="8">
        <v>1754.25603447141</v>
      </c>
      <c r="M43" s="8">
        <v>577.55091926193597</v>
      </c>
      <c r="N43" s="8">
        <v>240.6710888012</v>
      </c>
      <c r="O43" s="12"/>
      <c r="P43" s="12"/>
      <c r="Q43" s="12"/>
      <c r="R43" s="12">
        <v>11215.784017</v>
      </c>
    </row>
    <row r="44" spans="1:18">
      <c r="A44" s="1" t="s">
        <v>56</v>
      </c>
      <c r="B44" s="12">
        <f t="shared" si="0"/>
        <v>266958.51167962624</v>
      </c>
      <c r="C44" s="12">
        <f>+B44-PM25_2007!B43</f>
        <v>-18675.307088399248</v>
      </c>
      <c r="D44" s="13">
        <f>+(B44-PM25_2007!B43)/PM25_2007!B43</f>
        <v>-6.5381988620773934E-2</v>
      </c>
      <c r="E44" s="8">
        <v>20263.629050899999</v>
      </c>
      <c r="F44" s="8">
        <v>28362.769913</v>
      </c>
      <c r="G44" s="8">
        <v>125329.14329206408</v>
      </c>
      <c r="H44" s="8"/>
      <c r="I44" s="8">
        <v>29749.289701419701</v>
      </c>
      <c r="J44" s="8">
        <v>7910.2936076169699</v>
      </c>
      <c r="K44" s="8"/>
      <c r="L44" s="8">
        <v>6365.8914647297797</v>
      </c>
      <c r="M44" s="8">
        <v>334.30617127579001</v>
      </c>
      <c r="N44" s="8"/>
      <c r="O44" s="12"/>
      <c r="P44" s="12"/>
      <c r="Q44" s="12"/>
      <c r="R44" s="12">
        <v>48643.188478619901</v>
      </c>
    </row>
    <row r="45" spans="1:18">
      <c r="A45" s="1" t="s">
        <v>57</v>
      </c>
      <c r="B45" s="12">
        <f t="shared" si="0"/>
        <v>978.64522947</v>
      </c>
      <c r="C45" s="12">
        <f>+B45-PM25_2007!B44</f>
        <v>-5587.6681704980047</v>
      </c>
      <c r="D45" s="13">
        <f>+(B45-PM25_2007!B44)/PM25_2007!B44</f>
        <v>-0.85095971363858924</v>
      </c>
      <c r="E45" s="8">
        <v>1.34841247</v>
      </c>
      <c r="F45" s="8">
        <v>977.29681700000003</v>
      </c>
      <c r="G45" s="8"/>
      <c r="H45" s="8"/>
      <c r="I45" s="8"/>
      <c r="J45" s="8"/>
      <c r="K45" s="8"/>
      <c r="L45" s="8"/>
      <c r="M45" s="8"/>
      <c r="N45" s="8"/>
      <c r="O45" s="12"/>
      <c r="P45" s="12"/>
      <c r="Q45" s="12"/>
      <c r="R45" s="12"/>
    </row>
    <row r="46" spans="1:18">
      <c r="A46" s="1" t="s">
        <v>58</v>
      </c>
      <c r="B46" s="12">
        <f t="shared" si="0"/>
        <v>36138.615946653801</v>
      </c>
      <c r="C46" s="12">
        <f>+B46-PM25_2007!B45</f>
        <v>556.45911884401721</v>
      </c>
      <c r="D46" s="13">
        <f>+(B46-PM25_2007!B45)/PM25_2007!B45</f>
        <v>1.5638712446152447E-2</v>
      </c>
      <c r="E46" s="8">
        <v>3965.7814126999997</v>
      </c>
      <c r="F46" s="8">
        <v>3095.7147344999998</v>
      </c>
      <c r="G46" s="8">
        <v>11312.822603108812</v>
      </c>
      <c r="H46" s="8"/>
      <c r="I46" s="8">
        <v>5857.85943498087</v>
      </c>
      <c r="J46" s="8">
        <v>992.58187394843787</v>
      </c>
      <c r="K46" s="8"/>
      <c r="L46" s="8">
        <v>766.29138313047804</v>
      </c>
      <c r="M46" s="8">
        <v>158.488215985203</v>
      </c>
      <c r="N46" s="8"/>
      <c r="O46" s="12"/>
      <c r="P46" s="12"/>
      <c r="Q46" s="12"/>
      <c r="R46" s="12">
        <v>9989.0762883000007</v>
      </c>
    </row>
    <row r="47" spans="1:18">
      <c r="A47" s="1" t="s">
        <v>59</v>
      </c>
      <c r="B47" s="12">
        <f t="shared" si="0"/>
        <v>10064.561504564885</v>
      </c>
      <c r="C47" s="12">
        <f>+B47-PM25_2007!B46</f>
        <v>1352.1743086423521</v>
      </c>
      <c r="D47" s="13">
        <f>+(B47-PM25_2007!B46)/PM25_2007!B46</f>
        <v>0.15520135621097977</v>
      </c>
      <c r="E47" s="8">
        <v>66.962870869999989</v>
      </c>
      <c r="F47" s="8">
        <v>94.406643936999998</v>
      </c>
      <c r="G47" s="8">
        <v>276.31661009015625</v>
      </c>
      <c r="H47" s="8"/>
      <c r="I47" s="8">
        <v>8879.6581038433505</v>
      </c>
      <c r="J47" s="8">
        <v>391.57139520305458</v>
      </c>
      <c r="K47" s="8"/>
      <c r="L47" s="8">
        <v>263.58687476128898</v>
      </c>
      <c r="M47" s="8">
        <v>17.869501860034401</v>
      </c>
      <c r="N47" s="8"/>
      <c r="O47" s="12"/>
      <c r="P47" s="12"/>
      <c r="Q47" s="12"/>
      <c r="R47" s="12">
        <v>74.1895039999999</v>
      </c>
    </row>
    <row r="48" spans="1:18">
      <c r="A48" s="1" t="s">
        <v>60</v>
      </c>
      <c r="B48" s="12">
        <f t="shared" si="0"/>
        <v>47938.449728323707</v>
      </c>
      <c r="C48" s="12">
        <f>+B48-PM25_2007!B47</f>
        <v>-5417.0318312289819</v>
      </c>
      <c r="D48" s="13">
        <f>+(B48-PM25_2007!B47)/PM25_2007!B47</f>
        <v>-0.10152718470327673</v>
      </c>
      <c r="E48" s="8">
        <v>4481.9632647999997</v>
      </c>
      <c r="F48" s="8">
        <v>6179.9280560000007</v>
      </c>
      <c r="G48" s="8">
        <v>3556.2271816134817</v>
      </c>
      <c r="H48" s="8"/>
      <c r="I48" s="8">
        <v>15864.7696604881</v>
      </c>
      <c r="J48" s="8">
        <v>1972.2213027357429</v>
      </c>
      <c r="K48" s="8"/>
      <c r="L48" s="8">
        <v>2190.94865577664</v>
      </c>
      <c r="M48" s="8">
        <v>755.99619470604205</v>
      </c>
      <c r="N48" s="8">
        <v>53.9384822038</v>
      </c>
      <c r="O48" s="12"/>
      <c r="P48" s="12"/>
      <c r="Q48" s="12"/>
      <c r="R48" s="12">
        <v>12882.4569299999</v>
      </c>
    </row>
    <row r="49" spans="1:18">
      <c r="A49" s="1" t="s">
        <v>61</v>
      </c>
      <c r="B49" s="12">
        <f t="shared" si="0"/>
        <v>116432.67749368545</v>
      </c>
      <c r="C49" s="12">
        <f>+B49-PM25_2007!B48</f>
        <v>-7092.7422685866477</v>
      </c>
      <c r="D49" s="13">
        <f>+(B49-PM25_2007!B48)/PM25_2007!B48</f>
        <v>-5.7419292986308532E-2</v>
      </c>
      <c r="E49" s="8">
        <v>81.522803030000006</v>
      </c>
      <c r="F49" s="8">
        <v>3651.2391892000001</v>
      </c>
      <c r="G49" s="8">
        <v>12848.047018719924</v>
      </c>
      <c r="H49" s="8"/>
      <c r="I49" s="8">
        <v>21506.077579011901</v>
      </c>
      <c r="J49" s="8">
        <v>2960.7256928122629</v>
      </c>
      <c r="K49" s="8"/>
      <c r="L49" s="8">
        <v>1982.86975389799</v>
      </c>
      <c r="M49" s="8">
        <v>835.11907677946397</v>
      </c>
      <c r="N49" s="8">
        <v>339.62253254399502</v>
      </c>
      <c r="O49" s="12"/>
      <c r="P49" s="12"/>
      <c r="Q49" s="12"/>
      <c r="R49" s="12">
        <v>72227.453847689903</v>
      </c>
    </row>
    <row r="50" spans="1:18">
      <c r="A50" s="1" t="s">
        <v>62</v>
      </c>
      <c r="B50" s="12">
        <f t="shared" si="0"/>
        <v>34120.763818599888</v>
      </c>
      <c r="C50" s="12">
        <f>+B50-PM25_2007!B49</f>
        <v>-17954.295393388034</v>
      </c>
      <c r="D50" s="13">
        <f>+(B50-PM25_2007!B49)/PM25_2007!B49</f>
        <v>-0.34477724394511822</v>
      </c>
      <c r="E50" s="8">
        <v>11976.521668400001</v>
      </c>
      <c r="F50" s="8">
        <v>3616.0438359</v>
      </c>
      <c r="G50" s="8">
        <v>777.54803805841857</v>
      </c>
      <c r="H50" s="8"/>
      <c r="I50" s="8">
        <v>6491.3831735161302</v>
      </c>
      <c r="J50" s="8">
        <v>490.33141437116001</v>
      </c>
      <c r="K50" s="8"/>
      <c r="L50" s="8">
        <v>487.25566880914403</v>
      </c>
      <c r="M50" s="8">
        <v>541.16346528524502</v>
      </c>
      <c r="N50" s="8">
        <v>0.49230585979999902</v>
      </c>
      <c r="O50" s="12"/>
      <c r="P50" s="12"/>
      <c r="Q50" s="12"/>
      <c r="R50" s="12">
        <v>9740.02424839999</v>
      </c>
    </row>
    <row r="51" spans="1:18">
      <c r="A51" s="1" t="s">
        <v>63</v>
      </c>
      <c r="B51" s="12">
        <f t="shared" si="0"/>
        <v>52024.12477820061</v>
      </c>
      <c r="C51" s="12">
        <f>+B51-PM25_2007!B50</f>
        <v>1624.2665417669268</v>
      </c>
      <c r="D51" s="13">
        <f>+(B51-PM25_2007!B50)/PM25_2007!B50</f>
        <v>3.2227601398147517E-2</v>
      </c>
      <c r="E51" s="8">
        <v>4591.5069277000002</v>
      </c>
      <c r="F51" s="8">
        <v>2626.8585846999999</v>
      </c>
      <c r="G51" s="8">
        <v>12134.394426401188</v>
      </c>
      <c r="H51" s="8"/>
      <c r="I51" s="8">
        <v>25692.656586383098</v>
      </c>
      <c r="J51" s="8">
        <v>2297.7171978719452</v>
      </c>
      <c r="K51" s="8"/>
      <c r="L51" s="8">
        <v>2269.4012407482201</v>
      </c>
      <c r="M51" s="8">
        <v>238.010747855848</v>
      </c>
      <c r="N51" s="8">
        <v>9.4646819803000408</v>
      </c>
      <c r="O51" s="12"/>
      <c r="P51" s="12"/>
      <c r="Q51" s="12"/>
      <c r="R51" s="12">
        <v>2164.11438456</v>
      </c>
    </row>
    <row r="52" spans="1:18">
      <c r="A52" s="1" t="s">
        <v>64</v>
      </c>
      <c r="B52" s="12">
        <f t="shared" si="0"/>
        <v>81919.548048861761</v>
      </c>
      <c r="C52" s="12">
        <f>+B52-PM25_2007!B51</f>
        <v>-5213.4740299088007</v>
      </c>
      <c r="D52" s="13">
        <f>+(B52-PM25_2007!B51)/PM25_2007!B51</f>
        <v>-5.9833504055393394E-2</v>
      </c>
      <c r="E52" s="8">
        <v>4675.8421323000002</v>
      </c>
      <c r="F52" s="8">
        <v>16262.785607</v>
      </c>
      <c r="G52" s="8">
        <v>26076.366140352271</v>
      </c>
      <c r="H52" s="8"/>
      <c r="I52" s="8">
        <v>2577.4595098283198</v>
      </c>
      <c r="J52" s="8">
        <v>321.83964188541529</v>
      </c>
      <c r="K52" s="8"/>
      <c r="L52" s="8">
        <v>286.56136189531998</v>
      </c>
      <c r="M52" s="8">
        <v>647.24751633944095</v>
      </c>
      <c r="N52" s="8"/>
      <c r="O52" s="12"/>
      <c r="P52" s="12"/>
      <c r="Q52" s="12"/>
      <c r="R52" s="12">
        <v>31071.446139260999</v>
      </c>
    </row>
    <row r="53" spans="1:18">
      <c r="A53" s="3" t="s">
        <v>13</v>
      </c>
      <c r="B53" s="12">
        <f t="shared" si="0"/>
        <v>3762587.6082635098</v>
      </c>
      <c r="C53" s="12">
        <f>+B53-PM25_2007!B52</f>
        <v>-367813.24391303165</v>
      </c>
      <c r="D53" s="13">
        <f>+(B53-PM25_2007!B52)/PM25_2007!B52</f>
        <v>-8.9050253734866941E-2</v>
      </c>
      <c r="E53" s="10">
        <f>SUM(E3:E52)</f>
        <v>233330.73832706994</v>
      </c>
      <c r="F53" s="10">
        <f>SUM(F3:F52)</f>
        <v>373563.2401278569</v>
      </c>
      <c r="G53" s="10">
        <f t="shared" ref="G53:R53" si="1">SUM(G3:G52)</f>
        <v>833802.08466188563</v>
      </c>
      <c r="H53" s="10">
        <f t="shared" si="1"/>
        <v>0</v>
      </c>
      <c r="I53" s="10">
        <f t="shared" si="1"/>
        <v>724136.02841129305</v>
      </c>
      <c r="J53" s="10">
        <f t="shared" si="1"/>
        <v>102314.14079172054</v>
      </c>
      <c r="K53" s="10">
        <f t="shared" si="1"/>
        <v>0</v>
      </c>
      <c r="L53" s="10">
        <f t="shared" si="1"/>
        <v>89421.899461539651</v>
      </c>
      <c r="M53" s="10">
        <f t="shared" si="1"/>
        <v>24354.677793555511</v>
      </c>
      <c r="N53" s="10">
        <f t="shared" si="1"/>
        <v>2490.8848555301124</v>
      </c>
      <c r="O53" s="10">
        <f t="shared" si="1"/>
        <v>0</v>
      </c>
      <c r="P53" s="10">
        <f t="shared" si="1"/>
        <v>0</v>
      </c>
      <c r="Q53" s="10">
        <f t="shared" si="1"/>
        <v>0</v>
      </c>
      <c r="R53" s="10">
        <f t="shared" si="1"/>
        <v>1379173.9138330584</v>
      </c>
    </row>
  </sheetData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readme</vt:lpstr>
      <vt:lpstr>CO_2007</vt:lpstr>
      <vt:lpstr>CO_2020</vt:lpstr>
      <vt:lpstr>NH3_2007</vt:lpstr>
      <vt:lpstr>NH3_2020</vt:lpstr>
      <vt:lpstr>NOX_2007</vt:lpstr>
      <vt:lpstr>NOX_2020</vt:lpstr>
      <vt:lpstr>PM25_2007</vt:lpstr>
      <vt:lpstr>PM25_2020</vt:lpstr>
      <vt:lpstr>PM10_2007</vt:lpstr>
      <vt:lpstr>PM10_2020</vt:lpstr>
      <vt:lpstr>SO2_2007</vt:lpstr>
      <vt:lpstr>SO2_2020</vt:lpstr>
      <vt:lpstr>VOC_2007</vt:lpstr>
      <vt:lpstr>VOC_2020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Mason</dc:creator>
  <cp:lastModifiedBy>Eyth, Alison</cp:lastModifiedBy>
  <cp:lastPrinted>2012-11-30T13:46:19Z</cp:lastPrinted>
  <dcterms:created xsi:type="dcterms:W3CDTF">2012-11-15T19:14:56Z</dcterms:created>
  <dcterms:modified xsi:type="dcterms:W3CDTF">2012-12-13T17:45:09Z</dcterms:modified>
</cp:coreProperties>
</file>