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https://usepa-my.sharepoint.com/personal/bray_casey_epa_gov/Documents/SPECIATE Data Links/VersionFolders/v5_1/"/>
    </mc:Choice>
  </mc:AlternateContent>
  <xr:revisionPtr revIDLastSave="0" documentId="8_{2C253358-0BA3-4F1B-BBFA-3C97347DA6CE}" xr6:coauthVersionLast="44" xr6:coauthVersionMax="44" xr10:uidLastSave="{00000000-0000-0000-0000-000000000000}"/>
  <bookViews>
    <workbookView xWindow="-110" yWindow="-110" windowWidth="19420" windowHeight="10420" tabRatio="811" activeTab="1" xr2:uid="{00000000-000D-0000-FFFF-FFFF00000000}"/>
  </bookViews>
  <sheets>
    <sheet name="README" sheetId="8" r:id="rId1"/>
    <sheet name="PROFILES" sheetId="3" r:id="rId2"/>
    <sheet name="4420 Profile" sheetId="11" state="hidden" r:id="rId3"/>
    <sheet name="SPECIES" sheetId="30" r:id="rId4"/>
    <sheet name="PROFILE_REFERENCE_CROSSWALK" sheetId="34" r:id="rId5"/>
    <sheet name="REFERENCES" sheetId="35" r:id="rId6"/>
    <sheet name="Raw Data and Calc Table" sheetId="36" r:id="rId7"/>
  </sheets>
  <definedNames>
    <definedName name="_Hlk183219" localSheetId="6">'Raw Data and Calc Table'!$A$29</definedName>
    <definedName name="_Hlk3461115" localSheetId="6">'Raw Data and Calc Table'!$A$22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36" l="1"/>
  <c r="F8" i="36"/>
  <c r="C10" i="8" l="1"/>
</calcChain>
</file>

<file path=xl/sharedStrings.xml><?xml version="1.0" encoding="utf-8"?>
<sst xmlns="http://schemas.openxmlformats.org/spreadsheetml/2006/main" count="227" uniqueCount="215">
  <si>
    <t>Hg Profile for ChlorAlkali Production emissions.</t>
  </si>
  <si>
    <t>This is a diminishing source category as what few remianing Hg emitting ChlorAlkali facilities are switching to membrane technology that does not emit Hg.</t>
  </si>
  <si>
    <t>In the 2017 NEI, there were four facilities that emitted Hg from ChlorAlkali SCCs:</t>
  </si>
  <si>
    <t>site name</t>
  </si>
  <si>
    <t>state</t>
  </si>
  <si>
    <t>total emissions</t>
  </si>
  <si>
    <t>Eagle US 2 LLC - Lake Charles Complex Total</t>
  </si>
  <si>
    <t>LA</t>
  </si>
  <si>
    <t>Ashta Chemicals Inc. (0204010056) Total</t>
  </si>
  <si>
    <t>OH</t>
  </si>
  <si>
    <t>ERCO WORLDWIDE (USA) Total</t>
  </si>
  <si>
    <t>WI</t>
  </si>
  <si>
    <t>Eagle Natrium, LLC Total</t>
  </si>
  <si>
    <t>WV</t>
  </si>
  <si>
    <t>Grand Total</t>
  </si>
  <si>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</si>
  <si>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</si>
  <si>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</si>
  <si>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</si>
  <si>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</si>
  <si>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</si>
  <si>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</si>
  <si>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</si>
  <si>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</si>
  <si>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</si>
  <si>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</si>
  <si>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</si>
  <si>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</si>
  <si>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</si>
  <si>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</si>
  <si>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</si>
  <si>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</si>
  <si>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</si>
  <si>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</si>
  <si>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</si>
  <si>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</si>
  <si>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</si>
  <si>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</si>
  <si>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</si>
  <si>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</si>
  <si>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</si>
  <si>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</si>
  <si>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</si>
  <si>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</si>
  <si>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</si>
  <si>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</si>
  <si>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</si>
  <si>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</si>
  <si>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</si>
  <si>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</si>
  <si>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</si>
  <si>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</si>
  <si>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</si>
  <si>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</si>
  <si>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</si>
  <si>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</si>
  <si>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</si>
  <si>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</si>
  <si>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</si>
  <si>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</si>
  <si>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</si>
  <si>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</si>
  <si>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</si>
  <si>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HGHCL</t>
  </si>
  <si>
    <t>Chlor-Alkali Plants</t>
  </si>
  <si>
    <t>OTHER</t>
  </si>
  <si>
    <t>Mercury</t>
  </si>
  <si>
    <t>Good</t>
  </si>
  <si>
    <t>D</t>
  </si>
  <si>
    <t>Manual Reactive gaseous mercury (RGM) measurements were taken  from the cell building roof vent using KCl coated quartz annular denuders and  concurrent measurements of elemental mercury (Hg0) were taken using  an open path differential optical absorption spectrometer.  The cell building RGM samples were analyzed immediately after collection. The manual denuders were thermally desorbed at 500°C in a clamshell tube furnace and RGM was quantified as Hg0 using a Tekran 2537A CVAFS analyzer.</t>
  </si>
  <si>
    <t>manual denuders, clamshell tube furnace thermal desorption, Cold vapor atomic fluorescence spectroscopy analyzer</t>
  </si>
  <si>
    <t>O</t>
  </si>
  <si>
    <t>Augusta, Georgia</t>
  </si>
  <si>
    <t>4</t>
  </si>
  <si>
    <t>Chemical Reaction</t>
  </si>
  <si>
    <t>Chemical Manufacturing; Hg Chloralkali Cell</t>
  </si>
  <si>
    <t>Hydrogen Chloride</t>
  </si>
  <si>
    <t>Art Diem</t>
  </si>
  <si>
    <t xml:space="preserve">Literature </t>
  </si>
  <si>
    <t>Chlor Alkali, mercury</t>
  </si>
  <si>
    <t>ftp://newftp.epa.gov/air/emismod/SPECIATE_supportingdata/v5_1/ChlorAlkali Hg profile workbook - 4-13-2020.xlsx</t>
  </si>
  <si>
    <t>ftp://newftp.epa.gov/air/emismod/SPECIATE_supportingdata/v5_1/QSCORE HG Chlor-Alkali Profile 4-14-2020 .docx</t>
  </si>
  <si>
    <t>SPECIATE 4420 Profile</t>
  </si>
  <si>
    <t>Fraction</t>
  </si>
  <si>
    <t>Beta-pinene</t>
  </si>
  <si>
    <t>Cyclohexane</t>
  </si>
  <si>
    <t>N-tridecane</t>
  </si>
  <si>
    <t>Alpha-pinene</t>
  </si>
  <si>
    <t>Methylcyclopentane</t>
  </si>
  <si>
    <t>Isopropylbenzene (or cumene; 2-Phenylpropane)</t>
  </si>
  <si>
    <t>4-methyl-1-pentene</t>
  </si>
  <si>
    <t>1,3-diethylbenzene (meta)</t>
  </si>
  <si>
    <t>1,4-diethylbenzene (para)</t>
  </si>
  <si>
    <t>3-methylpentane</t>
  </si>
  <si>
    <t>N-decane</t>
  </si>
  <si>
    <t>1-Tridecene</t>
  </si>
  <si>
    <t>Cis-2-hexene</t>
  </si>
  <si>
    <t>Trans-2-hexene</t>
  </si>
  <si>
    <t>2,3-dimethylpentane</t>
  </si>
  <si>
    <t>3-methylheptane</t>
  </si>
  <si>
    <t>Cyclopentane</t>
  </si>
  <si>
    <t>2-methylheptane</t>
  </si>
  <si>
    <t>1-Methyl-2-ethylbenzene (or o-ethyltoluene; 1-Ethyl-2-methylbenzene; 2-ethyltoluene; 2-Ethylmethylbenzene)</t>
  </si>
  <si>
    <t>1,3,5-trimethylbenzene</t>
  </si>
  <si>
    <t>2,4-dimethylpentane</t>
  </si>
  <si>
    <t>2,2,3-trimethylpentane</t>
  </si>
  <si>
    <t>Methylcyclohexane</t>
  </si>
  <si>
    <t>3-methylhexane</t>
  </si>
  <si>
    <t>1,2,3-trimethylbenzene</t>
  </si>
  <si>
    <t>Isovaleraldehyde</t>
  </si>
  <si>
    <t>1-Dodecene</t>
  </si>
  <si>
    <t>1-Methyl-4-ethylbenzene (or 1-Ethyl-4-methylbenzene; 4-ethyltoluene)</t>
  </si>
  <si>
    <t>1-nonene</t>
  </si>
  <si>
    <t>N-nonane</t>
  </si>
  <si>
    <t>N-propylbenzene</t>
  </si>
  <si>
    <t>2,3,4-trimethylpentane</t>
  </si>
  <si>
    <t>2,2,4-trimethylpentane</t>
  </si>
  <si>
    <t>1-Undecene</t>
  </si>
  <si>
    <t>N-heptane</t>
  </si>
  <si>
    <t>N-undecane</t>
  </si>
  <si>
    <t>O-xylene</t>
  </si>
  <si>
    <t>2-methylhexane</t>
  </si>
  <si>
    <t>3-methyl-1-butene</t>
  </si>
  <si>
    <t>N-dodecane</t>
  </si>
  <si>
    <t>Cyclopentene</t>
  </si>
  <si>
    <t>1-Methyl-3-ethylbenzene (or 1-Ethyl-3-methylbenzene; 3-Ethyltoluene)</t>
  </si>
  <si>
    <t>Cis-2-pentene</t>
  </si>
  <si>
    <t>1-octene</t>
  </si>
  <si>
    <t>1,2,4-trimethylbenzene  (1,3,4-trimethylbenzene)</t>
  </si>
  <si>
    <t>2,2-dimethylbutane</t>
  </si>
  <si>
    <t>Isobutane (or 2-Methylpropane)</t>
  </si>
  <si>
    <t>N-hexane</t>
  </si>
  <si>
    <t>Styrene</t>
  </si>
  <si>
    <t>N-octane</t>
  </si>
  <si>
    <t>1-heptene</t>
  </si>
  <si>
    <t>Hexaldehyde (or hexanal, Hexanaldehyde)</t>
  </si>
  <si>
    <t>Ethylbenzene</t>
  </si>
  <si>
    <t>Trans-2-pentene</t>
  </si>
  <si>
    <t>2-methyl-1-butene</t>
  </si>
  <si>
    <t>2-methyl-2-propenal (or Methacrolein; Methacrylaldehyde; Isobutenal; Methacrylic aldehyde)</t>
  </si>
  <si>
    <t>Benzaldehyde</t>
  </si>
  <si>
    <t>N-pentane</t>
  </si>
  <si>
    <t>1-pentene</t>
  </si>
  <si>
    <t>2-methylpentane (isohexane)</t>
  </si>
  <si>
    <t>M &amp; p-xylene</t>
  </si>
  <si>
    <t>1-hexene</t>
  </si>
  <si>
    <t>2-methyl-2-butene</t>
  </si>
  <si>
    <t>Cis-2-butene</t>
  </si>
  <si>
    <t xml:space="preserve">Valeraldehyde </t>
  </si>
  <si>
    <t>m-Tolualdehyde (or m-Methylbenzaldehyde; 3-Methylbenzaldehyde)</t>
  </si>
  <si>
    <t>Trans-2-butene</t>
  </si>
  <si>
    <t>Isoprene (2-methyl-1,3-butadiene)</t>
  </si>
  <si>
    <t>2,3-dimethylbutane</t>
  </si>
  <si>
    <t>N-butane</t>
  </si>
  <si>
    <t>o-Tolualdehyde</t>
  </si>
  <si>
    <t>Butyraldehyde or butanal</t>
  </si>
  <si>
    <t>Acetylene (or ethyne)</t>
  </si>
  <si>
    <t>Methyl ethyl ketone (or MEK, 2-butanone)</t>
  </si>
  <si>
    <t>Isobutylene (or isobutene, 2-Methylpropene)</t>
  </si>
  <si>
    <t>1,3-butadiene</t>
  </si>
  <si>
    <t>Benzene</t>
  </si>
  <si>
    <t>Toluene</t>
  </si>
  <si>
    <t>Propionaldehyde (or Propanal; 1-Propanone; 1-Propanal)</t>
  </si>
  <si>
    <t>2,3-Butanedione (or Biacetyl; Butane-2,3-dione; Butanedione; Diacetyl; Dimethyl diketone; Dimethyl glyoxal)</t>
  </si>
  <si>
    <t>Propane</t>
  </si>
  <si>
    <t>Formaldehyde</t>
  </si>
  <si>
    <t>Propylene (or Propene; 1-Propene)</t>
  </si>
  <si>
    <t>Ethylene (or ethene)</t>
  </si>
  <si>
    <t>Acetaldehyde</t>
  </si>
  <si>
    <t>Methylglyoxal</t>
  </si>
  <si>
    <t>Glyoxal</t>
  </si>
  <si>
    <t>Unknown</t>
  </si>
  <si>
    <t>SPECIES_ID</t>
  </si>
  <si>
    <t>WEIGHT_PERCENT</t>
  </si>
  <si>
    <t>PRIORITY_SPECIES_IN_PROFILE</t>
  </si>
  <si>
    <t>UNCERTAINTY_PERCENT</t>
  </si>
  <si>
    <t>UNCERTAINTY_METHOD</t>
  </si>
  <si>
    <t>ANALYTICAL_METHOD</t>
  </si>
  <si>
    <t>PHASE</t>
  </si>
  <si>
    <t>SPECIES_EMISSION_RATE</t>
  </si>
  <si>
    <t>SPECIES_EMISSION_RATE_UNIT</t>
  </si>
  <si>
    <t>Standard Deviation</t>
  </si>
  <si>
    <t>Tekran 2537A CVAFS analyzer</t>
  </si>
  <si>
    <t>GAS</t>
  </si>
  <si>
    <t xml:space="preserve">open path differential optical absorption spectrometer  </t>
  </si>
  <si>
    <t xml:space="preserve"> </t>
  </si>
  <si>
    <t>REF_Code</t>
  </si>
  <si>
    <t>Landis2003</t>
  </si>
  <si>
    <t>EPA2020</t>
  </si>
  <si>
    <t>REFERENCE</t>
  </si>
  <si>
    <t>REF_DESCRIPTION</t>
  </si>
  <si>
    <t>LINK</t>
  </si>
  <si>
    <t>Landis, Matthew S., .W., Gerald J. Keeler, Khalid I. Al-Wali, and Robert K. Stevens. 2004. ‘Divalent inorganic reactive gaseous mercury emissions from a mercury cell chlor-alkali plant and its impact on near-ﬁeld atmospheric dry deposition’, Atmospheric Environment, 38, 4, 613-622.</t>
  </si>
  <si>
    <t>Investigation of inorganic divalent reactive gaseous mercury (RGM) from a mercury cell chlor-alkali plant (MCCAP) cell building and the impact on near field (100 km) dry deposition</t>
  </si>
  <si>
    <t>https://doi.org/10.1016/j.atmosenv.2003.09.075</t>
  </si>
  <si>
    <t>Development of Mercury Speciation Factors for EPA’s Air Emissions Modeling Programs, Technical Support Document, Version 1, April 2020</t>
  </si>
  <si>
    <t>Information and discussion regarding selection of mercury speciation profiles EPA is currently using for various modelling efforts</t>
  </si>
  <si>
    <t>ftp://newftp.epa.gov/air/emismod/SPECIATE_supportingdata/v5_1/Development of Mercury Speciation Factors for EPA’s Air Emissions Modeling Programs - Version 1.pdf</t>
  </si>
  <si>
    <t>See Section 4.3 of Landis2003 (text below Figure 4)</t>
  </si>
  <si>
    <t>"The RGM measurements and the coincident Hg0</t>
  </si>
  <si>
    <t>measurements made by an open path differential optical</t>
  </si>
  <si>
    <t>absorption spectrometer (Opsis Inc., Furulund, Sweden;</t>
  </si>
  <si>
    <t>CALCULATIONS</t>
  </si>
  <si>
    <t>Kinsey et al., this issue) mounted in the roof vent are</t>
  </si>
  <si>
    <t>also presented in Fig. 4. The proportion of RGM/Hg0</t>
  </si>
  <si>
    <t>RGM/Hg0</t>
  </si>
  <si>
    <t>(add standard deviation of 0.7% to the 2.1% for conservativeness)</t>
  </si>
  <si>
    <t>for those samples collected in the vicinity of the roof</t>
  </si>
  <si>
    <t xml:space="preserve">RGM +Hg0 </t>
  </si>
  <si>
    <t xml:space="preserve">therefore, </t>
  </si>
  <si>
    <t>Hg0= 1/1.028</t>
  </si>
  <si>
    <t>vent was 2.1 +/- 0.7% (median +/- variance)."</t>
  </si>
  <si>
    <t>Hg0</t>
  </si>
  <si>
    <t>RGM</t>
  </si>
  <si>
    <t>On 23 February during the collection of one of the cell building RGM samples, we ran a back up denuder (labeled B in Fig. 4) to characterize any potential break through from the sample denuder (labeled A in Fig. 4). We found the collection efﬁciency of the sample denuder was approximately 82%, far lower than the 94% efﬁciency observed during ambient applications (Landis et al., 2002). In addition, all cell building grab samples were collected during routine operating conditions and did not characterize emissions during any process upsets or maintenance procedures. Therefore, we feel that the cell building RGM emission rate estimate presented above is conservative. It is also important to note that the RGM grab samples from the cell building during this study were ‘‘snapshots’’ collected during routine operation of this particular plant. No invasive main-tenance procedures that are periodically required during operation of the plant (e.g., cells, pumps, decomposers) were conducted during the RGM sampling portion of this study. Additional monitoring is needed to provide insight into fugitive emissions during periodic main-tenance and to determine the RGM/Hg0 emission ratio from other MCCAPs.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</si>
</sst>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0"/>
      <name val="Arial"/>
      <family val="2"/>
    </font>
    <font>
      <sz val="11"/>
      <color indexed="8"/>
      <name val="Calibri"/>
      <family val="2"/>
    </font>
    <font>
      <sz val="10"/>
      <color indexed="8"/>
      <name val="Arial"/>
      <family val="2"/>
    </font>
    <font>
      <sz val="10"/>
      <name val="Times New Roman"/>
      <family val="1"/>
    </font>
    <font>
      <sz val="10"/>
      <name val="Arial"/>
      <family val="2"/>
    </font>
    <font>
      <sz val="10"/>
      <color rgb="FF000000"/>
      <name val="Arial"/>
      <family val="2"/>
    </font>
    <font>
      <b/>
      <sz val="10"/>
      <color rgb="FF000000"/>
      <name val="Arial"/>
      <family val="2"/>
    </font>
    <font>
      <b/>
      <sz val="11"/>
      <color theme="1"/>
      <name val="Calibri"/>
      <family val="2"/>
      <scheme val="minor"/>
    </font>
    <font>
      <sz val="11"/>
      <color rgb="FF000000"/>
      <name val="Calibri"/>
      <family val="2"/>
      <scheme val="minor"/>
    </font>
    <font>
      <sz val="11"/>
      <color rgb="FF003399"/>
      <name val="Calibri"/>
      <family val="2"/>
      <scheme val="minor"/>
    </font>
    <font>
      <u/>
      <sz val="11"/>
      <color theme="10"/>
      <name val="Calibri"/>
      <family val="2"/>
      <scheme val="minor"/>
    </font>
    <font>
      <b/>
      <sz val="11"/>
      <color indexed="8"/>
      <name val="Calibri"/>
      <family val="2"/>
    </font>
    <font>
      <sz val="10"/>
      <color indexed="8"/>
      <name val="Arial"/>
    </font>
    <font>
      <b/>
      <sz val="10"/>
      <color indexed="8"/>
      <name val="Arial"/>
      <family val="2"/>
    </font>
    <font>
      <b/>
      <sz val="11"/>
      <color rgb="FF000000"/>
      <name val="Calibri"/>
    </font>
    <font>
      <b/>
      <sz val="11"/>
      <color theme="1"/>
      <name val="Times New Roman"/>
      <family val="1"/>
    </font>
    <font>
      <sz val="11"/>
      <color theme="1"/>
      <name val="Calibri"/>
      <family val="2"/>
    </font>
  </fonts>
  <fills count="4">
    <fill>
      <patternFill patternType="none"/>
    </fill>
    <fill>
      <patternFill patternType="gray125"/>
    </fill>
    <fill>
      <patternFill patternType="solid">
        <fgColor rgb="FFC0C0C0"/>
        <bgColor rgb="FFC0C0C0"/>
      </patternFill>
    </fill>
    <fill>
      <patternFill patternType="solid">
        <fgColor indexed="22"/>
        <bgColor indexed="0"/>
      </patternFill>
    </fill>
  </fills>
  <borders count="9">
    <border>
      <left/>
      <right/>
      <top/>
      <bottom/>
      <diagonal/>
    </border>
    <border>
      <left style="thin">
        <color indexed="22"/>
      </left>
      <right style="thin">
        <color indexed="22"/>
      </right>
      <top style="thin">
        <color indexed="22"/>
      </top>
      <bottom style="thin">
        <color indexed="22"/>
      </bottom>
      <diagonal/>
    </border>
    <border>
      <left/>
      <right/>
      <top/>
      <bottom style="medium">
        <color rgb="FF000000"/>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right style="thin">
        <color rgb="FFD0D7E5"/>
      </right>
      <top/>
      <bottom/>
      <diagonal/>
    </border>
    <border>
      <left style="thin">
        <color rgb="FFD0D7E5"/>
      </left>
      <right style="thin">
        <color rgb="FFD0D7E5"/>
      </right>
      <top/>
      <bottom/>
      <diagonal/>
    </border>
    <border>
      <left style="thin">
        <color indexed="8"/>
      </left>
      <right style="thin">
        <color indexed="8"/>
      </right>
      <top style="thin">
        <color indexed="8"/>
      </top>
      <bottom style="thin">
        <color indexed="8"/>
      </bottom>
      <diagonal/>
    </border>
    <border>
      <left/>
      <right style="medium">
        <color indexed="64"/>
      </right>
      <top/>
      <bottom style="medium">
        <color indexed="64"/>
      </bottom>
      <diagonal/>
    </border>
  </borders>
  <cellStyleXfs count="8">
    <xf numFmtId="0" fontId="0" fillId="0" borderId="0"/>
    <xf numFmtId="0" fontId="3" fillId="0" borderId="0"/>
    <xf numFmtId="0" fontId="1" fillId="0" borderId="0"/>
    <xf numFmtId="0" fontId="5" fillId="0" borderId="0"/>
    <xf numFmtId="0" fontId="11" fillId="0" borderId="0" applyNumberFormat="0" applyFill="0" applyBorder="0" applyAlignment="0" applyProtection="0"/>
    <xf numFmtId="0" fontId="3" fillId="0" borderId="0"/>
    <xf numFmtId="0" fontId="13" fillId="0" borderId="0"/>
    <xf numFmtId="0" fontId="3" fillId="0" borderId="0"/>
  </cellStyleXfs>
  <cellXfs count="45">
    <xf numFmtId="0" fontId="0" fillId="0" borderId="0" xfId="0"/>
    <xf numFmtId="0" fontId="0" fillId="0" borderId="0" xfId="0" applyAlignment="1">
      <alignment horizontal="left" indent="1"/>
    </xf>
    <xf numFmtId="0" fontId="0" fillId="0" borderId="0" xfId="0" applyBorder="1" applyAlignment="1">
      <alignment horizontal="left" indent="1"/>
    </xf>
    <xf numFmtId="0" fontId="4" fillId="0" borderId="0" xfId="0" applyFont="1"/>
    <xf numFmtId="0" fontId="0" fillId="0" borderId="2" xfId="0" applyBorder="1" applyAlignment="1">
      <alignment horizontal="left" indent="1"/>
    </xf>
    <xf numFmtId="0" fontId="2" fillId="0" borderId="0" xfId="1" applyFont="1" applyFill="1" applyBorder="1" applyAlignment="1">
      <alignment wrapText="1"/>
    </xf>
    <xf numFmtId="0" fontId="0" fillId="0" borderId="1" xfId="0" applyBorder="1" applyAlignment="1">
      <alignment horizontal="left" indent="1"/>
    </xf>
    <xf numFmtId="0" fontId="0" fillId="0" borderId="0" xfId="0" applyAlignment="1">
      <alignment horizontal="left"/>
    </xf>
    <xf numFmtId="0" fontId="0" fillId="0" borderId="0" xfId="0" applyAlignment="1"/>
    <xf numFmtId="0" fontId="7" fillId="2" borderId="3" xfId="0" applyFont="1" applyFill="1" applyBorder="1" applyAlignment="1" applyProtection="1">
      <alignment horizontal="left" vertical="center"/>
    </xf>
    <xf numFmtId="0" fontId="8" fillId="0" borderId="0" xfId="0" applyFont="1"/>
    <xf numFmtId="0" fontId="6" fillId="0" borderId="6" xfId="0" applyFont="1" applyFill="1" applyBorder="1" applyAlignment="1" applyProtection="1">
      <alignment vertical="center" wrapText="1"/>
    </xf>
    <xf numFmtId="0" fontId="0" fillId="0" borderId="0" xfId="0" applyAlignment="1">
      <alignment vertical="top" wrapText="1"/>
    </xf>
    <xf numFmtId="0" fontId="0" fillId="0" borderId="0" xfId="0" applyAlignment="1">
      <alignment vertical="center"/>
    </xf>
    <xf numFmtId="0" fontId="8" fillId="0" borderId="0" xfId="0" applyFont="1" applyAlignment="1">
      <alignment vertical="center"/>
    </xf>
    <xf numFmtId="0" fontId="11" fillId="0" borderId="0" xfId="4" applyAlignment="1">
      <alignment vertical="center"/>
    </xf>
    <xf numFmtId="0" fontId="9" fillId="0" borderId="0" xfId="0" applyFont="1" applyAlignment="1">
      <alignment vertical="center"/>
    </xf>
    <xf numFmtId="0" fontId="0" fillId="0" borderId="0" xfId="0" applyAlignment="1">
      <alignment horizontal="justify" vertical="center"/>
    </xf>
    <xf numFmtId="0" fontId="10" fillId="0" borderId="0" xfId="0" applyFont="1" applyAlignment="1">
      <alignment horizontal="left" vertical="center" indent="5"/>
    </xf>
    <xf numFmtId="0" fontId="0" fillId="0" borderId="0" xfId="0" applyAlignment="1">
      <alignment horizontal="left" vertical="center" indent="5"/>
    </xf>
    <xf numFmtId="0" fontId="10" fillId="0" borderId="0" xfId="0" applyFont="1" applyAlignment="1">
      <alignment vertical="center"/>
    </xf>
    <xf numFmtId="0" fontId="10" fillId="0" borderId="0" xfId="0" applyFont="1" applyAlignment="1">
      <alignment horizontal="left" vertical="center" indent="1"/>
    </xf>
    <xf numFmtId="0" fontId="2" fillId="0" borderId="1" xfId="5" applyFont="1" applyFill="1" applyBorder="1" applyAlignment="1">
      <alignment wrapText="1"/>
    </xf>
    <xf numFmtId="0" fontId="2" fillId="0" borderId="1" xfId="6" applyFont="1" applyFill="1" applyBorder="1" applyAlignment="1"/>
    <xf numFmtId="0" fontId="14" fillId="3" borderId="7" xfId="7" applyFont="1" applyFill="1" applyBorder="1" applyAlignment="1">
      <alignment horizontal="left"/>
    </xf>
    <xf numFmtId="0" fontId="12" fillId="3" borderId="7" xfId="6" applyFont="1" applyFill="1" applyBorder="1" applyAlignment="1">
      <alignment horizontal="center"/>
    </xf>
    <xf numFmtId="0" fontId="12" fillId="3" borderId="7" xfId="5" applyFont="1" applyFill="1" applyBorder="1" applyAlignment="1">
      <alignment horizontal="center"/>
    </xf>
    <xf numFmtId="0" fontId="2" fillId="0" borderId="1" xfId="6" applyFont="1" applyFill="1" applyBorder="1" applyAlignment="1">
      <alignment wrapText="1"/>
    </xf>
    <xf numFmtId="0" fontId="9" fillId="0" borderId="4" xfId="0" applyFont="1" applyFill="1" applyBorder="1" applyAlignment="1" applyProtection="1">
      <alignment vertical="center" wrapText="1"/>
    </xf>
    <xf numFmtId="0" fontId="9" fillId="0" borderId="5" xfId="0" applyFont="1" applyFill="1" applyBorder="1" applyAlignment="1" applyProtection="1">
      <alignment vertical="center" wrapText="1"/>
    </xf>
    <xf numFmtId="14" fontId="9" fillId="0" borderId="4" xfId="0" applyNumberFormat="1" applyFont="1" applyFill="1" applyBorder="1" applyAlignment="1" applyProtection="1">
      <alignment horizontal="right" vertical="center" wrapText="1"/>
    </xf>
    <xf numFmtId="0" fontId="9" fillId="0" borderId="4" xfId="0" applyFont="1" applyFill="1" applyBorder="1" applyAlignment="1" applyProtection="1">
      <alignment horizontal="right" vertical="center" wrapText="1"/>
    </xf>
    <xf numFmtId="0" fontId="0" fillId="0" borderId="0" xfId="0" applyFont="1"/>
    <xf numFmtId="49" fontId="9" fillId="0" borderId="4" xfId="0" applyNumberFormat="1" applyFont="1" applyFill="1" applyBorder="1" applyAlignment="1" applyProtection="1">
      <alignment vertical="center" wrapText="1"/>
    </xf>
    <xf numFmtId="0" fontId="15" fillId="2" borderId="3" xfId="0" applyFont="1" applyFill="1" applyBorder="1" applyAlignment="1">
      <alignment horizontal="center" vertical="center"/>
    </xf>
    <xf numFmtId="0" fontId="16" fillId="0" borderId="0" xfId="0" applyFont="1" applyAlignment="1">
      <alignment vertical="center"/>
    </xf>
    <xf numFmtId="0" fontId="0" fillId="0" borderId="0" xfId="0" applyAlignment="1">
      <alignment wrapText="1"/>
    </xf>
    <xf numFmtId="0" fontId="8" fillId="0" borderId="0" xfId="0" applyFont="1" applyAlignment="1">
      <alignment vertical="top"/>
    </xf>
    <xf numFmtId="0" fontId="0" fillId="0" borderId="0" xfId="0" applyFont="1" applyAlignment="1">
      <alignment vertical="center" wrapText="1"/>
    </xf>
    <xf numFmtId="14" fontId="0" fillId="0" borderId="0" xfId="0" applyNumberFormat="1" applyFont="1" applyAlignment="1">
      <alignment vertical="center" wrapText="1"/>
    </xf>
    <xf numFmtId="0" fontId="11" fillId="0" borderId="0" xfId="4" applyAlignment="1">
      <alignment wrapText="1"/>
    </xf>
    <xf numFmtId="164" fontId="0" fillId="0" borderId="0" xfId="0" applyNumberFormat="1"/>
    <xf numFmtId="0" fontId="17" fillId="0" borderId="8" xfId="0" applyFont="1" applyBorder="1" applyAlignment="1">
      <alignment vertical="center" wrapText="1"/>
    </xf>
    <xf numFmtId="0" fontId="9" fillId="0" borderId="4" xfId="0" applyFont="1" applyFill="1" applyBorder="1" applyAlignment="1" applyProtection="1">
      <alignment horizontal="left" vertical="center" wrapText="1"/>
    </xf>
    <xf numFmtId="0" fontId="11" fillId="0" borderId="0" xfId="4" applyAlignment="1">
      <alignment vertical="center" wrapText="1"/>
    </xf>
  </cellXfs>
  <cellStyles count="8">
    <cellStyle name="Hyperlink" xfId="4" builtinId="8"/>
    <cellStyle name="Normal" xfId="0" builtinId="0"/>
    <cellStyle name="Normal 2" xfId="2" xr:uid="{00000000-0005-0000-0000-000002000000}"/>
    <cellStyle name="Normal 3" xfId="3" xr:uid="{00000000-0005-0000-0000-000003000000}"/>
    <cellStyle name="Normal_Sheet1" xfId="5" xr:uid="{00000000-0005-0000-0000-000005000000}"/>
    <cellStyle name="Normal_Sheet2" xfId="6" xr:uid="{00000000-0005-0000-0000-000006000000}"/>
    <cellStyle name="Normal_SPECIES" xfId="7" xr:uid="{00000000-0005-0000-0000-000007000000}"/>
    <cellStyle name="Normal_Species ID lookup"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oi.org/10.1016/j.atmosenv.2003.09.07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51"/>
  <sheetViews>
    <sheetView workbookViewId="0"/>
  </sheetViews>
  <sheetFormatPr defaultRowHeight="14.5" x14ac:dyDescent="0.35"/>
  <cols>
    <col min="1" max="1" width="43" customWidth="1"/>
    <col min="2" max="2" width="66.7265625" customWidth="1"/>
    <col min="3" max="3" width="21.26953125" customWidth="1"/>
    <col min="4" max="4" width="8.54296875" customWidth="1"/>
    <col min="5" max="5" width="16" customWidth="1"/>
  </cols>
  <sheetData>
    <row r="1" spans="1:3" ht="15" customHeight="1" x14ac:dyDescent="0.35">
      <c r="A1" s="37" t="s">
        <v>0</v>
      </c>
      <c r="B1" s="12"/>
    </row>
    <row r="2" spans="1:3" x14ac:dyDescent="0.35">
      <c r="A2" s="13" t="s">
        <v>1</v>
      </c>
    </row>
    <row r="3" spans="1:3" x14ac:dyDescent="0.35">
      <c r="A3" s="13"/>
    </row>
    <row r="4" spans="1:3" x14ac:dyDescent="0.35">
      <c r="A4" s="13" t="s">
        <v>2</v>
      </c>
    </row>
    <row r="5" spans="1:3" x14ac:dyDescent="0.35">
      <c r="A5" s="10" t="s">
        <v>3</v>
      </c>
      <c r="B5" s="10" t="s">
        <v>4</v>
      </c>
      <c r="C5" s="10" t="s">
        <v>5</v>
      </c>
    </row>
    <row r="6" spans="1:3" x14ac:dyDescent="0.35">
      <c r="A6" t="s">
        <v>6</v>
      </c>
      <c r="B6" t="s">
        <v>7</v>
      </c>
      <c r="C6">
        <v>1</v>
      </c>
    </row>
    <row r="7" spans="1:3" x14ac:dyDescent="0.35">
      <c r="A7" t="s">
        <v>8</v>
      </c>
      <c r="B7" t="s">
        <v>9</v>
      </c>
      <c r="C7">
        <v>123.9</v>
      </c>
    </row>
    <row r="8" spans="1:3" x14ac:dyDescent="0.35">
      <c r="A8" t="s">
        <v>10</v>
      </c>
      <c r="B8" t="s">
        <v>11</v>
      </c>
      <c r="C8">
        <v>5.5</v>
      </c>
    </row>
    <row r="9" spans="1:3" x14ac:dyDescent="0.35">
      <c r="A9" t="s">
        <v>12</v>
      </c>
      <c r="B9" t="s">
        <v>13</v>
      </c>
      <c r="C9">
        <v>125.813</v>
      </c>
    </row>
    <row r="10" spans="1:3" x14ac:dyDescent="0.35">
      <c r="A10" s="10" t="s">
        <v>14</v>
      </c>
      <c r="C10" s="10">
        <f>SUBTOTAL(9,C6:C8)</f>
        <v>130.4</v>
      </c>
    </row>
    <row r="11" spans="1:3" x14ac:dyDescent="0.35">
      <c r="A11" s="14"/>
    </row>
    <row r="12" spans="1:3" x14ac:dyDescent="0.35">
      <c r="A12" s="13"/>
    </row>
    <row r="13" spans="1:3" x14ac:dyDescent="0.35">
      <c r="A13" s="16"/>
    </row>
    <row r="14" spans="1:3" x14ac:dyDescent="0.35">
      <c r="A14" s="16"/>
    </row>
    <row r="15" spans="1:3" x14ac:dyDescent="0.35">
      <c r="A15" s="16"/>
    </row>
    <row r="16" spans="1:3" x14ac:dyDescent="0.35">
      <c r="A16" s="16"/>
    </row>
    <row r="17" spans="1:1" x14ac:dyDescent="0.35">
      <c r="A17" s="16"/>
    </row>
    <row r="18" spans="1:1" x14ac:dyDescent="0.35">
      <c r="A18" s="16"/>
    </row>
    <row r="19" spans="1:1" x14ac:dyDescent="0.35">
      <c r="A19" s="16"/>
    </row>
    <row r="20" spans="1:1" x14ac:dyDescent="0.35">
      <c r="A20" s="16"/>
    </row>
    <row r="21" spans="1:1" x14ac:dyDescent="0.35">
      <c r="A21" s="16"/>
    </row>
    <row r="22" spans="1:1" x14ac:dyDescent="0.35">
      <c r="A22" s="16"/>
    </row>
    <row r="23" spans="1:1" x14ac:dyDescent="0.35">
      <c r="A23" s="15"/>
    </row>
    <row r="24" spans="1:1" x14ac:dyDescent="0.35">
      <c r="A24" s="14"/>
    </row>
    <row r="25" spans="1:1" x14ac:dyDescent="0.35">
      <c r="A25" s="15"/>
    </row>
    <row r="26" spans="1:1" x14ac:dyDescent="0.35">
      <c r="A26" s="14"/>
    </row>
    <row r="27" spans="1:1" x14ac:dyDescent="0.35">
      <c r="A27" s="13"/>
    </row>
    <row r="28" spans="1:1" x14ac:dyDescent="0.35">
      <c r="A28" s="13"/>
    </row>
    <row r="29" spans="1:1" x14ac:dyDescent="0.35">
      <c r="A29" s="13"/>
    </row>
    <row r="30" spans="1:1" x14ac:dyDescent="0.35">
      <c r="A30" s="17"/>
    </row>
    <row r="31" spans="1:1" x14ac:dyDescent="0.35">
      <c r="A31" s="17"/>
    </row>
    <row r="32" spans="1:1" x14ac:dyDescent="0.35">
      <c r="A32" s="17"/>
    </row>
    <row r="33" spans="1:1" x14ac:dyDescent="0.35">
      <c r="A33" s="17"/>
    </row>
    <row r="34" spans="1:1" x14ac:dyDescent="0.35">
      <c r="A34" s="17"/>
    </row>
    <row r="35" spans="1:1" x14ac:dyDescent="0.35">
      <c r="A35" s="18"/>
    </row>
    <row r="36" spans="1:1" x14ac:dyDescent="0.35">
      <c r="A36" s="19"/>
    </row>
    <row r="37" spans="1:1" x14ac:dyDescent="0.35">
      <c r="A37" s="19"/>
    </row>
    <row r="38" spans="1:1" x14ac:dyDescent="0.35">
      <c r="A38" s="19"/>
    </row>
    <row r="39" spans="1:1" x14ac:dyDescent="0.35">
      <c r="A39" s="19"/>
    </row>
    <row r="40" spans="1:1" x14ac:dyDescent="0.35">
      <c r="A40" s="19"/>
    </row>
    <row r="41" spans="1:1" x14ac:dyDescent="0.35">
      <c r="A41" s="20"/>
    </row>
    <row r="42" spans="1:1" x14ac:dyDescent="0.35">
      <c r="A42" s="18"/>
    </row>
    <row r="43" spans="1:1" x14ac:dyDescent="0.35">
      <c r="A43" s="19"/>
    </row>
    <row r="44" spans="1:1" x14ac:dyDescent="0.35">
      <c r="A44" s="21"/>
    </row>
    <row r="45" spans="1:1" x14ac:dyDescent="0.35">
      <c r="A45" s="19"/>
    </row>
    <row r="46" spans="1:1" x14ac:dyDescent="0.35">
      <c r="A46" s="19"/>
    </row>
    <row r="47" spans="1:1" x14ac:dyDescent="0.35">
      <c r="A47" s="19"/>
    </row>
    <row r="48" spans="1:1" x14ac:dyDescent="0.35">
      <c r="A48" s="13"/>
    </row>
    <row r="49" spans="1:1" x14ac:dyDescent="0.35">
      <c r="A49" s="13"/>
    </row>
    <row r="50" spans="1:1" x14ac:dyDescent="0.35">
      <c r="A50" s="13"/>
    </row>
    <row r="51" spans="1:1" x14ac:dyDescent="0.35">
      <c r="A51" s="1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W2"/>
  <sheetViews>
    <sheetView tabSelected="1" workbookViewId="0">
      <pane xSplit="1" ySplit="1" topLeftCell="AK2" activePane="bottomRight" state="frozen"/>
      <selection pane="topRight" activeCell="B1" sqref="B1"/>
      <selection pane="bottomLeft" activeCell="A2" sqref="A2"/>
      <selection pane="bottomRight" activeCell="AV6" sqref="AV6"/>
    </sheetView>
  </sheetViews>
  <sheetFormatPr defaultColWidth="9.1796875" defaultRowHeight="14.5" x14ac:dyDescent="0.35"/>
  <cols>
    <col min="1" max="1" width="13.7265625" style="8" bestFit="1" customWidth="1"/>
    <col min="2" max="2" width="15.7265625" style="8" bestFit="1" customWidth="1"/>
    <col min="3" max="3" width="13.1796875" style="8" bestFit="1" customWidth="1"/>
    <col min="4" max="4" width="19.453125" style="8" bestFit="1" customWidth="1"/>
    <col min="5" max="5" width="7.81640625" style="8" bestFit="1" customWidth="1"/>
    <col min="6" max="6" width="13.26953125" style="8" bestFit="1" customWidth="1"/>
    <col min="7" max="7" width="8.26953125" style="8" bestFit="1" customWidth="1"/>
    <col min="8" max="8" width="10.1796875" style="8" bestFit="1" customWidth="1"/>
    <col min="9" max="9" width="13.453125" style="8" bestFit="1" customWidth="1"/>
    <col min="10" max="10" width="14.7265625" style="8" bestFit="1" customWidth="1"/>
    <col min="11" max="11" width="6.453125" style="8" bestFit="1" customWidth="1"/>
    <col min="12" max="12" width="28.26953125" style="8" bestFit="1" customWidth="1"/>
    <col min="13" max="13" width="21.81640625" style="8" bestFit="1" customWidth="1"/>
    <col min="14" max="14" width="20.7265625" style="8" bestFit="1" customWidth="1"/>
    <col min="15" max="15" width="10.26953125" style="8" bestFit="1" customWidth="1"/>
    <col min="16" max="16" width="24.453125" style="8" bestFit="1" customWidth="1"/>
    <col min="17" max="17" width="10.26953125" style="8" bestFit="1" customWidth="1"/>
    <col min="18" max="18" width="19.26953125" style="8" bestFit="1" customWidth="1"/>
    <col min="19" max="19" width="16.1796875" style="8" bestFit="1" customWidth="1"/>
    <col min="20" max="20" width="23.26953125" style="8" bestFit="1" customWidth="1"/>
    <col min="21" max="21" width="7.81640625" style="8" bestFit="1" customWidth="1"/>
    <col min="22" max="22" width="9" style="8" bestFit="1" customWidth="1"/>
    <col min="23" max="23" width="11.7265625" style="8" bestFit="1" customWidth="1"/>
    <col min="24" max="24" width="11.26953125" style="8" bestFit="1" customWidth="1"/>
    <col min="25" max="25" width="7.7265625" style="8" bestFit="1" customWidth="1"/>
    <col min="26" max="26" width="8.54296875" style="8" bestFit="1" customWidth="1"/>
    <col min="27" max="27" width="17.81640625" style="8" bestFit="1" customWidth="1"/>
    <col min="28" max="28" width="16.1796875" style="8" bestFit="1" customWidth="1"/>
    <col min="29" max="29" width="11.26953125" style="8" bestFit="1" customWidth="1"/>
    <col min="30" max="31" width="28.7265625" style="8" bestFit="1" customWidth="1"/>
    <col min="32" max="32" width="39.81640625" style="8" bestFit="1" customWidth="1"/>
    <col min="33" max="33" width="35.26953125" style="8" bestFit="1" customWidth="1"/>
    <col min="34" max="34" width="31.1796875" style="8" bestFit="1" customWidth="1"/>
    <col min="35" max="35" width="34.7265625" style="8" bestFit="1" customWidth="1"/>
    <col min="36" max="36" width="34.1796875" style="8" bestFit="1" customWidth="1"/>
    <col min="37" max="37" width="44" style="8" bestFit="1" customWidth="1"/>
    <col min="38" max="38" width="24.1796875" style="8" bestFit="1" customWidth="1"/>
    <col min="39" max="39" width="11.26953125" style="8" bestFit="1" customWidth="1"/>
    <col min="40" max="40" width="13.1796875" style="8" bestFit="1" customWidth="1"/>
    <col min="41" max="41" width="12.1796875" style="8" bestFit="1" customWidth="1"/>
    <col min="42" max="42" width="14.54296875" style="8" bestFit="1" customWidth="1"/>
    <col min="43" max="43" width="12.453125" style="8" bestFit="1" customWidth="1"/>
    <col min="44" max="44" width="14.81640625" style="8" bestFit="1" customWidth="1"/>
    <col min="45" max="45" width="10.81640625" style="8" bestFit="1" customWidth="1"/>
    <col min="46" max="46" width="9.26953125" style="8" bestFit="1" customWidth="1"/>
    <col min="47" max="47" width="23.1796875" style="8" customWidth="1"/>
    <col min="48" max="48" width="24.26953125" style="8" customWidth="1"/>
    <col min="49" max="16384" width="9.1796875" style="8"/>
  </cols>
  <sheetData>
    <row r="1" spans="1:49" customFormat="1" x14ac:dyDescent="0.35">
      <c r="A1" s="34" t="s">
        <v>15</v>
      </c>
      <c r="B1" s="34" t="s">
        <v>16</v>
      </c>
      <c r="C1" s="34" t="s">
        <v>17</v>
      </c>
      <c r="D1" s="34" t="s">
        <v>18</v>
      </c>
      <c r="E1" s="34" t="s">
        <v>19</v>
      </c>
      <c r="F1" s="34" t="s">
        <v>20</v>
      </c>
      <c r="G1" s="34" t="s">
        <v>21</v>
      </c>
      <c r="H1" s="34" t="s">
        <v>22</v>
      </c>
      <c r="I1" s="34" t="s">
        <v>23</v>
      </c>
      <c r="J1" s="34" t="s">
        <v>24</v>
      </c>
      <c r="K1" s="34" t="s">
        <v>25</v>
      </c>
      <c r="L1" s="34" t="s">
        <v>26</v>
      </c>
      <c r="M1" s="34" t="s">
        <v>27</v>
      </c>
      <c r="N1" s="34" t="s">
        <v>28</v>
      </c>
      <c r="O1" s="34" t="s">
        <v>29</v>
      </c>
      <c r="P1" s="34" t="s">
        <v>30</v>
      </c>
      <c r="Q1" s="34" t="s">
        <v>31</v>
      </c>
      <c r="R1" s="34" t="s">
        <v>32</v>
      </c>
      <c r="S1" s="34" t="s">
        <v>33</v>
      </c>
      <c r="T1" s="34" t="s">
        <v>34</v>
      </c>
      <c r="U1" s="34" t="s">
        <v>35</v>
      </c>
      <c r="V1" s="34" t="s">
        <v>36</v>
      </c>
      <c r="W1" s="34" t="s">
        <v>37</v>
      </c>
      <c r="X1" s="34" t="s">
        <v>38</v>
      </c>
      <c r="Y1" s="34" t="s">
        <v>39</v>
      </c>
      <c r="Z1" s="34" t="s">
        <v>40</v>
      </c>
      <c r="AA1" s="34" t="s">
        <v>41</v>
      </c>
      <c r="AB1" s="34" t="s">
        <v>42</v>
      </c>
      <c r="AC1" s="34" t="s">
        <v>43</v>
      </c>
      <c r="AD1" s="34" t="s">
        <v>44</v>
      </c>
      <c r="AE1" s="34" t="s">
        <v>45</v>
      </c>
      <c r="AF1" s="34" t="s">
        <v>46</v>
      </c>
      <c r="AG1" s="34" t="s">
        <v>47</v>
      </c>
      <c r="AH1" s="34" t="s">
        <v>48</v>
      </c>
      <c r="AI1" s="34" t="s">
        <v>49</v>
      </c>
      <c r="AJ1" s="34" t="s">
        <v>50</v>
      </c>
      <c r="AK1" s="34" t="s">
        <v>51</v>
      </c>
      <c r="AL1" s="34" t="s">
        <v>52</v>
      </c>
      <c r="AM1" s="34" t="s">
        <v>53</v>
      </c>
      <c r="AN1" s="34" t="s">
        <v>54</v>
      </c>
      <c r="AO1" s="34" t="s">
        <v>55</v>
      </c>
      <c r="AP1" s="34" t="s">
        <v>56</v>
      </c>
      <c r="AQ1" s="34" t="s">
        <v>57</v>
      </c>
      <c r="AR1" s="34" t="s">
        <v>58</v>
      </c>
      <c r="AS1" s="34" t="s">
        <v>59</v>
      </c>
      <c r="AT1" s="34" t="s">
        <v>60</v>
      </c>
      <c r="AU1" s="34" t="s">
        <v>61</v>
      </c>
      <c r="AV1" s="34" t="s">
        <v>62</v>
      </c>
    </row>
    <row r="2" spans="1:49" ht="102.65" customHeight="1" x14ac:dyDescent="0.35">
      <c r="A2" s="38" t="s">
        <v>63</v>
      </c>
      <c r="B2" s="28" t="s">
        <v>64</v>
      </c>
      <c r="C2" s="28" t="s">
        <v>65</v>
      </c>
      <c r="D2" s="28" t="s">
        <v>66</v>
      </c>
      <c r="E2" s="29">
        <v>21</v>
      </c>
      <c r="F2" s="28" t="s">
        <v>67</v>
      </c>
      <c r="G2" s="28" t="s">
        <v>68</v>
      </c>
      <c r="H2" s="28"/>
      <c r="I2" s="30">
        <v>43935</v>
      </c>
      <c r="J2" s="43" t="s">
        <v>69</v>
      </c>
      <c r="K2" s="31">
        <v>100</v>
      </c>
      <c r="L2" s="28" t="s">
        <v>70</v>
      </c>
      <c r="M2" s="28"/>
      <c r="N2" s="28" t="s">
        <v>71</v>
      </c>
      <c r="O2" s="31" t="b">
        <v>1</v>
      </c>
      <c r="P2" s="31" t="b">
        <v>0</v>
      </c>
      <c r="Q2" s="28">
        <v>2000</v>
      </c>
      <c r="R2" s="38">
        <v>4</v>
      </c>
      <c r="S2" s="38">
        <v>3</v>
      </c>
      <c r="T2" s="38">
        <v>2</v>
      </c>
      <c r="U2" s="28" t="s">
        <v>72</v>
      </c>
      <c r="V2" s="33" t="s">
        <v>73</v>
      </c>
      <c r="W2" s="31"/>
      <c r="X2" s="31"/>
      <c r="Y2" s="28"/>
      <c r="Z2" s="28">
        <v>5.0999999999999996</v>
      </c>
      <c r="AA2" s="38"/>
      <c r="AB2" s="38"/>
      <c r="AC2" s="38"/>
      <c r="AD2" s="38"/>
      <c r="AE2" s="38"/>
      <c r="AF2" s="42" t="s">
        <v>74</v>
      </c>
      <c r="AG2" s="13" t="s">
        <v>75</v>
      </c>
      <c r="AH2" s="13" t="s">
        <v>76</v>
      </c>
      <c r="AI2" s="38"/>
      <c r="AJ2" s="38"/>
      <c r="AK2" s="38"/>
      <c r="AL2" s="38"/>
      <c r="AM2" s="28" t="s">
        <v>77</v>
      </c>
      <c r="AN2" s="39">
        <v>43935</v>
      </c>
      <c r="AO2" s="28"/>
      <c r="AP2" s="38"/>
      <c r="AQ2" s="28"/>
      <c r="AR2" s="39"/>
      <c r="AS2" s="28" t="s">
        <v>78</v>
      </c>
      <c r="AT2" s="28" t="s">
        <v>79</v>
      </c>
      <c r="AU2" s="44" t="s">
        <v>80</v>
      </c>
      <c r="AV2" s="44" t="s">
        <v>81</v>
      </c>
      <c r="AW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B90"/>
  <sheetViews>
    <sheetView topLeftCell="A60" workbookViewId="0">
      <selection activeCell="F9" sqref="F9"/>
    </sheetView>
  </sheetViews>
  <sheetFormatPr defaultRowHeight="14.5" x14ac:dyDescent="0.35"/>
  <cols>
    <col min="1" max="1" width="80.26953125" customWidth="1"/>
    <col min="2" max="2" width="23.81640625" customWidth="1"/>
  </cols>
  <sheetData>
    <row r="1" spans="1:2" x14ac:dyDescent="0.35">
      <c r="A1" t="s">
        <v>82</v>
      </c>
      <c r="B1" t="s">
        <v>83</v>
      </c>
    </row>
    <row r="2" spans="1:2" x14ac:dyDescent="0.35">
      <c r="A2" s="1" t="s">
        <v>84</v>
      </c>
      <c r="B2" s="1">
        <v>2.3482385000000001E-3</v>
      </c>
    </row>
    <row r="3" spans="1:2" x14ac:dyDescent="0.35">
      <c r="A3" s="6" t="s">
        <v>85</v>
      </c>
      <c r="B3" s="1">
        <v>6.7092530000000001E-3</v>
      </c>
    </row>
    <row r="4" spans="1:2" x14ac:dyDescent="0.35">
      <c r="A4" s="1" t="s">
        <v>86</v>
      </c>
      <c r="B4" s="1">
        <v>1.0734804800000001E-2</v>
      </c>
    </row>
    <row r="5" spans="1:2" x14ac:dyDescent="0.35">
      <c r="A5" s="1" t="s">
        <v>87</v>
      </c>
      <c r="B5" s="1">
        <v>1.4424893899999999E-2</v>
      </c>
    </row>
    <row r="6" spans="1:2" x14ac:dyDescent="0.35">
      <c r="A6" s="1" t="s">
        <v>88</v>
      </c>
      <c r="B6" s="1">
        <v>1.47603566E-2</v>
      </c>
    </row>
    <row r="7" spans="1:2" x14ac:dyDescent="0.35">
      <c r="A7" s="1" t="s">
        <v>89</v>
      </c>
      <c r="B7" s="1">
        <v>1.6437669799999999E-2</v>
      </c>
    </row>
    <row r="8" spans="1:2" x14ac:dyDescent="0.35">
      <c r="A8" s="1" t="s">
        <v>90</v>
      </c>
      <c r="B8" s="1">
        <v>1.6773132499999999E-2</v>
      </c>
    </row>
    <row r="9" spans="1:2" x14ac:dyDescent="0.35">
      <c r="A9" s="1" t="s">
        <v>91</v>
      </c>
      <c r="B9" s="1">
        <v>1.6773132499999999E-2</v>
      </c>
    </row>
    <row r="10" spans="1:2" x14ac:dyDescent="0.35">
      <c r="A10" s="1" t="s">
        <v>92</v>
      </c>
      <c r="B10" s="1">
        <v>1.6773132499999999E-2</v>
      </c>
    </row>
    <row r="11" spans="1:2" x14ac:dyDescent="0.35">
      <c r="A11" s="1" t="s">
        <v>93</v>
      </c>
      <c r="B11" s="1">
        <v>1.7108595099999999E-2</v>
      </c>
    </row>
    <row r="12" spans="1:2" x14ac:dyDescent="0.35">
      <c r="A12" s="1" t="s">
        <v>94</v>
      </c>
      <c r="B12" s="1">
        <v>1.7444057799999999E-2</v>
      </c>
    </row>
    <row r="13" spans="1:2" x14ac:dyDescent="0.35">
      <c r="A13" s="3" t="s">
        <v>95</v>
      </c>
      <c r="B13" s="1">
        <v>1.9121371000000002E-2</v>
      </c>
    </row>
    <row r="14" spans="1:2" x14ac:dyDescent="0.35">
      <c r="A14" s="1" t="s">
        <v>96</v>
      </c>
      <c r="B14" s="1">
        <v>2.0127758999999999E-2</v>
      </c>
    </row>
    <row r="15" spans="1:2" x14ac:dyDescent="0.35">
      <c r="A15" s="1" t="s">
        <v>97</v>
      </c>
      <c r="B15" s="1">
        <v>2.2475997500000001E-2</v>
      </c>
    </row>
    <row r="16" spans="1:2" x14ac:dyDescent="0.35">
      <c r="A16" s="1" t="s">
        <v>98</v>
      </c>
      <c r="B16" s="1">
        <v>2.2811460200000001E-2</v>
      </c>
    </row>
    <row r="17" spans="1:2" x14ac:dyDescent="0.35">
      <c r="A17" s="1" t="s">
        <v>99</v>
      </c>
      <c r="B17" s="1">
        <v>2.4153310800000001E-2</v>
      </c>
    </row>
    <row r="18" spans="1:2" x14ac:dyDescent="0.35">
      <c r="A18" s="1" t="s">
        <v>100</v>
      </c>
      <c r="B18" s="1">
        <v>2.44887734E-2</v>
      </c>
    </row>
    <row r="19" spans="1:2" x14ac:dyDescent="0.35">
      <c r="A19" s="1" t="s">
        <v>101</v>
      </c>
      <c r="B19" s="1">
        <v>2.81788626E-2</v>
      </c>
    </row>
    <row r="20" spans="1:2" x14ac:dyDescent="0.35">
      <c r="A20" s="1" t="s">
        <v>102</v>
      </c>
      <c r="B20" s="1">
        <v>2.81788626E-2</v>
      </c>
    </row>
    <row r="21" spans="1:2" x14ac:dyDescent="0.35">
      <c r="A21" s="1" t="s">
        <v>103</v>
      </c>
      <c r="B21" s="1">
        <v>3.1533489099999999E-2</v>
      </c>
    </row>
    <row r="22" spans="1:2" x14ac:dyDescent="0.35">
      <c r="A22" s="1" t="s">
        <v>104</v>
      </c>
      <c r="B22" s="1">
        <v>3.3546264999999999E-2</v>
      </c>
    </row>
    <row r="23" spans="1:2" x14ac:dyDescent="0.35">
      <c r="A23" s="1" t="s">
        <v>105</v>
      </c>
      <c r="B23" s="1">
        <v>3.5223578200000001E-2</v>
      </c>
    </row>
    <row r="24" spans="1:2" x14ac:dyDescent="0.35">
      <c r="A24" s="1" t="s">
        <v>106</v>
      </c>
      <c r="B24" s="1">
        <v>3.5894503500000001E-2</v>
      </c>
    </row>
    <row r="25" spans="1:2" x14ac:dyDescent="0.35">
      <c r="A25" s="1" t="s">
        <v>107</v>
      </c>
      <c r="B25" s="1">
        <v>4.6964771000000002E-2</v>
      </c>
    </row>
    <row r="26" spans="1:2" x14ac:dyDescent="0.35">
      <c r="A26" s="1" t="s">
        <v>108</v>
      </c>
      <c r="B26" s="1">
        <v>4.7300233599999998E-2</v>
      </c>
    </row>
    <row r="27" spans="1:2" x14ac:dyDescent="0.35">
      <c r="A27" s="1" t="s">
        <v>109</v>
      </c>
      <c r="B27" s="1">
        <v>4.7300233599999998E-2</v>
      </c>
    </row>
    <row r="28" spans="1:2" x14ac:dyDescent="0.35">
      <c r="A28" s="3" t="s">
        <v>110</v>
      </c>
      <c r="B28" s="1">
        <v>4.7635696300000002E-2</v>
      </c>
    </row>
    <row r="29" spans="1:2" x14ac:dyDescent="0.35">
      <c r="A29" s="1" t="s">
        <v>111</v>
      </c>
      <c r="B29" s="1">
        <v>4.8642084199999998E-2</v>
      </c>
    </row>
    <row r="30" spans="1:2" x14ac:dyDescent="0.35">
      <c r="A30" s="1" t="s">
        <v>112</v>
      </c>
      <c r="B30" s="1">
        <v>4.9313009499999998E-2</v>
      </c>
    </row>
    <row r="31" spans="1:2" x14ac:dyDescent="0.35">
      <c r="A31" s="1" t="s">
        <v>113</v>
      </c>
      <c r="B31" s="1">
        <v>5.1325785399999997E-2</v>
      </c>
    </row>
    <row r="32" spans="1:2" x14ac:dyDescent="0.35">
      <c r="A32" s="1" t="s">
        <v>114</v>
      </c>
      <c r="B32" s="1">
        <v>5.3003098700000001E-2</v>
      </c>
    </row>
    <row r="33" spans="1:2" x14ac:dyDescent="0.35">
      <c r="A33" s="1" t="s">
        <v>115</v>
      </c>
      <c r="B33" s="1">
        <v>5.4344949300000001E-2</v>
      </c>
    </row>
    <row r="34" spans="1:2" x14ac:dyDescent="0.35">
      <c r="A34" s="1" t="s">
        <v>116</v>
      </c>
      <c r="B34" s="1">
        <v>5.5351337200000003E-2</v>
      </c>
    </row>
    <row r="35" spans="1:2" x14ac:dyDescent="0.35">
      <c r="A35" s="3" t="s">
        <v>117</v>
      </c>
      <c r="B35" s="1">
        <v>8.7555751599999995E-2</v>
      </c>
    </row>
    <row r="36" spans="1:2" x14ac:dyDescent="0.35">
      <c r="A36" s="1" t="s">
        <v>118</v>
      </c>
      <c r="B36" s="1">
        <v>8.8562139499999998E-2</v>
      </c>
    </row>
    <row r="37" spans="1:2" x14ac:dyDescent="0.35">
      <c r="A37" s="1" t="s">
        <v>119</v>
      </c>
      <c r="B37" s="1">
        <v>9.1245840699999997E-2</v>
      </c>
    </row>
    <row r="38" spans="1:2" x14ac:dyDescent="0.35">
      <c r="A38" s="1" t="s">
        <v>120</v>
      </c>
      <c r="B38" s="1">
        <v>0.10734804789999999</v>
      </c>
    </row>
    <row r="39" spans="1:2" x14ac:dyDescent="0.35">
      <c r="A39" s="1" t="s">
        <v>121</v>
      </c>
      <c r="B39" s="1">
        <v>0.1103672118</v>
      </c>
    </row>
    <row r="40" spans="1:2" x14ac:dyDescent="0.35">
      <c r="A40" s="1" t="s">
        <v>122</v>
      </c>
      <c r="B40" s="1">
        <v>0.1103672118</v>
      </c>
    </row>
    <row r="41" spans="1:2" x14ac:dyDescent="0.35">
      <c r="A41" s="1" t="s">
        <v>123</v>
      </c>
      <c r="B41" s="1">
        <v>0.11137359970000001</v>
      </c>
    </row>
    <row r="42" spans="1:2" x14ac:dyDescent="0.35">
      <c r="A42" s="1" t="s">
        <v>124</v>
      </c>
      <c r="B42" s="1">
        <v>0.1204310913</v>
      </c>
    </row>
    <row r="43" spans="1:2" x14ac:dyDescent="0.35">
      <c r="A43" s="1" t="s">
        <v>125</v>
      </c>
      <c r="B43" s="1">
        <v>0.1241211804</v>
      </c>
    </row>
    <row r="44" spans="1:2" x14ac:dyDescent="0.35">
      <c r="A44" s="1" t="s">
        <v>126</v>
      </c>
      <c r="B44" s="1">
        <v>0.12714034420000001</v>
      </c>
    </row>
    <row r="45" spans="1:2" x14ac:dyDescent="0.35">
      <c r="A45" s="1" t="s">
        <v>127</v>
      </c>
      <c r="B45" s="1">
        <v>0.132172284</v>
      </c>
    </row>
    <row r="46" spans="1:2" x14ac:dyDescent="0.35">
      <c r="A46" s="5" t="s">
        <v>128</v>
      </c>
      <c r="B46" s="1">
        <v>0.1402233876</v>
      </c>
    </row>
    <row r="47" spans="1:2" x14ac:dyDescent="0.35">
      <c r="A47" s="1" t="s">
        <v>129</v>
      </c>
      <c r="B47" s="1">
        <v>0.14257162609999999</v>
      </c>
    </row>
    <row r="48" spans="1:2" x14ac:dyDescent="0.35">
      <c r="A48" s="1" t="s">
        <v>130</v>
      </c>
      <c r="B48" s="1">
        <v>0.1486099538</v>
      </c>
    </row>
    <row r="49" spans="1:2" x14ac:dyDescent="0.35">
      <c r="A49" s="1" t="s">
        <v>131</v>
      </c>
      <c r="B49" s="1">
        <v>0.15733198270000001</v>
      </c>
    </row>
    <row r="50" spans="1:2" x14ac:dyDescent="0.35">
      <c r="A50" s="1" t="s">
        <v>132</v>
      </c>
      <c r="B50" s="1">
        <v>0.16135753450000001</v>
      </c>
    </row>
    <row r="51" spans="1:2" x14ac:dyDescent="0.35">
      <c r="A51" s="1" t="s">
        <v>133</v>
      </c>
      <c r="B51" s="1">
        <v>0.16236392250000001</v>
      </c>
    </row>
    <row r="52" spans="1:2" x14ac:dyDescent="0.35">
      <c r="A52" s="1" t="s">
        <v>134</v>
      </c>
      <c r="B52" s="1">
        <v>0.17544696579999999</v>
      </c>
    </row>
    <row r="53" spans="1:2" x14ac:dyDescent="0.35">
      <c r="A53" s="1" t="s">
        <v>135</v>
      </c>
      <c r="B53" s="1">
        <v>0.1817872099</v>
      </c>
    </row>
    <row r="54" spans="1:2" x14ac:dyDescent="0.35">
      <c r="A54" s="1" t="s">
        <v>136</v>
      </c>
      <c r="B54" s="1">
        <v>0.1895363971</v>
      </c>
    </row>
    <row r="55" spans="1:2" x14ac:dyDescent="0.35">
      <c r="A55" s="1" t="s">
        <v>137</v>
      </c>
      <c r="B55" s="1">
        <v>0.24186857049999999</v>
      </c>
    </row>
    <row r="56" spans="1:2" x14ac:dyDescent="0.35">
      <c r="A56" s="1" t="s">
        <v>138</v>
      </c>
      <c r="B56" s="1">
        <v>0.24555865960000001</v>
      </c>
    </row>
    <row r="57" spans="1:2" x14ac:dyDescent="0.35">
      <c r="A57" s="1" t="s">
        <v>139</v>
      </c>
      <c r="B57" s="1">
        <v>0.25327430049999999</v>
      </c>
    </row>
    <row r="58" spans="1:2" x14ac:dyDescent="0.35">
      <c r="A58" s="1" t="s">
        <v>140</v>
      </c>
      <c r="B58" s="1">
        <v>0.29386528119999999</v>
      </c>
    </row>
    <row r="59" spans="1:2" x14ac:dyDescent="0.35">
      <c r="A59" s="1" t="s">
        <v>141</v>
      </c>
      <c r="B59" s="1">
        <v>0.29721990770000001</v>
      </c>
    </row>
    <row r="60" spans="1:2" x14ac:dyDescent="0.35">
      <c r="A60" s="1" t="s">
        <v>142</v>
      </c>
      <c r="B60" s="1">
        <v>0.30359369800000002</v>
      </c>
    </row>
    <row r="61" spans="1:2" x14ac:dyDescent="0.35">
      <c r="A61" s="1" t="s">
        <v>143</v>
      </c>
      <c r="B61" s="1">
        <v>0.32808247140000002</v>
      </c>
    </row>
    <row r="62" spans="1:2" x14ac:dyDescent="0.35">
      <c r="A62" s="1" t="s">
        <v>144</v>
      </c>
      <c r="B62" s="1">
        <v>0.3461974545</v>
      </c>
    </row>
    <row r="63" spans="1:2" x14ac:dyDescent="0.35">
      <c r="A63" s="1" t="s">
        <v>145</v>
      </c>
      <c r="B63" s="1">
        <v>0.3488811557</v>
      </c>
    </row>
    <row r="64" spans="1:2" x14ac:dyDescent="0.35">
      <c r="A64" s="1" t="s">
        <v>146</v>
      </c>
      <c r="B64" s="1">
        <v>0.39148491219999998</v>
      </c>
    </row>
    <row r="65" spans="1:2" x14ac:dyDescent="0.35">
      <c r="A65" s="1" t="s">
        <v>147</v>
      </c>
      <c r="B65" s="1">
        <v>0.3951750014</v>
      </c>
    </row>
    <row r="66" spans="1:2" x14ac:dyDescent="0.35">
      <c r="A66" s="5" t="s">
        <v>148</v>
      </c>
      <c r="B66" s="2">
        <v>0.42603756520000002</v>
      </c>
    </row>
    <row r="67" spans="1:2" x14ac:dyDescent="0.35">
      <c r="A67" s="1" t="s">
        <v>149</v>
      </c>
      <c r="B67" s="1">
        <v>0.50319397460000004</v>
      </c>
    </row>
    <row r="68" spans="1:2" x14ac:dyDescent="0.35">
      <c r="A68" s="1" t="s">
        <v>150</v>
      </c>
      <c r="B68" s="1">
        <v>0.50386489990000005</v>
      </c>
    </row>
    <row r="69" spans="1:2" x14ac:dyDescent="0.35">
      <c r="A69" s="1" t="s">
        <v>151</v>
      </c>
      <c r="B69" s="1">
        <v>0.52231534560000004</v>
      </c>
    </row>
    <row r="70" spans="1:2" x14ac:dyDescent="0.35">
      <c r="A70" s="1" t="s">
        <v>152</v>
      </c>
      <c r="B70" s="1">
        <v>0.52365719619999995</v>
      </c>
    </row>
    <row r="71" spans="1:2" x14ac:dyDescent="0.35">
      <c r="A71" s="1" t="s">
        <v>153</v>
      </c>
      <c r="B71" s="1">
        <v>0.57498298160000005</v>
      </c>
    </row>
    <row r="72" spans="1:2" x14ac:dyDescent="0.35">
      <c r="A72" s="1" t="s">
        <v>154</v>
      </c>
      <c r="B72" s="1">
        <v>0.60383276949999998</v>
      </c>
    </row>
    <row r="73" spans="1:2" x14ac:dyDescent="0.35">
      <c r="A73" s="1" t="s">
        <v>155</v>
      </c>
      <c r="B73" s="1">
        <v>0.67092529950000002</v>
      </c>
    </row>
    <row r="74" spans="1:2" x14ac:dyDescent="0.35">
      <c r="A74" s="1" t="s">
        <v>156</v>
      </c>
      <c r="B74" s="1">
        <v>0.67729908979999998</v>
      </c>
    </row>
    <row r="75" spans="1:2" x14ac:dyDescent="0.35">
      <c r="A75" s="1" t="s">
        <v>157</v>
      </c>
      <c r="B75" s="1">
        <v>0.77424779560000001</v>
      </c>
    </row>
    <row r="76" spans="1:2" x14ac:dyDescent="0.35">
      <c r="A76" s="5" t="s">
        <v>158</v>
      </c>
      <c r="B76" s="1">
        <v>0.89501434950000003</v>
      </c>
    </row>
    <row r="77" spans="1:2" x14ac:dyDescent="0.35">
      <c r="A77" s="1" t="s">
        <v>159</v>
      </c>
      <c r="B77" s="1">
        <v>0.96680335650000004</v>
      </c>
    </row>
    <row r="78" spans="1:2" x14ac:dyDescent="0.35">
      <c r="A78" s="1" t="s">
        <v>155</v>
      </c>
      <c r="B78" s="1">
        <v>1.0553654960000001</v>
      </c>
    </row>
    <row r="79" spans="1:2" x14ac:dyDescent="0.35">
      <c r="A79" s="1" t="s">
        <v>160</v>
      </c>
      <c r="B79" s="1">
        <v>1.1593589175000001</v>
      </c>
    </row>
    <row r="80" spans="1:2" x14ac:dyDescent="0.35">
      <c r="A80" s="1" t="s">
        <v>161</v>
      </c>
      <c r="B80" s="1">
        <v>1.2147102546999999</v>
      </c>
    </row>
    <row r="81" spans="1:2" x14ac:dyDescent="0.35">
      <c r="A81" s="1" t="s">
        <v>162</v>
      </c>
      <c r="B81" s="1">
        <v>1.274758069</v>
      </c>
    </row>
    <row r="82" spans="1:2" x14ac:dyDescent="0.35">
      <c r="A82" s="1" t="s">
        <v>163</v>
      </c>
      <c r="B82" s="1">
        <v>1.6773132486</v>
      </c>
    </row>
    <row r="83" spans="1:2" x14ac:dyDescent="0.35">
      <c r="A83" s="1" t="s">
        <v>164</v>
      </c>
      <c r="B83" s="1">
        <v>2.2318330086999998</v>
      </c>
    </row>
    <row r="84" spans="1:2" x14ac:dyDescent="0.35">
      <c r="A84" s="1" t="s">
        <v>165</v>
      </c>
      <c r="B84" s="1">
        <v>3.4321183693999999</v>
      </c>
    </row>
    <row r="85" spans="1:2" x14ac:dyDescent="0.35">
      <c r="A85" s="1" t="s">
        <v>166</v>
      </c>
      <c r="B85" s="1">
        <v>4.5045924605999996</v>
      </c>
    </row>
    <row r="86" spans="1:2" x14ac:dyDescent="0.35">
      <c r="A86" s="1" t="s">
        <v>167</v>
      </c>
      <c r="B86" s="1">
        <v>6.1936469020000002</v>
      </c>
    </row>
    <row r="87" spans="1:2" x14ac:dyDescent="0.35">
      <c r="A87" s="1" t="s">
        <v>168</v>
      </c>
      <c r="B87" s="1">
        <v>9.5902062304999998</v>
      </c>
    </row>
    <row r="88" spans="1:2" x14ac:dyDescent="0.35">
      <c r="A88" s="1" t="s">
        <v>169</v>
      </c>
      <c r="B88" s="1">
        <v>9.7706851360000009</v>
      </c>
    </row>
    <row r="89" spans="1:2" x14ac:dyDescent="0.35">
      <c r="A89" s="1" t="s">
        <v>170</v>
      </c>
      <c r="B89" s="1">
        <v>13.686876109</v>
      </c>
    </row>
    <row r="90" spans="1:2" ht="15" thickBot="1" x14ac:dyDescent="0.4">
      <c r="A90" s="2" t="s">
        <v>171</v>
      </c>
      <c r="B90" s="4">
        <v>29.474043380400001</v>
      </c>
    </row>
  </sheetData>
  <sortState xmlns:xlrd2="http://schemas.microsoft.com/office/spreadsheetml/2017/richdata2" ref="A2:B92">
    <sortCondition ref="B2:B9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
  <sheetViews>
    <sheetView workbookViewId="0">
      <pane ySplit="1" topLeftCell="A2" activePane="bottomLeft" state="frozen"/>
      <selection pane="bottomLeft" activeCell="A2" sqref="A2"/>
    </sheetView>
  </sheetViews>
  <sheetFormatPr defaultRowHeight="14.5" x14ac:dyDescent="0.35"/>
  <cols>
    <col min="1" max="1" width="15" customWidth="1"/>
    <col min="2" max="2" width="11.81640625" bestFit="1" customWidth="1"/>
    <col min="3" max="3" width="18.26953125" bestFit="1" customWidth="1"/>
    <col min="4" max="4" width="8.1796875" bestFit="1" customWidth="1"/>
    <col min="5" max="5" width="23.81640625" bestFit="1" customWidth="1"/>
    <col min="6" max="6" width="23.1796875" bestFit="1" customWidth="1"/>
    <col min="7" max="7" width="21.81640625" bestFit="1" customWidth="1"/>
    <col min="8" max="8" width="7.26953125" bestFit="1" customWidth="1"/>
    <col min="9" max="9" width="25.54296875" bestFit="1" customWidth="1"/>
    <col min="10" max="10" width="31" bestFit="1" customWidth="1"/>
  </cols>
  <sheetData>
    <row r="1" spans="1:10" s="7" customFormat="1" x14ac:dyDescent="0.35">
      <c r="A1" s="9" t="s">
        <v>15</v>
      </c>
      <c r="B1" s="9" t="s">
        <v>172</v>
      </c>
      <c r="C1" s="9" t="s">
        <v>173</v>
      </c>
      <c r="D1" s="24" t="s">
        <v>174</v>
      </c>
      <c r="E1" s="9" t="s">
        <v>175</v>
      </c>
      <c r="F1" s="9" t="s">
        <v>176</v>
      </c>
      <c r="G1" s="9" t="s">
        <v>177</v>
      </c>
      <c r="H1" s="9" t="s">
        <v>178</v>
      </c>
      <c r="I1" s="9" t="s">
        <v>179</v>
      </c>
      <c r="J1" s="9" t="s">
        <v>180</v>
      </c>
    </row>
    <row r="2" spans="1:10" x14ac:dyDescent="0.35">
      <c r="A2" t="s">
        <v>63</v>
      </c>
      <c r="B2">
        <v>2586</v>
      </c>
      <c r="C2">
        <v>0</v>
      </c>
      <c r="H2" s="11"/>
    </row>
    <row r="3" spans="1:10" x14ac:dyDescent="0.35">
      <c r="A3" t="s">
        <v>63</v>
      </c>
      <c r="B3">
        <v>2588</v>
      </c>
      <c r="C3">
        <v>97.3</v>
      </c>
      <c r="E3">
        <v>0.7</v>
      </c>
      <c r="F3" t="s">
        <v>181</v>
      </c>
      <c r="G3" t="s">
        <v>182</v>
      </c>
      <c r="H3" s="11" t="s">
        <v>183</v>
      </c>
    </row>
    <row r="4" spans="1:10" x14ac:dyDescent="0.35">
      <c r="A4" t="s">
        <v>63</v>
      </c>
      <c r="B4">
        <v>2604</v>
      </c>
      <c r="C4">
        <v>2.7</v>
      </c>
      <c r="G4" t="s">
        <v>184</v>
      </c>
      <c r="H4" s="11" t="s">
        <v>183</v>
      </c>
    </row>
    <row r="8" spans="1:10" x14ac:dyDescent="0.35">
      <c r="C8" t="s">
        <v>185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workbookViewId="0"/>
  </sheetViews>
  <sheetFormatPr defaultRowHeight="14.5" x14ac:dyDescent="0.35"/>
  <cols>
    <col min="1" max="1" width="17.7265625" customWidth="1"/>
    <col min="2" max="2" width="19.54296875" customWidth="1"/>
  </cols>
  <sheetData>
    <row r="1" spans="1:2" x14ac:dyDescent="0.35">
      <c r="A1" s="26" t="s">
        <v>15</v>
      </c>
      <c r="B1" s="26" t="s">
        <v>186</v>
      </c>
    </row>
    <row r="2" spans="1:2" x14ac:dyDescent="0.35">
      <c r="A2" s="22" t="s">
        <v>63</v>
      </c>
      <c r="B2" s="22" t="s">
        <v>187</v>
      </c>
    </row>
    <row r="3" spans="1:2" x14ac:dyDescent="0.35">
      <c r="A3" s="22" t="s">
        <v>63</v>
      </c>
      <c r="B3" s="36" t="s">
        <v>188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workbookViewId="0"/>
  </sheetViews>
  <sheetFormatPr defaultRowHeight="14.5" x14ac:dyDescent="0.35"/>
  <cols>
    <col min="1" max="1" width="15.7265625" customWidth="1"/>
    <col min="2" max="2" width="43.1796875" customWidth="1"/>
    <col min="3" max="3" width="36.7265625" customWidth="1"/>
    <col min="4" max="4" width="32.26953125" customWidth="1"/>
  </cols>
  <sheetData>
    <row r="1" spans="1:4" s="10" customFormat="1" x14ac:dyDescent="0.35">
      <c r="A1" s="25" t="s">
        <v>186</v>
      </c>
      <c r="B1" s="25" t="s">
        <v>189</v>
      </c>
      <c r="C1" s="25" t="s">
        <v>190</v>
      </c>
      <c r="D1" s="25" t="s">
        <v>191</v>
      </c>
    </row>
    <row r="2" spans="1:4" ht="100.15" customHeight="1" x14ac:dyDescent="0.35">
      <c r="A2" s="23" t="s">
        <v>187</v>
      </c>
      <c r="B2" s="27" t="s">
        <v>192</v>
      </c>
      <c r="C2" s="27" t="s">
        <v>193</v>
      </c>
      <c r="D2" s="40" t="s">
        <v>194</v>
      </c>
    </row>
    <row r="3" spans="1:4" ht="72.5" x14ac:dyDescent="0.35">
      <c r="A3" s="36" t="s">
        <v>188</v>
      </c>
      <c r="B3" s="36" t="s">
        <v>195</v>
      </c>
      <c r="C3" s="36" t="s">
        <v>196</v>
      </c>
      <c r="D3" s="40" t="s">
        <v>197</v>
      </c>
    </row>
  </sheetData>
  <hyperlinks>
    <hyperlink ref="D2" r:id="rId1" tooltip="Persistent link using digital object identifier" xr:uid="{C563E2C7-3381-48B4-84E5-1C9E1251A4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4E2C-855D-496B-A108-BFF7FD624AE5}">
  <dimension ref="A1:G44"/>
  <sheetViews>
    <sheetView workbookViewId="0"/>
  </sheetViews>
  <sheetFormatPr defaultRowHeight="14.5" x14ac:dyDescent="0.35"/>
  <cols>
    <col min="1" max="1" width="70.7265625" customWidth="1"/>
    <col min="2" max="2" width="10.453125" customWidth="1"/>
    <col min="3" max="3" width="14.54296875" customWidth="1"/>
  </cols>
  <sheetData>
    <row r="1" spans="1:6" x14ac:dyDescent="0.35">
      <c r="A1" s="35" t="s">
        <v>198</v>
      </c>
    </row>
    <row r="2" spans="1:6" x14ac:dyDescent="0.35">
      <c r="A2" t="s">
        <v>199</v>
      </c>
    </row>
    <row r="3" spans="1:6" x14ac:dyDescent="0.35">
      <c r="A3" s="32" t="s">
        <v>200</v>
      </c>
      <c r="B3" s="10"/>
      <c r="C3" s="10"/>
      <c r="D3" s="10"/>
    </row>
    <row r="4" spans="1:6" x14ac:dyDescent="0.35">
      <c r="A4" t="s">
        <v>201</v>
      </c>
      <c r="C4" s="10" t="s">
        <v>202</v>
      </c>
    </row>
    <row r="5" spans="1:6" x14ac:dyDescent="0.35">
      <c r="A5" t="s">
        <v>203</v>
      </c>
    </row>
    <row r="6" spans="1:6" x14ac:dyDescent="0.35">
      <c r="A6" t="s">
        <v>204</v>
      </c>
      <c r="C6" t="s">
        <v>205</v>
      </c>
      <c r="D6">
        <v>2.8000000000000001E-2</v>
      </c>
      <c r="E6" t="s">
        <v>206</v>
      </c>
    </row>
    <row r="7" spans="1:6" x14ac:dyDescent="0.35">
      <c r="A7" t="s">
        <v>207</v>
      </c>
      <c r="C7" t="s">
        <v>208</v>
      </c>
      <c r="D7">
        <v>1</v>
      </c>
      <c r="E7" t="s">
        <v>209</v>
      </c>
      <c r="F7" t="s">
        <v>210</v>
      </c>
    </row>
    <row r="8" spans="1:6" x14ac:dyDescent="0.35">
      <c r="A8" t="s">
        <v>211</v>
      </c>
      <c r="C8" t="s">
        <v>212</v>
      </c>
      <c r="D8" s="41">
        <f>1/1.028</f>
        <v>0.97276264591439687</v>
      </c>
      <c r="E8" t="s">
        <v>213</v>
      </c>
      <c r="F8" s="41">
        <f>1-D8</f>
        <v>2.7237354085603127E-2</v>
      </c>
    </row>
    <row r="9" spans="1:6" ht="232" x14ac:dyDescent="0.35">
      <c r="A9" s="36" t="s">
        <v>214</v>
      </c>
    </row>
    <row r="17" spans="1:5" x14ac:dyDescent="0.35">
      <c r="A17" s="10"/>
    </row>
    <row r="19" spans="1:5" x14ac:dyDescent="0.35">
      <c r="A19" s="10"/>
      <c r="B19" s="10"/>
      <c r="C19" s="10"/>
      <c r="D19" s="10"/>
      <c r="E19" s="10"/>
    </row>
    <row r="33" spans="1:7" x14ac:dyDescent="0.35">
      <c r="A33" s="10"/>
      <c r="B33" s="10"/>
      <c r="C33" s="10"/>
      <c r="D33" s="10"/>
      <c r="E33" s="10"/>
      <c r="F33" s="10"/>
      <c r="G33" s="10"/>
    </row>
    <row r="43" spans="1:7" x14ac:dyDescent="0.35">
      <c r="A43" s="10"/>
      <c r="B43" s="10"/>
      <c r="C43" s="10"/>
      <c r="D43" s="10"/>
      <c r="E43" s="10"/>
      <c r="F43" s="10"/>
      <c r="G43" s="10"/>
    </row>
    <row r="44" spans="1:7" x14ac:dyDescent="0.35">
      <c r="A44" s="10"/>
      <c r="B44" s="10"/>
      <c r="C44" s="10"/>
      <c r="D44" s="10"/>
      <c r="E44" s="10"/>
      <c r="F44" s="10"/>
      <c r="G44" s="1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E44AF3D2EA01AD4AA1384A50EDBC774B" ma:contentTypeVersion="18" ma:contentTypeDescription="Create a new document." ma:contentTypeScope="" ma:versionID="5d3bd87d63bbb408606810be4cbc32be">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c66b26c6-8f1c-4be4-8de3-015a9069ddfa" xmlns:ns7="f50c07a3-02d1-4dac-810b-602013bd1aee" targetNamespace="http://schemas.microsoft.com/office/2006/metadata/properties" ma:root="true" ma:fieldsID="e0bcba2866cc38267304f0925970278b" ns1:_="" ns3:_="" ns4:_="" ns5:_="" ns6:_="" ns7:_="">
    <xsd:import namespace="http://schemas.microsoft.com/sharepoint/v3"/>
    <xsd:import namespace="4ffa91fb-a0ff-4ac5-b2db-65c790d184a4"/>
    <xsd:import namespace="http://schemas.microsoft.com/sharepoint.v3"/>
    <xsd:import namespace="http://schemas.microsoft.com/sharepoint/v3/fields"/>
    <xsd:import namespace="c66b26c6-8f1c-4be4-8de3-015a9069ddfa"/>
    <xsd:import namespace="f50c07a3-02d1-4dac-810b-602013bd1aee"/>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Records_x0020_Status" minOccurs="0"/>
                <xsd:element ref="ns6:Records_x0020_Date" minOccurs="0"/>
                <xsd:element ref="ns7:MediaServiceMetadata" minOccurs="0"/>
                <xsd:element ref="ns7:MediaServiceFastMetadata" minOccurs="0"/>
                <xsd:element ref="ns7:MediaServiceAutoTags" minOccurs="0"/>
                <xsd:element ref="ns7:MediaServiceOCR" minOccurs="0"/>
                <xsd:element ref="ns6:SharedWithUsers" minOccurs="0"/>
                <xsd:element ref="ns6:SharedWithDetails" minOccurs="0"/>
                <xsd:element ref="ns6:SharingHintHash" minOccurs="0"/>
                <xsd:element ref="ns7:MediaServiceGenerationTime" minOccurs="0"/>
                <xsd:element ref="ns7:MediaServiceEventHashCode" minOccurs="0"/>
                <xsd:element ref="ns7: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7abd684f-707f-4f8a-af46-4a790ad4db2f}" ma:internalName="TaxCatchAllLabel" ma:readOnly="true" ma:showField="CatchAllDataLabel" ma:web="c66b26c6-8f1c-4be4-8de3-015a9069ddf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7abd684f-707f-4f8a-af46-4a790ad4db2f}" ma:internalName="TaxCatchAll" ma:showField="CatchAllData" ma:web="c66b26c6-8f1c-4be4-8de3-015a9069dd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6b26c6-8f1c-4be4-8de3-015a9069ddfa" elementFormDefault="qualified">
    <xsd:import namespace="http://schemas.microsoft.com/office/2006/documentManagement/types"/>
    <xsd:import namespace="http://schemas.microsoft.com/office/infopath/2007/PartnerControls"/>
    <xsd:element name="Records_x0020_Status" ma:index="28" nillable="true" ma:displayName="Records Status" ma:default="Pending" ma:internalName="Records_x0020_Status">
      <xsd:simpleType>
        <xsd:restriction base="dms:Text"/>
      </xsd:simpleType>
    </xsd:element>
    <xsd:element name="Records_x0020_Date" ma:index="29" nillable="true" ma:displayName="Records Date" ma:hidden="true" ma:internalName="Records_x0020_Date">
      <xsd:simpleType>
        <xsd:restriction base="dms:DateTime"/>
      </xsd:simpleType>
    </xsd:element>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element name="SharingHintHash" ma:index="36"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0c07a3-02d1-4dac-810b-602013bd1aee" elementFormDefault="qualified">
    <xsd:import namespace="http://schemas.microsoft.com/office/2006/documentManagement/types"/>
    <xsd:import namespace="http://schemas.microsoft.com/office/infopath/2007/PartnerControls"/>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MediaServiceAutoTags" ma:index="32" nillable="true" ma:displayName="MediaServiceAutoTags" ma:internalName="MediaServiceAutoTags" ma:readOnly="true">
      <xsd:simpleType>
        <xsd:restriction base="dms:Text"/>
      </xsd:simpleType>
    </xsd:element>
    <xsd:element name="MediaServiceOCR" ma:index="33" nillable="true" ma:displayName="MediaServiceOCR" ma:internalName="MediaServiceOCR" ma:readOnly="true">
      <xsd:simpleType>
        <xsd:restriction base="dms:Note">
          <xsd:maxLength value="255"/>
        </xsd:restriction>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MediaServiceEventHashCode" ma:index="38" nillable="true" ma:displayName="MediaServiceEventHashCode" ma:hidden="true" ma:internalName="MediaServiceEventHashCode" ma:readOnly="true">
      <xsd:simpleType>
        <xsd:restriction base="dms:Text"/>
      </xsd:simpleType>
    </xsd:element>
    <xsd:element name="MediaServiceDateTaken" ma:index="3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Records_x0020_Date xmlns="c66b26c6-8f1c-4be4-8de3-015a9069ddfa" xsi:nil="true"/>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2020-07-16T14:41:07+00:00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Status xmlns="c66b26c6-8f1c-4be4-8de3-015a9069ddfa">Pending</Records_x0020_Status>
  </documentManagement>
</p:properties>
</file>

<file path=customXml/itemProps1.xml><?xml version="1.0" encoding="utf-8"?>
<ds:datastoreItem xmlns:ds="http://schemas.openxmlformats.org/officeDocument/2006/customXml" ds:itemID="{59F138D9-3E2E-4AC0-B4C5-228787755FFB}">
  <ds:schemaRefs>
    <ds:schemaRef ds:uri="http://schemas.microsoft.com/sharepoint/v3/contenttype/forms"/>
  </ds:schemaRefs>
</ds:datastoreItem>
</file>

<file path=customXml/itemProps2.xml><?xml version="1.0" encoding="utf-8"?>
<ds:datastoreItem xmlns:ds="http://schemas.openxmlformats.org/officeDocument/2006/customXml" ds:itemID="{ED7D427E-8E34-4045-8AAB-A03F3A9E59D4}">
  <ds:schemaRefs>
    <ds:schemaRef ds:uri="Microsoft.SharePoint.Taxonomy.ContentTypeSync"/>
  </ds:schemaRefs>
</ds:datastoreItem>
</file>

<file path=customXml/itemProps3.xml><?xml version="1.0" encoding="utf-8"?>
<ds:datastoreItem xmlns:ds="http://schemas.openxmlformats.org/officeDocument/2006/customXml" ds:itemID="{FF7BF9E8-704B-43D5-A97B-449088E909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66b26c6-8f1c-4be4-8de3-015a9069ddfa"/>
    <ds:schemaRef ds:uri="f50c07a3-02d1-4dac-810b-602013bd1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FBE3D0C-82FD-44E8-BB0B-CD07F9BCEF55}">
  <ds:schemaRefs>
    <ds:schemaRef ds:uri="http://purl.org/dc/dcmitype/"/>
    <ds:schemaRef ds:uri="http://schemas.microsoft.com/office/infopath/2007/PartnerControls"/>
    <ds:schemaRef ds:uri="http://purl.org/dc/terms/"/>
    <ds:schemaRef ds:uri="4ffa91fb-a0ff-4ac5-b2db-65c790d184a4"/>
    <ds:schemaRef ds:uri="http://schemas.microsoft.com/office/2006/metadata/properties"/>
    <ds:schemaRef ds:uri="http://schemas.microsoft.com/office/2006/documentManagement/types"/>
    <ds:schemaRef ds:uri="c66b26c6-8f1c-4be4-8de3-015a9069ddfa"/>
    <ds:schemaRef ds:uri="http://schemas.microsoft.com/sharepoint/v3"/>
    <ds:schemaRef ds:uri="http://purl.org/dc/elements/1.1/"/>
    <ds:schemaRef ds:uri="http://schemas.openxmlformats.org/package/2006/metadata/core-properties"/>
    <ds:schemaRef ds:uri="f50c07a3-02d1-4dac-810b-602013bd1aee"/>
    <ds:schemaRef ds:uri="http://schemas.microsoft.com/sharepoint/v3/field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README</vt:lpstr>
      <vt:lpstr>PROFILES</vt:lpstr>
      <vt:lpstr>4420 Profile</vt:lpstr>
      <vt:lpstr>SPECIES</vt:lpstr>
      <vt:lpstr>PROFILE_REFERENCE_CROSSWALK</vt:lpstr>
      <vt:lpstr>REFERENCES</vt:lpstr>
      <vt:lpstr>Raw Data and Calc Table</vt:lpstr>
      <vt:lpstr>'Raw Data and Calc Table'!_Hlk183219</vt:lpstr>
      <vt:lpstr>'Raw Data and Calc Table'!_Hlk3461115</vt:lpstr>
    </vt:vector>
  </TitlesOfParts>
  <Manager/>
  <Company>Abt Associates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Ying Hsu</dc:creator>
  <cp:keywords/>
  <dc:description/>
  <cp:lastModifiedBy>Bray, Casey</cp:lastModifiedBy>
  <cp:revision/>
  <dcterms:created xsi:type="dcterms:W3CDTF">2018-02-11T00:56:48Z</dcterms:created>
  <dcterms:modified xsi:type="dcterms:W3CDTF">2020-07-16T14:41:11Z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0x010100E44AF3D2EA01AD4AA1384A50EDBC774B</vt:lpwstr>
  </property>
</Properties>
</file>