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betfilesrv02.corp.abtassoc.com\redirected$\hsuy\Documents\1-SPECIATE\Incorporated Profiles\2022\"/>
    </mc:Choice>
  </mc:AlternateContent>
  <xr:revisionPtr revIDLastSave="0" documentId="8_{F87C1CB0-DEC9-44F4-81FA-529E508F93B2}" xr6:coauthVersionLast="47" xr6:coauthVersionMax="47" xr10:uidLastSave="{00000000-0000-0000-0000-000000000000}"/>
  <bookViews>
    <workbookView xWindow="-120" yWindow="-120" windowWidth="29040" windowHeight="15840" tabRatio="833" activeTab="1" xr2:uid="{00000000-000D-0000-FFFF-FFFF00000000}"/>
  </bookViews>
  <sheets>
    <sheet name="QA-Plots" sheetId="34" r:id="rId1"/>
    <sheet name="PROFILES" sheetId="15" r:id="rId2"/>
    <sheet name="SPECIES" sheetId="16" r:id="rId3"/>
    <sheet name="REFERENCES" sheetId="17" r:id="rId4"/>
    <sheet name="PROFILE_REFERENCE_CROSSWALK" sheetId="18" r:id="rId5"/>
    <sheet name="CROC Profiles" sheetId="33" r:id="rId6"/>
  </sheets>
  <definedNames>
    <definedName name="_xlnm._FilterDatabase" localSheetId="5" hidden="1">'CROC Profiles'!$A$1:$E$465</definedName>
    <definedName name="_xlnm._FilterDatabase" localSheetId="4" hidden="1">PROFILE_REFERENCE_CROSSWALK!$B$1:$B$16</definedName>
    <definedName name="_xlnm._FilterDatabase" localSheetId="0" hidden="1">'QA-Plots'!$B$1:$B$7</definedName>
    <definedName name="_xlnm._FilterDatabase" localSheetId="3" hidden="1">REFERENCES!#REF!</definedName>
    <definedName name="_xlnm._FilterDatabase" localSheetId="2" hidden="1">SPECIES!$A$1:$I$289</definedName>
    <definedName name="_xlnm.Extract" localSheetId="4">PROFILE_REFERENCE_CROSSWALK!#REF!</definedName>
    <definedName name="_xlnm.Extract" localSheetId="0">'QA-Plots'!#REF!</definedName>
    <definedName name="_xlnm.Extract" localSheetId="3">REFERENCES!#REF!</definedName>
    <definedName name="_xlnm.Extract" localSheetId="2">SPECIES!#REF!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06" i="34" l="1" a="1"/>
  <c r="D106" i="34" s="1"/>
  <c r="D105" i="34" a="1"/>
  <c r="D105" i="34" s="1"/>
  <c r="D104" i="34" a="1"/>
  <c r="D104" i="34" s="1"/>
  <c r="D103" i="34" a="1"/>
  <c r="D103" i="34" s="1"/>
  <c r="D102" i="34" a="1"/>
  <c r="D102" i="34" s="1"/>
  <c r="D101" i="34" a="1"/>
  <c r="D101" i="34" s="1"/>
  <c r="D99" i="34" a="1"/>
  <c r="D99" i="34" s="1"/>
  <c r="D98" i="34" a="1"/>
  <c r="D98" i="34" s="1"/>
  <c r="D97" i="34" a="1"/>
  <c r="D97" i="34" s="1"/>
  <c r="D96" i="34" a="1"/>
  <c r="D96" i="34" s="1"/>
  <c r="D95" i="34" a="1"/>
  <c r="D95" i="34" s="1"/>
  <c r="D94" i="34" a="1"/>
  <c r="D94" i="34" s="1"/>
  <c r="D92" i="34" a="1"/>
  <c r="D92" i="34" s="1"/>
  <c r="D91" i="34" a="1"/>
  <c r="D91" i="34" s="1"/>
  <c r="D90" i="34" a="1"/>
  <c r="D90" i="34" s="1"/>
  <c r="D89" i="34" a="1"/>
  <c r="D89" i="34" s="1"/>
  <c r="D88" i="34" a="1"/>
  <c r="D88" i="34" s="1"/>
  <c r="D87" i="34" a="1"/>
  <c r="D87" i="34" s="1"/>
  <c r="D85" i="34" a="1"/>
  <c r="D85" i="34" s="1"/>
  <c r="D84" i="34" a="1"/>
  <c r="D84" i="34" s="1"/>
  <c r="D83" i="34" a="1"/>
  <c r="D83" i="34" s="1"/>
  <c r="D82" i="34" a="1"/>
  <c r="D82" i="34" s="1"/>
  <c r="D81" i="34" a="1"/>
  <c r="D81" i="34" s="1"/>
  <c r="D80" i="34" a="1"/>
  <c r="D80" i="34" s="1"/>
  <c r="D78" i="34" a="1"/>
  <c r="D78" i="34" s="1"/>
  <c r="D77" i="34" a="1"/>
  <c r="D77" i="34" s="1"/>
  <c r="D76" i="34" a="1"/>
  <c r="D76" i="34" s="1"/>
  <c r="D75" i="34" a="1"/>
  <c r="D75" i="34" s="1"/>
  <c r="D74" i="34" a="1"/>
  <c r="D74" i="34" s="1"/>
  <c r="D73" i="34" a="1"/>
  <c r="D73" i="34" s="1"/>
  <c r="D71" i="34" a="1"/>
  <c r="D71" i="34" s="1"/>
  <c r="D70" i="34" a="1"/>
  <c r="D70" i="34" s="1"/>
  <c r="D69" i="34" a="1"/>
  <c r="D69" i="34" s="1"/>
  <c r="D68" i="34" a="1"/>
  <c r="D68" i="34" s="1"/>
  <c r="D67" i="34" a="1"/>
  <c r="D67" i="34" s="1"/>
  <c r="D66" i="34" a="1"/>
  <c r="D66" i="34" s="1"/>
  <c r="D64" i="34" a="1"/>
  <c r="D64" i="34" s="1"/>
  <c r="D63" i="34" a="1"/>
  <c r="D63" i="34" s="1"/>
  <c r="D62" i="34" a="1"/>
  <c r="D62" i="34" s="1"/>
  <c r="D61" i="34" a="1"/>
  <c r="D61" i="34" s="1"/>
  <c r="D60" i="34" a="1"/>
  <c r="D60" i="34" s="1"/>
  <c r="D59" i="34" a="1"/>
  <c r="D59" i="34" s="1"/>
  <c r="D57" i="34" a="1"/>
  <c r="D57" i="34" s="1"/>
  <c r="D56" i="34" a="1"/>
  <c r="D56" i="34" s="1"/>
  <c r="D55" i="34" a="1"/>
  <c r="D55" i="34" s="1"/>
  <c r="D54" i="34" a="1"/>
  <c r="D54" i="34" s="1"/>
  <c r="D53" i="34" a="1"/>
  <c r="D53" i="34" s="1"/>
  <c r="D52" i="34" a="1"/>
  <c r="D52" i="34" s="1"/>
  <c r="D50" i="34" a="1"/>
  <c r="D50" i="34" s="1"/>
  <c r="D49" i="34" a="1"/>
  <c r="D49" i="34" s="1"/>
  <c r="D48" i="34" a="1"/>
  <c r="D48" i="34" s="1"/>
  <c r="D47" i="34" a="1"/>
  <c r="D47" i="34" s="1"/>
  <c r="D46" i="34" a="1"/>
  <c r="D46" i="34" s="1"/>
  <c r="D45" i="34" a="1"/>
  <c r="D45" i="34" s="1"/>
  <c r="D43" i="34" a="1"/>
  <c r="D43" i="34" s="1"/>
  <c r="D42" i="34" a="1"/>
  <c r="D42" i="34" s="1"/>
  <c r="D41" i="34" a="1"/>
  <c r="D41" i="34" s="1"/>
  <c r="D40" i="34" a="1"/>
  <c r="D40" i="34" s="1"/>
  <c r="D39" i="34" a="1"/>
  <c r="D39" i="34" s="1"/>
  <c r="D38" i="34" a="1"/>
  <c r="D38" i="34" s="1"/>
  <c r="D36" i="34" a="1"/>
  <c r="D36" i="34" s="1"/>
  <c r="D35" i="34" a="1"/>
  <c r="D35" i="34" s="1"/>
  <c r="D34" i="34" a="1"/>
  <c r="D34" i="34" s="1"/>
  <c r="D33" i="34" a="1"/>
  <c r="D33" i="34" s="1"/>
  <c r="D32" i="34" a="1"/>
  <c r="D32" i="34" s="1"/>
  <c r="D31" i="34" a="1"/>
  <c r="D31" i="34" s="1"/>
  <c r="D29" i="34" a="1"/>
  <c r="D29" i="34" s="1"/>
  <c r="D28" i="34" a="1"/>
  <c r="D28" i="34" s="1"/>
  <c r="D27" i="34" a="1"/>
  <c r="D27" i="34" s="1"/>
  <c r="D26" i="34" a="1"/>
  <c r="D26" i="34" s="1"/>
  <c r="D25" i="34" a="1"/>
  <c r="D25" i="34" s="1"/>
  <c r="D24" i="34" a="1"/>
  <c r="D24" i="34" s="1"/>
  <c r="D22" i="34" a="1"/>
  <c r="D22" i="34" s="1"/>
  <c r="D21" i="34" a="1"/>
  <c r="D21" i="34" s="1"/>
  <c r="D20" i="34" a="1"/>
  <c r="D20" i="34" s="1"/>
  <c r="D19" i="34" a="1"/>
  <c r="D19" i="34" s="1"/>
  <c r="D18" i="34" a="1"/>
  <c r="D18" i="34" s="1"/>
  <c r="D17" i="34" a="1"/>
  <c r="D17" i="34" s="1"/>
  <c r="D15" i="34" a="1"/>
  <c r="D15" i="34" s="1"/>
  <c r="D14" i="34" a="1"/>
  <c r="D14" i="34" s="1"/>
  <c r="D13" i="34" a="1"/>
  <c r="D13" i="34" s="1"/>
  <c r="D12" i="34" a="1"/>
  <c r="D12" i="34" s="1"/>
  <c r="D11" i="34" a="1"/>
  <c r="D11" i="34" s="1"/>
  <c r="D10" i="34" a="1"/>
  <c r="D10" i="34" s="1"/>
  <c r="D8" i="34" a="1"/>
  <c r="D8" i="34" s="1"/>
  <c r="D7" i="34" a="1"/>
  <c r="D7" i="34" s="1"/>
  <c r="D6" i="34" a="1"/>
  <c r="D6" i="34" s="1"/>
  <c r="D5" i="34" a="1"/>
  <c r="D5" i="34" s="1"/>
  <c r="D4" i="34" a="1"/>
  <c r="D4" i="34" s="1"/>
  <c r="D3" i="34" a="1"/>
  <c r="D3" i="34" s="1"/>
  <c r="F100" i="34" l="1"/>
  <c r="F93" i="34"/>
  <c r="F86" i="34"/>
  <c r="F79" i="34"/>
  <c r="F72" i="34"/>
  <c r="F65" i="34"/>
  <c r="F58" i="34"/>
  <c r="F51" i="34"/>
  <c r="F44" i="34"/>
  <c r="F37" i="34"/>
  <c r="F30" i="34"/>
  <c r="F23" i="34"/>
  <c r="F16" i="34"/>
  <c r="F9" i="34"/>
  <c r="F2" i="34"/>
  <c r="E93" i="34" l="1"/>
  <c r="E86" i="34"/>
  <c r="E79"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E9" i="34"/>
  <c r="E2" i="34"/>
  <c r="A4" i="34"/>
  <c r="A5" i="34"/>
  <c r="A6" i="34"/>
  <c r="A7" i="34"/>
  <c r="A8" i="34"/>
  <c r="A3" i="34"/>
  <c r="A2" i="34"/>
  <c r="E16" i="34" l="1"/>
  <c r="E72" i="34"/>
  <c r="E65" i="34"/>
  <c r="E100" i="34"/>
  <c r="E37" i="34"/>
  <c r="E23" i="34"/>
  <c r="E58" i="34"/>
  <c r="E44" i="34"/>
  <c r="E30" i="34"/>
  <c r="E51"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<sst xmlns="http://schemas.openxmlformats.org/spreadsheetml/2006/main" count="2757" uniqueCount="263">
  <si>
    <t>PROFILE_CODE</t>
  </si>
  <si>
    <t>PROFILE_NAME</t>
  </si>
  <si>
    <t>PROFILE_TYPE</t>
  </si>
  <si>
    <t>MASTER_POLLUTANT</t>
  </si>
  <si>
    <t>QSCORE</t>
  </si>
  <si>
    <t>QSCORE_DESC</t>
  </si>
  <si>
    <t>QUALITY</t>
  </si>
  <si>
    <t>CONTROLS</t>
  </si>
  <si>
    <t>PROFILE_DATE</t>
  </si>
  <si>
    <t>PROFILE_NOTES</t>
  </si>
  <si>
    <t>TOTAL</t>
  </si>
  <si>
    <t>TEST_METHOD</t>
  </si>
  <si>
    <t>NORMALIZATION_BASIS</t>
  </si>
  <si>
    <t>ORIGINAL_COMPOSITE</t>
  </si>
  <si>
    <t>STANDARD</t>
  </si>
  <si>
    <t>INCLUDES_INORGANIC GAS</t>
  </si>
  <si>
    <t>TEST_YEAR</t>
  </si>
  <si>
    <t>JUDGEMENT_RATING</t>
  </si>
  <si>
    <t>VINTAGE_RATING</t>
  </si>
  <si>
    <t>DATA_QUANTITY_RATING</t>
  </si>
  <si>
    <t>REGION</t>
  </si>
  <si>
    <t>SAMPLES</t>
  </si>
  <si>
    <t>LOWER_SIZE</t>
  </si>
  <si>
    <t>UPPER_SIZE</t>
  </si>
  <si>
    <t>SIBLING</t>
  </si>
  <si>
    <t>VERSION</t>
  </si>
  <si>
    <t>TOG_to_VOC RATIO</t>
  </si>
  <si>
    <t>TEMP_SAMPLE_C</t>
  </si>
  <si>
    <t>RH_SAMPLE</t>
  </si>
  <si>
    <t>PARTICLE_LOADING_ug_per_m3</t>
  </si>
  <si>
    <t>ORGANIC_LOADING_ug_per_m3</t>
  </si>
  <si>
    <t>CATEGORY_LEVEL_1_Generation_Mechanism</t>
  </si>
  <si>
    <t>CATEGORY_LEVEL_2_Sector_Equipment</t>
  </si>
  <si>
    <t>CATEGORY_LEVEL_3_ Fuel_Product</t>
  </si>
  <si>
    <t>MASTER_POLLUTANT_EMISSION_RATE</t>
  </si>
  <si>
    <t>MASTER_POLL_EMISSION_RATE_UNIT</t>
  </si>
  <si>
    <t>ORGANIC_MATTER_to_ORGANIC_CARBON_RATIO</t>
  </si>
  <si>
    <t>MASS_OVERAGE_PERCENT</t>
  </si>
  <si>
    <t>CREATED BY</t>
  </si>
  <si>
    <t>CREATED Date</t>
  </si>
  <si>
    <t>MODIFIED BY</t>
  </si>
  <si>
    <t>MODIFIED DATE</t>
  </si>
  <si>
    <t>REVIEWED BY</t>
  </si>
  <si>
    <t>REVIEWED DATE</t>
  </si>
  <si>
    <t>Data_Origin</t>
  </si>
  <si>
    <t>Keywords</t>
  </si>
  <si>
    <t>DOC_LINK</t>
  </si>
  <si>
    <t>Q_LINK</t>
  </si>
  <si>
    <t>None</t>
  </si>
  <si>
    <t>Sum of species</t>
  </si>
  <si>
    <t>Yes</t>
  </si>
  <si>
    <t>SPECIES_ID</t>
  </si>
  <si>
    <t>WEIGHT_PERCENT</t>
  </si>
  <si>
    <t>INCLUDE_IN_SUM</t>
  </si>
  <si>
    <t>UNCERTAINTY_PERCENT</t>
  </si>
  <si>
    <t>UNCERTAINTY_METHOD</t>
  </si>
  <si>
    <t>ANALYTICAL_METHOD</t>
  </si>
  <si>
    <t>PHASE</t>
  </si>
  <si>
    <t>SPECIES_EMISSION_RATE_UNIT</t>
  </si>
  <si>
    <t>N/A</t>
  </si>
  <si>
    <t>REF_Code</t>
  </si>
  <si>
    <t>REFERENCE</t>
  </si>
  <si>
    <t>REF_DESCRIPTION</t>
  </si>
  <si>
    <t>LINK</t>
  </si>
  <si>
    <t>SPECIES_NAME</t>
  </si>
  <si>
    <t>log(C*)</t>
  </si>
  <si>
    <t>Weight_Percent</t>
  </si>
  <si>
    <t>Lu2018</t>
  </si>
  <si>
    <t>Lu, Q., Zhao, Y., and Robinson, A. L., 2018. 'Comprehensive organic emission profiles for gasoline, diesel, and gas-turbine engines including intermediate and semi-volatile organic compound emissions', Atmospheric Chemistry and Physics, 18, 17637-17654. http://doi.org/10.5194/acp-18-17637-2018</t>
  </si>
  <si>
    <t>http://doi.org/10.5194/acp-18-17637-2018</t>
  </si>
  <si>
    <t>*Existing in SPECIATE</t>
  </si>
  <si>
    <t>Clark2005</t>
  </si>
  <si>
    <t>Clark, Nigel N., Mridul Guatam, W. Scott Wayne, Donald W. Lyons, and Gregory Thompson. 2005. 'Heavy-Duty Vehicle Chassis Dynamometer Testing for Emissions Inventory, Air Quality Modeling, Source Apportionment and Air Toxics Emissions Inventory - Final Rep</t>
  </si>
  <si>
    <t xml:space="preserve">Twenty Heavy Heavy-Duty Diesel Trucks (HHDDT) and Medium Heavy-Duty Trucks (MHDT) were characterized for emissions in Phase 2 of the E-55/59 program. Project E-55/59 Phase 2 (E-55/59-2) had the objective of acquiring regulated emissions measurements from </t>
  </si>
  <si>
    <t>https://ntrl.ntis.gov/NTRL/dashboard/searchResults/titleDetail/PB2005108591.xhtml</t>
  </si>
  <si>
    <t>Ben Murphy</t>
  </si>
  <si>
    <t>Composite</t>
  </si>
  <si>
    <t>Gasoline</t>
  </si>
  <si>
    <t>Diesel</t>
  </si>
  <si>
    <t>Nonroad; Gas Turbine; Aircraft</t>
  </si>
  <si>
    <t>Lu2020</t>
  </si>
  <si>
    <t>Lu, Q., Murphy, B. N., Qin, M., Adams, P. J., Zhao, Y., Pye, H. O. T., Efstathiou, C., Allen, C., and Robinson, A. L., 2020. 'Simulation of organic aerosol formation during the CalNex study:
updated mobile emissions and secondary organic aerosol
parameterization for intermediate-volatility
organic compounds', Atmospheric Chemistry and Physics, 20, 4313–4332. https://doi.org/10.5194/acp-20-4313-2020</t>
  </si>
  <si>
    <t>https://doi.org/10.5194/acp-20-4313-2020</t>
  </si>
  <si>
    <t>Profile</t>
  </si>
  <si>
    <t>100CROC</t>
  </si>
  <si>
    <t>101CROC</t>
  </si>
  <si>
    <t>102CROC</t>
  </si>
  <si>
    <t>103CROC</t>
  </si>
  <si>
    <t>104CROC</t>
  </si>
  <si>
    <t>105CROC</t>
  </si>
  <si>
    <t>106CROC</t>
  </si>
  <si>
    <t>107CROC</t>
  </si>
  <si>
    <t>108CROC</t>
  </si>
  <si>
    <t>109CROC</t>
  </si>
  <si>
    <t>110CROC</t>
  </si>
  <si>
    <t>111CROC</t>
  </si>
  <si>
    <t>112CROC</t>
  </si>
  <si>
    <t>113CROC</t>
  </si>
  <si>
    <t>114CROC</t>
  </si>
  <si>
    <t>PM</t>
  </si>
  <si>
    <t>Onroad; Gasoline; Running</t>
  </si>
  <si>
    <t>Onroad; CNG; OCR</t>
  </si>
  <si>
    <t>Nonroad; Gasoline</t>
  </si>
  <si>
    <t>Nonroad; Diesel; DPF</t>
  </si>
  <si>
    <t>Nonroad; Diesel; Airport</t>
  </si>
  <si>
    <t>Onroad; Gasoline; Cold Start</t>
  </si>
  <si>
    <t>Onroad; Diesel; pre-2007</t>
  </si>
  <si>
    <t>Onroad; Diesel; 2007 plus</t>
  </si>
  <si>
    <t>Onroad; CNG; Non-OCR</t>
  </si>
  <si>
    <t>Nonroad; Diesel; Non-DPF</t>
  </si>
  <si>
    <t>Nonroad; Diesel; Rail Marine</t>
  </si>
  <si>
    <t>Nonroad; Residual Oil; Marine</t>
  </si>
  <si>
    <t>CROC_CODE</t>
  </si>
  <si>
    <t>Aluminum</t>
  </si>
  <si>
    <t>Antimony</t>
  </si>
  <si>
    <t>Barium</t>
  </si>
  <si>
    <t>Cadmium</t>
  </si>
  <si>
    <t>Calcium</t>
  </si>
  <si>
    <t>Chromium</t>
  </si>
  <si>
    <t>Cobalt</t>
  </si>
  <si>
    <t>Copper</t>
  </si>
  <si>
    <t>Indium</t>
  </si>
  <si>
    <t>Iron</t>
  </si>
  <si>
    <t>Lanthanum</t>
  </si>
  <si>
    <t>Lead</t>
  </si>
  <si>
    <t>Magnesium</t>
  </si>
  <si>
    <t>Manganese</t>
  </si>
  <si>
    <t>Molybdenum</t>
  </si>
  <si>
    <t>Nickel</t>
  </si>
  <si>
    <t>Nitrate</t>
  </si>
  <si>
    <t>Organic carbon</t>
  </si>
  <si>
    <t>Phosphorus</t>
  </si>
  <si>
    <t>Potassium</t>
  </si>
  <si>
    <t>Silicon</t>
  </si>
  <si>
    <t>Sodium</t>
  </si>
  <si>
    <t>Sulfate</t>
  </si>
  <si>
    <t>Sulfur</t>
  </si>
  <si>
    <t>Tin</t>
  </si>
  <si>
    <t>Titanium</t>
  </si>
  <si>
    <t>Vanadium</t>
  </si>
  <si>
    <t>Zinc</t>
  </si>
  <si>
    <t>Ammonium</t>
  </si>
  <si>
    <t>Chlorine atom</t>
  </si>
  <si>
    <t>Elemental Carbon</t>
  </si>
  <si>
    <t>Bromine Atom</t>
  </si>
  <si>
    <t>Potassium ion</t>
  </si>
  <si>
    <t>Particulate Non-Carbon Organic Matter</t>
  </si>
  <si>
    <t>Metal-bound Oxygen</t>
  </si>
  <si>
    <t>Other Unspeciated PM2.5</t>
  </si>
  <si>
    <t>POCP2, C* = 1e2 ug m-3</t>
  </si>
  <si>
    <t>POCP1, C* = 1e1 ug m-3</t>
  </si>
  <si>
    <t>POCP0, C* = 1e0 ug m-3</t>
  </si>
  <si>
    <t>POCN1, C* = 1e-1 ug m-3</t>
  </si>
  <si>
    <t>POCN2, C* = 1e-2 ug m-3</t>
  </si>
  <si>
    <t>PNCOMP2, C* = 1e2 ug m-3</t>
  </si>
  <si>
    <t>PNCOMP1, C* = 1e1 ug m-3</t>
  </si>
  <si>
    <t>PNCOMP0, C* = 1e0 ug m-3</t>
  </si>
  <si>
    <t>PNCOMN1, C* = 1e-1 ug m-3</t>
  </si>
  <si>
    <t>PNCOMN2, C* = 1e-2 ug m-3</t>
  </si>
  <si>
    <t>ROCN2ALK</t>
  </si>
  <si>
    <t>ROCN1ALK</t>
  </si>
  <si>
    <t>ROCP0ALK</t>
  </si>
  <si>
    <t>ROCP1ALK</t>
  </si>
  <si>
    <t>ROCP2ALK</t>
  </si>
  <si>
    <t>Agrawal2008</t>
  </si>
  <si>
    <t>Kinsey2011</t>
  </si>
  <si>
    <t>EPA2018</t>
  </si>
  <si>
    <t>Reff2009</t>
  </si>
  <si>
    <t>Agrawal, Harshit, William A Welch, J Wayne Miller, and David R Cocker. 2008. 'Emission Measurements from a Crude Oil Tanker at Sea,' Environmental Science &amp; Technology, 42, no. 19: 7098-103. https://pubs.acs.org/doi/10.1021/es703102y</t>
  </si>
  <si>
    <t xml:space="preserve">This work presents a set of regulated and nonregulated emission factors for the main propulsion engine (ME), auxiliary engine (AE) and an auxiliary boiler on a Suezmax class tanker while operating at sea.  The vessel burned two fuels: a heavy fuel oil in </t>
  </si>
  <si>
    <t>https://pubs.acs.org/doi/10.1021/es703102y</t>
  </si>
  <si>
    <t>Speciation of Total Organic Gas and Particulate Matter Emissions from On-road Vehicles in MOVES2014b, July 2018, EPA-420-R-18-012 https://nepis.epa.gov/Exe/ZyPDF.cgi?Dockey=P100UXME.pdf</t>
  </si>
  <si>
    <t>MOVES2014 incorporates the process of TOG and PM2.5 speciation, and can produce the TOG and PM2.5 species needed by air quality models.  The purpose of this document is to describe how OTAQ has incorporated the speciation process, which previously occurre</t>
  </si>
  <si>
    <t>https://nepis.epa.gov/Exe/ZyPDF.cgi?Dockey=P100UXME.pdf</t>
  </si>
  <si>
    <t>Kinsey, JS, MD Hays, Y Dong, DC Williams, and R Logan. 2011. 'Chemical Characterization of the Fine Particle Emissions from Commercial Aircraft Engines During the Aircraft Particle Emissions Experiment (Apex) 1 to 3', Environmental Science &amp; Technology 45</t>
  </si>
  <si>
    <t>The APEX project studied detailed chemical information on the fine particulate matter generated by commercial aviation engines. The exhaust plumes of seven turbofan engine models were sampled as part of the three test campaigns of APEX.  In these experime</t>
  </si>
  <si>
    <t>http://doi.org/10.1021/es103880d</t>
  </si>
  <si>
    <t>Reff, Adam, Prakash V Bhave, Heather Simon, Thompson G Pace, George A Pouliot, J David Mobley, and Marc Houyoux. 2009. 'Emissions Inventory of PM2.5 Trace Elements across the United States', Environmental Science &amp; Technology, 43, no. 15: 5790-96. http://</t>
  </si>
  <si>
    <t>To compute emissions of each trace element, PM2.5 mass emissions from the NEI were multiplied by source-specific speciation profiles. The SPECIATE database (http://www.epa.gov/ttn/chief/software/speciate/) is currently the most comprehensive collection of</t>
  </si>
  <si>
    <t>http://doi.org/10.1021/es802930x</t>
  </si>
  <si>
    <t>Unspeciated</t>
  </si>
  <si>
    <t>Organic</t>
  </si>
  <si>
    <t>Inorganic</t>
  </si>
  <si>
    <t>NR</t>
  </si>
  <si>
    <t>NV</t>
  </si>
  <si>
    <t>Jathar2020</t>
  </si>
  <si>
    <t>Jathar, S. H., Sharma, N., Galang, A., Vanderheyden, C., Takhar, M., Chan, A. W. H., Pierce, J. R., Volckens, J. "Measuring and modeling the primary organic aerosol volatility from a modern non-road diesel engine." Atmospheric Environment, 223, 2020.</t>
  </si>
  <si>
    <t>https://doi.org/10.1016/j.atmosenv.2019.117221</t>
  </si>
  <si>
    <t>Primary organic aerosol (POA) in diesel exhaust is semi-volatile and partitions mass between the gas and particle phases. POA volatility is not well understood for alternative fuels, varying engine loads, and for engines that feature modern emissions controls. In this study, we performed filter-based measurements of diesel exhaust from a modern-day non-road diesel engine for two different fuels (conventional diesel and soy-based biodiesel), two
different engine loads (idle and 50% load), and with and without an emissions control device.</t>
  </si>
  <si>
    <t>Huang2018</t>
  </si>
  <si>
    <t>https://pubs.acs.org/doi/10.1021/acs.est.8b04418</t>
  </si>
  <si>
    <t xml:space="preserve">Huang, C., Hu, Q., Li, Y., Tian, J., Ma, Y., Zhao, Y., Feng, J., An, J., Qiao, L., Wang, H., Jing, S. a., Huang, D., Lou, S., Zhou, M., Zhu, S., Tao, S., Li, L. Intermediate Volatility Organic Compound Emissions from a Large Cargo Vessel Operated under Real-World Conditions. Environ. Sci. Technol. 2018, 52, 12934−12942. </t>
  </si>
  <si>
    <t>Intermediate volatility organic compound (IVOC) emissions from a large cargo vessel were characterized under real-world operating conditions using an on-board measurement system. Test ship fuel-based emission factors (EFs) of total IVOCs were determined for two fuel types and seven operating conditions.</t>
  </si>
  <si>
    <t>Combustion</t>
  </si>
  <si>
    <t>Mobile; Onroad; Light Duty</t>
  </si>
  <si>
    <t>Mobile; Onroad</t>
  </si>
  <si>
    <t>Mobile; Aircraft</t>
  </si>
  <si>
    <t>Jet Fuel</t>
  </si>
  <si>
    <t>Mobile; Marine</t>
  </si>
  <si>
    <t>Heavy Fuel Oil</t>
  </si>
  <si>
    <t>100GROC; 101GROC; 108GROC</t>
  </si>
  <si>
    <t>102GROC; 103GROC; 109GROC</t>
  </si>
  <si>
    <t>104GROC</t>
  </si>
  <si>
    <t>105GROC; 106GROC</t>
  </si>
  <si>
    <t>107GROC; 117GROC</t>
  </si>
  <si>
    <t>110GROC; 111GROC; 112GROC; 113GROC; 118GROC</t>
  </si>
  <si>
    <t>114GROC; 115GROC; 116GROC</t>
  </si>
  <si>
    <t>119GROC</t>
  </si>
  <si>
    <t>120GROC</t>
  </si>
  <si>
    <t>121GROC</t>
  </si>
  <si>
    <t>122GROC</t>
  </si>
  <si>
    <t>Onroad Gasoline Cold Start</t>
  </si>
  <si>
    <t>Onroad Gasoline Running</t>
  </si>
  <si>
    <t>Onroad CNG Non-OCR</t>
  </si>
  <si>
    <t>Onroad CNG OCR</t>
  </si>
  <si>
    <t>Nonroad Gasoline</t>
  </si>
  <si>
    <t>Nonroad Diesel Non-DPF</t>
  </si>
  <si>
    <t>Nonroad Diesel DPF</t>
  </si>
  <si>
    <t>Nonroad Diesel Airport</t>
  </si>
  <si>
    <t>Nonroad Gas Turbine Aircraft</t>
  </si>
  <si>
    <t>Nonroad Diesel Rail</t>
  </si>
  <si>
    <t>Nonroad Diesel Marine</t>
  </si>
  <si>
    <t>Nonroad Residual Oil Marine</t>
  </si>
  <si>
    <t>Onroad Diesel Non-DPF Idle</t>
  </si>
  <si>
    <t>Onroad Diesel Non-DPF Start/Run</t>
  </si>
  <si>
    <t>Onroad Diesel DPF</t>
  </si>
  <si>
    <t>PM-CR1</t>
  </si>
  <si>
    <t>Mobile; Nonroad</t>
  </si>
  <si>
    <t>Mobile; Rail</t>
  </si>
  <si>
    <t>Mobile; Airport</t>
  </si>
  <si>
    <t>Mobile; Onroad; DPF</t>
  </si>
  <si>
    <t>Mobile; Nonroad; Non-DPF</t>
  </si>
  <si>
    <t>Mobile; Nonroad; DPF</t>
  </si>
  <si>
    <t>Mobile; Onroad; Non-DPF</t>
  </si>
  <si>
    <t>CNG</t>
  </si>
  <si>
    <t>Base SPECIATE profile</t>
  </si>
  <si>
    <t>5675AE6</t>
  </si>
  <si>
    <t>Composite of existing relevant profile (8992), speciated SVOCs from more recent study, and an assigned, lumped volatility distribution for remaining OC+NCOM mass.</t>
  </si>
  <si>
    <t>Composite of existing relevant profile (8993), speciated SVOCs from more recent study, and an assigned, lumped volatility distribution for remaining OC+NCOM mass.</t>
  </si>
  <si>
    <t>Composite of existing relevant profile (8994), speciated SVOCs from more recent study, and an assigned, lumped volatility distribution for remaining OC+NCOM mass.</t>
  </si>
  <si>
    <t>Composite of existing relevant profile (8995), speciated SVOCs from more recent study, and an assigned, lumped volatility distribution for remaining OC+NCOM mass.</t>
  </si>
  <si>
    <t>Composite of existing relevant profile (8996), speciated SVOCs from more recent study, and an assigned, lumped volatility distribution for remaining OC+NCOM mass.</t>
  </si>
  <si>
    <t>Composite of existing relevant profile (95219), speciated SVOCs from more recent study, and an assigned, lumped volatility distribution for remaining OC+NCOM mass.</t>
  </si>
  <si>
    <t>Composite of existing relevant profile (95220), speciated SVOCs from more recent study, and an assigned, lumped volatility distribution for remaining OC+NCOM mass.</t>
  </si>
  <si>
    <t>Composite of existing relevant profile (91113), speciated SVOCs from more recent study, and an assigned, lumped volatility distribution for remaining OC+NCOM mass.</t>
  </si>
  <si>
    <t>Composite of existing relevant profile (8873), speciated SVOCs from more recent study, and an assigned, lumped volatility distribution for remaining OC+NCOM mass.</t>
  </si>
  <si>
    <t>Composite of existing relevant profile (5675AE6), speciated SVOCs from more recent study, and an assigned, lumped volatility distribution for remaining OC+NCOM mass.</t>
  </si>
  <si>
    <t>https://gaftp.epa.gov/air/emismod/SPECIATE_supportingdata/v5_2/MobileCROC_SPECIATE_workbook.xlsx</t>
  </si>
  <si>
    <t>C</t>
  </si>
  <si>
    <t>Excellent</t>
  </si>
  <si>
    <t>https://gaftp.epa.gov/air/emismod/SPECIATE_supportingdata/v5_2/QSCORE Mobile CROC PM profiles.docx</t>
  </si>
  <si>
    <t>8873AE6</t>
  </si>
  <si>
    <t>From: Seltzer, Karl &lt;Seltzer.Karl@epa.gov&gt;</t>
  </si>
  <si>
    <t>Sent: Monday, November 28, 2022 9:28 AM</t>
  </si>
  <si>
    <t>To: Pouliot, George &lt;Pouliot.George@epa.gov&gt;; Diem, Art &lt;Diem.Art@epa.gov&gt;; Rao, Venkatesh &lt;Rao.Venkatesh@epa.gov&gt;; Frank Divita &lt;frank_divita@abtassoc.com&gt;; Ying Hsu &lt;ying_hsu@abtassoc.com&gt;; Toro, Claudia &lt;Toro.Claudia@epa.gov&gt;</t>
  </si>
  <si>
    <t>Cc: Murphy, Benjamin &lt;Murphy.Benjamin@epa.gov&gt;</t>
  </si>
  <si>
    <t>Subject: 111CROC bug</t>
  </si>
  <si>
    <t>Warning from Abt: External email. Be careful opening links and attachments.</t>
  </si>
  <si>
    <t>Hi all,</t>
  </si>
  <si>
    <t>I found a small metadata bug in the 111CROC profile we added for v5.2 The ORGANIC_MATTER_to_ORGANIC_CARBON_RATIO in the workbook was mistakingly set to 1.0 rather than 1.25. Is Abt able to work on SPECIATE again? If yes, can we make this update to the database and respective workbook?</t>
  </si>
  <si>
    <t>Thanks,</t>
  </si>
  <si>
    <t>Karl</t>
  </si>
  <si>
    <t>Karl Seltzer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</si>
</sst>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00000"/>
    <numFmt numFmtId="166" formatCode="0.0"/>
  </numFmts>
  <fonts count="2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rgb="FF000000"/>
      <name val="Calibri"/>
      <family val="2"/>
    </font>
    <font>
      <sz val="10"/>
      <color indexed="8"/>
      <name val="Arial"/>
      <family val="2"/>
    </font>
    <font>
      <b/>
      <sz val="11"/>
      <color indexed="8"/>
      <name val="Calibri"/>
      <family val="2"/>
    </font>
    <font>
      <sz val="11"/>
      <color indexed="8"/>
      <name val="Calibri"/>
      <family val="2"/>
    </font>
    <font>
      <sz val="11"/>
      <color rgb="FF000000"/>
      <name val="Calibri"/>
      <family val="2"/>
      <scheme val="minor"/>
    </font>
    <font>
      <sz val="11"/>
      <color indexed="8"/>
      <name val="Calibri"/>
      <family val="2"/>
    </font>
    <font>
      <sz val="10"/>
      <color indexed="8"/>
      <name val="Arial"/>
      <family val="2"/>
    </font>
    <font>
      <sz val="8"/>
      <name val="Calibri"/>
      <family val="2"/>
      <scheme val="minor"/>
    </font>
    <font>
      <u/>
      <sz val="11"/>
      <color theme="10"/>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0C0C0"/>
        <bgColor rgb="FFC0C0C0"/>
      </patternFill>
    </fill>
    <fill>
      <patternFill patternType="solid">
        <fgColor indexed="22"/>
        <bgColor indexed="0"/>
      </patternFill>
    </fill>
    <fill>
      <patternFill patternType="solid">
        <fgColor rgb="FFFFFF00"/>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0" borderId="0"/>
    <xf numFmtId="0" fontId="19" fillId="0" borderId="0"/>
    <xf numFmtId="0" fontId="19" fillId="0" borderId="0"/>
    <xf numFmtId="0" fontId="24" fillId="0" borderId="0"/>
    <xf numFmtId="0" fontId="24" fillId="0" borderId="0"/>
    <xf numFmtId="0" fontId="24" fillId="0" borderId="0"/>
    <xf numFmtId="0" fontId="26" fillId="0" borderId="0" applyNumberFormat="0" applyFill="0" applyBorder="0" applyAlignment="0" applyProtection="0"/>
  </cellStyleXfs>
  <cellXfs count="24">
    <xf numFmtId="0" fontId="0" fillId="0" borderId="0" xfId="0"/>
    <xf numFmtId="0" fontId="18" fillId="33" borderId="0" xfId="0" applyFont="1" applyFill="1" applyAlignment="1">
      <alignment horizontal="left" vertical="center"/>
    </xf>
    <xf numFmtId="0" fontId="18" fillId="33" borderId="0" xfId="0" applyFont="1" applyFill="1" applyAlignment="1">
      <alignment horizontal="center" vertical="center"/>
    </xf>
    <xf numFmtId="0" fontId="20" fillId="34" borderId="0" xfId="42" applyFont="1" applyFill="1" applyAlignment="1">
      <alignment horizontal="center"/>
    </xf>
    <xf numFmtId="0" fontId="20" fillId="34" borderId="0" xfId="43" applyFont="1" applyFill="1" applyAlignment="1">
      <alignment horizontal="center"/>
    </xf>
    <xf numFmtId="0" fontId="21" fillId="34" borderId="0" xfId="44" applyFont="1" applyFill="1" applyAlignment="1">
      <alignment horizontal="center"/>
    </xf>
    <xf numFmtId="0" fontId="0" fillId="35" borderId="0" xfId="0" applyFill="1"/>
    <xf numFmtId="0" fontId="22" fillId="0" borderId="0" xfId="0" applyFont="1"/>
    <xf numFmtId="1" fontId="0" fillId="0" borderId="0" xfId="0" applyNumberFormat="1"/>
    <xf numFmtId="3" fontId="0" fillId="0" borderId="0" xfId="0" applyNumberFormat="1"/>
    <xf numFmtId="2" fontId="0" fillId="0" borderId="0" xfId="0" applyNumberFormat="1"/>
    <xf numFmtId="0" fontId="24" fillId="34" borderId="10" xfId="45" applyFill="1" applyBorder="1" applyAlignment="1">
      <alignment horizontal="center"/>
    </xf>
    <xf numFmtId="0" fontId="24" fillId="0" borderId="11" xfId="45" applyBorder="1" applyAlignment="1">
      <alignment wrapText="1"/>
    </xf>
    <xf numFmtId="0" fontId="23" fillId="34" borderId="10" xfId="46" applyFont="1" applyFill="1" applyBorder="1" applyAlignment="1">
      <alignment horizontal="center"/>
    </xf>
    <xf numFmtId="0" fontId="23" fillId="34" borderId="10" xfId="47" applyFont="1" applyFill="1" applyBorder="1" applyAlignment="1">
      <alignment horizontal="center"/>
    </xf>
    <xf numFmtId="49" fontId="18" fillId="33" borderId="0" xfId="0" applyNumberFormat="1" applyFont="1" applyFill="1" applyAlignment="1">
      <alignment horizontal="left" vertical="center"/>
    </xf>
    <xf numFmtId="49" fontId="0" fillId="0" borderId="0" xfId="0" applyNumberFormat="1"/>
    <xf numFmtId="164" fontId="0" fillId="0" borderId="0" xfId="0" applyNumberFormat="1" applyAlignment="1">
      <alignment horizontal="center"/>
    </xf>
    <xf numFmtId="14" fontId="0" fillId="0" borderId="0" xfId="0" applyNumberFormat="1"/>
    <xf numFmtId="165" fontId="0" fillId="0" borderId="0" xfId="0" applyNumberFormat="1"/>
    <xf numFmtId="164" fontId="0" fillId="0" borderId="0" xfId="0" applyNumberFormat="1"/>
    <xf numFmtId="166" fontId="0" fillId="0" borderId="0" xfId="0" applyNumberFormat="1"/>
    <xf numFmtId="0" fontId="26" fillId="0" borderId="0" xfId="48" applyFill="1"/>
    <xf numFmtId="0" fontId="26" fillId="0" borderId="0" xfId="48"/>
  </cellXfs>
  <cellStyles count="49">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8" builtinId="8"/>
    <cellStyle name="Input" xfId="9" builtinId="20" customBuiltin="1"/>
    <cellStyle name="Linked Cell" xfId="12" builtinId="24" customBuiltin="1"/>
    <cellStyle name="Neutral" xfId="8" builtinId="28" customBuiltin="1"/>
    <cellStyle name="Normal" xfId="0" builtinId="0"/>
    <cellStyle name="Normal_profile meta data" xfId="42" xr:uid="{A4281AAE-1613-4A28-810B-5B7BD735BC06}"/>
    <cellStyle name="Normal_PROFILE_REFERENCE_CROSSWALK" xfId="47" xr:uid="{6C6EDAAE-87CD-4383-BC55-E0E1DA9B340B}"/>
    <cellStyle name="Normal_PROFILES" xfId="43" xr:uid="{DD4BB283-A70C-4553-AA05-70BF02C89AA8}"/>
    <cellStyle name="Normal_PROFILES_1" xfId="44" xr:uid="{46F2697C-ABA3-40C3-B67A-35EA80B38AA7}"/>
    <cellStyle name="Normal_REFERENCES" xfId="46" xr:uid="{61292698-8B95-4924-A7B9-D13870D57823}"/>
    <cellStyle name="Normal_SPECIES" xfId="45" xr:uid="{3F69490B-2F88-411D-A2AD-52133862BF18}"/>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100CROC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'QA-Plots'!$C$2:$C$8</c:f>
              <c:strCache>
                <c:ptCount val="7"/>
                <c:pt idx="0">
                  <c:v>NR</c:v>
                </c:pt>
                <c:pt idx="1">
                  <c:v>NV</c:v>
                </c:pt>
                <c:pt idx="2">
                  <c:v>-2</c:v>
                </c:pt>
                <c:pt idx="3">
                  <c:v>-1</c:v>
                </c:pt>
                <c:pt idx="4">
                  <c:v>0</c:v>
                </c:pt>
                <c:pt idx="5">
                  <c:v>1</c:v>
                </c:pt>
                <c:pt idx="6">
                  <c:v>2</c:v>
                </c:pt>
              </c:strCache>
            </c:strRef>
          </c:cat>
          <c:val>
            <c:numRef>
              <c:f>'QA-Plots'!$D$2:$D$8</c:f>
              <c:numCache>
                <c:formatCode>General</c:formatCode>
                <c:ptCount val="7"/>
                <c:pt idx="0">
                  <c:v>0</c:v>
                </c:pt>
                <c:pt idx="1">
                  <c:v>51.167142026948738</c:v>
                </c:pt>
                <c:pt idx="2">
                  <c:v>6.5212067843463561</c:v>
                </c:pt>
                <c:pt idx="3">
                  <c:v>1.8108367368426035</c:v>
                </c:pt>
                <c:pt idx="4">
                  <c:v>3.9345765107138022</c:v>
                </c:pt>
                <c:pt idx="5">
                  <c:v>18.808142374021234</c:v>
                </c:pt>
                <c:pt idx="6">
                  <c:v>20.09237962102463</c:v>
                </c:pt>
              </c:numCache>
            </c:numRef>
          </c:val>
          <c:extLst>
            <c:ext xmlns:c16="http://schemas.microsoft.com/office/drawing/2014/chart" uri="{C3380CC4-5D6E-409C-BE32-E72D297353CC}">
              <c16:uniqueId val="{00000000-BA67-4502-864B-A385D89179B5}"/>
            </c:ext>
          </c:extLst>
        </c:ser>
        <c:ser>
          <c:idx val="1"/>
          <c:order val="1"/>
          <c:tx>
            <c:strRef>
              <c:f>'QA-Plots'!$E$1</c:f>
              <c:strCache>
                <c:ptCount val="1"/>
                <c:pt idx="0">
                  <c:v>Inorganic</c:v>
                </c:pt>
              </c:strCache>
            </c:strRef>
          </c:tx>
          <c:spPr>
            <a:solidFill>
              <a:schemeClr val="accent2"/>
            </a:solidFill>
            <a:ln>
              <a:noFill/>
            </a:ln>
            <a:effectLst/>
          </c:spPr>
          <c:invertIfNegative val="0"/>
          <c:cat>
            <c:strRef>
              <c:f>'QA-Plots'!$C$2:$C$8</c:f>
              <c:strCache>
                <c:ptCount val="7"/>
                <c:pt idx="0">
                  <c:v>NR</c:v>
                </c:pt>
                <c:pt idx="1">
                  <c:v>NV</c:v>
                </c:pt>
                <c:pt idx="2">
                  <c:v>-2</c:v>
                </c:pt>
                <c:pt idx="3">
                  <c:v>-1</c:v>
                </c:pt>
                <c:pt idx="4">
                  <c:v>0</c:v>
                </c:pt>
                <c:pt idx="5">
                  <c:v>1</c:v>
                </c:pt>
                <c:pt idx="6">
                  <c:v>2</c:v>
                </c:pt>
              </c:strCache>
            </c:strRef>
          </c:cat>
          <c:val>
            <c:numRef>
              <c:f>'QA-Plots'!$E$2:$E$8</c:f>
              <c:numCache>
                <c:formatCode>General</c:formatCode>
                <c:ptCount val="7"/>
                <c:pt idx="0">
                  <c:v>47.437524988794024</c:v>
                </c:pt>
                <c:pt idx="1">
                  <c:v>0</c:v>
                </c:pt>
                <c:pt idx="2">
                  <c:v>0</c:v>
                </c:pt>
                <c:pt idx="3">
                  <c:v>0</c:v>
                </c:pt>
                <c:pt idx="4">
                  <c:v>0</c:v>
                </c:pt>
                <c:pt idx="5">
                  <c:v>0</c:v>
                </c:pt>
                <c:pt idx="6">
                  <c:v>0</c:v>
                </c:pt>
              </c:numCache>
            </c:numRef>
          </c:val>
          <c:extLst>
            <c:ext xmlns:c16="http://schemas.microsoft.com/office/drawing/2014/chart" uri="{C3380CC4-5D6E-409C-BE32-E72D297353CC}">
              <c16:uniqueId val="{00000001-BA67-4502-864B-A385D89179B5}"/>
            </c:ext>
          </c:extLst>
        </c:ser>
        <c:ser>
          <c:idx val="2"/>
          <c:order val="2"/>
          <c:tx>
            <c:strRef>
              <c:f>'QA-Plots'!$F$1</c:f>
              <c:strCache>
                <c:ptCount val="1"/>
                <c:pt idx="0">
                  <c:v>Unspeciated</c:v>
                </c:pt>
              </c:strCache>
            </c:strRef>
          </c:tx>
          <c:spPr>
            <a:solidFill>
              <a:schemeClr val="accent3"/>
            </a:solidFill>
            <a:ln>
              <a:noFill/>
            </a:ln>
            <a:effectLst/>
          </c:spPr>
          <c:invertIfNegative val="0"/>
          <c:cat>
            <c:strRef>
              <c:f>'QA-Plots'!$C$2:$C$8</c:f>
              <c:strCache>
                <c:ptCount val="7"/>
                <c:pt idx="0">
                  <c:v>NR</c:v>
                </c:pt>
                <c:pt idx="1">
                  <c:v>NV</c:v>
                </c:pt>
                <c:pt idx="2">
                  <c:v>-2</c:v>
                </c:pt>
                <c:pt idx="3">
                  <c:v>-1</c:v>
                </c:pt>
                <c:pt idx="4">
                  <c:v>0</c:v>
                </c:pt>
                <c:pt idx="5">
                  <c:v>1</c:v>
                </c:pt>
                <c:pt idx="6">
                  <c:v>2</c:v>
                </c:pt>
              </c:strCache>
            </c:strRef>
          </c:cat>
          <c:val>
            <c:numRef>
              <c:f>'QA-Plots'!$F$2:$F$8</c:f>
              <c:numCache>
                <c:formatCode>General</c:formatCode>
                <c:ptCount val="7"/>
                <c:pt idx="0">
                  <c:v>1.3953329842572344</c:v>
                </c:pt>
                <c:pt idx="1">
                  <c:v>0</c:v>
                </c:pt>
                <c:pt idx="2">
                  <c:v>0</c:v>
                </c:pt>
                <c:pt idx="3">
                  <c:v>0</c:v>
                </c:pt>
                <c:pt idx="4">
                  <c:v>0</c:v>
                </c:pt>
                <c:pt idx="5">
                  <c:v>0</c:v>
                </c:pt>
                <c:pt idx="6">
                  <c:v>0</c:v>
                </c:pt>
              </c:numCache>
            </c:numRef>
          </c:val>
          <c:extLst>
            <c:ext xmlns:c16="http://schemas.microsoft.com/office/drawing/2014/chart" uri="{C3380CC4-5D6E-409C-BE32-E72D297353CC}">
              <c16:uniqueId val="{00000002-BA67-4502-864B-A385D89179B5}"/>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103CROC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'QA-Plots'!$C$23:$C$29</c:f>
              <c:strCache>
                <c:ptCount val="7"/>
                <c:pt idx="0">
                  <c:v>NR</c:v>
                </c:pt>
                <c:pt idx="1">
                  <c:v>NV</c:v>
                </c:pt>
                <c:pt idx="2">
                  <c:v>-2</c:v>
                </c:pt>
                <c:pt idx="3">
                  <c:v>-1</c:v>
                </c:pt>
                <c:pt idx="4">
                  <c:v>0</c:v>
                </c:pt>
                <c:pt idx="5">
                  <c:v>1</c:v>
                </c:pt>
                <c:pt idx="6">
                  <c:v>2</c:v>
                </c:pt>
              </c:strCache>
            </c:strRef>
          </c:cat>
          <c:val>
            <c:numRef>
              <c:f>'QA-Plots'!$D$23:$D$29</c:f>
              <c:numCache>
                <c:formatCode>General</c:formatCode>
                <c:ptCount val="7"/>
                <c:pt idx="0">
                  <c:v>0</c:v>
                </c:pt>
                <c:pt idx="1">
                  <c:v>17.418732996999999</c:v>
                </c:pt>
                <c:pt idx="2">
                  <c:v>2.1550800883878862</c:v>
                </c:pt>
                <c:pt idx="3">
                  <c:v>1.4834722002448451</c:v>
                </c:pt>
                <c:pt idx="4">
                  <c:v>1.907463220480448</c:v>
                </c:pt>
                <c:pt idx="5">
                  <c:v>5.5970932993443014</c:v>
                </c:pt>
                <c:pt idx="6">
                  <c:v>6.2756241885425004</c:v>
                </c:pt>
              </c:numCache>
            </c:numRef>
          </c:val>
          <c:extLst>
            <c:ext xmlns:c16="http://schemas.microsoft.com/office/drawing/2014/chart" uri="{C3380CC4-5D6E-409C-BE32-E72D297353CC}">
              <c16:uniqueId val="{00000000-EA77-4410-9B26-7D0755130EBA}"/>
            </c:ext>
          </c:extLst>
        </c:ser>
        <c:ser>
          <c:idx val="1"/>
          <c:order val="1"/>
          <c:tx>
            <c:strRef>
              <c:f>'QA-Plots'!$E$1</c:f>
              <c:strCache>
                <c:ptCount val="1"/>
                <c:pt idx="0">
                  <c:v>Inorganic</c:v>
                </c:pt>
              </c:strCache>
            </c:strRef>
          </c:tx>
          <c:spPr>
            <a:solidFill>
              <a:schemeClr val="accent2"/>
            </a:solidFill>
            <a:ln>
              <a:noFill/>
            </a:ln>
            <a:effectLst/>
          </c:spPr>
          <c:invertIfNegative val="0"/>
          <c:cat>
            <c:strRef>
              <c:f>'QA-Plots'!$C$23:$C$29</c:f>
              <c:strCache>
                <c:ptCount val="7"/>
                <c:pt idx="0">
                  <c:v>NR</c:v>
                </c:pt>
                <c:pt idx="1">
                  <c:v>NV</c:v>
                </c:pt>
                <c:pt idx="2">
                  <c:v>-2</c:v>
                </c:pt>
                <c:pt idx="3">
                  <c:v>-1</c:v>
                </c:pt>
                <c:pt idx="4">
                  <c:v>0</c:v>
                </c:pt>
                <c:pt idx="5">
                  <c:v>1</c:v>
                </c:pt>
                <c:pt idx="6">
                  <c:v>2</c:v>
                </c:pt>
              </c:strCache>
            </c:strRef>
          </c:cat>
          <c:val>
            <c:numRef>
              <c:f>'QA-Plots'!$E$23:$E$29</c:f>
              <c:numCache>
                <c:formatCode>General</c:formatCode>
                <c:ptCount val="7"/>
                <c:pt idx="0">
                  <c:v>81.493055925999997</c:v>
                </c:pt>
                <c:pt idx="1">
                  <c:v>0</c:v>
                </c:pt>
                <c:pt idx="2">
                  <c:v>0</c:v>
                </c:pt>
                <c:pt idx="3">
                  <c:v>0</c:v>
                </c:pt>
                <c:pt idx="4">
                  <c:v>0</c:v>
                </c:pt>
                <c:pt idx="5">
                  <c:v>0</c:v>
                </c:pt>
                <c:pt idx="6">
                  <c:v>0</c:v>
                </c:pt>
              </c:numCache>
            </c:numRef>
          </c:val>
          <c:extLst>
            <c:ext xmlns:c16="http://schemas.microsoft.com/office/drawing/2014/chart" uri="{C3380CC4-5D6E-409C-BE32-E72D297353CC}">
              <c16:uniqueId val="{00000001-EA77-4410-9B26-7D0755130EBA}"/>
            </c:ext>
          </c:extLst>
        </c:ser>
        <c:ser>
          <c:idx val="2"/>
          <c:order val="2"/>
          <c:tx>
            <c:strRef>
              <c:f>'QA-Plots'!$F$1</c:f>
              <c:strCache>
                <c:ptCount val="1"/>
                <c:pt idx="0">
                  <c:v>Unspeciated</c:v>
                </c:pt>
              </c:strCache>
            </c:strRef>
          </c:tx>
          <c:spPr>
            <a:solidFill>
              <a:schemeClr val="accent3"/>
            </a:solidFill>
            <a:ln>
              <a:noFill/>
            </a:ln>
            <a:effectLst/>
          </c:spPr>
          <c:invertIfNegative val="0"/>
          <c:cat>
            <c:strRef>
              <c:f>'QA-Plots'!$C$23:$C$29</c:f>
              <c:strCache>
                <c:ptCount val="7"/>
                <c:pt idx="0">
                  <c:v>NR</c:v>
                </c:pt>
                <c:pt idx="1">
                  <c:v>NV</c:v>
                </c:pt>
                <c:pt idx="2">
                  <c:v>-2</c:v>
                </c:pt>
                <c:pt idx="3">
                  <c:v>-1</c:v>
                </c:pt>
                <c:pt idx="4">
                  <c:v>0</c:v>
                </c:pt>
                <c:pt idx="5">
                  <c:v>1</c:v>
                </c:pt>
                <c:pt idx="6">
                  <c:v>2</c:v>
                </c:pt>
              </c:strCache>
            </c:strRef>
          </c:cat>
          <c:val>
            <c:numRef>
              <c:f>'QA-Plots'!$F$23:$F$29</c:f>
              <c:numCache>
                <c:formatCode>General</c:formatCode>
                <c:ptCount val="7"/>
                <c:pt idx="0">
                  <c:v>1.088211077</c:v>
                </c:pt>
                <c:pt idx="1">
                  <c:v>0</c:v>
                </c:pt>
                <c:pt idx="2">
                  <c:v>0</c:v>
                </c:pt>
                <c:pt idx="3">
                  <c:v>0</c:v>
                </c:pt>
                <c:pt idx="4">
                  <c:v>0</c:v>
                </c:pt>
                <c:pt idx="5">
                  <c:v>0</c:v>
                </c:pt>
                <c:pt idx="6">
                  <c:v>0</c:v>
                </c:pt>
              </c:numCache>
            </c:numRef>
          </c:val>
          <c:extLst>
            <c:ext xmlns:c16="http://schemas.microsoft.com/office/drawing/2014/chart" uri="{C3380CC4-5D6E-409C-BE32-E72D297353CC}">
              <c16:uniqueId val="{00000002-EA77-4410-9B26-7D0755130EBA}"/>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105CROC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'QA-Plots'!$C$37:$C$43</c:f>
              <c:strCache>
                <c:ptCount val="7"/>
                <c:pt idx="0">
                  <c:v>NR</c:v>
                </c:pt>
                <c:pt idx="1">
                  <c:v>NV</c:v>
                </c:pt>
                <c:pt idx="2">
                  <c:v>-2</c:v>
                </c:pt>
                <c:pt idx="3">
                  <c:v>-1</c:v>
                </c:pt>
                <c:pt idx="4">
                  <c:v>0</c:v>
                </c:pt>
                <c:pt idx="5">
                  <c:v>1</c:v>
                </c:pt>
                <c:pt idx="6">
                  <c:v>2</c:v>
                </c:pt>
              </c:strCache>
            </c:strRef>
          </c:cat>
          <c:val>
            <c:numRef>
              <c:f>'QA-Plots'!$D$37:$D$43</c:f>
              <c:numCache>
                <c:formatCode>General</c:formatCode>
                <c:ptCount val="7"/>
                <c:pt idx="0">
                  <c:v>0</c:v>
                </c:pt>
                <c:pt idx="1">
                  <c:v>44.39</c:v>
                </c:pt>
                <c:pt idx="2">
                  <c:v>4.4084059815395742</c:v>
                </c:pt>
                <c:pt idx="3">
                  <c:v>7.8940235920761701</c:v>
                </c:pt>
                <c:pt idx="4">
                  <c:v>2.9386054085980762</c:v>
                </c:pt>
                <c:pt idx="5">
                  <c:v>16.250743850196169</c:v>
                </c:pt>
                <c:pt idx="6">
                  <c:v>12.89822116758989</c:v>
                </c:pt>
              </c:numCache>
            </c:numRef>
          </c:val>
          <c:extLst>
            <c:ext xmlns:c16="http://schemas.microsoft.com/office/drawing/2014/chart" uri="{C3380CC4-5D6E-409C-BE32-E72D297353CC}">
              <c16:uniqueId val="{00000000-DFC7-4E20-B036-0533AD643618}"/>
            </c:ext>
          </c:extLst>
        </c:ser>
        <c:ser>
          <c:idx val="1"/>
          <c:order val="1"/>
          <c:tx>
            <c:strRef>
              <c:f>'QA-Plots'!$E$1</c:f>
              <c:strCache>
                <c:ptCount val="1"/>
                <c:pt idx="0">
                  <c:v>Inorganic</c:v>
                </c:pt>
              </c:strCache>
            </c:strRef>
          </c:tx>
          <c:spPr>
            <a:solidFill>
              <a:schemeClr val="accent2"/>
            </a:solidFill>
            <a:ln>
              <a:noFill/>
            </a:ln>
            <a:effectLst/>
          </c:spPr>
          <c:invertIfNegative val="0"/>
          <c:cat>
            <c:strRef>
              <c:f>'QA-Plots'!$C$37:$C$43</c:f>
              <c:strCache>
                <c:ptCount val="7"/>
                <c:pt idx="0">
                  <c:v>NR</c:v>
                </c:pt>
                <c:pt idx="1">
                  <c:v>NV</c:v>
                </c:pt>
                <c:pt idx="2">
                  <c:v>-2</c:v>
                </c:pt>
                <c:pt idx="3">
                  <c:v>-1</c:v>
                </c:pt>
                <c:pt idx="4">
                  <c:v>0</c:v>
                </c:pt>
                <c:pt idx="5">
                  <c:v>1</c:v>
                </c:pt>
                <c:pt idx="6">
                  <c:v>2</c:v>
                </c:pt>
              </c:strCache>
            </c:strRef>
          </c:cat>
          <c:val>
            <c:numRef>
              <c:f>'QA-Plots'!$E$37:$E$43</c:f>
              <c:numCache>
                <c:formatCode>General</c:formatCode>
                <c:ptCount val="7"/>
                <c:pt idx="0">
                  <c:v>12.560000000000002</c:v>
                </c:pt>
                <c:pt idx="1">
                  <c:v>0</c:v>
                </c:pt>
                <c:pt idx="2">
                  <c:v>0</c:v>
                </c:pt>
                <c:pt idx="3">
                  <c:v>0</c:v>
                </c:pt>
                <c:pt idx="4">
                  <c:v>0</c:v>
                </c:pt>
                <c:pt idx="5">
                  <c:v>0</c:v>
                </c:pt>
                <c:pt idx="6">
                  <c:v>0</c:v>
                </c:pt>
              </c:numCache>
            </c:numRef>
          </c:val>
          <c:extLst>
            <c:ext xmlns:c16="http://schemas.microsoft.com/office/drawing/2014/chart" uri="{C3380CC4-5D6E-409C-BE32-E72D297353CC}">
              <c16:uniqueId val="{00000001-DFC7-4E20-B036-0533AD643618}"/>
            </c:ext>
          </c:extLst>
        </c:ser>
        <c:ser>
          <c:idx val="2"/>
          <c:order val="2"/>
          <c:tx>
            <c:strRef>
              <c:f>'QA-Plots'!$F$1</c:f>
              <c:strCache>
                <c:ptCount val="1"/>
                <c:pt idx="0">
                  <c:v>Unspeciated</c:v>
                </c:pt>
              </c:strCache>
            </c:strRef>
          </c:tx>
          <c:spPr>
            <a:solidFill>
              <a:schemeClr val="accent3"/>
            </a:solidFill>
            <a:ln>
              <a:noFill/>
            </a:ln>
            <a:effectLst/>
          </c:spPr>
          <c:invertIfNegative val="0"/>
          <c:cat>
            <c:strRef>
              <c:f>'QA-Plots'!$C$37:$C$43</c:f>
              <c:strCache>
                <c:ptCount val="7"/>
                <c:pt idx="0">
                  <c:v>NR</c:v>
                </c:pt>
                <c:pt idx="1">
                  <c:v>NV</c:v>
                </c:pt>
                <c:pt idx="2">
                  <c:v>-2</c:v>
                </c:pt>
                <c:pt idx="3">
                  <c:v>-1</c:v>
                </c:pt>
                <c:pt idx="4">
                  <c:v>0</c:v>
                </c:pt>
                <c:pt idx="5">
                  <c:v>1</c:v>
                </c:pt>
                <c:pt idx="6">
                  <c:v>2</c:v>
                </c:pt>
              </c:strCache>
            </c:strRef>
          </c:cat>
          <c:val>
            <c:numRef>
              <c:f>'QA-Plots'!$F$37:$F$43</c:f>
              <c:numCache>
                <c:formatCode>General</c:formatCode>
                <c:ptCount val="7"/>
                <c:pt idx="0">
                  <c:v>43.05</c:v>
                </c:pt>
                <c:pt idx="1">
                  <c:v>0</c:v>
                </c:pt>
                <c:pt idx="2">
                  <c:v>0</c:v>
                </c:pt>
                <c:pt idx="3">
                  <c:v>0</c:v>
                </c:pt>
                <c:pt idx="4">
                  <c:v>0</c:v>
                </c:pt>
                <c:pt idx="5">
                  <c:v>0</c:v>
                </c:pt>
                <c:pt idx="6">
                  <c:v>0</c:v>
                </c:pt>
              </c:numCache>
            </c:numRef>
          </c:val>
          <c:extLst>
            <c:ext xmlns:c16="http://schemas.microsoft.com/office/drawing/2014/chart" uri="{C3380CC4-5D6E-409C-BE32-E72D297353CC}">
              <c16:uniqueId val="{00000002-DFC7-4E20-B036-0533AD643618}"/>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107CROC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'QA-Plots'!$C$51:$C$57</c:f>
              <c:strCache>
                <c:ptCount val="7"/>
                <c:pt idx="0">
                  <c:v>NR</c:v>
                </c:pt>
                <c:pt idx="1">
                  <c:v>NV</c:v>
                </c:pt>
                <c:pt idx="2">
                  <c:v>-2</c:v>
                </c:pt>
                <c:pt idx="3">
                  <c:v>-1</c:v>
                </c:pt>
                <c:pt idx="4">
                  <c:v>0</c:v>
                </c:pt>
                <c:pt idx="5">
                  <c:v>1</c:v>
                </c:pt>
                <c:pt idx="6">
                  <c:v>2</c:v>
                </c:pt>
              </c:strCache>
            </c:strRef>
          </c:cat>
          <c:val>
            <c:numRef>
              <c:f>'QA-Plots'!$D$51:$D$57</c:f>
              <c:numCache>
                <c:formatCode>General</c:formatCode>
                <c:ptCount val="7"/>
                <c:pt idx="0">
                  <c:v>0</c:v>
                </c:pt>
                <c:pt idx="1">
                  <c:v>59.392601234117521</c:v>
                </c:pt>
                <c:pt idx="2">
                  <c:v>5.8983261666969593</c:v>
                </c:pt>
                <c:pt idx="3">
                  <c:v>10.561986828945606</c:v>
                </c:pt>
                <c:pt idx="4">
                  <c:v>3.9317733547485068</c:v>
                </c:pt>
                <c:pt idx="5">
                  <c:v>21.743049093320337</c:v>
                </c:pt>
                <c:pt idx="6">
                  <c:v>17.257465790405973</c:v>
                </c:pt>
              </c:numCache>
            </c:numRef>
          </c:val>
          <c:extLst>
            <c:ext xmlns:c16="http://schemas.microsoft.com/office/drawing/2014/chart" uri="{C3380CC4-5D6E-409C-BE32-E72D297353CC}">
              <c16:uniqueId val="{00000000-016F-41D9-85DC-C37B22B40D78}"/>
            </c:ext>
          </c:extLst>
        </c:ser>
        <c:ser>
          <c:idx val="1"/>
          <c:order val="1"/>
          <c:tx>
            <c:strRef>
              <c:f>'QA-Plots'!$E$1</c:f>
              <c:strCache>
                <c:ptCount val="1"/>
                <c:pt idx="0">
                  <c:v>Inorganic</c:v>
                </c:pt>
              </c:strCache>
            </c:strRef>
          </c:tx>
          <c:spPr>
            <a:solidFill>
              <a:schemeClr val="accent2"/>
            </a:solidFill>
            <a:ln>
              <a:noFill/>
            </a:ln>
            <a:effectLst/>
          </c:spPr>
          <c:invertIfNegative val="0"/>
          <c:cat>
            <c:strRef>
              <c:f>'QA-Plots'!$C$51:$C$57</c:f>
              <c:strCache>
                <c:ptCount val="7"/>
                <c:pt idx="0">
                  <c:v>NR</c:v>
                </c:pt>
                <c:pt idx="1">
                  <c:v>NV</c:v>
                </c:pt>
                <c:pt idx="2">
                  <c:v>-2</c:v>
                </c:pt>
                <c:pt idx="3">
                  <c:v>-1</c:v>
                </c:pt>
                <c:pt idx="4">
                  <c:v>0</c:v>
                </c:pt>
                <c:pt idx="5">
                  <c:v>1</c:v>
                </c:pt>
                <c:pt idx="6">
                  <c:v>2</c:v>
                </c:pt>
              </c:strCache>
            </c:strRef>
          </c:cat>
          <c:val>
            <c:numRef>
              <c:f>'QA-Plots'!$E$51:$E$57</c:f>
              <c:numCache>
                <c:formatCode>General</c:formatCode>
                <c:ptCount val="7"/>
                <c:pt idx="0">
                  <c:v>12.797064261169758</c:v>
                </c:pt>
                <c:pt idx="1">
                  <c:v>0</c:v>
                </c:pt>
                <c:pt idx="2">
                  <c:v>0</c:v>
                </c:pt>
                <c:pt idx="3">
                  <c:v>0</c:v>
                </c:pt>
                <c:pt idx="4">
                  <c:v>0</c:v>
                </c:pt>
                <c:pt idx="5">
                  <c:v>0</c:v>
                </c:pt>
                <c:pt idx="6">
                  <c:v>0</c:v>
                </c:pt>
              </c:numCache>
            </c:numRef>
          </c:val>
          <c:extLst>
            <c:ext xmlns:c16="http://schemas.microsoft.com/office/drawing/2014/chart" uri="{C3380CC4-5D6E-409C-BE32-E72D297353CC}">
              <c16:uniqueId val="{00000001-016F-41D9-85DC-C37B22B40D78}"/>
            </c:ext>
          </c:extLst>
        </c:ser>
        <c:ser>
          <c:idx val="2"/>
          <c:order val="2"/>
          <c:tx>
            <c:strRef>
              <c:f>'QA-Plots'!$F$1</c:f>
              <c:strCache>
                <c:ptCount val="1"/>
                <c:pt idx="0">
                  <c:v>Unspeciated</c:v>
                </c:pt>
              </c:strCache>
            </c:strRef>
          </c:tx>
          <c:spPr>
            <a:solidFill>
              <a:schemeClr val="accent3"/>
            </a:solidFill>
            <a:ln>
              <a:noFill/>
            </a:ln>
            <a:effectLst/>
          </c:spPr>
          <c:invertIfNegative val="0"/>
          <c:cat>
            <c:strRef>
              <c:f>'QA-Plots'!$C$51:$C$57</c:f>
              <c:strCache>
                <c:ptCount val="7"/>
                <c:pt idx="0">
                  <c:v>NR</c:v>
                </c:pt>
                <c:pt idx="1">
                  <c:v>NV</c:v>
                </c:pt>
                <c:pt idx="2">
                  <c:v>-2</c:v>
                </c:pt>
                <c:pt idx="3">
                  <c:v>-1</c:v>
                </c:pt>
                <c:pt idx="4">
                  <c:v>0</c:v>
                </c:pt>
                <c:pt idx="5">
                  <c:v>1</c:v>
                </c:pt>
                <c:pt idx="6">
                  <c:v>2</c:v>
                </c:pt>
              </c:strCache>
            </c:strRef>
          </c:cat>
          <c:val>
            <c:numRef>
              <c:f>'QA-Plots'!$F$51:$F$57</c:f>
              <c:numCache>
                <c:formatCode>General</c:formatCode>
                <c:ptCount val="7"/>
                <c:pt idx="0">
                  <c:v>27.810334504712721</c:v>
                </c:pt>
                <c:pt idx="1">
                  <c:v>0</c:v>
                </c:pt>
                <c:pt idx="2">
                  <c:v>0</c:v>
                </c:pt>
                <c:pt idx="3">
                  <c:v>0</c:v>
                </c:pt>
                <c:pt idx="4">
                  <c:v>0</c:v>
                </c:pt>
                <c:pt idx="5">
                  <c:v>0</c:v>
                </c:pt>
                <c:pt idx="6">
                  <c:v>0</c:v>
                </c:pt>
              </c:numCache>
            </c:numRef>
          </c:val>
          <c:extLst>
            <c:ext xmlns:c16="http://schemas.microsoft.com/office/drawing/2014/chart" uri="{C3380CC4-5D6E-409C-BE32-E72D297353CC}">
              <c16:uniqueId val="{00000002-016F-41D9-85DC-C37B22B40D78}"/>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109CROC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'QA-Plots'!$C$65:$C$71</c:f>
              <c:strCache>
                <c:ptCount val="7"/>
                <c:pt idx="0">
                  <c:v>NR</c:v>
                </c:pt>
                <c:pt idx="1">
                  <c:v>NV</c:v>
                </c:pt>
                <c:pt idx="2">
                  <c:v>-2</c:v>
                </c:pt>
                <c:pt idx="3">
                  <c:v>-1</c:v>
                </c:pt>
                <c:pt idx="4">
                  <c:v>0</c:v>
                </c:pt>
                <c:pt idx="5">
                  <c:v>1</c:v>
                </c:pt>
                <c:pt idx="6">
                  <c:v>2</c:v>
                </c:pt>
              </c:strCache>
            </c:strRef>
          </c:cat>
          <c:val>
            <c:numRef>
              <c:f>'QA-Plots'!$D$65:$D$71</c:f>
              <c:numCache>
                <c:formatCode>General</c:formatCode>
                <c:ptCount val="7"/>
                <c:pt idx="0">
                  <c:v>0</c:v>
                </c:pt>
                <c:pt idx="1">
                  <c:v>26.799724091999998</c:v>
                </c:pt>
                <c:pt idx="2">
                  <c:v>0</c:v>
                </c:pt>
                <c:pt idx="3">
                  <c:v>1.1078869774752871</c:v>
                </c:pt>
                <c:pt idx="4">
                  <c:v>7.2105493226743507</c:v>
                </c:pt>
                <c:pt idx="5">
                  <c:v>9.2530225213718094</c:v>
                </c:pt>
                <c:pt idx="6">
                  <c:v>9.22826527047852</c:v>
                </c:pt>
              </c:numCache>
            </c:numRef>
          </c:val>
          <c:extLst>
            <c:ext xmlns:c16="http://schemas.microsoft.com/office/drawing/2014/chart" uri="{C3380CC4-5D6E-409C-BE32-E72D297353CC}">
              <c16:uniqueId val="{00000000-4450-4754-BFA5-517D5943C7CF}"/>
            </c:ext>
          </c:extLst>
        </c:ser>
        <c:ser>
          <c:idx val="1"/>
          <c:order val="1"/>
          <c:tx>
            <c:strRef>
              <c:f>'QA-Plots'!$E$1</c:f>
              <c:strCache>
                <c:ptCount val="1"/>
                <c:pt idx="0">
                  <c:v>Inorganic</c:v>
                </c:pt>
              </c:strCache>
            </c:strRef>
          </c:tx>
          <c:spPr>
            <a:solidFill>
              <a:schemeClr val="accent2"/>
            </a:solidFill>
            <a:ln>
              <a:noFill/>
            </a:ln>
            <a:effectLst/>
          </c:spPr>
          <c:invertIfNegative val="0"/>
          <c:cat>
            <c:strRef>
              <c:f>'QA-Plots'!$C$65:$C$71</c:f>
              <c:strCache>
                <c:ptCount val="7"/>
                <c:pt idx="0">
                  <c:v>NR</c:v>
                </c:pt>
                <c:pt idx="1">
                  <c:v>NV</c:v>
                </c:pt>
                <c:pt idx="2">
                  <c:v>-2</c:v>
                </c:pt>
                <c:pt idx="3">
                  <c:v>-1</c:v>
                </c:pt>
                <c:pt idx="4">
                  <c:v>0</c:v>
                </c:pt>
                <c:pt idx="5">
                  <c:v>1</c:v>
                </c:pt>
                <c:pt idx="6">
                  <c:v>2</c:v>
                </c:pt>
              </c:strCache>
            </c:strRef>
          </c:cat>
          <c:val>
            <c:numRef>
              <c:f>'QA-Plots'!$E$65:$E$71</c:f>
              <c:numCache>
                <c:formatCode>General</c:formatCode>
                <c:ptCount val="7"/>
                <c:pt idx="0">
                  <c:v>72.419790873000011</c:v>
                </c:pt>
                <c:pt idx="1">
                  <c:v>0</c:v>
                </c:pt>
                <c:pt idx="2">
                  <c:v>0</c:v>
                </c:pt>
                <c:pt idx="3">
                  <c:v>0</c:v>
                </c:pt>
                <c:pt idx="4">
                  <c:v>0</c:v>
                </c:pt>
                <c:pt idx="5">
                  <c:v>0</c:v>
                </c:pt>
                <c:pt idx="6">
                  <c:v>0</c:v>
                </c:pt>
              </c:numCache>
            </c:numRef>
          </c:val>
          <c:extLst>
            <c:ext xmlns:c16="http://schemas.microsoft.com/office/drawing/2014/chart" uri="{C3380CC4-5D6E-409C-BE32-E72D297353CC}">
              <c16:uniqueId val="{00000001-4450-4754-BFA5-517D5943C7CF}"/>
            </c:ext>
          </c:extLst>
        </c:ser>
        <c:ser>
          <c:idx val="2"/>
          <c:order val="2"/>
          <c:tx>
            <c:strRef>
              <c:f>'QA-Plots'!$F$1</c:f>
              <c:strCache>
                <c:ptCount val="1"/>
                <c:pt idx="0">
                  <c:v>Unspeciated</c:v>
                </c:pt>
              </c:strCache>
            </c:strRef>
          </c:tx>
          <c:spPr>
            <a:solidFill>
              <a:schemeClr val="accent3"/>
            </a:solidFill>
            <a:ln>
              <a:noFill/>
            </a:ln>
            <a:effectLst/>
          </c:spPr>
          <c:invertIfNegative val="0"/>
          <c:cat>
            <c:strRef>
              <c:f>'QA-Plots'!$C$65:$C$71</c:f>
              <c:strCache>
                <c:ptCount val="7"/>
                <c:pt idx="0">
                  <c:v>NR</c:v>
                </c:pt>
                <c:pt idx="1">
                  <c:v>NV</c:v>
                </c:pt>
                <c:pt idx="2">
                  <c:v>-2</c:v>
                </c:pt>
                <c:pt idx="3">
                  <c:v>-1</c:v>
                </c:pt>
                <c:pt idx="4">
                  <c:v>0</c:v>
                </c:pt>
                <c:pt idx="5">
                  <c:v>1</c:v>
                </c:pt>
                <c:pt idx="6">
                  <c:v>2</c:v>
                </c:pt>
              </c:strCache>
            </c:strRef>
          </c:cat>
          <c:val>
            <c:numRef>
              <c:f>'QA-Plots'!$F$65:$F$71</c:f>
              <c:numCache>
                <c:formatCode>General</c:formatCode>
                <c:ptCount val="7"/>
                <c:pt idx="0">
                  <c:v>0.78048503499999999</c:v>
                </c:pt>
                <c:pt idx="1">
                  <c:v>0</c:v>
                </c:pt>
                <c:pt idx="2">
                  <c:v>0</c:v>
                </c:pt>
                <c:pt idx="3">
                  <c:v>0</c:v>
                </c:pt>
                <c:pt idx="4">
                  <c:v>0</c:v>
                </c:pt>
                <c:pt idx="5">
                  <c:v>0</c:v>
                </c:pt>
                <c:pt idx="6">
                  <c:v>0</c:v>
                </c:pt>
              </c:numCache>
            </c:numRef>
          </c:val>
          <c:extLst>
            <c:ext xmlns:c16="http://schemas.microsoft.com/office/drawing/2014/chart" uri="{C3380CC4-5D6E-409C-BE32-E72D297353CC}">
              <c16:uniqueId val="{00000002-4450-4754-BFA5-517D5943C7CF}"/>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111CROC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'QA-Plots'!$C$79:$C$85</c:f>
              <c:strCache>
                <c:ptCount val="7"/>
                <c:pt idx="0">
                  <c:v>NR</c:v>
                </c:pt>
                <c:pt idx="1">
                  <c:v>NV</c:v>
                </c:pt>
                <c:pt idx="2">
                  <c:v>-2</c:v>
                </c:pt>
                <c:pt idx="3">
                  <c:v>-1</c:v>
                </c:pt>
                <c:pt idx="4">
                  <c:v>0</c:v>
                </c:pt>
                <c:pt idx="5">
                  <c:v>1</c:v>
                </c:pt>
                <c:pt idx="6">
                  <c:v>2</c:v>
                </c:pt>
              </c:strCache>
            </c:strRef>
          </c:cat>
          <c:val>
            <c:numRef>
              <c:f>'QA-Plots'!$D$79:$D$85</c:f>
              <c:numCache>
                <c:formatCode>General</c:formatCode>
                <c:ptCount val="7"/>
                <c:pt idx="0">
                  <c:v>0</c:v>
                </c:pt>
                <c:pt idx="1">
                  <c:v>34.105283963000005</c:v>
                </c:pt>
                <c:pt idx="2">
                  <c:v>0.88168614300304304</c:v>
                </c:pt>
                <c:pt idx="3">
                  <c:v>4.1952183929285054</c:v>
                </c:pt>
                <c:pt idx="4">
                  <c:v>8.8624933469554108</c:v>
                </c:pt>
                <c:pt idx="5">
                  <c:v>13.0845241876162</c:v>
                </c:pt>
                <c:pt idx="6">
                  <c:v>7.0813618924967798</c:v>
                </c:pt>
              </c:numCache>
            </c:numRef>
          </c:val>
          <c:extLst>
            <c:ext xmlns:c16="http://schemas.microsoft.com/office/drawing/2014/chart" uri="{C3380CC4-5D6E-409C-BE32-E72D297353CC}">
              <c16:uniqueId val="{00000000-574A-4561-8F18-2B4B9A7C9B04}"/>
            </c:ext>
          </c:extLst>
        </c:ser>
        <c:ser>
          <c:idx val="1"/>
          <c:order val="1"/>
          <c:tx>
            <c:strRef>
              <c:f>'QA-Plots'!$E$1</c:f>
              <c:strCache>
                <c:ptCount val="1"/>
                <c:pt idx="0">
                  <c:v>Inorganic</c:v>
                </c:pt>
              </c:strCache>
            </c:strRef>
          </c:tx>
          <c:spPr>
            <a:solidFill>
              <a:schemeClr val="accent2"/>
            </a:solidFill>
            <a:ln>
              <a:noFill/>
            </a:ln>
            <a:effectLst/>
          </c:spPr>
          <c:invertIfNegative val="0"/>
          <c:cat>
            <c:strRef>
              <c:f>'QA-Plots'!$C$79:$C$85</c:f>
              <c:strCache>
                <c:ptCount val="7"/>
                <c:pt idx="0">
                  <c:v>NR</c:v>
                </c:pt>
                <c:pt idx="1">
                  <c:v>NV</c:v>
                </c:pt>
                <c:pt idx="2">
                  <c:v>-2</c:v>
                </c:pt>
                <c:pt idx="3">
                  <c:v>-1</c:v>
                </c:pt>
                <c:pt idx="4">
                  <c:v>0</c:v>
                </c:pt>
                <c:pt idx="5">
                  <c:v>1</c:v>
                </c:pt>
                <c:pt idx="6">
                  <c:v>2</c:v>
                </c:pt>
              </c:strCache>
            </c:strRef>
          </c:cat>
          <c:val>
            <c:numRef>
              <c:f>'QA-Plots'!$E$79:$E$85</c:f>
              <c:numCache>
                <c:formatCode>General</c:formatCode>
                <c:ptCount val="7"/>
                <c:pt idx="0">
                  <c:v>17.094142626999997</c:v>
                </c:pt>
                <c:pt idx="1">
                  <c:v>0</c:v>
                </c:pt>
                <c:pt idx="2">
                  <c:v>0</c:v>
                </c:pt>
                <c:pt idx="3">
                  <c:v>0</c:v>
                </c:pt>
                <c:pt idx="4">
                  <c:v>0</c:v>
                </c:pt>
                <c:pt idx="5">
                  <c:v>0</c:v>
                </c:pt>
                <c:pt idx="6">
                  <c:v>0</c:v>
                </c:pt>
              </c:numCache>
            </c:numRef>
          </c:val>
          <c:extLst>
            <c:ext xmlns:c16="http://schemas.microsoft.com/office/drawing/2014/chart" uri="{C3380CC4-5D6E-409C-BE32-E72D297353CC}">
              <c16:uniqueId val="{00000001-574A-4561-8F18-2B4B9A7C9B04}"/>
            </c:ext>
          </c:extLst>
        </c:ser>
        <c:ser>
          <c:idx val="2"/>
          <c:order val="2"/>
          <c:tx>
            <c:strRef>
              <c:f>'QA-Plots'!$F$1</c:f>
              <c:strCache>
                <c:ptCount val="1"/>
                <c:pt idx="0">
                  <c:v>Unspeciated</c:v>
                </c:pt>
              </c:strCache>
            </c:strRef>
          </c:tx>
          <c:spPr>
            <a:solidFill>
              <a:schemeClr val="accent3"/>
            </a:solidFill>
            <a:ln>
              <a:noFill/>
            </a:ln>
            <a:effectLst/>
          </c:spPr>
          <c:invertIfNegative val="0"/>
          <c:cat>
            <c:strRef>
              <c:f>'QA-Plots'!$C$79:$C$85</c:f>
              <c:strCache>
                <c:ptCount val="7"/>
                <c:pt idx="0">
                  <c:v>NR</c:v>
                </c:pt>
                <c:pt idx="1">
                  <c:v>NV</c:v>
                </c:pt>
                <c:pt idx="2">
                  <c:v>-2</c:v>
                </c:pt>
                <c:pt idx="3">
                  <c:v>-1</c:v>
                </c:pt>
                <c:pt idx="4">
                  <c:v>0</c:v>
                </c:pt>
                <c:pt idx="5">
                  <c:v>1</c:v>
                </c:pt>
                <c:pt idx="6">
                  <c:v>2</c:v>
                </c:pt>
              </c:strCache>
            </c:strRef>
          </c:cat>
          <c:val>
            <c:numRef>
              <c:f>'QA-Plots'!$F$79:$F$85</c:f>
              <c:numCache>
                <c:formatCode>General</c:formatCode>
                <c:ptCount val="7"/>
                <c:pt idx="0">
                  <c:v>48.800573409999998</c:v>
                </c:pt>
                <c:pt idx="1">
                  <c:v>0</c:v>
                </c:pt>
                <c:pt idx="2">
                  <c:v>0</c:v>
                </c:pt>
                <c:pt idx="3">
                  <c:v>0</c:v>
                </c:pt>
                <c:pt idx="4">
                  <c:v>0</c:v>
                </c:pt>
                <c:pt idx="5">
                  <c:v>0</c:v>
                </c:pt>
                <c:pt idx="6">
                  <c:v>0</c:v>
                </c:pt>
              </c:numCache>
            </c:numRef>
          </c:val>
          <c:extLst>
            <c:ext xmlns:c16="http://schemas.microsoft.com/office/drawing/2014/chart" uri="{C3380CC4-5D6E-409C-BE32-E72D297353CC}">
              <c16:uniqueId val="{00000002-574A-4561-8F18-2B4B9A7C9B04}"/>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113CROC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'QA-Plots'!$C$93:$C$99</c:f>
              <c:strCache>
                <c:ptCount val="7"/>
                <c:pt idx="0">
                  <c:v>NR</c:v>
                </c:pt>
                <c:pt idx="1">
                  <c:v>NV</c:v>
                </c:pt>
                <c:pt idx="2">
                  <c:v>-2</c:v>
                </c:pt>
                <c:pt idx="3">
                  <c:v>-1</c:v>
                </c:pt>
                <c:pt idx="4">
                  <c:v>0</c:v>
                </c:pt>
                <c:pt idx="5">
                  <c:v>1</c:v>
                </c:pt>
                <c:pt idx="6">
                  <c:v>2</c:v>
                </c:pt>
              </c:strCache>
            </c:strRef>
          </c:cat>
          <c:val>
            <c:numRef>
              <c:f>'QA-Plots'!$D$93:$D$99</c:f>
              <c:numCache>
                <c:formatCode>General</c:formatCode>
                <c:ptCount val="7"/>
                <c:pt idx="0">
                  <c:v>0</c:v>
                </c:pt>
                <c:pt idx="1">
                  <c:v>41.682055296999998</c:v>
                </c:pt>
                <c:pt idx="2">
                  <c:v>5.1569862991251032</c:v>
                </c:pt>
                <c:pt idx="3">
                  <c:v>3.5498661293457729</c:v>
                </c:pt>
                <c:pt idx="4">
                  <c:v>4.564452962609467</c:v>
                </c:pt>
                <c:pt idx="5">
                  <c:v>13.393531690618181</c:v>
                </c:pt>
                <c:pt idx="6">
                  <c:v>15.017218215301359</c:v>
                </c:pt>
              </c:numCache>
            </c:numRef>
          </c:val>
          <c:extLst>
            <c:ext xmlns:c16="http://schemas.microsoft.com/office/drawing/2014/chart" uri="{C3380CC4-5D6E-409C-BE32-E72D297353CC}">
              <c16:uniqueId val="{00000000-8F2B-47E3-9D80-2D01954CB27D}"/>
            </c:ext>
          </c:extLst>
        </c:ser>
        <c:ser>
          <c:idx val="1"/>
          <c:order val="1"/>
          <c:tx>
            <c:strRef>
              <c:f>'QA-Plots'!$E$1</c:f>
              <c:strCache>
                <c:ptCount val="1"/>
                <c:pt idx="0">
                  <c:v>Inorganic</c:v>
                </c:pt>
              </c:strCache>
            </c:strRef>
          </c:tx>
          <c:spPr>
            <a:solidFill>
              <a:schemeClr val="accent2"/>
            </a:solidFill>
            <a:ln>
              <a:noFill/>
            </a:ln>
            <a:effectLst/>
          </c:spPr>
          <c:invertIfNegative val="0"/>
          <c:cat>
            <c:strRef>
              <c:f>'QA-Plots'!$C$93:$C$99</c:f>
              <c:strCache>
                <c:ptCount val="7"/>
                <c:pt idx="0">
                  <c:v>NR</c:v>
                </c:pt>
                <c:pt idx="1">
                  <c:v>NV</c:v>
                </c:pt>
                <c:pt idx="2">
                  <c:v>-2</c:v>
                </c:pt>
                <c:pt idx="3">
                  <c:v>-1</c:v>
                </c:pt>
                <c:pt idx="4">
                  <c:v>0</c:v>
                </c:pt>
                <c:pt idx="5">
                  <c:v>1</c:v>
                </c:pt>
                <c:pt idx="6">
                  <c:v>2</c:v>
                </c:pt>
              </c:strCache>
            </c:strRef>
          </c:cat>
          <c:val>
            <c:numRef>
              <c:f>'QA-Plots'!$E$93:$E$99</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8F2B-47E3-9D80-2D01954CB27D}"/>
            </c:ext>
          </c:extLst>
        </c:ser>
        <c:ser>
          <c:idx val="2"/>
          <c:order val="2"/>
          <c:tx>
            <c:strRef>
              <c:f>'QA-Plots'!$F$1</c:f>
              <c:strCache>
                <c:ptCount val="1"/>
                <c:pt idx="0">
                  <c:v>Unspeciated</c:v>
                </c:pt>
              </c:strCache>
            </c:strRef>
          </c:tx>
          <c:spPr>
            <a:solidFill>
              <a:schemeClr val="accent3"/>
            </a:solidFill>
            <a:ln>
              <a:noFill/>
            </a:ln>
            <a:effectLst/>
          </c:spPr>
          <c:invertIfNegative val="0"/>
          <c:cat>
            <c:strRef>
              <c:f>'QA-Plots'!$C$93:$C$99</c:f>
              <c:strCache>
                <c:ptCount val="7"/>
                <c:pt idx="0">
                  <c:v>NR</c:v>
                </c:pt>
                <c:pt idx="1">
                  <c:v>NV</c:v>
                </c:pt>
                <c:pt idx="2">
                  <c:v>-2</c:v>
                </c:pt>
                <c:pt idx="3">
                  <c:v>-1</c:v>
                </c:pt>
                <c:pt idx="4">
                  <c:v>0</c:v>
                </c:pt>
                <c:pt idx="5">
                  <c:v>1</c:v>
                </c:pt>
                <c:pt idx="6">
                  <c:v>2</c:v>
                </c:pt>
              </c:strCache>
            </c:strRef>
          </c:cat>
          <c:val>
            <c:numRef>
              <c:f>'QA-Plots'!$F$93:$F$99</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8F2B-47E3-9D80-2D01954CB27D}"/>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101CROC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'QA-Plots'!$C$9:$C$15</c:f>
              <c:strCache>
                <c:ptCount val="7"/>
                <c:pt idx="0">
                  <c:v>NR</c:v>
                </c:pt>
                <c:pt idx="1">
                  <c:v>NV</c:v>
                </c:pt>
                <c:pt idx="2">
                  <c:v>-2</c:v>
                </c:pt>
                <c:pt idx="3">
                  <c:v>-1</c:v>
                </c:pt>
                <c:pt idx="4">
                  <c:v>0</c:v>
                </c:pt>
                <c:pt idx="5">
                  <c:v>1</c:v>
                </c:pt>
                <c:pt idx="6">
                  <c:v>2</c:v>
                </c:pt>
              </c:strCache>
            </c:strRef>
          </c:cat>
          <c:val>
            <c:numRef>
              <c:f>'QA-Plots'!$D$9:$D$15</c:f>
              <c:numCache>
                <c:formatCode>General</c:formatCode>
                <c:ptCount val="7"/>
                <c:pt idx="0">
                  <c:v>0</c:v>
                </c:pt>
                <c:pt idx="1">
                  <c:v>66.838684609685686</c:v>
                </c:pt>
                <c:pt idx="2">
                  <c:v>6.6378025913848884</c:v>
                </c:pt>
                <c:pt idx="3">
                  <c:v>11.886148978873551</c:v>
                </c:pt>
                <c:pt idx="4">
                  <c:v>4.4247019620996459</c:v>
                </c:pt>
                <c:pt idx="5">
                  <c:v>24.468987224060744</c:v>
                </c:pt>
                <c:pt idx="6">
                  <c:v>19.421043853266735</c:v>
                </c:pt>
              </c:numCache>
            </c:numRef>
          </c:val>
          <c:extLst>
            <c:ext xmlns:c16="http://schemas.microsoft.com/office/drawing/2014/chart" uri="{C3380CC4-5D6E-409C-BE32-E72D297353CC}">
              <c16:uniqueId val="{00000000-50D6-45BA-ABE4-AC748D2F2613}"/>
            </c:ext>
          </c:extLst>
        </c:ser>
        <c:ser>
          <c:idx val="1"/>
          <c:order val="1"/>
          <c:tx>
            <c:strRef>
              <c:f>'QA-Plots'!$E$1</c:f>
              <c:strCache>
                <c:ptCount val="1"/>
                <c:pt idx="0">
                  <c:v>Inorganic</c:v>
                </c:pt>
              </c:strCache>
            </c:strRef>
          </c:tx>
          <c:spPr>
            <a:solidFill>
              <a:schemeClr val="accent2"/>
            </a:solidFill>
            <a:ln>
              <a:noFill/>
            </a:ln>
            <a:effectLst/>
          </c:spPr>
          <c:invertIfNegative val="0"/>
          <c:cat>
            <c:strRef>
              <c:f>'QA-Plots'!$C$9:$C$15</c:f>
              <c:strCache>
                <c:ptCount val="7"/>
                <c:pt idx="0">
                  <c:v>NR</c:v>
                </c:pt>
                <c:pt idx="1">
                  <c:v>NV</c:v>
                </c:pt>
                <c:pt idx="2">
                  <c:v>-2</c:v>
                </c:pt>
                <c:pt idx="3">
                  <c:v>-1</c:v>
                </c:pt>
                <c:pt idx="4">
                  <c:v>0</c:v>
                </c:pt>
                <c:pt idx="5">
                  <c:v>1</c:v>
                </c:pt>
                <c:pt idx="6">
                  <c:v>2</c:v>
                </c:pt>
              </c:strCache>
            </c:strRef>
          </c:cat>
          <c:val>
            <c:numRef>
              <c:f>'QA-Plots'!$E$9:$E$15</c:f>
              <c:numCache>
                <c:formatCode>General</c:formatCode>
                <c:ptCount val="7"/>
                <c:pt idx="0">
                  <c:v>32.598116603416663</c:v>
                </c:pt>
                <c:pt idx="1">
                  <c:v>0</c:v>
                </c:pt>
                <c:pt idx="2">
                  <c:v>0</c:v>
                </c:pt>
                <c:pt idx="3">
                  <c:v>0</c:v>
                </c:pt>
                <c:pt idx="4">
                  <c:v>0</c:v>
                </c:pt>
                <c:pt idx="5">
                  <c:v>0</c:v>
                </c:pt>
                <c:pt idx="6">
                  <c:v>0</c:v>
                </c:pt>
              </c:numCache>
            </c:numRef>
          </c:val>
          <c:extLst>
            <c:ext xmlns:c16="http://schemas.microsoft.com/office/drawing/2014/chart" uri="{C3380CC4-5D6E-409C-BE32-E72D297353CC}">
              <c16:uniqueId val="{00000001-50D6-45BA-ABE4-AC748D2F2613}"/>
            </c:ext>
          </c:extLst>
        </c:ser>
        <c:ser>
          <c:idx val="2"/>
          <c:order val="2"/>
          <c:tx>
            <c:strRef>
              <c:f>'QA-Plots'!$F$1</c:f>
              <c:strCache>
                <c:ptCount val="1"/>
                <c:pt idx="0">
                  <c:v>Unspeciated</c:v>
                </c:pt>
              </c:strCache>
            </c:strRef>
          </c:tx>
          <c:spPr>
            <a:solidFill>
              <a:schemeClr val="accent3"/>
            </a:solidFill>
            <a:ln>
              <a:noFill/>
            </a:ln>
            <a:effectLst/>
          </c:spPr>
          <c:invertIfNegative val="0"/>
          <c:cat>
            <c:strRef>
              <c:f>'QA-Plots'!$C$9:$C$15</c:f>
              <c:strCache>
                <c:ptCount val="7"/>
                <c:pt idx="0">
                  <c:v>NR</c:v>
                </c:pt>
                <c:pt idx="1">
                  <c:v>NV</c:v>
                </c:pt>
                <c:pt idx="2">
                  <c:v>-2</c:v>
                </c:pt>
                <c:pt idx="3">
                  <c:v>-1</c:v>
                </c:pt>
                <c:pt idx="4">
                  <c:v>0</c:v>
                </c:pt>
                <c:pt idx="5">
                  <c:v>1</c:v>
                </c:pt>
                <c:pt idx="6">
                  <c:v>2</c:v>
                </c:pt>
              </c:strCache>
            </c:strRef>
          </c:cat>
          <c:val>
            <c:numRef>
              <c:f>'QA-Plots'!$F$9:$F$15</c:f>
              <c:numCache>
                <c:formatCode>General</c:formatCode>
                <c:ptCount val="7"/>
                <c:pt idx="0">
                  <c:v>0.56319878689765301</c:v>
                </c:pt>
                <c:pt idx="1">
                  <c:v>0</c:v>
                </c:pt>
                <c:pt idx="2">
                  <c:v>0</c:v>
                </c:pt>
                <c:pt idx="3">
                  <c:v>0</c:v>
                </c:pt>
                <c:pt idx="4">
                  <c:v>0</c:v>
                </c:pt>
                <c:pt idx="5">
                  <c:v>0</c:v>
                </c:pt>
                <c:pt idx="6">
                  <c:v>0</c:v>
                </c:pt>
              </c:numCache>
            </c:numRef>
          </c:val>
          <c:extLst>
            <c:ext xmlns:c16="http://schemas.microsoft.com/office/drawing/2014/chart" uri="{C3380CC4-5D6E-409C-BE32-E72D297353CC}">
              <c16:uniqueId val="{00000002-50D6-45BA-ABE4-AC748D2F2613}"/>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102CROC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'QA-Plots'!$C$16:$C$22</c:f>
              <c:strCache>
                <c:ptCount val="7"/>
                <c:pt idx="0">
                  <c:v>NR</c:v>
                </c:pt>
                <c:pt idx="1">
                  <c:v>NV</c:v>
                </c:pt>
                <c:pt idx="2">
                  <c:v>-2</c:v>
                </c:pt>
                <c:pt idx="3">
                  <c:v>-1</c:v>
                </c:pt>
                <c:pt idx="4">
                  <c:v>0</c:v>
                </c:pt>
                <c:pt idx="5">
                  <c:v>1</c:v>
                </c:pt>
                <c:pt idx="6">
                  <c:v>2</c:v>
                </c:pt>
              </c:strCache>
            </c:strRef>
          </c:cat>
          <c:val>
            <c:numRef>
              <c:f>'QA-Plots'!$D$16:$D$22</c:f>
              <c:numCache>
                <c:formatCode>General</c:formatCode>
                <c:ptCount val="7"/>
                <c:pt idx="0">
                  <c:v>0</c:v>
                </c:pt>
                <c:pt idx="1">
                  <c:v>41.682055296999998</c:v>
                </c:pt>
                <c:pt idx="2">
                  <c:v>5.1569862991251032</c:v>
                </c:pt>
                <c:pt idx="3">
                  <c:v>3.5498661293457729</c:v>
                </c:pt>
                <c:pt idx="4">
                  <c:v>4.564452962609467</c:v>
                </c:pt>
                <c:pt idx="5">
                  <c:v>13.393531690618181</c:v>
                </c:pt>
                <c:pt idx="6">
                  <c:v>15.017218215301359</c:v>
                </c:pt>
              </c:numCache>
            </c:numRef>
          </c:val>
          <c:extLst>
            <c:ext xmlns:c16="http://schemas.microsoft.com/office/drawing/2014/chart" uri="{C3380CC4-5D6E-409C-BE32-E72D297353CC}">
              <c16:uniqueId val="{00000000-9E47-44A0-B4FB-7DD037E93E9F}"/>
            </c:ext>
          </c:extLst>
        </c:ser>
        <c:ser>
          <c:idx val="1"/>
          <c:order val="1"/>
          <c:tx>
            <c:strRef>
              <c:f>'QA-Plots'!$E$1</c:f>
              <c:strCache>
                <c:ptCount val="1"/>
                <c:pt idx="0">
                  <c:v>Inorganic</c:v>
                </c:pt>
              </c:strCache>
            </c:strRef>
          </c:tx>
          <c:spPr>
            <a:solidFill>
              <a:schemeClr val="accent2"/>
            </a:solidFill>
            <a:ln>
              <a:noFill/>
            </a:ln>
            <a:effectLst/>
          </c:spPr>
          <c:invertIfNegative val="0"/>
          <c:cat>
            <c:strRef>
              <c:f>'QA-Plots'!$C$16:$C$22</c:f>
              <c:strCache>
                <c:ptCount val="7"/>
                <c:pt idx="0">
                  <c:v>NR</c:v>
                </c:pt>
                <c:pt idx="1">
                  <c:v>NV</c:v>
                </c:pt>
                <c:pt idx="2">
                  <c:v>-2</c:v>
                </c:pt>
                <c:pt idx="3">
                  <c:v>-1</c:v>
                </c:pt>
                <c:pt idx="4">
                  <c:v>0</c:v>
                </c:pt>
                <c:pt idx="5">
                  <c:v>1</c:v>
                </c:pt>
                <c:pt idx="6">
                  <c:v>2</c:v>
                </c:pt>
              </c:strCache>
            </c:strRef>
          </c:cat>
          <c:val>
            <c:numRef>
              <c:f>'QA-Plots'!$E$16:$E$22</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9E47-44A0-B4FB-7DD037E93E9F}"/>
            </c:ext>
          </c:extLst>
        </c:ser>
        <c:ser>
          <c:idx val="2"/>
          <c:order val="2"/>
          <c:tx>
            <c:strRef>
              <c:f>'QA-Plots'!$F$1</c:f>
              <c:strCache>
                <c:ptCount val="1"/>
                <c:pt idx="0">
                  <c:v>Unspeciated</c:v>
                </c:pt>
              </c:strCache>
            </c:strRef>
          </c:tx>
          <c:spPr>
            <a:solidFill>
              <a:schemeClr val="accent3"/>
            </a:solidFill>
            <a:ln>
              <a:noFill/>
            </a:ln>
            <a:effectLst/>
          </c:spPr>
          <c:invertIfNegative val="0"/>
          <c:cat>
            <c:strRef>
              <c:f>'QA-Plots'!$C$16:$C$22</c:f>
              <c:strCache>
                <c:ptCount val="7"/>
                <c:pt idx="0">
                  <c:v>NR</c:v>
                </c:pt>
                <c:pt idx="1">
                  <c:v>NV</c:v>
                </c:pt>
                <c:pt idx="2">
                  <c:v>-2</c:v>
                </c:pt>
                <c:pt idx="3">
                  <c:v>-1</c:v>
                </c:pt>
                <c:pt idx="4">
                  <c:v>0</c:v>
                </c:pt>
                <c:pt idx="5">
                  <c:v>1</c:v>
                </c:pt>
                <c:pt idx="6">
                  <c:v>2</c:v>
                </c:pt>
              </c:strCache>
            </c:strRef>
          </c:cat>
          <c:val>
            <c:numRef>
              <c:f>'QA-Plots'!$F$16:$F$22</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9E47-44A0-B4FB-7DD037E93E9F}"/>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104CROC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'QA-Plots'!$C$30:$C$36</c:f>
              <c:strCache>
                <c:ptCount val="7"/>
                <c:pt idx="0">
                  <c:v>NR</c:v>
                </c:pt>
                <c:pt idx="1">
                  <c:v>NV</c:v>
                </c:pt>
                <c:pt idx="2">
                  <c:v>-2</c:v>
                </c:pt>
                <c:pt idx="3">
                  <c:v>-1</c:v>
                </c:pt>
                <c:pt idx="4">
                  <c:v>0</c:v>
                </c:pt>
                <c:pt idx="5">
                  <c:v>1</c:v>
                </c:pt>
                <c:pt idx="6">
                  <c:v>2</c:v>
                </c:pt>
              </c:strCache>
            </c:strRef>
          </c:cat>
          <c:val>
            <c:numRef>
              <c:f>'QA-Plots'!$D$30:$D$36</c:f>
              <c:numCache>
                <c:formatCode>General</c:formatCode>
                <c:ptCount val="7"/>
                <c:pt idx="0">
                  <c:v>0</c:v>
                </c:pt>
                <c:pt idx="1">
                  <c:v>26.799724091999998</c:v>
                </c:pt>
                <c:pt idx="2">
                  <c:v>1.2746414348448969</c:v>
                </c:pt>
                <c:pt idx="3">
                  <c:v>0.1383741327376056</c:v>
                </c:pt>
                <c:pt idx="4">
                  <c:v>0.23150235454730281</c:v>
                </c:pt>
                <c:pt idx="5">
                  <c:v>17.261716715653812</c:v>
                </c:pt>
                <c:pt idx="6">
                  <c:v>7.8934894542162706</c:v>
                </c:pt>
              </c:numCache>
            </c:numRef>
          </c:val>
          <c:extLst>
            <c:ext xmlns:c16="http://schemas.microsoft.com/office/drawing/2014/chart" uri="{C3380CC4-5D6E-409C-BE32-E72D297353CC}">
              <c16:uniqueId val="{00000000-7439-42A6-BD68-67FD0F8CE3E2}"/>
            </c:ext>
          </c:extLst>
        </c:ser>
        <c:ser>
          <c:idx val="1"/>
          <c:order val="1"/>
          <c:tx>
            <c:strRef>
              <c:f>'QA-Plots'!$E$1</c:f>
              <c:strCache>
                <c:ptCount val="1"/>
                <c:pt idx="0">
                  <c:v>Inorganic</c:v>
                </c:pt>
              </c:strCache>
            </c:strRef>
          </c:tx>
          <c:spPr>
            <a:solidFill>
              <a:schemeClr val="accent2"/>
            </a:solidFill>
            <a:ln>
              <a:noFill/>
            </a:ln>
            <a:effectLst/>
          </c:spPr>
          <c:invertIfNegative val="0"/>
          <c:cat>
            <c:strRef>
              <c:f>'QA-Plots'!$C$30:$C$36</c:f>
              <c:strCache>
                <c:ptCount val="7"/>
                <c:pt idx="0">
                  <c:v>NR</c:v>
                </c:pt>
                <c:pt idx="1">
                  <c:v>NV</c:v>
                </c:pt>
                <c:pt idx="2">
                  <c:v>-2</c:v>
                </c:pt>
                <c:pt idx="3">
                  <c:v>-1</c:v>
                </c:pt>
                <c:pt idx="4">
                  <c:v>0</c:v>
                </c:pt>
                <c:pt idx="5">
                  <c:v>1</c:v>
                </c:pt>
                <c:pt idx="6">
                  <c:v>2</c:v>
                </c:pt>
              </c:strCache>
            </c:strRef>
          </c:cat>
          <c:val>
            <c:numRef>
              <c:f>'QA-Plots'!$E$30:$E$36</c:f>
              <c:numCache>
                <c:formatCode>General</c:formatCode>
                <c:ptCount val="7"/>
                <c:pt idx="0">
                  <c:v>72.419790873000011</c:v>
                </c:pt>
                <c:pt idx="1">
                  <c:v>0</c:v>
                </c:pt>
                <c:pt idx="2">
                  <c:v>0</c:v>
                </c:pt>
                <c:pt idx="3">
                  <c:v>0</c:v>
                </c:pt>
                <c:pt idx="4">
                  <c:v>0</c:v>
                </c:pt>
                <c:pt idx="5">
                  <c:v>0</c:v>
                </c:pt>
                <c:pt idx="6">
                  <c:v>0</c:v>
                </c:pt>
              </c:numCache>
            </c:numRef>
          </c:val>
          <c:extLst>
            <c:ext xmlns:c16="http://schemas.microsoft.com/office/drawing/2014/chart" uri="{C3380CC4-5D6E-409C-BE32-E72D297353CC}">
              <c16:uniqueId val="{00000001-7439-42A6-BD68-67FD0F8CE3E2}"/>
            </c:ext>
          </c:extLst>
        </c:ser>
        <c:ser>
          <c:idx val="2"/>
          <c:order val="2"/>
          <c:tx>
            <c:strRef>
              <c:f>'QA-Plots'!$F$1</c:f>
              <c:strCache>
                <c:ptCount val="1"/>
                <c:pt idx="0">
                  <c:v>Unspeciated</c:v>
                </c:pt>
              </c:strCache>
            </c:strRef>
          </c:tx>
          <c:spPr>
            <a:solidFill>
              <a:schemeClr val="accent3"/>
            </a:solidFill>
            <a:ln>
              <a:noFill/>
            </a:ln>
            <a:effectLst/>
          </c:spPr>
          <c:invertIfNegative val="0"/>
          <c:cat>
            <c:strRef>
              <c:f>'QA-Plots'!$C$30:$C$36</c:f>
              <c:strCache>
                <c:ptCount val="7"/>
                <c:pt idx="0">
                  <c:v>NR</c:v>
                </c:pt>
                <c:pt idx="1">
                  <c:v>NV</c:v>
                </c:pt>
                <c:pt idx="2">
                  <c:v>-2</c:v>
                </c:pt>
                <c:pt idx="3">
                  <c:v>-1</c:v>
                </c:pt>
                <c:pt idx="4">
                  <c:v>0</c:v>
                </c:pt>
                <c:pt idx="5">
                  <c:v>1</c:v>
                </c:pt>
                <c:pt idx="6">
                  <c:v>2</c:v>
                </c:pt>
              </c:strCache>
            </c:strRef>
          </c:cat>
          <c:val>
            <c:numRef>
              <c:f>'QA-Plots'!$F$30:$F$36</c:f>
              <c:numCache>
                <c:formatCode>General</c:formatCode>
                <c:ptCount val="7"/>
                <c:pt idx="0">
                  <c:v>0.78048503499999999</c:v>
                </c:pt>
                <c:pt idx="1">
                  <c:v>0</c:v>
                </c:pt>
                <c:pt idx="2">
                  <c:v>0</c:v>
                </c:pt>
                <c:pt idx="3">
                  <c:v>0</c:v>
                </c:pt>
                <c:pt idx="4">
                  <c:v>0</c:v>
                </c:pt>
                <c:pt idx="5">
                  <c:v>0</c:v>
                </c:pt>
                <c:pt idx="6">
                  <c:v>0</c:v>
                </c:pt>
              </c:numCache>
            </c:numRef>
          </c:val>
          <c:extLst>
            <c:ext xmlns:c16="http://schemas.microsoft.com/office/drawing/2014/chart" uri="{C3380CC4-5D6E-409C-BE32-E72D297353CC}">
              <c16:uniqueId val="{00000002-7439-42A6-BD68-67FD0F8CE3E2}"/>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106CROC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'QA-Plots'!$C$44:$C$50</c:f>
              <c:strCache>
                <c:ptCount val="7"/>
                <c:pt idx="0">
                  <c:v>NR</c:v>
                </c:pt>
                <c:pt idx="1">
                  <c:v>NV</c:v>
                </c:pt>
                <c:pt idx="2">
                  <c:v>-2</c:v>
                </c:pt>
                <c:pt idx="3">
                  <c:v>-1</c:v>
                </c:pt>
                <c:pt idx="4">
                  <c:v>0</c:v>
                </c:pt>
                <c:pt idx="5">
                  <c:v>1</c:v>
                </c:pt>
                <c:pt idx="6">
                  <c:v>2</c:v>
                </c:pt>
              </c:strCache>
            </c:strRef>
          </c:cat>
          <c:val>
            <c:numRef>
              <c:f>'QA-Plots'!$D$44:$D$50</c:f>
              <c:numCache>
                <c:formatCode>General</c:formatCode>
                <c:ptCount val="7"/>
                <c:pt idx="0">
                  <c:v>0</c:v>
                </c:pt>
                <c:pt idx="1">
                  <c:v>44.93550644935506</c:v>
                </c:pt>
                <c:pt idx="2">
                  <c:v>4.4625806581402774</c:v>
                </c:pt>
                <c:pt idx="3">
                  <c:v>7.9910328459810609</c:v>
                </c:pt>
                <c:pt idx="4">
                  <c:v>2.9747177808102827</c:v>
                </c:pt>
                <c:pt idx="5">
                  <c:v>16.450448413771269</c:v>
                </c:pt>
                <c:pt idx="6">
                  <c:v>13.056726750652013</c:v>
                </c:pt>
              </c:numCache>
            </c:numRef>
          </c:val>
          <c:extLst>
            <c:ext xmlns:c16="http://schemas.microsoft.com/office/drawing/2014/chart" uri="{C3380CC4-5D6E-409C-BE32-E72D297353CC}">
              <c16:uniqueId val="{00000000-ADC3-4790-9D29-E115823F2C42}"/>
            </c:ext>
          </c:extLst>
        </c:ser>
        <c:ser>
          <c:idx val="1"/>
          <c:order val="1"/>
          <c:tx>
            <c:strRef>
              <c:f>'QA-Plots'!$E$1</c:f>
              <c:strCache>
                <c:ptCount val="1"/>
                <c:pt idx="0">
                  <c:v>Inorganic</c:v>
                </c:pt>
              </c:strCache>
            </c:strRef>
          </c:tx>
          <c:spPr>
            <a:solidFill>
              <a:schemeClr val="accent2"/>
            </a:solidFill>
            <a:ln>
              <a:noFill/>
            </a:ln>
            <a:effectLst/>
          </c:spPr>
          <c:invertIfNegative val="0"/>
          <c:cat>
            <c:strRef>
              <c:f>'QA-Plots'!$C$44:$C$50</c:f>
              <c:strCache>
                <c:ptCount val="7"/>
                <c:pt idx="0">
                  <c:v>NR</c:v>
                </c:pt>
                <c:pt idx="1">
                  <c:v>NV</c:v>
                </c:pt>
                <c:pt idx="2">
                  <c:v>-2</c:v>
                </c:pt>
                <c:pt idx="3">
                  <c:v>-1</c:v>
                </c:pt>
                <c:pt idx="4">
                  <c:v>0</c:v>
                </c:pt>
                <c:pt idx="5">
                  <c:v>1</c:v>
                </c:pt>
                <c:pt idx="6">
                  <c:v>2</c:v>
                </c:pt>
              </c:strCache>
            </c:strRef>
          </c:cat>
          <c:val>
            <c:numRef>
              <c:f>'QA-Plots'!$E$44:$E$50</c:f>
              <c:numCache>
                <c:formatCode>General</c:formatCode>
                <c:ptCount val="7"/>
                <c:pt idx="0">
                  <c:v>15.328467153284677</c:v>
                </c:pt>
                <c:pt idx="1">
                  <c:v>0</c:v>
                </c:pt>
                <c:pt idx="2">
                  <c:v>0</c:v>
                </c:pt>
                <c:pt idx="3">
                  <c:v>0</c:v>
                </c:pt>
                <c:pt idx="4">
                  <c:v>0</c:v>
                </c:pt>
                <c:pt idx="5">
                  <c:v>0</c:v>
                </c:pt>
                <c:pt idx="6">
                  <c:v>0</c:v>
                </c:pt>
              </c:numCache>
            </c:numRef>
          </c:val>
          <c:extLst>
            <c:ext xmlns:c16="http://schemas.microsoft.com/office/drawing/2014/chart" uri="{C3380CC4-5D6E-409C-BE32-E72D297353CC}">
              <c16:uniqueId val="{00000001-ADC3-4790-9D29-E115823F2C42}"/>
            </c:ext>
          </c:extLst>
        </c:ser>
        <c:ser>
          <c:idx val="2"/>
          <c:order val="2"/>
          <c:tx>
            <c:strRef>
              <c:f>'QA-Plots'!$F$1</c:f>
              <c:strCache>
                <c:ptCount val="1"/>
                <c:pt idx="0">
                  <c:v>Unspeciated</c:v>
                </c:pt>
              </c:strCache>
            </c:strRef>
          </c:tx>
          <c:spPr>
            <a:solidFill>
              <a:schemeClr val="accent3"/>
            </a:solidFill>
            <a:ln>
              <a:noFill/>
            </a:ln>
            <a:effectLst/>
          </c:spPr>
          <c:invertIfNegative val="0"/>
          <c:cat>
            <c:strRef>
              <c:f>'QA-Plots'!$C$44:$C$50</c:f>
              <c:strCache>
                <c:ptCount val="7"/>
                <c:pt idx="0">
                  <c:v>NR</c:v>
                </c:pt>
                <c:pt idx="1">
                  <c:v>NV</c:v>
                </c:pt>
                <c:pt idx="2">
                  <c:v>-2</c:v>
                </c:pt>
                <c:pt idx="3">
                  <c:v>-1</c:v>
                </c:pt>
                <c:pt idx="4">
                  <c:v>0</c:v>
                </c:pt>
                <c:pt idx="5">
                  <c:v>1</c:v>
                </c:pt>
                <c:pt idx="6">
                  <c:v>2</c:v>
                </c:pt>
              </c:strCache>
            </c:strRef>
          </c:cat>
          <c:val>
            <c:numRef>
              <c:f>'QA-Plots'!$F$44:$F$50</c:f>
              <c:numCache>
                <c:formatCode>General</c:formatCode>
                <c:ptCount val="7"/>
                <c:pt idx="0">
                  <c:v>39.736026397360263</c:v>
                </c:pt>
                <c:pt idx="1">
                  <c:v>0</c:v>
                </c:pt>
                <c:pt idx="2">
                  <c:v>0</c:v>
                </c:pt>
                <c:pt idx="3">
                  <c:v>0</c:v>
                </c:pt>
                <c:pt idx="4">
                  <c:v>0</c:v>
                </c:pt>
                <c:pt idx="5">
                  <c:v>0</c:v>
                </c:pt>
                <c:pt idx="6">
                  <c:v>0</c:v>
                </c:pt>
              </c:numCache>
            </c:numRef>
          </c:val>
          <c:extLst>
            <c:ext xmlns:c16="http://schemas.microsoft.com/office/drawing/2014/chart" uri="{C3380CC4-5D6E-409C-BE32-E72D297353CC}">
              <c16:uniqueId val="{00000002-ADC3-4790-9D29-E115823F2C42}"/>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108CROC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'QA-Plots'!$C$58:$C$64</c:f>
              <c:strCache>
                <c:ptCount val="7"/>
                <c:pt idx="0">
                  <c:v>NR</c:v>
                </c:pt>
                <c:pt idx="1">
                  <c:v>NV</c:v>
                </c:pt>
                <c:pt idx="2">
                  <c:v>-2</c:v>
                </c:pt>
                <c:pt idx="3">
                  <c:v>-1</c:v>
                </c:pt>
                <c:pt idx="4">
                  <c:v>0</c:v>
                </c:pt>
                <c:pt idx="5">
                  <c:v>1</c:v>
                </c:pt>
                <c:pt idx="6">
                  <c:v>2</c:v>
                </c:pt>
              </c:strCache>
            </c:strRef>
          </c:cat>
          <c:val>
            <c:numRef>
              <c:f>'QA-Plots'!$D$58:$D$64</c:f>
              <c:numCache>
                <c:formatCode>General</c:formatCode>
                <c:ptCount val="7"/>
                <c:pt idx="0">
                  <c:v>0</c:v>
                </c:pt>
                <c:pt idx="1">
                  <c:v>41.682055296999998</c:v>
                </c:pt>
                <c:pt idx="2">
                  <c:v>0</c:v>
                </c:pt>
                <c:pt idx="3">
                  <c:v>1.7231149880283971</c:v>
                </c:pt>
                <c:pt idx="4">
                  <c:v>11.2146869332575</c:v>
                </c:pt>
                <c:pt idx="5">
                  <c:v>14.391379369287499</c:v>
                </c:pt>
                <c:pt idx="6">
                  <c:v>14.352874006426511</c:v>
                </c:pt>
              </c:numCache>
            </c:numRef>
          </c:val>
          <c:extLst>
            <c:ext xmlns:c16="http://schemas.microsoft.com/office/drawing/2014/chart" uri="{C3380CC4-5D6E-409C-BE32-E72D297353CC}">
              <c16:uniqueId val="{00000000-D858-47EB-A799-5BBB852B09B7}"/>
            </c:ext>
          </c:extLst>
        </c:ser>
        <c:ser>
          <c:idx val="1"/>
          <c:order val="1"/>
          <c:tx>
            <c:strRef>
              <c:f>'QA-Plots'!$E$1</c:f>
              <c:strCache>
                <c:ptCount val="1"/>
                <c:pt idx="0">
                  <c:v>Inorganic</c:v>
                </c:pt>
              </c:strCache>
            </c:strRef>
          </c:tx>
          <c:spPr>
            <a:solidFill>
              <a:schemeClr val="accent2"/>
            </a:solidFill>
            <a:ln>
              <a:noFill/>
            </a:ln>
            <a:effectLst/>
          </c:spPr>
          <c:invertIfNegative val="0"/>
          <c:cat>
            <c:strRef>
              <c:f>'QA-Plots'!$C$58:$C$64</c:f>
              <c:strCache>
                <c:ptCount val="7"/>
                <c:pt idx="0">
                  <c:v>NR</c:v>
                </c:pt>
                <c:pt idx="1">
                  <c:v>NV</c:v>
                </c:pt>
                <c:pt idx="2">
                  <c:v>-2</c:v>
                </c:pt>
                <c:pt idx="3">
                  <c:v>-1</c:v>
                </c:pt>
                <c:pt idx="4">
                  <c:v>0</c:v>
                </c:pt>
                <c:pt idx="5">
                  <c:v>1</c:v>
                </c:pt>
                <c:pt idx="6">
                  <c:v>2</c:v>
                </c:pt>
              </c:strCache>
            </c:strRef>
          </c:cat>
          <c:val>
            <c:numRef>
              <c:f>'QA-Plots'!$E$58:$E$64</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D858-47EB-A799-5BBB852B09B7}"/>
            </c:ext>
          </c:extLst>
        </c:ser>
        <c:ser>
          <c:idx val="2"/>
          <c:order val="2"/>
          <c:tx>
            <c:strRef>
              <c:f>'QA-Plots'!$F$1</c:f>
              <c:strCache>
                <c:ptCount val="1"/>
                <c:pt idx="0">
                  <c:v>Unspeciated</c:v>
                </c:pt>
              </c:strCache>
            </c:strRef>
          </c:tx>
          <c:spPr>
            <a:solidFill>
              <a:schemeClr val="accent3"/>
            </a:solidFill>
            <a:ln>
              <a:noFill/>
            </a:ln>
            <a:effectLst/>
          </c:spPr>
          <c:invertIfNegative val="0"/>
          <c:cat>
            <c:strRef>
              <c:f>'QA-Plots'!$C$58:$C$64</c:f>
              <c:strCache>
                <c:ptCount val="7"/>
                <c:pt idx="0">
                  <c:v>NR</c:v>
                </c:pt>
                <c:pt idx="1">
                  <c:v>NV</c:v>
                </c:pt>
                <c:pt idx="2">
                  <c:v>-2</c:v>
                </c:pt>
                <c:pt idx="3">
                  <c:v>-1</c:v>
                </c:pt>
                <c:pt idx="4">
                  <c:v>0</c:v>
                </c:pt>
                <c:pt idx="5">
                  <c:v>1</c:v>
                </c:pt>
                <c:pt idx="6">
                  <c:v>2</c:v>
                </c:pt>
              </c:strCache>
            </c:strRef>
          </c:cat>
          <c:val>
            <c:numRef>
              <c:f>'QA-Plots'!$F$58:$F$64</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D858-47EB-A799-5BBB852B09B7}"/>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110CROC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'QA-Plots'!$C$72:$C$78</c:f>
              <c:strCache>
                <c:ptCount val="7"/>
                <c:pt idx="0">
                  <c:v>NR</c:v>
                </c:pt>
                <c:pt idx="1">
                  <c:v>NV</c:v>
                </c:pt>
                <c:pt idx="2">
                  <c:v>-2</c:v>
                </c:pt>
                <c:pt idx="3">
                  <c:v>-1</c:v>
                </c:pt>
                <c:pt idx="4">
                  <c:v>0</c:v>
                </c:pt>
                <c:pt idx="5">
                  <c:v>1</c:v>
                </c:pt>
                <c:pt idx="6">
                  <c:v>2</c:v>
                </c:pt>
              </c:strCache>
            </c:strRef>
          </c:cat>
          <c:val>
            <c:numRef>
              <c:f>'QA-Plots'!$D$72:$D$78</c:f>
              <c:numCache>
                <c:formatCode>General</c:formatCode>
                <c:ptCount val="7"/>
                <c:pt idx="0">
                  <c:v>0</c:v>
                </c:pt>
                <c:pt idx="1">
                  <c:v>41.682055296999998</c:v>
                </c:pt>
                <c:pt idx="2">
                  <c:v>5.1569862991251032</c:v>
                </c:pt>
                <c:pt idx="3">
                  <c:v>3.5498661293457729</c:v>
                </c:pt>
                <c:pt idx="4">
                  <c:v>4.564452962609467</c:v>
                </c:pt>
                <c:pt idx="5">
                  <c:v>13.393531690618181</c:v>
                </c:pt>
                <c:pt idx="6">
                  <c:v>15.017218215301359</c:v>
                </c:pt>
              </c:numCache>
            </c:numRef>
          </c:val>
          <c:extLst>
            <c:ext xmlns:c16="http://schemas.microsoft.com/office/drawing/2014/chart" uri="{C3380CC4-5D6E-409C-BE32-E72D297353CC}">
              <c16:uniqueId val="{00000000-9553-43A8-8B13-9EDF04796E24}"/>
            </c:ext>
          </c:extLst>
        </c:ser>
        <c:ser>
          <c:idx val="1"/>
          <c:order val="1"/>
          <c:tx>
            <c:strRef>
              <c:f>'QA-Plots'!$E$1</c:f>
              <c:strCache>
                <c:ptCount val="1"/>
                <c:pt idx="0">
                  <c:v>Inorganic</c:v>
                </c:pt>
              </c:strCache>
            </c:strRef>
          </c:tx>
          <c:spPr>
            <a:solidFill>
              <a:schemeClr val="accent2"/>
            </a:solidFill>
            <a:ln>
              <a:noFill/>
            </a:ln>
            <a:effectLst/>
          </c:spPr>
          <c:invertIfNegative val="0"/>
          <c:cat>
            <c:strRef>
              <c:f>'QA-Plots'!$C$72:$C$78</c:f>
              <c:strCache>
                <c:ptCount val="7"/>
                <c:pt idx="0">
                  <c:v>NR</c:v>
                </c:pt>
                <c:pt idx="1">
                  <c:v>NV</c:v>
                </c:pt>
                <c:pt idx="2">
                  <c:v>-2</c:v>
                </c:pt>
                <c:pt idx="3">
                  <c:v>-1</c:v>
                </c:pt>
                <c:pt idx="4">
                  <c:v>0</c:v>
                </c:pt>
                <c:pt idx="5">
                  <c:v>1</c:v>
                </c:pt>
                <c:pt idx="6">
                  <c:v>2</c:v>
                </c:pt>
              </c:strCache>
            </c:strRef>
          </c:cat>
          <c:val>
            <c:numRef>
              <c:f>'QA-Plots'!$E$72:$E$78</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9553-43A8-8B13-9EDF04796E24}"/>
            </c:ext>
          </c:extLst>
        </c:ser>
        <c:ser>
          <c:idx val="2"/>
          <c:order val="2"/>
          <c:tx>
            <c:strRef>
              <c:f>'QA-Plots'!$F$1</c:f>
              <c:strCache>
                <c:ptCount val="1"/>
                <c:pt idx="0">
                  <c:v>Unspeciated</c:v>
                </c:pt>
              </c:strCache>
            </c:strRef>
          </c:tx>
          <c:spPr>
            <a:solidFill>
              <a:schemeClr val="accent3"/>
            </a:solidFill>
            <a:ln>
              <a:noFill/>
            </a:ln>
            <a:effectLst/>
          </c:spPr>
          <c:invertIfNegative val="0"/>
          <c:cat>
            <c:strRef>
              <c:f>'QA-Plots'!$C$72:$C$78</c:f>
              <c:strCache>
                <c:ptCount val="7"/>
                <c:pt idx="0">
                  <c:v>NR</c:v>
                </c:pt>
                <c:pt idx="1">
                  <c:v>NV</c:v>
                </c:pt>
                <c:pt idx="2">
                  <c:v>-2</c:v>
                </c:pt>
                <c:pt idx="3">
                  <c:v>-1</c:v>
                </c:pt>
                <c:pt idx="4">
                  <c:v>0</c:v>
                </c:pt>
                <c:pt idx="5">
                  <c:v>1</c:v>
                </c:pt>
                <c:pt idx="6">
                  <c:v>2</c:v>
                </c:pt>
              </c:strCache>
            </c:strRef>
          </c:cat>
          <c:val>
            <c:numRef>
              <c:f>'QA-Plots'!$F$72:$F$78</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9553-43A8-8B13-9EDF04796E24}"/>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112CROC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'QA-Plots'!$C$86:$C$92</c:f>
              <c:strCache>
                <c:ptCount val="7"/>
                <c:pt idx="0">
                  <c:v>NR</c:v>
                </c:pt>
                <c:pt idx="1">
                  <c:v>NV</c:v>
                </c:pt>
                <c:pt idx="2">
                  <c:v>-2</c:v>
                </c:pt>
                <c:pt idx="3">
                  <c:v>-1</c:v>
                </c:pt>
                <c:pt idx="4">
                  <c:v>0</c:v>
                </c:pt>
                <c:pt idx="5">
                  <c:v>1</c:v>
                </c:pt>
                <c:pt idx="6">
                  <c:v>2</c:v>
                </c:pt>
              </c:strCache>
            </c:strRef>
          </c:cat>
          <c:val>
            <c:numRef>
              <c:f>'QA-Plots'!$D$86:$D$92</c:f>
              <c:numCache>
                <c:formatCode>General</c:formatCode>
                <c:ptCount val="7"/>
                <c:pt idx="0">
                  <c:v>0</c:v>
                </c:pt>
                <c:pt idx="1">
                  <c:v>41.682055296999998</c:v>
                </c:pt>
                <c:pt idx="2">
                  <c:v>5.1569862991251032</c:v>
                </c:pt>
                <c:pt idx="3">
                  <c:v>3.5498661293457729</c:v>
                </c:pt>
                <c:pt idx="4">
                  <c:v>4.564452962609467</c:v>
                </c:pt>
                <c:pt idx="5">
                  <c:v>13.393531690618181</c:v>
                </c:pt>
                <c:pt idx="6">
                  <c:v>15.017218215301359</c:v>
                </c:pt>
              </c:numCache>
            </c:numRef>
          </c:val>
          <c:extLst>
            <c:ext xmlns:c16="http://schemas.microsoft.com/office/drawing/2014/chart" uri="{C3380CC4-5D6E-409C-BE32-E72D297353CC}">
              <c16:uniqueId val="{00000000-9567-48A9-AAF9-14A79CC677C9}"/>
            </c:ext>
          </c:extLst>
        </c:ser>
        <c:ser>
          <c:idx val="1"/>
          <c:order val="1"/>
          <c:tx>
            <c:strRef>
              <c:f>'QA-Plots'!$E$1</c:f>
              <c:strCache>
                <c:ptCount val="1"/>
                <c:pt idx="0">
                  <c:v>Inorganic</c:v>
                </c:pt>
              </c:strCache>
            </c:strRef>
          </c:tx>
          <c:spPr>
            <a:solidFill>
              <a:schemeClr val="accent2"/>
            </a:solidFill>
            <a:ln>
              <a:noFill/>
            </a:ln>
            <a:effectLst/>
          </c:spPr>
          <c:invertIfNegative val="0"/>
          <c:cat>
            <c:strRef>
              <c:f>'QA-Plots'!$C$86:$C$92</c:f>
              <c:strCache>
                <c:ptCount val="7"/>
                <c:pt idx="0">
                  <c:v>NR</c:v>
                </c:pt>
                <c:pt idx="1">
                  <c:v>NV</c:v>
                </c:pt>
                <c:pt idx="2">
                  <c:v>-2</c:v>
                </c:pt>
                <c:pt idx="3">
                  <c:v>-1</c:v>
                </c:pt>
                <c:pt idx="4">
                  <c:v>0</c:v>
                </c:pt>
                <c:pt idx="5">
                  <c:v>1</c:v>
                </c:pt>
                <c:pt idx="6">
                  <c:v>2</c:v>
                </c:pt>
              </c:strCache>
            </c:strRef>
          </c:cat>
          <c:val>
            <c:numRef>
              <c:f>'QA-Plots'!$E$86:$E$92</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9567-48A9-AAF9-14A79CC677C9}"/>
            </c:ext>
          </c:extLst>
        </c:ser>
        <c:ser>
          <c:idx val="2"/>
          <c:order val="2"/>
          <c:tx>
            <c:strRef>
              <c:f>'QA-Plots'!$F$1</c:f>
              <c:strCache>
                <c:ptCount val="1"/>
                <c:pt idx="0">
                  <c:v>Unspeciated</c:v>
                </c:pt>
              </c:strCache>
            </c:strRef>
          </c:tx>
          <c:spPr>
            <a:solidFill>
              <a:schemeClr val="accent3"/>
            </a:solidFill>
            <a:ln>
              <a:noFill/>
            </a:ln>
            <a:effectLst/>
          </c:spPr>
          <c:invertIfNegative val="0"/>
          <c:cat>
            <c:strRef>
              <c:f>'QA-Plots'!$C$86:$C$92</c:f>
              <c:strCache>
                <c:ptCount val="7"/>
                <c:pt idx="0">
                  <c:v>NR</c:v>
                </c:pt>
                <c:pt idx="1">
                  <c:v>NV</c:v>
                </c:pt>
                <c:pt idx="2">
                  <c:v>-2</c:v>
                </c:pt>
                <c:pt idx="3">
                  <c:v>-1</c:v>
                </c:pt>
                <c:pt idx="4">
                  <c:v>0</c:v>
                </c:pt>
                <c:pt idx="5">
                  <c:v>1</c:v>
                </c:pt>
                <c:pt idx="6">
                  <c:v>2</c:v>
                </c:pt>
              </c:strCache>
            </c:strRef>
          </c:cat>
          <c:val>
            <c:numRef>
              <c:f>'QA-Plots'!$F$86:$F$92</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9567-48A9-AAF9-14A79CC677C9}"/>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114CROC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'QA-Plots'!$C$100:$C$106</c:f>
              <c:strCache>
                <c:ptCount val="7"/>
                <c:pt idx="0">
                  <c:v>NR</c:v>
                </c:pt>
                <c:pt idx="1">
                  <c:v>NV</c:v>
                </c:pt>
                <c:pt idx="2">
                  <c:v>-2</c:v>
                </c:pt>
                <c:pt idx="3">
                  <c:v>-1</c:v>
                </c:pt>
                <c:pt idx="4">
                  <c:v>0</c:v>
                </c:pt>
                <c:pt idx="5">
                  <c:v>1</c:v>
                </c:pt>
                <c:pt idx="6">
                  <c:v>2</c:v>
                </c:pt>
              </c:strCache>
            </c:strRef>
          </c:cat>
          <c:val>
            <c:numRef>
              <c:f>'QA-Plots'!$D$100:$D$106</c:f>
              <c:numCache>
                <c:formatCode>General</c:formatCode>
                <c:ptCount val="7"/>
                <c:pt idx="0">
                  <c:v>0</c:v>
                </c:pt>
                <c:pt idx="1">
                  <c:v>53.191489360000006</c:v>
                </c:pt>
                <c:pt idx="2">
                  <c:v>33.564626089174354</c:v>
                </c:pt>
                <c:pt idx="3">
                  <c:v>4.7725468774046043</c:v>
                </c:pt>
                <c:pt idx="4">
                  <c:v>4.3787750965416468</c:v>
                </c:pt>
                <c:pt idx="5">
                  <c:v>4.8840183429925261</c:v>
                </c:pt>
                <c:pt idx="6">
                  <c:v>5.5915229538867797</c:v>
                </c:pt>
              </c:numCache>
            </c:numRef>
          </c:val>
          <c:extLst>
            <c:ext xmlns:c16="http://schemas.microsoft.com/office/drawing/2014/chart" uri="{C3380CC4-5D6E-409C-BE32-E72D297353CC}">
              <c16:uniqueId val="{00000000-1B97-4C1E-B3C8-127E24AF5192}"/>
            </c:ext>
          </c:extLst>
        </c:ser>
        <c:ser>
          <c:idx val="1"/>
          <c:order val="1"/>
          <c:tx>
            <c:strRef>
              <c:f>'QA-Plots'!$E$1</c:f>
              <c:strCache>
                <c:ptCount val="1"/>
                <c:pt idx="0">
                  <c:v>Inorganic</c:v>
                </c:pt>
              </c:strCache>
            </c:strRef>
          </c:tx>
          <c:spPr>
            <a:solidFill>
              <a:schemeClr val="accent2"/>
            </a:solidFill>
            <a:ln>
              <a:noFill/>
            </a:ln>
            <a:effectLst/>
          </c:spPr>
          <c:invertIfNegative val="0"/>
          <c:cat>
            <c:strRef>
              <c:f>'QA-Plots'!$C$100:$C$106</c:f>
              <c:strCache>
                <c:ptCount val="7"/>
                <c:pt idx="0">
                  <c:v>NR</c:v>
                </c:pt>
                <c:pt idx="1">
                  <c:v>NV</c:v>
                </c:pt>
                <c:pt idx="2">
                  <c:v>-2</c:v>
                </c:pt>
                <c:pt idx="3">
                  <c:v>-1</c:v>
                </c:pt>
                <c:pt idx="4">
                  <c:v>0</c:v>
                </c:pt>
                <c:pt idx="5">
                  <c:v>1</c:v>
                </c:pt>
                <c:pt idx="6">
                  <c:v>2</c:v>
                </c:pt>
              </c:strCache>
            </c:strRef>
          </c:cat>
          <c:val>
            <c:numRef>
              <c:f>'QA-Plots'!$E$100:$E$106</c:f>
              <c:numCache>
                <c:formatCode>General</c:formatCode>
                <c:ptCount val="7"/>
                <c:pt idx="0">
                  <c:v>23.502591019999993</c:v>
                </c:pt>
                <c:pt idx="1">
                  <c:v>0</c:v>
                </c:pt>
                <c:pt idx="2">
                  <c:v>0</c:v>
                </c:pt>
                <c:pt idx="3">
                  <c:v>0</c:v>
                </c:pt>
                <c:pt idx="4">
                  <c:v>0</c:v>
                </c:pt>
                <c:pt idx="5">
                  <c:v>0</c:v>
                </c:pt>
                <c:pt idx="6">
                  <c:v>0</c:v>
                </c:pt>
              </c:numCache>
            </c:numRef>
          </c:val>
          <c:extLst>
            <c:ext xmlns:c16="http://schemas.microsoft.com/office/drawing/2014/chart" uri="{C3380CC4-5D6E-409C-BE32-E72D297353CC}">
              <c16:uniqueId val="{00000001-1B97-4C1E-B3C8-127E24AF5192}"/>
            </c:ext>
          </c:extLst>
        </c:ser>
        <c:ser>
          <c:idx val="2"/>
          <c:order val="2"/>
          <c:tx>
            <c:strRef>
              <c:f>'QA-Plots'!$F$1</c:f>
              <c:strCache>
                <c:ptCount val="1"/>
                <c:pt idx="0">
                  <c:v>Unspeciated</c:v>
                </c:pt>
              </c:strCache>
            </c:strRef>
          </c:tx>
          <c:spPr>
            <a:solidFill>
              <a:schemeClr val="accent3"/>
            </a:solidFill>
            <a:ln>
              <a:noFill/>
            </a:ln>
            <a:effectLst/>
          </c:spPr>
          <c:invertIfNegative val="0"/>
          <c:cat>
            <c:strRef>
              <c:f>'QA-Plots'!$C$100:$C$106</c:f>
              <c:strCache>
                <c:ptCount val="7"/>
                <c:pt idx="0">
                  <c:v>NR</c:v>
                </c:pt>
                <c:pt idx="1">
                  <c:v>NV</c:v>
                </c:pt>
                <c:pt idx="2">
                  <c:v>-2</c:v>
                </c:pt>
                <c:pt idx="3">
                  <c:v>-1</c:v>
                </c:pt>
                <c:pt idx="4">
                  <c:v>0</c:v>
                </c:pt>
                <c:pt idx="5">
                  <c:v>1</c:v>
                </c:pt>
                <c:pt idx="6">
                  <c:v>2</c:v>
                </c:pt>
              </c:strCache>
            </c:strRef>
          </c:cat>
          <c:val>
            <c:numRef>
              <c:f>'QA-Plots'!$F$100:$F$106</c:f>
              <c:numCache>
                <c:formatCode>General</c:formatCode>
                <c:ptCount val="7"/>
                <c:pt idx="0">
                  <c:v>23.305919620000001</c:v>
                </c:pt>
                <c:pt idx="1">
                  <c:v>0</c:v>
                </c:pt>
                <c:pt idx="2">
                  <c:v>0</c:v>
                </c:pt>
                <c:pt idx="3">
                  <c:v>0</c:v>
                </c:pt>
                <c:pt idx="4">
                  <c:v>0</c:v>
                </c:pt>
                <c:pt idx="5">
                  <c:v>0</c:v>
                </c:pt>
                <c:pt idx="6">
                  <c:v>0</c:v>
                </c:pt>
              </c:numCache>
            </c:numRef>
          </c:val>
          <c:extLst>
            <c:ext xmlns:c16="http://schemas.microsoft.com/office/drawing/2014/chart" uri="{C3380CC4-5D6E-409C-BE32-E72D297353CC}">
              <c16:uniqueId val="{00000002-1B97-4C1E-B3C8-127E24AF5192}"/>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7</xdr:col>
      <xdr:colOff>0</xdr:colOff>
      <xdr:row>1</xdr:row>
      <xdr:rowOff>0</xdr:rowOff>
    </xdr:from>
    <xdr:to>
      <xdr:col>13</xdr:col>
      <xdr:colOff>488951</xdr:colOff>
      <xdr:row>12</xdr:row>
      <xdr:rowOff>165100</xdr:rowOff>
    </xdr:to>
    <xdr:graphicFrame macro="">
      <xdr:nvGraphicFramePr>
        <xdr:cNvPr id="26" name="Chart 25">
          <a:extLst>
            <a:ext uri="{FF2B5EF4-FFF2-40B4-BE49-F238E27FC236}">
              <a16:creationId xmlns:a16="http://schemas.microsoft.com/office/drawing/2014/main" id="{7332D277-DB88-4EFF-AB7E-571F9D07CE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8</xdr:row>
      <xdr:rowOff>0</xdr:rowOff>
    </xdr:from>
    <xdr:to>
      <xdr:col>20</xdr:col>
      <xdr:colOff>488951</xdr:colOff>
      <xdr:row>19</xdr:row>
      <xdr:rowOff>165100</xdr:rowOff>
    </xdr:to>
    <xdr:graphicFrame macro="">
      <xdr:nvGraphicFramePr>
        <xdr:cNvPr id="27" name="Chart 26">
          <a:extLst>
            <a:ext uri="{FF2B5EF4-FFF2-40B4-BE49-F238E27FC236}">
              <a16:creationId xmlns:a16="http://schemas.microsoft.com/office/drawing/2014/main" id="{F6F5F7DD-8F32-47E9-A889-77804EFBA2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15</xdr:row>
      <xdr:rowOff>0</xdr:rowOff>
    </xdr:from>
    <xdr:to>
      <xdr:col>13</xdr:col>
      <xdr:colOff>488951</xdr:colOff>
      <xdr:row>26</xdr:row>
      <xdr:rowOff>165100</xdr:rowOff>
    </xdr:to>
    <xdr:graphicFrame macro="">
      <xdr:nvGraphicFramePr>
        <xdr:cNvPr id="28" name="Chart 27">
          <a:extLst>
            <a:ext uri="{FF2B5EF4-FFF2-40B4-BE49-F238E27FC236}">
              <a16:creationId xmlns:a16="http://schemas.microsoft.com/office/drawing/2014/main" id="{556BBCD7-486B-4231-ACFB-F7A1C3C385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29</xdr:row>
      <xdr:rowOff>0</xdr:rowOff>
    </xdr:from>
    <xdr:to>
      <xdr:col>13</xdr:col>
      <xdr:colOff>488951</xdr:colOff>
      <xdr:row>40</xdr:row>
      <xdr:rowOff>165100</xdr:rowOff>
    </xdr:to>
    <xdr:graphicFrame macro="">
      <xdr:nvGraphicFramePr>
        <xdr:cNvPr id="29" name="Chart 28">
          <a:extLst>
            <a:ext uri="{FF2B5EF4-FFF2-40B4-BE49-F238E27FC236}">
              <a16:creationId xmlns:a16="http://schemas.microsoft.com/office/drawing/2014/main" id="{F90728A4-5BE0-4B53-AF30-9A1DC9E40F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0</xdr:colOff>
      <xdr:row>43</xdr:row>
      <xdr:rowOff>0</xdr:rowOff>
    </xdr:from>
    <xdr:to>
      <xdr:col>13</xdr:col>
      <xdr:colOff>488951</xdr:colOff>
      <xdr:row>54</xdr:row>
      <xdr:rowOff>165100</xdr:rowOff>
    </xdr:to>
    <xdr:graphicFrame macro="">
      <xdr:nvGraphicFramePr>
        <xdr:cNvPr id="30" name="Chart 29">
          <a:extLst>
            <a:ext uri="{FF2B5EF4-FFF2-40B4-BE49-F238E27FC236}">
              <a16:creationId xmlns:a16="http://schemas.microsoft.com/office/drawing/2014/main" id="{589C3472-91F5-4661-8C8A-1F1FE16CF7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57</xdr:row>
      <xdr:rowOff>0</xdr:rowOff>
    </xdr:from>
    <xdr:to>
      <xdr:col>13</xdr:col>
      <xdr:colOff>488951</xdr:colOff>
      <xdr:row>68</xdr:row>
      <xdr:rowOff>165100</xdr:rowOff>
    </xdr:to>
    <xdr:graphicFrame macro="">
      <xdr:nvGraphicFramePr>
        <xdr:cNvPr id="31" name="Chart 30">
          <a:extLst>
            <a:ext uri="{FF2B5EF4-FFF2-40B4-BE49-F238E27FC236}">
              <a16:creationId xmlns:a16="http://schemas.microsoft.com/office/drawing/2014/main" id="{D6384403-84B7-40BF-9ADB-E6CF0493E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0</xdr:colOff>
      <xdr:row>71</xdr:row>
      <xdr:rowOff>0</xdr:rowOff>
    </xdr:from>
    <xdr:to>
      <xdr:col>13</xdr:col>
      <xdr:colOff>488951</xdr:colOff>
      <xdr:row>82</xdr:row>
      <xdr:rowOff>165100</xdr:rowOff>
    </xdr:to>
    <xdr:graphicFrame macro="">
      <xdr:nvGraphicFramePr>
        <xdr:cNvPr id="32" name="Chart 31">
          <a:extLst>
            <a:ext uri="{FF2B5EF4-FFF2-40B4-BE49-F238E27FC236}">
              <a16:creationId xmlns:a16="http://schemas.microsoft.com/office/drawing/2014/main" id="{E158C59C-7517-4B6A-8C62-BDEC328D27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0</xdr:colOff>
      <xdr:row>85</xdr:row>
      <xdr:rowOff>0</xdr:rowOff>
    </xdr:from>
    <xdr:to>
      <xdr:col>13</xdr:col>
      <xdr:colOff>488951</xdr:colOff>
      <xdr:row>96</xdr:row>
      <xdr:rowOff>165100</xdr:rowOff>
    </xdr:to>
    <xdr:graphicFrame macro="">
      <xdr:nvGraphicFramePr>
        <xdr:cNvPr id="33" name="Chart 32">
          <a:extLst>
            <a:ext uri="{FF2B5EF4-FFF2-40B4-BE49-F238E27FC236}">
              <a16:creationId xmlns:a16="http://schemas.microsoft.com/office/drawing/2014/main" id="{CC37D3BD-4F13-4E57-A98A-21EAD51F4C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0</xdr:colOff>
      <xdr:row>99</xdr:row>
      <xdr:rowOff>0</xdr:rowOff>
    </xdr:from>
    <xdr:to>
      <xdr:col>13</xdr:col>
      <xdr:colOff>488951</xdr:colOff>
      <xdr:row>110</xdr:row>
      <xdr:rowOff>165100</xdr:rowOff>
    </xdr:to>
    <xdr:graphicFrame macro="">
      <xdr:nvGraphicFramePr>
        <xdr:cNvPr id="34" name="Chart 33">
          <a:extLst>
            <a:ext uri="{FF2B5EF4-FFF2-40B4-BE49-F238E27FC236}">
              <a16:creationId xmlns:a16="http://schemas.microsoft.com/office/drawing/2014/main" id="{1E308A7E-57EA-47A7-ACB1-E1C42870BF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14</xdr:col>
      <xdr:colOff>0</xdr:colOff>
      <xdr:row>22</xdr:row>
      <xdr:rowOff>0</xdr:rowOff>
    </xdr:from>
    <xdr:to>
      <xdr:col>20</xdr:col>
      <xdr:colOff>488951</xdr:colOff>
      <xdr:row>33</xdr:row>
      <xdr:rowOff>165100</xdr:rowOff>
    </xdr:to>
    <xdr:graphicFrame macro="">
      <xdr:nvGraphicFramePr>
        <xdr:cNvPr id="35" name="Chart 34">
          <a:extLst>
            <a:ext uri="{FF2B5EF4-FFF2-40B4-BE49-F238E27FC236}">
              <a16:creationId xmlns:a16="http://schemas.microsoft.com/office/drawing/2014/main" id="{44DCAEC4-898C-4960-BEB4-85F8ADA031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14</xdr:col>
      <xdr:colOff>0</xdr:colOff>
      <xdr:row>36</xdr:row>
      <xdr:rowOff>0</xdr:rowOff>
    </xdr:from>
    <xdr:to>
      <xdr:col>20</xdr:col>
      <xdr:colOff>488951</xdr:colOff>
      <xdr:row>47</xdr:row>
      <xdr:rowOff>165100</xdr:rowOff>
    </xdr:to>
    <xdr:graphicFrame macro="">
      <xdr:nvGraphicFramePr>
        <xdr:cNvPr id="36" name="Chart 35">
          <a:extLst>
            <a:ext uri="{FF2B5EF4-FFF2-40B4-BE49-F238E27FC236}">
              <a16:creationId xmlns:a16="http://schemas.microsoft.com/office/drawing/2014/main" id="{C9F125AF-AFB6-4FA9-AA23-F298387C07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0</xdr:colOff>
      <xdr:row>50</xdr:row>
      <xdr:rowOff>0</xdr:rowOff>
    </xdr:from>
    <xdr:to>
      <xdr:col>20</xdr:col>
      <xdr:colOff>488951</xdr:colOff>
      <xdr:row>61</xdr:row>
      <xdr:rowOff>165100</xdr:rowOff>
    </xdr:to>
    <xdr:graphicFrame macro="">
      <xdr:nvGraphicFramePr>
        <xdr:cNvPr id="37" name="Chart 36">
          <a:extLst>
            <a:ext uri="{FF2B5EF4-FFF2-40B4-BE49-F238E27FC236}">
              <a16:creationId xmlns:a16="http://schemas.microsoft.com/office/drawing/2014/main" id="{4915B16A-FC0E-4DCF-8887-4394EAFC2D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14</xdr:col>
      <xdr:colOff>0</xdr:colOff>
      <xdr:row>64</xdr:row>
      <xdr:rowOff>0</xdr:rowOff>
    </xdr:from>
    <xdr:to>
      <xdr:col>20</xdr:col>
      <xdr:colOff>488951</xdr:colOff>
      <xdr:row>75</xdr:row>
      <xdr:rowOff>165100</xdr:rowOff>
    </xdr:to>
    <xdr:graphicFrame macro="">
      <xdr:nvGraphicFramePr>
        <xdr:cNvPr id="38" name="Chart 37">
          <a:extLst>
            <a:ext uri="{FF2B5EF4-FFF2-40B4-BE49-F238E27FC236}">
              <a16:creationId xmlns:a16="http://schemas.microsoft.com/office/drawing/2014/main" id="{7DDAC2BC-438B-45E9-8F0C-3C1F5B1E12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14</xdr:col>
      <xdr:colOff>0</xdr:colOff>
      <xdr:row>78</xdr:row>
      <xdr:rowOff>0</xdr:rowOff>
    </xdr:from>
    <xdr:to>
      <xdr:col>20</xdr:col>
      <xdr:colOff>488951</xdr:colOff>
      <xdr:row>89</xdr:row>
      <xdr:rowOff>165100</xdr:rowOff>
    </xdr:to>
    <xdr:graphicFrame macro="">
      <xdr:nvGraphicFramePr>
        <xdr:cNvPr id="39" name="Chart 38">
          <a:extLst>
            <a:ext uri="{FF2B5EF4-FFF2-40B4-BE49-F238E27FC236}">
              <a16:creationId xmlns:a16="http://schemas.microsoft.com/office/drawing/2014/main" id="{6E83A3FD-C43F-40C4-BC70-2778FAD475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0</xdr:colOff>
      <xdr:row>92</xdr:row>
      <xdr:rowOff>0</xdr:rowOff>
    </xdr:from>
    <xdr:to>
      <xdr:col>20</xdr:col>
      <xdr:colOff>488951</xdr:colOff>
      <xdr:row>103</xdr:row>
      <xdr:rowOff>165100</xdr:rowOff>
    </xdr:to>
    <xdr:graphicFrame macro="">
      <xdr:nvGraphicFramePr>
        <xdr:cNvPr id="40" name="Chart 39">
          <a:extLst>
            <a:ext uri="{FF2B5EF4-FFF2-40B4-BE49-F238E27FC236}">
              <a16:creationId xmlns:a16="http://schemas.microsoft.com/office/drawing/2014/main" id="{BCDA57B7-EEC4-4179-82DC-356FA8836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gaftp.epa.gov/air/emismod/SPECIATE_supportingdata/v5_2/QSCORE%20Mobile%20CROC%20PM%20profiles.docx" TargetMode="External"/><Relationship Id="rId2" Type="http://schemas.openxmlformats.org/officeDocument/2006/relationships/hyperlink" Target="https://gaftp.epa.gov/air/emismod/SPECIATE_supportingdata/v5_2/MobileCROC_SPECIATE_workbook.xlsx" TargetMode="External"/><Relationship Id="rId1" Type="http://schemas.openxmlformats.org/officeDocument/2006/relationships/hyperlink" Target="https://gaftp.epa.gov/air/emismod/SPECIATE_supportingdata/v5_2/MobileCROC_SPECIATE_workbook.xlsx"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9CC62-A0E9-4850-AC14-7E29613D3609}">
  <dimension ref="A1:F106"/>
  <sheetViews>
    <sheetView zoomScale="75" zoomScaleNormal="75" workbookViewId="0">
      <selection activeCell="A79" sqref="A79:XFD85"/>
    </sheetView>
  </sheetViews>
  <sheetFormatPr defaultRowHeight="15" x14ac:dyDescent="0.25"/>
  <cols>
    <col min="1" max="1" width="35.7109375" bestFit="1" customWidth="1"/>
  </cols>
  <sheetData>
    <row r="1" spans="1:6" x14ac:dyDescent="0.25">
      <c r="A1" t="s">
        <v>1</v>
      </c>
      <c r="B1" t="s">
        <v>83</v>
      </c>
      <c r="C1" t="s">
        <v>65</v>
      </c>
      <c r="D1" t="s">
        <v>181</v>
      </c>
      <c r="E1" t="s">
        <v>182</v>
      </c>
      <c r="F1" t="s">
        <v>180</v>
      </c>
    </row>
    <row r="2" spans="1:6" x14ac:dyDescent="0.25">
      <c r="A2" t="str">
        <f>VLOOKUP(B2,PROFILES!$A$2:$B$16,2,FALSE)</f>
        <v>Onroad Gasoline Cold Start</v>
      </c>
      <c r="B2" t="s">
        <v>84</v>
      </c>
      <c r="C2" t="s">
        <v>183</v>
      </c>
      <c r="D2">
        <v>0</v>
      </c>
      <c r="E2">
        <f>100-D3-F2</f>
        <v>47.437524988794024</v>
      </c>
      <c r="F2">
        <f>SUMIFS('CROC Profiles'!$D$2:$D$10007,'CROC Profiles'!$B$2:$B$10007,"=2671",'CROC Profiles'!$A$2:$A$10007,"="&amp;'QA-Plots'!B2)</f>
        <v>1.3953329842572344</v>
      </c>
    </row>
    <row r="3" spans="1:6" x14ac:dyDescent="0.25">
      <c r="A3" t="str">
        <f>VLOOKUP(B3,PROFILES!$A$2:$B$16,2,FALSE)</f>
        <v>Onroad Gasoline Cold Start</v>
      </c>
      <c r="B3" t="s">
        <v>84</v>
      </c>
      <c r="C3" t="s">
        <v>184</v>
      </c>
      <c r="D3" cm="1">
        <f t="array" ref="D3">SUM(SUMIFS('CROC Profiles'!$D$2:$D$10007,'CROC Profiles'!$B$2:$B$10007,{"=626","=2669"},'CROC Profiles'!$A$2:$A$10007,"="&amp;'QA-Plots'!B3))</f>
        <v>51.167142026948738</v>
      </c>
      <c r="E3">
        <v>0</v>
      </c>
      <c r="F3">
        <v>0</v>
      </c>
    </row>
    <row r="4" spans="1:6" x14ac:dyDescent="0.25">
      <c r="A4" t="str">
        <f>VLOOKUP(B4,PROFILES!$A$2:$B$16,2,FALSE)</f>
        <v>Onroad Gasoline Cold Start</v>
      </c>
      <c r="B4" t="s">
        <v>84</v>
      </c>
      <c r="C4">
        <v>-2</v>
      </c>
      <c r="D4" cm="1">
        <f t="array" ref="D4">SUM(SUMIFS('CROC Profiles'!$D$2:$D$10007,'CROC Profiles'!$B$2:$B$10007,{"=3249","=3254"},'CROC Profiles'!$A$2:$A$10007,"="&amp;'QA-Plots'!B3))</f>
        <v>6.5212067843463561</v>
      </c>
      <c r="E4">
        <v>0</v>
      </c>
      <c r="F4">
        <v>0</v>
      </c>
    </row>
    <row r="5" spans="1:6" x14ac:dyDescent="0.25">
      <c r="A5" t="str">
        <f>VLOOKUP(B5,PROFILES!$A$2:$B$16,2,FALSE)</f>
        <v>Onroad Gasoline Cold Start</v>
      </c>
      <c r="B5" t="s">
        <v>84</v>
      </c>
      <c r="C5">
        <v>-1</v>
      </c>
      <c r="D5" cm="1">
        <f t="array" ref="D5">SUM(SUMIFS('CROC Profiles'!$D$2:$D$10007,'CROC Profiles'!$B$2:$B$10007,{"=3248","=3253"},'CROC Profiles'!$A$2:$A$10007,"="&amp;'QA-Plots'!B3))</f>
        <v>1.8108367368426035</v>
      </c>
      <c r="E5">
        <v>0</v>
      </c>
      <c r="F5">
        <v>0</v>
      </c>
    </row>
    <row r="6" spans="1:6" x14ac:dyDescent="0.25">
      <c r="A6" t="str">
        <f>VLOOKUP(B6,PROFILES!$A$2:$B$16,2,FALSE)</f>
        <v>Onroad Gasoline Cold Start</v>
      </c>
      <c r="B6" t="s">
        <v>84</v>
      </c>
      <c r="C6">
        <v>0</v>
      </c>
      <c r="D6" cm="1">
        <f t="array" ref="D6">SUM(SUMIFS('CROC Profiles'!$D$2:$D$10007,'CROC Profiles'!$B$2:$B$10007,{"=3252","=3247"},'CROC Profiles'!$A$2:$A$10007,"="&amp;'QA-Plots'!B3))</f>
        <v>3.9345765107138022</v>
      </c>
      <c r="E6">
        <v>0</v>
      </c>
      <c r="F6">
        <v>0</v>
      </c>
    </row>
    <row r="7" spans="1:6" x14ac:dyDescent="0.25">
      <c r="A7" t="str">
        <f>VLOOKUP(B7,PROFILES!$A$2:$B$16,2,FALSE)</f>
        <v>Onroad Gasoline Cold Start</v>
      </c>
      <c r="B7" t="s">
        <v>84</v>
      </c>
      <c r="C7">
        <v>1</v>
      </c>
      <c r="D7" cm="1">
        <f t="array" ref="D7">SUM(SUMIFS('CROC Profiles'!$D$2:$D$10007,'CROC Profiles'!$B$2:$B$10007,{"=3251","=3246"},'CROC Profiles'!$A$2:$A$10007,"="&amp;'QA-Plots'!B3))</f>
        <v>18.808142374021234</v>
      </c>
      <c r="E7">
        <v>0</v>
      </c>
      <c r="F7">
        <v>0</v>
      </c>
    </row>
    <row r="8" spans="1:6" x14ac:dyDescent="0.25">
      <c r="A8" t="str">
        <f>VLOOKUP(B8,PROFILES!$A$2:$B$16,2,FALSE)</f>
        <v>Onroad Gasoline Cold Start</v>
      </c>
      <c r="B8" t="s">
        <v>84</v>
      </c>
      <c r="C8">
        <v>2</v>
      </c>
      <c r="D8" cm="1">
        <f t="array" ref="D8">SUM(SUMIFS('CROC Profiles'!$D$2:$D$10007,'CROC Profiles'!$B$2:$B$10007,{"=3250","=3245"},'CROC Profiles'!$A$2:$A$10007,"="&amp;'QA-Plots'!B3))</f>
        <v>20.09237962102463</v>
      </c>
      <c r="E8">
        <v>0</v>
      </c>
      <c r="F8">
        <v>0</v>
      </c>
    </row>
    <row r="9" spans="1:6" x14ac:dyDescent="0.25">
      <c r="A9" t="str">
        <f>VLOOKUP(B9,PROFILES!$A$2:$B$16,2,FALSE)</f>
        <v>Onroad Gasoline Running</v>
      </c>
      <c r="B9" t="s">
        <v>85</v>
      </c>
      <c r="C9" t="s">
        <v>183</v>
      </c>
      <c r="D9">
        <v>0</v>
      </c>
      <c r="E9">
        <f>100-D10-F9</f>
        <v>32.598116603416663</v>
      </c>
      <c r="F9">
        <f>SUMIFS('CROC Profiles'!$D$2:$D$10007,'CROC Profiles'!$B$2:$B$10007,"=2671",'CROC Profiles'!$A$2:$A$10007,"="&amp;'QA-Plots'!B9)</f>
        <v>0.56319878689765301</v>
      </c>
    </row>
    <row r="10" spans="1:6" x14ac:dyDescent="0.25">
      <c r="A10" t="str">
        <f>VLOOKUP(B10,PROFILES!$A$2:$B$16,2,FALSE)</f>
        <v>Onroad Gasoline Running</v>
      </c>
      <c r="B10" t="s">
        <v>85</v>
      </c>
      <c r="C10" t="s">
        <v>184</v>
      </c>
      <c r="D10" cm="1">
        <f t="array" ref="D10">SUM(SUMIFS('CROC Profiles'!$D$2:$D$10007,'CROC Profiles'!$B$2:$B$10007,{"=626","=2669"},'CROC Profiles'!$A$2:$A$10007,"="&amp;'QA-Plots'!B10))</f>
        <v>66.838684609685686</v>
      </c>
      <c r="E10">
        <v>0</v>
      </c>
      <c r="F10">
        <v>0</v>
      </c>
    </row>
    <row r="11" spans="1:6" x14ac:dyDescent="0.25">
      <c r="A11" t="str">
        <f>VLOOKUP(B11,PROFILES!$A$2:$B$16,2,FALSE)</f>
        <v>Onroad Gasoline Running</v>
      </c>
      <c r="B11" t="s">
        <v>85</v>
      </c>
      <c r="C11">
        <v>-2</v>
      </c>
      <c r="D11" cm="1">
        <f t="array" ref="D11">SUM(SUMIFS('CROC Profiles'!$D$2:$D$10007,'CROC Profiles'!$B$2:$B$10007,{"=3249","=3254"},'CROC Profiles'!$A$2:$A$10007,"="&amp;'QA-Plots'!B10))</f>
        <v>6.6378025913848884</v>
      </c>
      <c r="E11">
        <v>0</v>
      </c>
      <c r="F11">
        <v>0</v>
      </c>
    </row>
    <row r="12" spans="1:6" x14ac:dyDescent="0.25">
      <c r="A12" t="str">
        <f>VLOOKUP(B12,PROFILES!$A$2:$B$16,2,FALSE)</f>
        <v>Onroad Gasoline Running</v>
      </c>
      <c r="B12" t="s">
        <v>85</v>
      </c>
      <c r="C12">
        <v>-1</v>
      </c>
      <c r="D12" cm="1">
        <f t="array" ref="D12">SUM(SUMIFS('CROC Profiles'!$D$2:$D$10007,'CROC Profiles'!$B$2:$B$10007,{"=3248","=3253"},'CROC Profiles'!$A$2:$A$10007,"="&amp;'QA-Plots'!B10))</f>
        <v>11.886148978873551</v>
      </c>
      <c r="E12">
        <v>0</v>
      </c>
      <c r="F12">
        <v>0</v>
      </c>
    </row>
    <row r="13" spans="1:6" x14ac:dyDescent="0.25">
      <c r="A13" t="str">
        <f>VLOOKUP(B13,PROFILES!$A$2:$B$16,2,FALSE)</f>
        <v>Onroad Gasoline Running</v>
      </c>
      <c r="B13" t="s">
        <v>85</v>
      </c>
      <c r="C13">
        <v>0</v>
      </c>
      <c r="D13" cm="1">
        <f t="array" ref="D13">SUM(SUMIFS('CROC Profiles'!$D$2:$D$10007,'CROC Profiles'!$B$2:$B$10007,{"=3252","=3247"},'CROC Profiles'!$A$2:$A$10007,"="&amp;'QA-Plots'!B10))</f>
        <v>4.4247019620996459</v>
      </c>
      <c r="E13">
        <v>0</v>
      </c>
      <c r="F13">
        <v>0</v>
      </c>
    </row>
    <row r="14" spans="1:6" x14ac:dyDescent="0.25">
      <c r="A14" t="str">
        <f>VLOOKUP(B14,PROFILES!$A$2:$B$16,2,FALSE)</f>
        <v>Onroad Gasoline Running</v>
      </c>
      <c r="B14" t="s">
        <v>85</v>
      </c>
      <c r="C14">
        <v>1</v>
      </c>
      <c r="D14" cm="1">
        <f t="array" ref="D14">SUM(SUMIFS('CROC Profiles'!$D$2:$D$10007,'CROC Profiles'!$B$2:$B$10007,{"=3251","=3246"},'CROC Profiles'!$A$2:$A$10007,"="&amp;'QA-Plots'!B10))</f>
        <v>24.468987224060744</v>
      </c>
      <c r="E14">
        <v>0</v>
      </c>
      <c r="F14">
        <v>0</v>
      </c>
    </row>
    <row r="15" spans="1:6" x14ac:dyDescent="0.25">
      <c r="A15" t="str">
        <f>VLOOKUP(B15,PROFILES!$A$2:$B$16,2,FALSE)</f>
        <v>Onroad Gasoline Running</v>
      </c>
      <c r="B15" t="s">
        <v>85</v>
      </c>
      <c r="C15">
        <v>2</v>
      </c>
      <c r="D15" cm="1">
        <f t="array" ref="D15">SUM(SUMIFS('CROC Profiles'!$D$2:$D$10007,'CROC Profiles'!$B$2:$B$10007,{"=3250","=3245"},'CROC Profiles'!$A$2:$A$10007,"="&amp;'QA-Plots'!B10))</f>
        <v>19.421043853266735</v>
      </c>
      <c r="E15">
        <v>0</v>
      </c>
      <c r="F15">
        <v>0</v>
      </c>
    </row>
    <row r="16" spans="1:6" x14ac:dyDescent="0.25">
      <c r="A16" t="str">
        <f>VLOOKUP(B16,PROFILES!$A$2:$B$16,2,FALSE)</f>
        <v>Onroad Diesel Non-DPF Idle</v>
      </c>
      <c r="B16" t="s">
        <v>86</v>
      </c>
      <c r="C16" t="s">
        <v>183</v>
      </c>
      <c r="D16">
        <v>0</v>
      </c>
      <c r="E16">
        <f>100-D17-F16</f>
        <v>57.034444575999999</v>
      </c>
      <c r="F16">
        <f>SUMIFS('CROC Profiles'!$D$2:$D$10007,'CROC Profiles'!$B$2:$B$10007,"=2671",'CROC Profiles'!$A$2:$A$10007,"="&amp;'QA-Plots'!B16)</f>
        <v>1.2835001269999999</v>
      </c>
    </row>
    <row r="17" spans="1:6" x14ac:dyDescent="0.25">
      <c r="A17" t="str">
        <f>VLOOKUP(B17,PROFILES!$A$2:$B$16,2,FALSE)</f>
        <v>Onroad Diesel Non-DPF Idle</v>
      </c>
      <c r="B17" t="s">
        <v>86</v>
      </c>
      <c r="C17" t="s">
        <v>184</v>
      </c>
      <c r="D17" cm="1">
        <f t="array" ref="D17">SUM(SUMIFS('CROC Profiles'!$D$2:$D$10007,'CROC Profiles'!$B$2:$B$10007,{"=626","=2669"},'CROC Profiles'!$A$2:$A$10007,"="&amp;'QA-Plots'!B17))</f>
        <v>41.682055296999998</v>
      </c>
      <c r="E17">
        <v>0</v>
      </c>
      <c r="F17">
        <v>0</v>
      </c>
    </row>
    <row r="18" spans="1:6" x14ac:dyDescent="0.25">
      <c r="A18" t="str">
        <f>VLOOKUP(B18,PROFILES!$A$2:$B$16,2,FALSE)</f>
        <v>Onroad Diesel Non-DPF Idle</v>
      </c>
      <c r="B18" t="s">
        <v>86</v>
      </c>
      <c r="C18">
        <v>-2</v>
      </c>
      <c r="D18" cm="1">
        <f t="array" ref="D18">SUM(SUMIFS('CROC Profiles'!$D$2:$D$10007,'CROC Profiles'!$B$2:$B$10007,{"=3249","=3254"},'CROC Profiles'!$A$2:$A$10007,"="&amp;'QA-Plots'!B17))</f>
        <v>5.1569862991251032</v>
      </c>
      <c r="E18">
        <v>0</v>
      </c>
      <c r="F18">
        <v>0</v>
      </c>
    </row>
    <row r="19" spans="1:6" x14ac:dyDescent="0.25">
      <c r="A19" t="str">
        <f>VLOOKUP(B19,PROFILES!$A$2:$B$16,2,FALSE)</f>
        <v>Onroad Diesel Non-DPF Idle</v>
      </c>
      <c r="B19" t="s">
        <v>86</v>
      </c>
      <c r="C19">
        <v>-1</v>
      </c>
      <c r="D19" cm="1">
        <f t="array" ref="D19">SUM(SUMIFS('CROC Profiles'!$D$2:$D$10007,'CROC Profiles'!$B$2:$B$10007,{"=3248","=3253"},'CROC Profiles'!$A$2:$A$10007,"="&amp;'QA-Plots'!B17))</f>
        <v>3.5498661293457729</v>
      </c>
      <c r="E19">
        <v>0</v>
      </c>
      <c r="F19">
        <v>0</v>
      </c>
    </row>
    <row r="20" spans="1:6" x14ac:dyDescent="0.25">
      <c r="A20" t="str">
        <f>VLOOKUP(B20,PROFILES!$A$2:$B$16,2,FALSE)</f>
        <v>Onroad Diesel Non-DPF Idle</v>
      </c>
      <c r="B20" t="s">
        <v>86</v>
      </c>
      <c r="C20">
        <v>0</v>
      </c>
      <c r="D20" cm="1">
        <f t="array" ref="D20">SUM(SUMIFS('CROC Profiles'!$D$2:$D$10007,'CROC Profiles'!$B$2:$B$10007,{"=3252","=3247"},'CROC Profiles'!$A$2:$A$10007,"="&amp;'QA-Plots'!B17))</f>
        <v>4.564452962609467</v>
      </c>
      <c r="E20">
        <v>0</v>
      </c>
      <c r="F20">
        <v>0</v>
      </c>
    </row>
    <row r="21" spans="1:6" x14ac:dyDescent="0.25">
      <c r="A21" t="str">
        <f>VLOOKUP(B21,PROFILES!$A$2:$B$16,2,FALSE)</f>
        <v>Onroad Diesel Non-DPF Idle</v>
      </c>
      <c r="B21" t="s">
        <v>86</v>
      </c>
      <c r="C21">
        <v>1</v>
      </c>
      <c r="D21" cm="1">
        <f t="array" ref="D21">SUM(SUMIFS('CROC Profiles'!$D$2:$D$10007,'CROC Profiles'!$B$2:$B$10007,{"=3251","=3246"},'CROC Profiles'!$A$2:$A$10007,"="&amp;'QA-Plots'!B17))</f>
        <v>13.393531690618181</v>
      </c>
      <c r="E21">
        <v>0</v>
      </c>
      <c r="F21">
        <v>0</v>
      </c>
    </row>
    <row r="22" spans="1:6" x14ac:dyDescent="0.25">
      <c r="A22" t="str">
        <f>VLOOKUP(B22,PROFILES!$A$2:$B$16,2,FALSE)</f>
        <v>Onroad Diesel Non-DPF Idle</v>
      </c>
      <c r="B22" t="s">
        <v>86</v>
      </c>
      <c r="C22">
        <v>2</v>
      </c>
      <c r="D22" cm="1">
        <f t="array" ref="D22">SUM(SUMIFS('CROC Profiles'!$D$2:$D$10007,'CROC Profiles'!$B$2:$B$10007,{"=3250","=3245"},'CROC Profiles'!$A$2:$A$10007,"="&amp;'QA-Plots'!B17))</f>
        <v>15.017218215301359</v>
      </c>
      <c r="E22">
        <v>0</v>
      </c>
      <c r="F22">
        <v>0</v>
      </c>
    </row>
    <row r="23" spans="1:6" x14ac:dyDescent="0.25">
      <c r="A23" t="str">
        <f>VLOOKUP(B23,PROFILES!$A$2:$B$16,2,FALSE)</f>
        <v>Onroad Diesel Non-DPF Start/Run</v>
      </c>
      <c r="B23" t="s">
        <v>87</v>
      </c>
      <c r="C23" t="s">
        <v>183</v>
      </c>
      <c r="D23">
        <v>0</v>
      </c>
      <c r="E23">
        <f>100-D24-F23</f>
        <v>81.493055925999997</v>
      </c>
      <c r="F23">
        <f>SUMIFS('CROC Profiles'!$D$2:$D$10007,'CROC Profiles'!$B$2:$B$10007,"=2671",'CROC Profiles'!$A$2:$A$10007,"="&amp;'QA-Plots'!B23)</f>
        <v>1.088211077</v>
      </c>
    </row>
    <row r="24" spans="1:6" x14ac:dyDescent="0.25">
      <c r="A24" t="str">
        <f>VLOOKUP(B24,PROFILES!$A$2:$B$16,2,FALSE)</f>
        <v>Onroad Diesel Non-DPF Start/Run</v>
      </c>
      <c r="B24" t="s">
        <v>87</v>
      </c>
      <c r="C24" t="s">
        <v>184</v>
      </c>
      <c r="D24" cm="1">
        <f t="array" ref="D24">SUM(SUMIFS('CROC Profiles'!$D$2:$D$10007,'CROC Profiles'!$B$2:$B$10007,{"=626","=2669"},'CROC Profiles'!$A$2:$A$10007,"="&amp;'QA-Plots'!B24))</f>
        <v>17.418732996999999</v>
      </c>
      <c r="E24">
        <v>0</v>
      </c>
      <c r="F24">
        <v>0</v>
      </c>
    </row>
    <row r="25" spans="1:6" x14ac:dyDescent="0.25">
      <c r="A25" t="str">
        <f>VLOOKUP(B25,PROFILES!$A$2:$B$16,2,FALSE)</f>
        <v>Onroad Diesel Non-DPF Start/Run</v>
      </c>
      <c r="B25" t="s">
        <v>87</v>
      </c>
      <c r="C25">
        <v>-2</v>
      </c>
      <c r="D25" cm="1">
        <f t="array" ref="D25">SUM(SUMIFS('CROC Profiles'!$D$2:$D$10007,'CROC Profiles'!$B$2:$B$10007,{"=3249","=3254"},'CROC Profiles'!$A$2:$A$10007,"="&amp;'QA-Plots'!B24))</f>
        <v>2.1550800883878862</v>
      </c>
      <c r="E25">
        <v>0</v>
      </c>
      <c r="F25">
        <v>0</v>
      </c>
    </row>
    <row r="26" spans="1:6" x14ac:dyDescent="0.25">
      <c r="A26" t="str">
        <f>VLOOKUP(B26,PROFILES!$A$2:$B$16,2,FALSE)</f>
        <v>Onroad Diesel Non-DPF Start/Run</v>
      </c>
      <c r="B26" t="s">
        <v>87</v>
      </c>
      <c r="C26">
        <v>-1</v>
      </c>
      <c r="D26" cm="1">
        <f t="array" ref="D26">SUM(SUMIFS('CROC Profiles'!$D$2:$D$10007,'CROC Profiles'!$B$2:$B$10007,{"=3248","=3253"},'CROC Profiles'!$A$2:$A$10007,"="&amp;'QA-Plots'!B24))</f>
        <v>1.4834722002448451</v>
      </c>
      <c r="E26">
        <v>0</v>
      </c>
      <c r="F26">
        <v>0</v>
      </c>
    </row>
    <row r="27" spans="1:6" x14ac:dyDescent="0.25">
      <c r="A27" t="str">
        <f>VLOOKUP(B27,PROFILES!$A$2:$B$16,2,FALSE)</f>
        <v>Onroad Diesel Non-DPF Start/Run</v>
      </c>
      <c r="B27" t="s">
        <v>87</v>
      </c>
      <c r="C27">
        <v>0</v>
      </c>
      <c r="D27" cm="1">
        <f t="array" ref="D27">SUM(SUMIFS('CROC Profiles'!$D$2:$D$10007,'CROC Profiles'!$B$2:$B$10007,{"=3252","=3247"},'CROC Profiles'!$A$2:$A$10007,"="&amp;'QA-Plots'!B24))</f>
        <v>1.907463220480448</v>
      </c>
      <c r="E27">
        <v>0</v>
      </c>
      <c r="F27">
        <v>0</v>
      </c>
    </row>
    <row r="28" spans="1:6" x14ac:dyDescent="0.25">
      <c r="A28" t="str">
        <f>VLOOKUP(B28,PROFILES!$A$2:$B$16,2,FALSE)</f>
        <v>Onroad Diesel Non-DPF Start/Run</v>
      </c>
      <c r="B28" t="s">
        <v>87</v>
      </c>
      <c r="C28">
        <v>1</v>
      </c>
      <c r="D28" cm="1">
        <f t="array" ref="D28">SUM(SUMIFS('CROC Profiles'!$D$2:$D$10007,'CROC Profiles'!$B$2:$B$10007,{"=3251","=3246"},'CROC Profiles'!$A$2:$A$10007,"="&amp;'QA-Plots'!B24))</f>
        <v>5.5970932993443014</v>
      </c>
      <c r="E28">
        <v>0</v>
      </c>
      <c r="F28">
        <v>0</v>
      </c>
    </row>
    <row r="29" spans="1:6" x14ac:dyDescent="0.25">
      <c r="A29" t="str">
        <f>VLOOKUP(B29,PROFILES!$A$2:$B$16,2,FALSE)</f>
        <v>Onroad Diesel Non-DPF Start/Run</v>
      </c>
      <c r="B29" t="s">
        <v>87</v>
      </c>
      <c r="C29">
        <v>2</v>
      </c>
      <c r="D29" cm="1">
        <f t="array" ref="D29">SUM(SUMIFS('CROC Profiles'!$D$2:$D$10007,'CROC Profiles'!$B$2:$B$10007,{"=3250","=3245"},'CROC Profiles'!$A$2:$A$10007,"="&amp;'QA-Plots'!B24))</f>
        <v>6.2756241885425004</v>
      </c>
      <c r="E29">
        <v>0</v>
      </c>
      <c r="F29">
        <v>0</v>
      </c>
    </row>
    <row r="30" spans="1:6" x14ac:dyDescent="0.25">
      <c r="A30" t="str">
        <f>VLOOKUP(B30,PROFILES!$A$2:$B$16,2,FALSE)</f>
        <v>Onroad Diesel DPF</v>
      </c>
      <c r="B30" t="s">
        <v>88</v>
      </c>
      <c r="C30" t="s">
        <v>183</v>
      </c>
      <c r="D30">
        <v>0</v>
      </c>
      <c r="E30">
        <f>100-D31-F30</f>
        <v>72.419790873000011</v>
      </c>
      <c r="F30">
        <f>SUMIFS('CROC Profiles'!$D$2:$D$10007,'CROC Profiles'!$B$2:$B$10007,"=2671",'CROC Profiles'!$A$2:$A$10007,"="&amp;'QA-Plots'!B30)</f>
        <v>0.78048503499999999</v>
      </c>
    </row>
    <row r="31" spans="1:6" x14ac:dyDescent="0.25">
      <c r="A31" t="str">
        <f>VLOOKUP(B31,PROFILES!$A$2:$B$16,2,FALSE)</f>
        <v>Onroad Diesel DPF</v>
      </c>
      <c r="B31" t="s">
        <v>88</v>
      </c>
      <c r="C31" t="s">
        <v>184</v>
      </c>
      <c r="D31" cm="1">
        <f t="array" ref="D31">SUM(SUMIFS('CROC Profiles'!$D$2:$D$10007,'CROC Profiles'!$B$2:$B$10007,{"=626","=2669"},'CROC Profiles'!$A$2:$A$10007,"="&amp;'QA-Plots'!B31))</f>
        <v>26.799724091999998</v>
      </c>
      <c r="E31">
        <v>0</v>
      </c>
      <c r="F31">
        <v>0</v>
      </c>
    </row>
    <row r="32" spans="1:6" x14ac:dyDescent="0.25">
      <c r="A32" t="str">
        <f>VLOOKUP(B32,PROFILES!$A$2:$B$16,2,FALSE)</f>
        <v>Onroad Diesel DPF</v>
      </c>
      <c r="B32" t="s">
        <v>88</v>
      </c>
      <c r="C32">
        <v>-2</v>
      </c>
      <c r="D32" cm="1">
        <f t="array" ref="D32">SUM(SUMIFS('CROC Profiles'!$D$2:$D$10007,'CROC Profiles'!$B$2:$B$10007,{"=3249","=3254"},'CROC Profiles'!$A$2:$A$10007,"="&amp;'QA-Plots'!B31))</f>
        <v>1.2746414348448969</v>
      </c>
      <c r="E32">
        <v>0</v>
      </c>
      <c r="F32">
        <v>0</v>
      </c>
    </row>
    <row r="33" spans="1:6" x14ac:dyDescent="0.25">
      <c r="A33" t="str">
        <f>VLOOKUP(B33,PROFILES!$A$2:$B$16,2,FALSE)</f>
        <v>Onroad Diesel DPF</v>
      </c>
      <c r="B33" t="s">
        <v>88</v>
      </c>
      <c r="C33">
        <v>-1</v>
      </c>
      <c r="D33" cm="1">
        <f t="array" ref="D33">SUM(SUMIFS('CROC Profiles'!$D$2:$D$10007,'CROC Profiles'!$B$2:$B$10007,{"=3248","=3253"},'CROC Profiles'!$A$2:$A$10007,"="&amp;'QA-Plots'!B31))</f>
        <v>0.1383741327376056</v>
      </c>
      <c r="E33">
        <v>0</v>
      </c>
      <c r="F33">
        <v>0</v>
      </c>
    </row>
    <row r="34" spans="1:6" x14ac:dyDescent="0.25">
      <c r="A34" t="str">
        <f>VLOOKUP(B34,PROFILES!$A$2:$B$16,2,FALSE)</f>
        <v>Onroad Diesel DPF</v>
      </c>
      <c r="B34" t="s">
        <v>88</v>
      </c>
      <c r="C34">
        <v>0</v>
      </c>
      <c r="D34" cm="1">
        <f t="array" ref="D34">SUM(SUMIFS('CROC Profiles'!$D$2:$D$10007,'CROC Profiles'!$B$2:$B$10007,{"=3252","=3247"},'CROC Profiles'!$A$2:$A$10007,"="&amp;'QA-Plots'!B31))</f>
        <v>0.23150235454730281</v>
      </c>
      <c r="E34">
        <v>0</v>
      </c>
      <c r="F34">
        <v>0</v>
      </c>
    </row>
    <row r="35" spans="1:6" x14ac:dyDescent="0.25">
      <c r="A35" t="str">
        <f>VLOOKUP(B35,PROFILES!$A$2:$B$16,2,FALSE)</f>
        <v>Onroad Diesel DPF</v>
      </c>
      <c r="B35" t="s">
        <v>88</v>
      </c>
      <c r="C35">
        <v>1</v>
      </c>
      <c r="D35" cm="1">
        <f t="array" ref="D35">SUM(SUMIFS('CROC Profiles'!$D$2:$D$10007,'CROC Profiles'!$B$2:$B$10007,{"=3251","=3246"},'CROC Profiles'!$A$2:$A$10007,"="&amp;'QA-Plots'!B31))</f>
        <v>17.261716715653812</v>
      </c>
      <c r="E35">
        <v>0</v>
      </c>
      <c r="F35">
        <v>0</v>
      </c>
    </row>
    <row r="36" spans="1:6" x14ac:dyDescent="0.25">
      <c r="A36" t="str">
        <f>VLOOKUP(B36,PROFILES!$A$2:$B$16,2,FALSE)</f>
        <v>Onroad Diesel DPF</v>
      </c>
      <c r="B36" t="s">
        <v>88</v>
      </c>
      <c r="C36">
        <v>2</v>
      </c>
      <c r="D36" cm="1">
        <f t="array" ref="D36">SUM(SUMIFS('CROC Profiles'!$D$2:$D$10007,'CROC Profiles'!$B$2:$B$10007,{"=3250","=3245"},'CROC Profiles'!$A$2:$A$10007,"="&amp;'QA-Plots'!B31))</f>
        <v>7.8934894542162706</v>
      </c>
      <c r="E36">
        <v>0</v>
      </c>
      <c r="F36">
        <v>0</v>
      </c>
    </row>
    <row r="37" spans="1:6" x14ac:dyDescent="0.25">
      <c r="A37" t="str">
        <f>VLOOKUP(B37,PROFILES!$A$2:$B$16,2,FALSE)</f>
        <v>Onroad CNG Non-OCR</v>
      </c>
      <c r="B37" t="s">
        <v>89</v>
      </c>
      <c r="C37" t="s">
        <v>183</v>
      </c>
      <c r="D37">
        <v>0</v>
      </c>
      <c r="E37">
        <f>100-D38-F37</f>
        <v>12.560000000000002</v>
      </c>
      <c r="F37">
        <f>SUMIFS('CROC Profiles'!$D$2:$D$10007,'CROC Profiles'!$B$2:$B$10007,"=2671",'CROC Profiles'!$A$2:$A$10007,"="&amp;'QA-Plots'!B37)</f>
        <v>43.05</v>
      </c>
    </row>
    <row r="38" spans="1:6" x14ac:dyDescent="0.25">
      <c r="A38" t="str">
        <f>VLOOKUP(B38,PROFILES!$A$2:$B$16,2,FALSE)</f>
        <v>Onroad CNG Non-OCR</v>
      </c>
      <c r="B38" t="s">
        <v>89</v>
      </c>
      <c r="C38" t="s">
        <v>184</v>
      </c>
      <c r="D38" cm="1">
        <f t="array" ref="D38">SUM(SUMIFS('CROC Profiles'!$D$2:$D$10007,'CROC Profiles'!$B$2:$B$10007,{"=626","=2669"},'CROC Profiles'!$A$2:$A$10007,"="&amp;'QA-Plots'!B38))</f>
        <v>44.39</v>
      </c>
      <c r="E38">
        <v>0</v>
      </c>
      <c r="F38">
        <v>0</v>
      </c>
    </row>
    <row r="39" spans="1:6" x14ac:dyDescent="0.25">
      <c r="A39" t="str">
        <f>VLOOKUP(B39,PROFILES!$A$2:$B$16,2,FALSE)</f>
        <v>Onroad CNG Non-OCR</v>
      </c>
      <c r="B39" t="s">
        <v>89</v>
      </c>
      <c r="C39">
        <v>-2</v>
      </c>
      <c r="D39" cm="1">
        <f t="array" ref="D39">SUM(SUMIFS('CROC Profiles'!$D$2:$D$10007,'CROC Profiles'!$B$2:$B$10007,{"=3249","=3254"},'CROC Profiles'!$A$2:$A$10007,"="&amp;'QA-Plots'!B38))</f>
        <v>4.4084059815395742</v>
      </c>
      <c r="E39">
        <v>0</v>
      </c>
      <c r="F39">
        <v>0</v>
      </c>
    </row>
    <row r="40" spans="1:6" x14ac:dyDescent="0.25">
      <c r="A40" t="str">
        <f>VLOOKUP(B40,PROFILES!$A$2:$B$16,2,FALSE)</f>
        <v>Onroad CNG Non-OCR</v>
      </c>
      <c r="B40" t="s">
        <v>89</v>
      </c>
      <c r="C40">
        <v>-1</v>
      </c>
      <c r="D40" cm="1">
        <f t="array" ref="D40">SUM(SUMIFS('CROC Profiles'!$D$2:$D$10007,'CROC Profiles'!$B$2:$B$10007,{"=3248","=3253"},'CROC Profiles'!$A$2:$A$10007,"="&amp;'QA-Plots'!B38))</f>
        <v>7.8940235920761701</v>
      </c>
      <c r="E40">
        <v>0</v>
      </c>
      <c r="F40">
        <v>0</v>
      </c>
    </row>
    <row r="41" spans="1:6" x14ac:dyDescent="0.25">
      <c r="A41" t="str">
        <f>VLOOKUP(B41,PROFILES!$A$2:$B$16,2,FALSE)</f>
        <v>Onroad CNG Non-OCR</v>
      </c>
      <c r="B41" t="s">
        <v>89</v>
      </c>
      <c r="C41">
        <v>0</v>
      </c>
      <c r="D41" cm="1">
        <f t="array" ref="D41">SUM(SUMIFS('CROC Profiles'!$D$2:$D$10007,'CROC Profiles'!$B$2:$B$10007,{"=3252","=3247"},'CROC Profiles'!$A$2:$A$10007,"="&amp;'QA-Plots'!B38))</f>
        <v>2.9386054085980762</v>
      </c>
      <c r="E41">
        <v>0</v>
      </c>
      <c r="F41">
        <v>0</v>
      </c>
    </row>
    <row r="42" spans="1:6" x14ac:dyDescent="0.25">
      <c r="A42" t="str">
        <f>VLOOKUP(B42,PROFILES!$A$2:$B$16,2,FALSE)</f>
        <v>Onroad CNG Non-OCR</v>
      </c>
      <c r="B42" t="s">
        <v>89</v>
      </c>
      <c r="C42">
        <v>1</v>
      </c>
      <c r="D42" cm="1">
        <f t="array" ref="D42">SUM(SUMIFS('CROC Profiles'!$D$2:$D$10007,'CROC Profiles'!$B$2:$B$10007,{"=3251","=3246"},'CROC Profiles'!$A$2:$A$10007,"="&amp;'QA-Plots'!B38))</f>
        <v>16.250743850196169</v>
      </c>
      <c r="E42">
        <v>0</v>
      </c>
      <c r="F42">
        <v>0</v>
      </c>
    </row>
    <row r="43" spans="1:6" x14ac:dyDescent="0.25">
      <c r="A43" t="str">
        <f>VLOOKUP(B43,PROFILES!$A$2:$B$16,2,FALSE)</f>
        <v>Onroad CNG Non-OCR</v>
      </c>
      <c r="B43" t="s">
        <v>89</v>
      </c>
      <c r="C43">
        <v>2</v>
      </c>
      <c r="D43" cm="1">
        <f t="array" ref="D43">SUM(SUMIFS('CROC Profiles'!$D$2:$D$10007,'CROC Profiles'!$B$2:$B$10007,{"=3250","=3245"},'CROC Profiles'!$A$2:$A$10007,"="&amp;'QA-Plots'!B38))</f>
        <v>12.89822116758989</v>
      </c>
      <c r="E43">
        <v>0</v>
      </c>
      <c r="F43">
        <v>0</v>
      </c>
    </row>
    <row r="44" spans="1:6" x14ac:dyDescent="0.25">
      <c r="A44" t="str">
        <f>VLOOKUP(B44,PROFILES!$A$2:$B$16,2,FALSE)</f>
        <v>Onroad CNG OCR</v>
      </c>
      <c r="B44" t="s">
        <v>90</v>
      </c>
      <c r="C44" t="s">
        <v>183</v>
      </c>
      <c r="D44">
        <v>0</v>
      </c>
      <c r="E44">
        <f>100-D45-F44</f>
        <v>15.328467153284677</v>
      </c>
      <c r="F44">
        <f>SUMIFS('CROC Profiles'!$D$2:$D$10007,'CROC Profiles'!$B$2:$B$10007,"=2671",'CROC Profiles'!$A$2:$A$10007,"="&amp;'QA-Plots'!B44)</f>
        <v>39.736026397360263</v>
      </c>
    </row>
    <row r="45" spans="1:6" x14ac:dyDescent="0.25">
      <c r="A45" t="str">
        <f>VLOOKUP(B45,PROFILES!$A$2:$B$16,2,FALSE)</f>
        <v>Onroad CNG OCR</v>
      </c>
      <c r="B45" t="s">
        <v>90</v>
      </c>
      <c r="C45" t="s">
        <v>184</v>
      </c>
      <c r="D45" cm="1">
        <f t="array" ref="D45">SUM(SUMIFS('CROC Profiles'!$D$2:$D$10007,'CROC Profiles'!$B$2:$B$10007,{"=626","=2669"},'CROC Profiles'!$A$2:$A$10007,"="&amp;'QA-Plots'!B45))</f>
        <v>44.93550644935506</v>
      </c>
      <c r="E45">
        <v>0</v>
      </c>
      <c r="F45">
        <v>0</v>
      </c>
    </row>
    <row r="46" spans="1:6" x14ac:dyDescent="0.25">
      <c r="A46" t="str">
        <f>VLOOKUP(B46,PROFILES!$A$2:$B$16,2,FALSE)</f>
        <v>Onroad CNG OCR</v>
      </c>
      <c r="B46" t="s">
        <v>90</v>
      </c>
      <c r="C46">
        <v>-2</v>
      </c>
      <c r="D46" cm="1">
        <f t="array" ref="D46">SUM(SUMIFS('CROC Profiles'!$D$2:$D$10007,'CROC Profiles'!$B$2:$B$10007,{"=3249","=3254"},'CROC Profiles'!$A$2:$A$10007,"="&amp;'QA-Plots'!B45))</f>
        <v>4.4625806581402774</v>
      </c>
      <c r="E46">
        <v>0</v>
      </c>
      <c r="F46">
        <v>0</v>
      </c>
    </row>
    <row r="47" spans="1:6" x14ac:dyDescent="0.25">
      <c r="A47" t="str">
        <f>VLOOKUP(B47,PROFILES!$A$2:$B$16,2,FALSE)</f>
        <v>Onroad CNG OCR</v>
      </c>
      <c r="B47" t="s">
        <v>90</v>
      </c>
      <c r="C47">
        <v>-1</v>
      </c>
      <c r="D47" cm="1">
        <f t="array" ref="D47">SUM(SUMIFS('CROC Profiles'!$D$2:$D$10007,'CROC Profiles'!$B$2:$B$10007,{"=3248","=3253"},'CROC Profiles'!$A$2:$A$10007,"="&amp;'QA-Plots'!B45))</f>
        <v>7.9910328459810609</v>
      </c>
      <c r="E47">
        <v>0</v>
      </c>
      <c r="F47">
        <v>0</v>
      </c>
    </row>
    <row r="48" spans="1:6" x14ac:dyDescent="0.25">
      <c r="A48" t="str">
        <f>VLOOKUP(B48,PROFILES!$A$2:$B$16,2,FALSE)</f>
        <v>Onroad CNG OCR</v>
      </c>
      <c r="B48" t="s">
        <v>90</v>
      </c>
      <c r="C48">
        <v>0</v>
      </c>
      <c r="D48" cm="1">
        <f t="array" ref="D48">SUM(SUMIFS('CROC Profiles'!$D$2:$D$10007,'CROC Profiles'!$B$2:$B$10007,{"=3252","=3247"},'CROC Profiles'!$A$2:$A$10007,"="&amp;'QA-Plots'!B45))</f>
        <v>2.9747177808102827</v>
      </c>
      <c r="E48">
        <v>0</v>
      </c>
      <c r="F48">
        <v>0</v>
      </c>
    </row>
    <row r="49" spans="1:6" x14ac:dyDescent="0.25">
      <c r="A49" t="str">
        <f>VLOOKUP(B49,PROFILES!$A$2:$B$16,2,FALSE)</f>
        <v>Onroad CNG OCR</v>
      </c>
      <c r="B49" t="s">
        <v>90</v>
      </c>
      <c r="C49">
        <v>1</v>
      </c>
      <c r="D49" cm="1">
        <f t="array" ref="D49">SUM(SUMIFS('CROC Profiles'!$D$2:$D$10007,'CROC Profiles'!$B$2:$B$10007,{"=3251","=3246"},'CROC Profiles'!$A$2:$A$10007,"="&amp;'QA-Plots'!B45))</f>
        <v>16.450448413771269</v>
      </c>
      <c r="E49">
        <v>0</v>
      </c>
      <c r="F49">
        <v>0</v>
      </c>
    </row>
    <row r="50" spans="1:6" x14ac:dyDescent="0.25">
      <c r="A50" t="str">
        <f>VLOOKUP(B50,PROFILES!$A$2:$B$16,2,FALSE)</f>
        <v>Onroad CNG OCR</v>
      </c>
      <c r="B50" t="s">
        <v>90</v>
      </c>
      <c r="C50">
        <v>2</v>
      </c>
      <c r="D50" cm="1">
        <f t="array" ref="D50">SUM(SUMIFS('CROC Profiles'!$D$2:$D$10007,'CROC Profiles'!$B$2:$B$10007,{"=3250","=3245"},'CROC Profiles'!$A$2:$A$10007,"="&amp;'QA-Plots'!B45))</f>
        <v>13.056726750652013</v>
      </c>
      <c r="E50">
        <v>0</v>
      </c>
      <c r="F50">
        <v>0</v>
      </c>
    </row>
    <row r="51" spans="1:6" x14ac:dyDescent="0.25">
      <c r="A51" t="str">
        <f>VLOOKUP(B51,PROFILES!$A$2:$B$16,2,FALSE)</f>
        <v>Nonroad Gasoline</v>
      </c>
      <c r="B51" t="s">
        <v>91</v>
      </c>
      <c r="C51" t="s">
        <v>183</v>
      </c>
      <c r="D51">
        <v>0</v>
      </c>
      <c r="E51">
        <f>100-D52-F51</f>
        <v>12.797064261169758</v>
      </c>
      <c r="F51">
        <f>SUMIFS('CROC Profiles'!$D$2:$D$10007,'CROC Profiles'!$B$2:$B$10007,"=2671",'CROC Profiles'!$A$2:$A$10007,"="&amp;'QA-Plots'!B51)</f>
        <v>27.810334504712721</v>
      </c>
    </row>
    <row r="52" spans="1:6" x14ac:dyDescent="0.25">
      <c r="A52" t="str">
        <f>VLOOKUP(B52,PROFILES!$A$2:$B$16,2,FALSE)</f>
        <v>Nonroad Gasoline</v>
      </c>
      <c r="B52" t="s">
        <v>91</v>
      </c>
      <c r="C52" t="s">
        <v>184</v>
      </c>
      <c r="D52" cm="1">
        <f t="array" ref="D52">SUM(SUMIFS('CROC Profiles'!$D$2:$D$10007,'CROC Profiles'!$B$2:$B$10007,{"=626","=2669"},'CROC Profiles'!$A$2:$A$10007,"="&amp;'QA-Plots'!B52))</f>
        <v>59.392601234117521</v>
      </c>
      <c r="E52">
        <v>0</v>
      </c>
      <c r="F52">
        <v>0</v>
      </c>
    </row>
    <row r="53" spans="1:6" x14ac:dyDescent="0.25">
      <c r="A53" t="str">
        <f>VLOOKUP(B53,PROFILES!$A$2:$B$16,2,FALSE)</f>
        <v>Nonroad Gasoline</v>
      </c>
      <c r="B53" t="s">
        <v>91</v>
      </c>
      <c r="C53">
        <v>-2</v>
      </c>
      <c r="D53" cm="1">
        <f t="array" ref="D53">SUM(SUMIFS('CROC Profiles'!$D$2:$D$10007,'CROC Profiles'!$B$2:$B$10007,{"=3249","=3254"},'CROC Profiles'!$A$2:$A$10007,"="&amp;'QA-Plots'!B52))</f>
        <v>5.8983261666969593</v>
      </c>
      <c r="E53">
        <v>0</v>
      </c>
      <c r="F53">
        <v>0</v>
      </c>
    </row>
    <row r="54" spans="1:6" x14ac:dyDescent="0.25">
      <c r="A54" t="str">
        <f>VLOOKUP(B54,PROFILES!$A$2:$B$16,2,FALSE)</f>
        <v>Nonroad Gasoline</v>
      </c>
      <c r="B54" t="s">
        <v>91</v>
      </c>
      <c r="C54">
        <v>-1</v>
      </c>
      <c r="D54" cm="1">
        <f t="array" ref="D54">SUM(SUMIFS('CROC Profiles'!$D$2:$D$10007,'CROC Profiles'!$B$2:$B$10007,{"=3248","=3253"},'CROC Profiles'!$A$2:$A$10007,"="&amp;'QA-Plots'!B52))</f>
        <v>10.561986828945606</v>
      </c>
      <c r="E54">
        <v>0</v>
      </c>
      <c r="F54">
        <v>0</v>
      </c>
    </row>
    <row r="55" spans="1:6" x14ac:dyDescent="0.25">
      <c r="A55" t="str">
        <f>VLOOKUP(B55,PROFILES!$A$2:$B$16,2,FALSE)</f>
        <v>Nonroad Gasoline</v>
      </c>
      <c r="B55" t="s">
        <v>91</v>
      </c>
      <c r="C55">
        <v>0</v>
      </c>
      <c r="D55" cm="1">
        <f t="array" ref="D55">SUM(SUMIFS('CROC Profiles'!$D$2:$D$10007,'CROC Profiles'!$B$2:$B$10007,{"=3252","=3247"},'CROC Profiles'!$A$2:$A$10007,"="&amp;'QA-Plots'!B52))</f>
        <v>3.9317733547485068</v>
      </c>
      <c r="E55">
        <v>0</v>
      </c>
      <c r="F55">
        <v>0</v>
      </c>
    </row>
    <row r="56" spans="1:6" x14ac:dyDescent="0.25">
      <c r="A56" t="str">
        <f>VLOOKUP(B56,PROFILES!$A$2:$B$16,2,FALSE)</f>
        <v>Nonroad Gasoline</v>
      </c>
      <c r="B56" t="s">
        <v>91</v>
      </c>
      <c r="C56">
        <v>1</v>
      </c>
      <c r="D56" cm="1">
        <f t="array" ref="D56">SUM(SUMIFS('CROC Profiles'!$D$2:$D$10007,'CROC Profiles'!$B$2:$B$10007,{"=3251","=3246"},'CROC Profiles'!$A$2:$A$10007,"="&amp;'QA-Plots'!B52))</f>
        <v>21.743049093320337</v>
      </c>
      <c r="E56">
        <v>0</v>
      </c>
      <c r="F56">
        <v>0</v>
      </c>
    </row>
    <row r="57" spans="1:6" x14ac:dyDescent="0.25">
      <c r="A57" t="str">
        <f>VLOOKUP(B57,PROFILES!$A$2:$B$16,2,FALSE)</f>
        <v>Nonroad Gasoline</v>
      </c>
      <c r="B57" t="s">
        <v>91</v>
      </c>
      <c r="C57">
        <v>2</v>
      </c>
      <c r="D57" cm="1">
        <f t="array" ref="D57">SUM(SUMIFS('CROC Profiles'!$D$2:$D$10007,'CROC Profiles'!$B$2:$B$10007,{"=3250","=3245"},'CROC Profiles'!$A$2:$A$10007,"="&amp;'QA-Plots'!B52))</f>
        <v>17.257465790405973</v>
      </c>
      <c r="E57">
        <v>0</v>
      </c>
      <c r="F57">
        <v>0</v>
      </c>
    </row>
    <row r="58" spans="1:6" x14ac:dyDescent="0.25">
      <c r="A58" t="str">
        <f>VLOOKUP(B58,PROFILES!$A$2:$B$16,2,FALSE)</f>
        <v>Nonroad Diesel Non-DPF</v>
      </c>
      <c r="B58" t="s">
        <v>92</v>
      </c>
      <c r="C58" t="s">
        <v>183</v>
      </c>
      <c r="D58">
        <v>0</v>
      </c>
      <c r="E58">
        <f>100-D59-F58</f>
        <v>57.034444575999999</v>
      </c>
      <c r="F58">
        <f>SUMIFS('CROC Profiles'!$D$2:$D$10007,'CROC Profiles'!$B$2:$B$10007,"=2671",'CROC Profiles'!$A$2:$A$10007,"="&amp;'QA-Plots'!B58)</f>
        <v>1.2835001269999999</v>
      </c>
    </row>
    <row r="59" spans="1:6" x14ac:dyDescent="0.25">
      <c r="A59" t="str">
        <f>VLOOKUP(B59,PROFILES!$A$2:$B$16,2,FALSE)</f>
        <v>Nonroad Diesel Non-DPF</v>
      </c>
      <c r="B59" t="s">
        <v>92</v>
      </c>
      <c r="C59" t="s">
        <v>184</v>
      </c>
      <c r="D59" cm="1">
        <f t="array" ref="D59">SUM(SUMIFS('CROC Profiles'!$D$2:$D$10007,'CROC Profiles'!$B$2:$B$10007,{"=626","=2669"},'CROC Profiles'!$A$2:$A$10007,"="&amp;'QA-Plots'!B59))</f>
        <v>41.682055296999998</v>
      </c>
      <c r="E59">
        <v>0</v>
      </c>
      <c r="F59">
        <v>0</v>
      </c>
    </row>
    <row r="60" spans="1:6" x14ac:dyDescent="0.25">
      <c r="A60" t="str">
        <f>VLOOKUP(B60,PROFILES!$A$2:$B$16,2,FALSE)</f>
        <v>Nonroad Diesel Non-DPF</v>
      </c>
      <c r="B60" t="s">
        <v>92</v>
      </c>
      <c r="C60">
        <v>-2</v>
      </c>
      <c r="D60" cm="1">
        <f t="array" ref="D60">SUM(SUMIFS('CROC Profiles'!$D$2:$D$10007,'CROC Profiles'!$B$2:$B$10007,{"=3249","=3254"},'CROC Profiles'!$A$2:$A$10007,"="&amp;'QA-Plots'!B59))</f>
        <v>0</v>
      </c>
      <c r="E60">
        <v>0</v>
      </c>
      <c r="F60">
        <v>0</v>
      </c>
    </row>
    <row r="61" spans="1:6" x14ac:dyDescent="0.25">
      <c r="A61" t="str">
        <f>VLOOKUP(B61,PROFILES!$A$2:$B$16,2,FALSE)</f>
        <v>Nonroad Diesel Non-DPF</v>
      </c>
      <c r="B61" t="s">
        <v>92</v>
      </c>
      <c r="C61">
        <v>-1</v>
      </c>
      <c r="D61" cm="1">
        <f t="array" ref="D61">SUM(SUMIFS('CROC Profiles'!$D$2:$D$10007,'CROC Profiles'!$B$2:$B$10007,{"=3248","=3253"},'CROC Profiles'!$A$2:$A$10007,"="&amp;'QA-Plots'!B59))</f>
        <v>1.7231149880283971</v>
      </c>
      <c r="E61">
        <v>0</v>
      </c>
      <c r="F61">
        <v>0</v>
      </c>
    </row>
    <row r="62" spans="1:6" x14ac:dyDescent="0.25">
      <c r="A62" t="str">
        <f>VLOOKUP(B62,PROFILES!$A$2:$B$16,2,FALSE)</f>
        <v>Nonroad Diesel Non-DPF</v>
      </c>
      <c r="B62" t="s">
        <v>92</v>
      </c>
      <c r="C62">
        <v>0</v>
      </c>
      <c r="D62" cm="1">
        <f t="array" ref="D62">SUM(SUMIFS('CROC Profiles'!$D$2:$D$10007,'CROC Profiles'!$B$2:$B$10007,{"=3252","=3247"},'CROC Profiles'!$A$2:$A$10007,"="&amp;'QA-Plots'!B59))</f>
        <v>11.2146869332575</v>
      </c>
      <c r="E62">
        <v>0</v>
      </c>
      <c r="F62">
        <v>0</v>
      </c>
    </row>
    <row r="63" spans="1:6" x14ac:dyDescent="0.25">
      <c r="A63" t="str">
        <f>VLOOKUP(B63,PROFILES!$A$2:$B$16,2,FALSE)</f>
        <v>Nonroad Diesel Non-DPF</v>
      </c>
      <c r="B63" t="s">
        <v>92</v>
      </c>
      <c r="C63">
        <v>1</v>
      </c>
      <c r="D63" cm="1">
        <f t="array" ref="D63">SUM(SUMIFS('CROC Profiles'!$D$2:$D$10007,'CROC Profiles'!$B$2:$B$10007,{"=3251","=3246"},'CROC Profiles'!$A$2:$A$10007,"="&amp;'QA-Plots'!B59))</f>
        <v>14.391379369287499</v>
      </c>
      <c r="E63">
        <v>0</v>
      </c>
      <c r="F63">
        <v>0</v>
      </c>
    </row>
    <row r="64" spans="1:6" x14ac:dyDescent="0.25">
      <c r="A64" t="str">
        <f>VLOOKUP(B64,PROFILES!$A$2:$B$16,2,FALSE)</f>
        <v>Nonroad Diesel Non-DPF</v>
      </c>
      <c r="B64" t="s">
        <v>92</v>
      </c>
      <c r="C64">
        <v>2</v>
      </c>
      <c r="D64" cm="1">
        <f t="array" ref="D64">SUM(SUMIFS('CROC Profiles'!$D$2:$D$10007,'CROC Profiles'!$B$2:$B$10007,{"=3250","=3245"},'CROC Profiles'!$A$2:$A$10007,"="&amp;'QA-Plots'!B59))</f>
        <v>14.352874006426511</v>
      </c>
      <c r="E64">
        <v>0</v>
      </c>
      <c r="F64">
        <v>0</v>
      </c>
    </row>
    <row r="65" spans="1:6" x14ac:dyDescent="0.25">
      <c r="A65" t="str">
        <f>VLOOKUP(B65,PROFILES!$A$2:$B$16,2,FALSE)</f>
        <v>Nonroad Diesel DPF</v>
      </c>
      <c r="B65" t="s">
        <v>93</v>
      </c>
      <c r="C65" t="s">
        <v>183</v>
      </c>
      <c r="D65">
        <v>0</v>
      </c>
      <c r="E65">
        <f>100-D66-F65</f>
        <v>72.419790873000011</v>
      </c>
      <c r="F65">
        <f>SUMIFS('CROC Profiles'!$D$2:$D$10007,'CROC Profiles'!$B$2:$B$10007,"=2671",'CROC Profiles'!$A$2:$A$10007,"="&amp;'QA-Plots'!B65)</f>
        <v>0.78048503499999999</v>
      </c>
    </row>
    <row r="66" spans="1:6" x14ac:dyDescent="0.25">
      <c r="A66" t="str">
        <f>VLOOKUP(B66,PROFILES!$A$2:$B$16,2,FALSE)</f>
        <v>Nonroad Diesel DPF</v>
      </c>
      <c r="B66" t="s">
        <v>93</v>
      </c>
      <c r="C66" t="s">
        <v>184</v>
      </c>
      <c r="D66" cm="1">
        <f t="array" ref="D66">SUM(SUMIFS('CROC Profiles'!$D$2:$D$10007,'CROC Profiles'!$B$2:$B$10007,{"=626","=2669"},'CROC Profiles'!$A$2:$A$10007,"="&amp;'QA-Plots'!B66))</f>
        <v>26.799724091999998</v>
      </c>
      <c r="E66">
        <v>0</v>
      </c>
      <c r="F66">
        <v>0</v>
      </c>
    </row>
    <row r="67" spans="1:6" x14ac:dyDescent="0.25">
      <c r="A67" t="str">
        <f>VLOOKUP(B67,PROFILES!$A$2:$B$16,2,FALSE)</f>
        <v>Nonroad Diesel DPF</v>
      </c>
      <c r="B67" t="s">
        <v>93</v>
      </c>
      <c r="C67">
        <v>-2</v>
      </c>
      <c r="D67" cm="1">
        <f t="array" ref="D67">SUM(SUMIFS('CROC Profiles'!$D$2:$D$10007,'CROC Profiles'!$B$2:$B$10007,{"=3249","=3254"},'CROC Profiles'!$A$2:$A$10007,"="&amp;'QA-Plots'!B66))</f>
        <v>0</v>
      </c>
      <c r="E67">
        <v>0</v>
      </c>
      <c r="F67">
        <v>0</v>
      </c>
    </row>
    <row r="68" spans="1:6" x14ac:dyDescent="0.25">
      <c r="A68" t="str">
        <f>VLOOKUP(B68,PROFILES!$A$2:$B$16,2,FALSE)</f>
        <v>Nonroad Diesel DPF</v>
      </c>
      <c r="B68" t="s">
        <v>93</v>
      </c>
      <c r="C68">
        <v>-1</v>
      </c>
      <c r="D68" cm="1">
        <f t="array" ref="D68">SUM(SUMIFS('CROC Profiles'!$D$2:$D$10007,'CROC Profiles'!$B$2:$B$10007,{"=3248","=3253"},'CROC Profiles'!$A$2:$A$10007,"="&amp;'QA-Plots'!B66))</f>
        <v>1.1078869774752871</v>
      </c>
      <c r="E68">
        <v>0</v>
      </c>
      <c r="F68">
        <v>0</v>
      </c>
    </row>
    <row r="69" spans="1:6" x14ac:dyDescent="0.25">
      <c r="A69" t="str">
        <f>VLOOKUP(B69,PROFILES!$A$2:$B$16,2,FALSE)</f>
        <v>Nonroad Diesel DPF</v>
      </c>
      <c r="B69" t="s">
        <v>93</v>
      </c>
      <c r="C69">
        <v>0</v>
      </c>
      <c r="D69" cm="1">
        <f t="array" ref="D69">SUM(SUMIFS('CROC Profiles'!$D$2:$D$10007,'CROC Profiles'!$B$2:$B$10007,{"=3252","=3247"},'CROC Profiles'!$A$2:$A$10007,"="&amp;'QA-Plots'!B66))</f>
        <v>7.2105493226743507</v>
      </c>
      <c r="E69">
        <v>0</v>
      </c>
      <c r="F69">
        <v>0</v>
      </c>
    </row>
    <row r="70" spans="1:6" x14ac:dyDescent="0.25">
      <c r="A70" t="str">
        <f>VLOOKUP(B70,PROFILES!$A$2:$B$16,2,FALSE)</f>
        <v>Nonroad Diesel DPF</v>
      </c>
      <c r="B70" t="s">
        <v>93</v>
      </c>
      <c r="C70">
        <v>1</v>
      </c>
      <c r="D70" cm="1">
        <f t="array" ref="D70">SUM(SUMIFS('CROC Profiles'!$D$2:$D$10007,'CROC Profiles'!$B$2:$B$10007,{"=3251","=3246"},'CROC Profiles'!$A$2:$A$10007,"="&amp;'QA-Plots'!B66))</f>
        <v>9.2530225213718094</v>
      </c>
      <c r="E70">
        <v>0</v>
      </c>
      <c r="F70">
        <v>0</v>
      </c>
    </row>
    <row r="71" spans="1:6" x14ac:dyDescent="0.25">
      <c r="A71" t="str">
        <f>VLOOKUP(B71,PROFILES!$A$2:$B$16,2,FALSE)</f>
        <v>Nonroad Diesel DPF</v>
      </c>
      <c r="B71" t="s">
        <v>93</v>
      </c>
      <c r="C71">
        <v>2</v>
      </c>
      <c r="D71" cm="1">
        <f t="array" ref="D71">SUM(SUMIFS('CROC Profiles'!$D$2:$D$10007,'CROC Profiles'!$B$2:$B$10007,{"=3250","=3245"},'CROC Profiles'!$A$2:$A$10007,"="&amp;'QA-Plots'!B66))</f>
        <v>9.22826527047852</v>
      </c>
      <c r="E71">
        <v>0</v>
      </c>
      <c r="F71">
        <v>0</v>
      </c>
    </row>
    <row r="72" spans="1:6" x14ac:dyDescent="0.25">
      <c r="A72" t="str">
        <f>VLOOKUP(B72,PROFILES!$A$2:$B$16,2,FALSE)</f>
        <v>Nonroad Diesel Airport</v>
      </c>
      <c r="B72" t="s">
        <v>94</v>
      </c>
      <c r="C72" t="s">
        <v>183</v>
      </c>
      <c r="D72">
        <v>0</v>
      </c>
      <c r="E72">
        <f>100-D73-F72</f>
        <v>57.034444575999999</v>
      </c>
      <c r="F72">
        <f>SUMIFS('CROC Profiles'!$D$2:$D$10007,'CROC Profiles'!$B$2:$B$10007,"=2671",'CROC Profiles'!$A$2:$A$10007,"="&amp;'QA-Plots'!B72)</f>
        <v>1.2835001269999999</v>
      </c>
    </row>
    <row r="73" spans="1:6" x14ac:dyDescent="0.25">
      <c r="A73" t="str">
        <f>VLOOKUP(B73,PROFILES!$A$2:$B$16,2,FALSE)</f>
        <v>Nonroad Diesel Airport</v>
      </c>
      <c r="B73" t="s">
        <v>94</v>
      </c>
      <c r="C73" t="s">
        <v>184</v>
      </c>
      <c r="D73" cm="1">
        <f t="array" ref="D73">SUM(SUMIFS('CROC Profiles'!$D$2:$D$10007,'CROC Profiles'!$B$2:$B$10007,{"=626","=2669"},'CROC Profiles'!$A$2:$A$10007,"="&amp;'QA-Plots'!B73))</f>
        <v>41.682055296999998</v>
      </c>
      <c r="E73">
        <v>0</v>
      </c>
      <c r="F73">
        <v>0</v>
      </c>
    </row>
    <row r="74" spans="1:6" x14ac:dyDescent="0.25">
      <c r="A74" t="str">
        <f>VLOOKUP(B74,PROFILES!$A$2:$B$16,2,FALSE)</f>
        <v>Nonroad Diesel Airport</v>
      </c>
      <c r="B74" t="s">
        <v>94</v>
      </c>
      <c r="C74">
        <v>-2</v>
      </c>
      <c r="D74" cm="1">
        <f t="array" ref="D74">SUM(SUMIFS('CROC Profiles'!$D$2:$D$10007,'CROC Profiles'!$B$2:$B$10007,{"=3249","=3254"},'CROC Profiles'!$A$2:$A$10007,"="&amp;'QA-Plots'!B73))</f>
        <v>5.1569862991251032</v>
      </c>
      <c r="E74">
        <v>0</v>
      </c>
      <c r="F74">
        <v>0</v>
      </c>
    </row>
    <row r="75" spans="1:6" x14ac:dyDescent="0.25">
      <c r="A75" t="str">
        <f>VLOOKUP(B75,PROFILES!$A$2:$B$16,2,FALSE)</f>
        <v>Nonroad Diesel Airport</v>
      </c>
      <c r="B75" t="s">
        <v>94</v>
      </c>
      <c r="C75">
        <v>-1</v>
      </c>
      <c r="D75" cm="1">
        <f t="array" ref="D75">SUM(SUMIFS('CROC Profiles'!$D$2:$D$10007,'CROC Profiles'!$B$2:$B$10007,{"=3248","=3253"},'CROC Profiles'!$A$2:$A$10007,"="&amp;'QA-Plots'!B73))</f>
        <v>3.5498661293457729</v>
      </c>
      <c r="E75">
        <v>0</v>
      </c>
      <c r="F75">
        <v>0</v>
      </c>
    </row>
    <row r="76" spans="1:6" x14ac:dyDescent="0.25">
      <c r="A76" t="str">
        <f>VLOOKUP(B76,PROFILES!$A$2:$B$16,2,FALSE)</f>
        <v>Nonroad Diesel Airport</v>
      </c>
      <c r="B76" t="s">
        <v>94</v>
      </c>
      <c r="C76">
        <v>0</v>
      </c>
      <c r="D76" cm="1">
        <f t="array" ref="D76">SUM(SUMIFS('CROC Profiles'!$D$2:$D$10007,'CROC Profiles'!$B$2:$B$10007,{"=3252","=3247"},'CROC Profiles'!$A$2:$A$10007,"="&amp;'QA-Plots'!B73))</f>
        <v>4.564452962609467</v>
      </c>
      <c r="E76">
        <v>0</v>
      </c>
      <c r="F76">
        <v>0</v>
      </c>
    </row>
    <row r="77" spans="1:6" x14ac:dyDescent="0.25">
      <c r="A77" t="str">
        <f>VLOOKUP(B77,PROFILES!$A$2:$B$16,2,FALSE)</f>
        <v>Nonroad Diesel Airport</v>
      </c>
      <c r="B77" t="s">
        <v>94</v>
      </c>
      <c r="C77">
        <v>1</v>
      </c>
      <c r="D77" cm="1">
        <f t="array" ref="D77">SUM(SUMIFS('CROC Profiles'!$D$2:$D$10007,'CROC Profiles'!$B$2:$B$10007,{"=3251","=3246"},'CROC Profiles'!$A$2:$A$10007,"="&amp;'QA-Plots'!B73))</f>
        <v>13.393531690618181</v>
      </c>
      <c r="E77">
        <v>0</v>
      </c>
      <c r="F77">
        <v>0</v>
      </c>
    </row>
    <row r="78" spans="1:6" x14ac:dyDescent="0.25">
      <c r="A78" t="str">
        <f>VLOOKUP(B78,PROFILES!$A$2:$B$16,2,FALSE)</f>
        <v>Nonroad Diesel Airport</v>
      </c>
      <c r="B78" t="s">
        <v>94</v>
      </c>
      <c r="C78">
        <v>2</v>
      </c>
      <c r="D78" cm="1">
        <f t="array" ref="D78">SUM(SUMIFS('CROC Profiles'!$D$2:$D$10007,'CROC Profiles'!$B$2:$B$10007,{"=3250","=3245"},'CROC Profiles'!$A$2:$A$10007,"="&amp;'QA-Plots'!B73))</f>
        <v>15.017218215301359</v>
      </c>
      <c r="E78">
        <v>0</v>
      </c>
      <c r="F78">
        <v>0</v>
      </c>
    </row>
    <row r="79" spans="1:6" x14ac:dyDescent="0.25">
      <c r="A79" t="str">
        <f>VLOOKUP(B79,PROFILES!$A$2:$B$16,2,FALSE)</f>
        <v>Nonroad Gas Turbine Aircraft</v>
      </c>
      <c r="B79" t="s">
        <v>95</v>
      </c>
      <c r="C79" t="s">
        <v>183</v>
      </c>
      <c r="D79">
        <v>0</v>
      </c>
      <c r="E79">
        <f>100-D80-F79</f>
        <v>17.094142626999997</v>
      </c>
      <c r="F79">
        <f>SUMIFS('CROC Profiles'!$D$2:$D$10007,'CROC Profiles'!$B$2:$B$10007,"=2671",'CROC Profiles'!$A$2:$A$10007,"="&amp;'QA-Plots'!B79)</f>
        <v>48.800573409999998</v>
      </c>
    </row>
    <row r="80" spans="1:6" x14ac:dyDescent="0.25">
      <c r="A80" t="str">
        <f>VLOOKUP(B80,PROFILES!$A$2:$B$16,2,FALSE)</f>
        <v>Nonroad Gas Turbine Aircraft</v>
      </c>
      <c r="B80" t="s">
        <v>95</v>
      </c>
      <c r="C80" t="s">
        <v>184</v>
      </c>
      <c r="D80" cm="1">
        <f t="array" ref="D80">SUM(SUMIFS('CROC Profiles'!$D$2:$D$10007,'CROC Profiles'!$B$2:$B$10007,{"=626","=2669"},'CROC Profiles'!$A$2:$A$10007,"="&amp;'QA-Plots'!B80))</f>
        <v>34.105283963000005</v>
      </c>
      <c r="E80">
        <v>0</v>
      </c>
      <c r="F80">
        <v>0</v>
      </c>
    </row>
    <row r="81" spans="1:6" x14ac:dyDescent="0.25">
      <c r="A81" t="str">
        <f>VLOOKUP(B81,PROFILES!$A$2:$B$16,2,FALSE)</f>
        <v>Nonroad Gas Turbine Aircraft</v>
      </c>
      <c r="B81" t="s">
        <v>95</v>
      </c>
      <c r="C81">
        <v>-2</v>
      </c>
      <c r="D81" cm="1">
        <f t="array" ref="D81">SUM(SUMIFS('CROC Profiles'!$D$2:$D$10007,'CROC Profiles'!$B$2:$B$10007,{"=3249","=3254"},'CROC Profiles'!$A$2:$A$10007,"="&amp;'QA-Plots'!B80))</f>
        <v>0.88168614300304304</v>
      </c>
      <c r="E81">
        <v>0</v>
      </c>
      <c r="F81">
        <v>0</v>
      </c>
    </row>
    <row r="82" spans="1:6" x14ac:dyDescent="0.25">
      <c r="A82" t="str">
        <f>VLOOKUP(B82,PROFILES!$A$2:$B$16,2,FALSE)</f>
        <v>Nonroad Gas Turbine Aircraft</v>
      </c>
      <c r="B82" t="s">
        <v>95</v>
      </c>
      <c r="C82">
        <v>-1</v>
      </c>
      <c r="D82" cm="1">
        <f t="array" ref="D82">SUM(SUMIFS('CROC Profiles'!$D$2:$D$10007,'CROC Profiles'!$B$2:$B$10007,{"=3248","=3253"},'CROC Profiles'!$A$2:$A$10007,"="&amp;'QA-Plots'!B80))</f>
        <v>4.1952183929285054</v>
      </c>
      <c r="E82">
        <v>0</v>
      </c>
      <c r="F82">
        <v>0</v>
      </c>
    </row>
    <row r="83" spans="1:6" x14ac:dyDescent="0.25">
      <c r="A83" t="str">
        <f>VLOOKUP(B83,PROFILES!$A$2:$B$16,2,FALSE)</f>
        <v>Nonroad Gas Turbine Aircraft</v>
      </c>
      <c r="B83" t="s">
        <v>95</v>
      </c>
      <c r="C83">
        <v>0</v>
      </c>
      <c r="D83" cm="1">
        <f t="array" ref="D83">SUM(SUMIFS('CROC Profiles'!$D$2:$D$10007,'CROC Profiles'!$B$2:$B$10007,{"=3252","=3247"},'CROC Profiles'!$A$2:$A$10007,"="&amp;'QA-Plots'!B80))</f>
        <v>8.8624933469554108</v>
      </c>
      <c r="E83">
        <v>0</v>
      </c>
      <c r="F83">
        <v>0</v>
      </c>
    </row>
    <row r="84" spans="1:6" x14ac:dyDescent="0.25">
      <c r="A84" t="str">
        <f>VLOOKUP(B84,PROFILES!$A$2:$B$16,2,FALSE)</f>
        <v>Nonroad Gas Turbine Aircraft</v>
      </c>
      <c r="B84" t="s">
        <v>95</v>
      </c>
      <c r="C84">
        <v>1</v>
      </c>
      <c r="D84" cm="1">
        <f t="array" ref="D84">SUM(SUMIFS('CROC Profiles'!$D$2:$D$10007,'CROC Profiles'!$B$2:$B$10007,{"=3251","=3246"},'CROC Profiles'!$A$2:$A$10007,"="&amp;'QA-Plots'!B80))</f>
        <v>13.0845241876162</v>
      </c>
      <c r="E84">
        <v>0</v>
      </c>
      <c r="F84">
        <v>0</v>
      </c>
    </row>
    <row r="85" spans="1:6" x14ac:dyDescent="0.25">
      <c r="A85" t="str">
        <f>VLOOKUP(B85,PROFILES!$A$2:$B$16,2,FALSE)</f>
        <v>Nonroad Gas Turbine Aircraft</v>
      </c>
      <c r="B85" t="s">
        <v>95</v>
      </c>
      <c r="C85">
        <v>2</v>
      </c>
      <c r="D85" cm="1">
        <f t="array" ref="D85">SUM(SUMIFS('CROC Profiles'!$D$2:$D$10007,'CROC Profiles'!$B$2:$B$10007,{"=3250","=3245"},'CROC Profiles'!$A$2:$A$10007,"="&amp;'QA-Plots'!B80))</f>
        <v>7.0813618924967798</v>
      </c>
      <c r="E85">
        <v>0</v>
      </c>
      <c r="F85">
        <v>0</v>
      </c>
    </row>
    <row r="86" spans="1:6" x14ac:dyDescent="0.25">
      <c r="A86" t="str">
        <f>VLOOKUP(B86,PROFILES!$A$2:$B$16,2,FALSE)</f>
        <v>Nonroad Diesel Rail</v>
      </c>
      <c r="B86" t="s">
        <v>96</v>
      </c>
      <c r="C86" t="s">
        <v>183</v>
      </c>
      <c r="D86">
        <v>0</v>
      </c>
      <c r="E86">
        <f>100-D87-F86</f>
        <v>57.034444575999999</v>
      </c>
      <c r="F86">
        <f>SUMIFS('CROC Profiles'!$D$2:$D$10007,'CROC Profiles'!$B$2:$B$10007,"=2671",'CROC Profiles'!$A$2:$A$10007,"="&amp;'QA-Plots'!B86)</f>
        <v>1.2835001269999999</v>
      </c>
    </row>
    <row r="87" spans="1:6" x14ac:dyDescent="0.25">
      <c r="A87" t="str">
        <f>VLOOKUP(B87,PROFILES!$A$2:$B$16,2,FALSE)</f>
        <v>Nonroad Diesel Rail</v>
      </c>
      <c r="B87" t="s">
        <v>96</v>
      </c>
      <c r="C87" t="s">
        <v>184</v>
      </c>
      <c r="D87" cm="1">
        <f t="array" ref="D87">SUM(SUMIFS('CROC Profiles'!$D$2:$D$10007,'CROC Profiles'!$B$2:$B$10007,{"=626","=2669"},'CROC Profiles'!$A$2:$A$10007,"="&amp;'QA-Plots'!B87))</f>
        <v>41.682055296999998</v>
      </c>
      <c r="E87">
        <v>0</v>
      </c>
      <c r="F87">
        <v>0</v>
      </c>
    </row>
    <row r="88" spans="1:6" x14ac:dyDescent="0.25">
      <c r="A88" t="str">
        <f>VLOOKUP(B88,PROFILES!$A$2:$B$16,2,FALSE)</f>
        <v>Nonroad Diesel Rail</v>
      </c>
      <c r="B88" t="s">
        <v>96</v>
      </c>
      <c r="C88">
        <v>-2</v>
      </c>
      <c r="D88" cm="1">
        <f t="array" ref="D88">SUM(SUMIFS('CROC Profiles'!$D$2:$D$10007,'CROC Profiles'!$B$2:$B$10007,{"=3249","=3254"},'CROC Profiles'!$A$2:$A$10007,"="&amp;'QA-Plots'!B87))</f>
        <v>5.1569862991251032</v>
      </c>
      <c r="E88">
        <v>0</v>
      </c>
      <c r="F88">
        <v>0</v>
      </c>
    </row>
    <row r="89" spans="1:6" x14ac:dyDescent="0.25">
      <c r="A89" t="str">
        <f>VLOOKUP(B89,PROFILES!$A$2:$B$16,2,FALSE)</f>
        <v>Nonroad Diesel Rail</v>
      </c>
      <c r="B89" t="s">
        <v>96</v>
      </c>
      <c r="C89">
        <v>-1</v>
      </c>
      <c r="D89" cm="1">
        <f t="array" ref="D89">SUM(SUMIFS('CROC Profiles'!$D$2:$D$10007,'CROC Profiles'!$B$2:$B$10007,{"=3248","=3253"},'CROC Profiles'!$A$2:$A$10007,"="&amp;'QA-Plots'!B87))</f>
        <v>3.5498661293457729</v>
      </c>
      <c r="E89">
        <v>0</v>
      </c>
      <c r="F89">
        <v>0</v>
      </c>
    </row>
    <row r="90" spans="1:6" x14ac:dyDescent="0.25">
      <c r="A90" t="str">
        <f>VLOOKUP(B90,PROFILES!$A$2:$B$16,2,FALSE)</f>
        <v>Nonroad Diesel Rail</v>
      </c>
      <c r="B90" t="s">
        <v>96</v>
      </c>
      <c r="C90">
        <v>0</v>
      </c>
      <c r="D90" cm="1">
        <f t="array" ref="D90">SUM(SUMIFS('CROC Profiles'!$D$2:$D$10007,'CROC Profiles'!$B$2:$B$10007,{"=3252","=3247"},'CROC Profiles'!$A$2:$A$10007,"="&amp;'QA-Plots'!B87))</f>
        <v>4.564452962609467</v>
      </c>
      <c r="E90">
        <v>0</v>
      </c>
      <c r="F90">
        <v>0</v>
      </c>
    </row>
    <row r="91" spans="1:6" x14ac:dyDescent="0.25">
      <c r="A91" t="str">
        <f>VLOOKUP(B91,PROFILES!$A$2:$B$16,2,FALSE)</f>
        <v>Nonroad Diesel Rail</v>
      </c>
      <c r="B91" t="s">
        <v>96</v>
      </c>
      <c r="C91">
        <v>1</v>
      </c>
      <c r="D91" cm="1">
        <f t="array" ref="D91">SUM(SUMIFS('CROC Profiles'!$D$2:$D$10007,'CROC Profiles'!$B$2:$B$10007,{"=3251","=3246"},'CROC Profiles'!$A$2:$A$10007,"="&amp;'QA-Plots'!B87))</f>
        <v>13.393531690618181</v>
      </c>
      <c r="E91">
        <v>0</v>
      </c>
      <c r="F91">
        <v>0</v>
      </c>
    </row>
    <row r="92" spans="1:6" x14ac:dyDescent="0.25">
      <c r="A92" t="str">
        <f>VLOOKUP(B92,PROFILES!$A$2:$B$16,2,FALSE)</f>
        <v>Nonroad Diesel Rail</v>
      </c>
      <c r="B92" t="s">
        <v>96</v>
      </c>
      <c r="C92">
        <v>2</v>
      </c>
      <c r="D92" cm="1">
        <f t="array" ref="D92">SUM(SUMIFS('CROC Profiles'!$D$2:$D$10007,'CROC Profiles'!$B$2:$B$10007,{"=3250","=3245"},'CROC Profiles'!$A$2:$A$10007,"="&amp;'QA-Plots'!B87))</f>
        <v>15.017218215301359</v>
      </c>
      <c r="E92">
        <v>0</v>
      </c>
      <c r="F92">
        <v>0</v>
      </c>
    </row>
    <row r="93" spans="1:6" x14ac:dyDescent="0.25">
      <c r="A93" t="str">
        <f>VLOOKUP(B93,PROFILES!$A$2:$B$16,2,FALSE)</f>
        <v>Nonroad Diesel Marine</v>
      </c>
      <c r="B93" t="s">
        <v>97</v>
      </c>
      <c r="C93" t="s">
        <v>183</v>
      </c>
      <c r="D93">
        <v>0</v>
      </c>
      <c r="E93">
        <f>100-D94-F93</f>
        <v>57.034444575999999</v>
      </c>
      <c r="F93">
        <f>SUMIFS('CROC Profiles'!$D$2:$D$10007,'CROC Profiles'!$B$2:$B$10007,"=2671",'CROC Profiles'!$A$2:$A$10007,"="&amp;'QA-Plots'!B93)</f>
        <v>1.2835001269999999</v>
      </c>
    </row>
    <row r="94" spans="1:6" x14ac:dyDescent="0.25">
      <c r="A94" t="str">
        <f>VLOOKUP(B94,PROFILES!$A$2:$B$16,2,FALSE)</f>
        <v>Nonroad Diesel Marine</v>
      </c>
      <c r="B94" t="s">
        <v>97</v>
      </c>
      <c r="C94" t="s">
        <v>184</v>
      </c>
      <c r="D94" cm="1">
        <f t="array" ref="D94">SUM(SUMIFS('CROC Profiles'!$D$2:$D$10007,'CROC Profiles'!$B$2:$B$10007,{"=626","=2669"},'CROC Profiles'!$A$2:$A$10007,"="&amp;'QA-Plots'!B94))</f>
        <v>41.682055296999998</v>
      </c>
      <c r="E94">
        <v>0</v>
      </c>
      <c r="F94">
        <v>0</v>
      </c>
    </row>
    <row r="95" spans="1:6" x14ac:dyDescent="0.25">
      <c r="A95" t="str">
        <f>VLOOKUP(B95,PROFILES!$A$2:$B$16,2,FALSE)</f>
        <v>Nonroad Diesel Marine</v>
      </c>
      <c r="B95" t="s">
        <v>97</v>
      </c>
      <c r="C95">
        <v>-2</v>
      </c>
      <c r="D95" cm="1">
        <f t="array" ref="D95">SUM(SUMIFS('CROC Profiles'!$D$2:$D$10007,'CROC Profiles'!$B$2:$B$10007,{"=3249","=3254"},'CROC Profiles'!$A$2:$A$10007,"="&amp;'QA-Plots'!B94))</f>
        <v>5.1569862991251032</v>
      </c>
      <c r="E95">
        <v>0</v>
      </c>
      <c r="F95">
        <v>0</v>
      </c>
    </row>
    <row r="96" spans="1:6" x14ac:dyDescent="0.25">
      <c r="A96" t="str">
        <f>VLOOKUP(B96,PROFILES!$A$2:$B$16,2,FALSE)</f>
        <v>Nonroad Diesel Marine</v>
      </c>
      <c r="B96" t="s">
        <v>97</v>
      </c>
      <c r="C96">
        <v>-1</v>
      </c>
      <c r="D96" cm="1">
        <f t="array" ref="D96">SUM(SUMIFS('CROC Profiles'!$D$2:$D$10007,'CROC Profiles'!$B$2:$B$10007,{"=3248","=3253"},'CROC Profiles'!$A$2:$A$10007,"="&amp;'QA-Plots'!B94))</f>
        <v>3.5498661293457729</v>
      </c>
      <c r="E96">
        <v>0</v>
      </c>
      <c r="F96">
        <v>0</v>
      </c>
    </row>
    <row r="97" spans="1:6" x14ac:dyDescent="0.25">
      <c r="A97" t="str">
        <f>VLOOKUP(B97,PROFILES!$A$2:$B$16,2,FALSE)</f>
        <v>Nonroad Diesel Marine</v>
      </c>
      <c r="B97" t="s">
        <v>97</v>
      </c>
      <c r="C97">
        <v>0</v>
      </c>
      <c r="D97" cm="1">
        <f t="array" ref="D97">SUM(SUMIFS('CROC Profiles'!$D$2:$D$10007,'CROC Profiles'!$B$2:$B$10007,{"=3252","=3247"},'CROC Profiles'!$A$2:$A$10007,"="&amp;'QA-Plots'!B94))</f>
        <v>4.564452962609467</v>
      </c>
      <c r="E97">
        <v>0</v>
      </c>
      <c r="F97">
        <v>0</v>
      </c>
    </row>
    <row r="98" spans="1:6" x14ac:dyDescent="0.25">
      <c r="A98" t="str">
        <f>VLOOKUP(B98,PROFILES!$A$2:$B$16,2,FALSE)</f>
        <v>Nonroad Diesel Marine</v>
      </c>
      <c r="B98" t="s">
        <v>97</v>
      </c>
      <c r="C98">
        <v>1</v>
      </c>
      <c r="D98" cm="1">
        <f t="array" ref="D98">SUM(SUMIFS('CROC Profiles'!$D$2:$D$10007,'CROC Profiles'!$B$2:$B$10007,{"=3251","=3246"},'CROC Profiles'!$A$2:$A$10007,"="&amp;'QA-Plots'!B94))</f>
        <v>13.393531690618181</v>
      </c>
      <c r="E98">
        <v>0</v>
      </c>
      <c r="F98">
        <v>0</v>
      </c>
    </row>
    <row r="99" spans="1:6" x14ac:dyDescent="0.25">
      <c r="A99" t="str">
        <f>VLOOKUP(B99,PROFILES!$A$2:$B$16,2,FALSE)</f>
        <v>Nonroad Diesel Marine</v>
      </c>
      <c r="B99" t="s">
        <v>97</v>
      </c>
      <c r="C99">
        <v>2</v>
      </c>
      <c r="D99" cm="1">
        <f t="array" ref="D99">SUM(SUMIFS('CROC Profiles'!$D$2:$D$10007,'CROC Profiles'!$B$2:$B$10007,{"=3250","=3245"},'CROC Profiles'!$A$2:$A$10007,"="&amp;'QA-Plots'!B94))</f>
        <v>15.017218215301359</v>
      </c>
      <c r="E99">
        <v>0</v>
      </c>
      <c r="F99">
        <v>0</v>
      </c>
    </row>
    <row r="100" spans="1:6" x14ac:dyDescent="0.25">
      <c r="A100" t="str">
        <f>VLOOKUP(B100,PROFILES!$A$2:$B$16,2,FALSE)</f>
        <v>Nonroad Residual Oil Marine</v>
      </c>
      <c r="B100" t="s">
        <v>98</v>
      </c>
      <c r="C100" t="s">
        <v>183</v>
      </c>
      <c r="D100">
        <v>0</v>
      </c>
      <c r="E100">
        <f>100-D101-F100</f>
        <v>23.502591019999993</v>
      </c>
      <c r="F100">
        <f>SUMIFS('CROC Profiles'!$D$2:$D$10007,'CROC Profiles'!$B$2:$B$10007,"=2671",'CROC Profiles'!$A$2:$A$10007,"="&amp;'QA-Plots'!B100)</f>
        <v>23.305919620000001</v>
      </c>
    </row>
    <row r="101" spans="1:6" x14ac:dyDescent="0.25">
      <c r="A101" t="str">
        <f>VLOOKUP(B101,PROFILES!$A$2:$B$16,2,FALSE)</f>
        <v>Nonroad Residual Oil Marine</v>
      </c>
      <c r="B101" t="s">
        <v>98</v>
      </c>
      <c r="C101" t="s">
        <v>184</v>
      </c>
      <c r="D101" cm="1">
        <f t="array" ref="D101">SUM(SUMIFS('CROC Profiles'!$D$2:$D$10007,'CROC Profiles'!$B$2:$B$10007,{"=626","=2669"},'CROC Profiles'!$A$2:$A$10007,"="&amp;'QA-Plots'!B101))</f>
        <v>53.191489360000006</v>
      </c>
      <c r="E101">
        <v>0</v>
      </c>
      <c r="F101">
        <v>0</v>
      </c>
    </row>
    <row r="102" spans="1:6" x14ac:dyDescent="0.25">
      <c r="A102" t="str">
        <f>VLOOKUP(B102,PROFILES!$A$2:$B$16,2,FALSE)</f>
        <v>Nonroad Residual Oil Marine</v>
      </c>
      <c r="B102" t="s">
        <v>98</v>
      </c>
      <c r="C102">
        <v>-2</v>
      </c>
      <c r="D102" cm="1">
        <f t="array" ref="D102">SUM(SUMIFS('CROC Profiles'!$D$2:$D$10007,'CROC Profiles'!$B$2:$B$10007,{"=3249","=3254"},'CROC Profiles'!$A$2:$A$10007,"="&amp;'QA-Plots'!B101))</f>
        <v>33.564626089174354</v>
      </c>
      <c r="E102">
        <v>0</v>
      </c>
      <c r="F102">
        <v>0</v>
      </c>
    </row>
    <row r="103" spans="1:6" x14ac:dyDescent="0.25">
      <c r="A103" t="str">
        <f>VLOOKUP(B103,PROFILES!$A$2:$B$16,2,FALSE)</f>
        <v>Nonroad Residual Oil Marine</v>
      </c>
      <c r="B103" t="s">
        <v>98</v>
      </c>
      <c r="C103">
        <v>-1</v>
      </c>
      <c r="D103" cm="1">
        <f t="array" ref="D103">SUM(SUMIFS('CROC Profiles'!$D$2:$D$10007,'CROC Profiles'!$B$2:$B$10007,{"=3248","=3253"},'CROC Profiles'!$A$2:$A$10007,"="&amp;'QA-Plots'!B101))</f>
        <v>4.7725468774046043</v>
      </c>
      <c r="E103">
        <v>0</v>
      </c>
      <c r="F103">
        <v>0</v>
      </c>
    </row>
    <row r="104" spans="1:6" x14ac:dyDescent="0.25">
      <c r="A104" t="str">
        <f>VLOOKUP(B104,PROFILES!$A$2:$B$16,2,FALSE)</f>
        <v>Nonroad Residual Oil Marine</v>
      </c>
      <c r="B104" t="s">
        <v>98</v>
      </c>
      <c r="C104">
        <v>0</v>
      </c>
      <c r="D104" cm="1">
        <f t="array" ref="D104">SUM(SUMIFS('CROC Profiles'!$D$2:$D$10007,'CROC Profiles'!$B$2:$B$10007,{"=3252","=3247"},'CROC Profiles'!$A$2:$A$10007,"="&amp;'QA-Plots'!B101))</f>
        <v>4.3787750965416468</v>
      </c>
      <c r="E104">
        <v>0</v>
      </c>
      <c r="F104">
        <v>0</v>
      </c>
    </row>
    <row r="105" spans="1:6" x14ac:dyDescent="0.25">
      <c r="A105" t="str">
        <f>VLOOKUP(B105,PROFILES!$A$2:$B$16,2,FALSE)</f>
        <v>Nonroad Residual Oil Marine</v>
      </c>
      <c r="B105" t="s">
        <v>98</v>
      </c>
      <c r="C105">
        <v>1</v>
      </c>
      <c r="D105" cm="1">
        <f t="array" ref="D105">SUM(SUMIFS('CROC Profiles'!$D$2:$D$10007,'CROC Profiles'!$B$2:$B$10007,{"=3251","=3246"},'CROC Profiles'!$A$2:$A$10007,"="&amp;'QA-Plots'!B101))</f>
        <v>4.8840183429925261</v>
      </c>
      <c r="E105">
        <v>0</v>
      </c>
      <c r="F105">
        <v>0</v>
      </c>
    </row>
    <row r="106" spans="1:6" x14ac:dyDescent="0.25">
      <c r="A106" t="str">
        <f>VLOOKUP(B106,PROFILES!$A$2:$B$16,2,FALSE)</f>
        <v>Nonroad Residual Oil Marine</v>
      </c>
      <c r="B106" t="s">
        <v>98</v>
      </c>
      <c r="C106">
        <v>2</v>
      </c>
      <c r="D106" cm="1">
        <f t="array" ref="D106">SUM(SUMIFS('CROC Profiles'!$D$2:$D$10007,'CROC Profiles'!$B$2:$B$10007,{"=3250","=3245"},'CROC Profiles'!$A$2:$A$10007,"="&amp;'QA-Plots'!B101))</f>
        <v>5.5915229538867797</v>
      </c>
      <c r="E106">
        <v>0</v>
      </c>
      <c r="F106">
        <v>0</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620F8-41D2-4A01-91B3-87B2C22DCCC0}">
  <dimension ref="A1:AV34"/>
  <sheetViews>
    <sheetView tabSelected="1" zoomScaleNormal="100" workbookViewId="0">
      <pane xSplit="2" ySplit="1" topLeftCell="AG2" activePane="bottomRight" state="frozen"/>
      <selection pane="topRight" activeCell="C1" sqref="C1"/>
      <selection pane="bottomLeft" activeCell="A2" sqref="A2"/>
      <selection pane="bottomRight" activeCell="AK1" sqref="AK1"/>
    </sheetView>
  </sheetViews>
  <sheetFormatPr defaultRowHeight="15" x14ac:dyDescent="0.25"/>
  <cols>
    <col min="1" max="1" width="11.85546875" style="16" customWidth="1"/>
    <col min="2" max="2" width="67.140625" customWidth="1"/>
    <col min="9" max="9" width="9.7109375" bestFit="1" customWidth="1"/>
    <col min="11" max="11" width="10.85546875" customWidth="1"/>
    <col min="33" max="33" width="23.28515625" customWidth="1"/>
    <col min="40" max="40" width="13.7109375" bestFit="1" customWidth="1"/>
    <col min="42" max="42" width="10.7109375" bestFit="1" customWidth="1"/>
  </cols>
  <sheetData>
    <row r="1" spans="1:48" x14ac:dyDescent="0.25">
      <c r="A1" s="15" t="s">
        <v>0</v>
      </c>
      <c r="B1" s="2" t="s">
        <v>1</v>
      </c>
      <c r="C1" s="2" t="s">
        <v>2</v>
      </c>
      <c r="D1" s="1" t="s">
        <v>3</v>
      </c>
      <c r="E1" s="2" t="s">
        <v>4</v>
      </c>
      <c r="F1" s="3"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1" t="s">
        <v>29</v>
      </c>
      <c r="AE1" s="1" t="s">
        <v>30</v>
      </c>
      <c r="AF1" s="2" t="s">
        <v>31</v>
      </c>
      <c r="AG1" s="2" t="s">
        <v>32</v>
      </c>
      <c r="AH1" s="2" t="s">
        <v>33</v>
      </c>
      <c r="AI1" s="1" t="s">
        <v>34</v>
      </c>
      <c r="AJ1" s="2" t="s">
        <v>35</v>
      </c>
      <c r="AK1" s="2" t="s">
        <v>36</v>
      </c>
      <c r="AL1" s="1" t="s">
        <v>37</v>
      </c>
      <c r="AM1" s="2" t="s">
        <v>38</v>
      </c>
      <c r="AN1" s="2" t="s">
        <v>39</v>
      </c>
      <c r="AO1" s="2" t="s">
        <v>40</v>
      </c>
      <c r="AP1" s="2" t="s">
        <v>41</v>
      </c>
      <c r="AQ1" s="2" t="s">
        <v>42</v>
      </c>
      <c r="AR1" s="2" t="s">
        <v>43</v>
      </c>
      <c r="AS1" s="4" t="s">
        <v>44</v>
      </c>
      <c r="AT1" s="4" t="s">
        <v>45</v>
      </c>
      <c r="AU1" s="5" t="s">
        <v>46</v>
      </c>
      <c r="AV1" s="5" t="s">
        <v>47</v>
      </c>
    </row>
    <row r="2" spans="1:48" x14ac:dyDescent="0.25">
      <c r="A2" t="s">
        <v>84</v>
      </c>
      <c r="B2" t="s">
        <v>211</v>
      </c>
      <c r="C2" t="s">
        <v>226</v>
      </c>
      <c r="D2" t="s">
        <v>99</v>
      </c>
      <c r="E2">
        <v>26</v>
      </c>
      <c r="F2" t="s">
        <v>249</v>
      </c>
      <c r="H2" t="s">
        <v>48</v>
      </c>
      <c r="I2" s="18">
        <v>44721</v>
      </c>
      <c r="J2" t="s">
        <v>237</v>
      </c>
      <c r="K2" s="21">
        <v>99.999999999999815</v>
      </c>
      <c r="L2" s="7"/>
      <c r="M2" t="s">
        <v>49</v>
      </c>
      <c r="N2" t="s">
        <v>248</v>
      </c>
      <c r="O2" t="b">
        <v>1</v>
      </c>
      <c r="P2" t="b">
        <v>0</v>
      </c>
      <c r="Q2">
        <v>2018</v>
      </c>
      <c r="W2">
        <v>0</v>
      </c>
      <c r="X2">
        <v>0</v>
      </c>
      <c r="Y2" t="s">
        <v>200</v>
      </c>
      <c r="Z2">
        <v>5.2</v>
      </c>
      <c r="AB2" s="8"/>
      <c r="AD2" s="9"/>
      <c r="AE2" s="9"/>
      <c r="AF2" t="s">
        <v>193</v>
      </c>
      <c r="AG2" t="s">
        <v>194</v>
      </c>
      <c r="AH2" t="s">
        <v>77</v>
      </c>
      <c r="AI2" s="17"/>
      <c r="AJ2" s="7"/>
      <c r="AK2">
        <v>1.2</v>
      </c>
      <c r="AL2" s="10"/>
      <c r="AM2" t="s">
        <v>75</v>
      </c>
      <c r="AN2" s="18">
        <v>44714</v>
      </c>
      <c r="AS2" t="s">
        <v>76</v>
      </c>
      <c r="AT2" t="s">
        <v>105</v>
      </c>
      <c r="AU2" s="22" t="s">
        <v>247</v>
      </c>
      <c r="AV2" s="23" t="s">
        <v>250</v>
      </c>
    </row>
    <row r="3" spans="1:48" x14ac:dyDescent="0.25">
      <c r="A3" s="16" t="s">
        <v>85</v>
      </c>
      <c r="B3" t="s">
        <v>212</v>
      </c>
      <c r="C3" t="s">
        <v>226</v>
      </c>
      <c r="D3" t="s">
        <v>99</v>
      </c>
      <c r="E3">
        <v>26</v>
      </c>
      <c r="F3" t="s">
        <v>249</v>
      </c>
      <c r="H3" t="s">
        <v>48</v>
      </c>
      <c r="I3" s="18">
        <v>44721</v>
      </c>
      <c r="J3" t="s">
        <v>238</v>
      </c>
      <c r="K3" s="21">
        <v>99.999999999999858</v>
      </c>
      <c r="L3" s="7"/>
      <c r="M3" t="s">
        <v>49</v>
      </c>
      <c r="N3" t="s">
        <v>248</v>
      </c>
      <c r="O3" t="b">
        <v>1</v>
      </c>
      <c r="P3" t="b">
        <v>0</v>
      </c>
      <c r="Q3">
        <v>2018</v>
      </c>
      <c r="W3">
        <v>0</v>
      </c>
      <c r="X3">
        <v>0</v>
      </c>
      <c r="Y3" t="s">
        <v>201</v>
      </c>
      <c r="Z3">
        <v>5.2</v>
      </c>
      <c r="AF3" t="s">
        <v>193</v>
      </c>
      <c r="AG3" t="s">
        <v>194</v>
      </c>
      <c r="AH3" t="s">
        <v>77</v>
      </c>
      <c r="AK3">
        <v>1.2</v>
      </c>
      <c r="AM3" t="s">
        <v>75</v>
      </c>
      <c r="AN3" s="18">
        <v>44714</v>
      </c>
      <c r="AS3" t="s">
        <v>76</v>
      </c>
      <c r="AT3" t="s">
        <v>100</v>
      </c>
      <c r="AU3" s="22" t="s">
        <v>247</v>
      </c>
      <c r="AV3" s="23" t="s">
        <v>250</v>
      </c>
    </row>
    <row r="4" spans="1:48" x14ac:dyDescent="0.25">
      <c r="A4" s="16" t="s">
        <v>86</v>
      </c>
      <c r="B4" t="s">
        <v>223</v>
      </c>
      <c r="C4" t="s">
        <v>226</v>
      </c>
      <c r="D4" t="s">
        <v>99</v>
      </c>
      <c r="E4">
        <v>26</v>
      </c>
      <c r="F4" t="s">
        <v>249</v>
      </c>
      <c r="H4" t="s">
        <v>48</v>
      </c>
      <c r="I4" s="18">
        <v>44721</v>
      </c>
      <c r="J4" t="s">
        <v>239</v>
      </c>
      <c r="K4" s="21">
        <v>99.999999996999847</v>
      </c>
      <c r="L4" s="7"/>
      <c r="M4" t="s">
        <v>49</v>
      </c>
      <c r="N4" t="s">
        <v>248</v>
      </c>
      <c r="O4" t="b">
        <v>1</v>
      </c>
      <c r="P4" t="b">
        <v>0</v>
      </c>
      <c r="Q4">
        <v>2018</v>
      </c>
      <c r="W4">
        <v>0</v>
      </c>
      <c r="X4">
        <v>0</v>
      </c>
      <c r="Y4" t="s">
        <v>202</v>
      </c>
      <c r="Z4">
        <v>5.2</v>
      </c>
      <c r="AF4" t="s">
        <v>193</v>
      </c>
      <c r="AG4" t="s">
        <v>233</v>
      </c>
      <c r="AH4" t="s">
        <v>78</v>
      </c>
      <c r="AK4">
        <v>1.2</v>
      </c>
      <c r="AM4" t="s">
        <v>75</v>
      </c>
      <c r="AN4" s="18">
        <v>44714</v>
      </c>
      <c r="AS4" t="s">
        <v>76</v>
      </c>
      <c r="AT4" t="s">
        <v>106</v>
      </c>
      <c r="AU4" s="22" t="s">
        <v>247</v>
      </c>
      <c r="AV4" s="23" t="s">
        <v>250</v>
      </c>
    </row>
    <row r="5" spans="1:48" x14ac:dyDescent="0.25">
      <c r="A5" s="16" t="s">
        <v>87</v>
      </c>
      <c r="B5" t="s">
        <v>224</v>
      </c>
      <c r="C5" t="s">
        <v>226</v>
      </c>
      <c r="D5" t="s">
        <v>99</v>
      </c>
      <c r="E5">
        <v>26</v>
      </c>
      <c r="F5" t="s">
        <v>249</v>
      </c>
      <c r="H5" t="s">
        <v>48</v>
      </c>
      <c r="I5" s="18">
        <v>44721</v>
      </c>
      <c r="J5" t="s">
        <v>240</v>
      </c>
      <c r="K5" s="21">
        <v>99.999999996999961</v>
      </c>
      <c r="L5" s="7"/>
      <c r="M5" t="s">
        <v>49</v>
      </c>
      <c r="N5" t="s">
        <v>248</v>
      </c>
      <c r="O5" t="b">
        <v>1</v>
      </c>
      <c r="P5" t="b">
        <v>0</v>
      </c>
      <c r="Q5">
        <v>2018</v>
      </c>
      <c r="W5">
        <v>0</v>
      </c>
      <c r="X5">
        <v>0</v>
      </c>
      <c r="Y5" t="s">
        <v>202</v>
      </c>
      <c r="Z5">
        <v>5.2</v>
      </c>
      <c r="AF5" t="s">
        <v>193</v>
      </c>
      <c r="AG5" t="s">
        <v>233</v>
      </c>
      <c r="AH5" t="s">
        <v>78</v>
      </c>
      <c r="AK5">
        <v>1.2</v>
      </c>
      <c r="AM5" t="s">
        <v>75</v>
      </c>
      <c r="AN5" s="18">
        <v>44714</v>
      </c>
      <c r="AS5" t="s">
        <v>76</v>
      </c>
      <c r="AT5" t="s">
        <v>106</v>
      </c>
      <c r="AU5" s="22" t="s">
        <v>247</v>
      </c>
      <c r="AV5" s="23" t="s">
        <v>250</v>
      </c>
    </row>
    <row r="6" spans="1:48" x14ac:dyDescent="0.25">
      <c r="A6" s="16" t="s">
        <v>88</v>
      </c>
      <c r="B6" t="s">
        <v>225</v>
      </c>
      <c r="C6" t="s">
        <v>226</v>
      </c>
      <c r="D6" t="s">
        <v>99</v>
      </c>
      <c r="E6">
        <v>26</v>
      </c>
      <c r="F6" t="s">
        <v>249</v>
      </c>
      <c r="H6" t="s">
        <v>48</v>
      </c>
      <c r="I6" s="18">
        <v>44721</v>
      </c>
      <c r="J6" t="s">
        <v>241</v>
      </c>
      <c r="K6" s="21">
        <v>100.000000003</v>
      </c>
      <c r="L6" s="7"/>
      <c r="M6" t="s">
        <v>49</v>
      </c>
      <c r="N6" t="s">
        <v>248</v>
      </c>
      <c r="O6" t="b">
        <v>1</v>
      </c>
      <c r="P6" t="b">
        <v>0</v>
      </c>
      <c r="Q6">
        <v>2018</v>
      </c>
      <c r="W6">
        <v>0</v>
      </c>
      <c r="X6">
        <v>0</v>
      </c>
      <c r="Y6" t="s">
        <v>203</v>
      </c>
      <c r="Z6">
        <v>5.2</v>
      </c>
      <c r="AF6" t="s">
        <v>193</v>
      </c>
      <c r="AG6" t="s">
        <v>230</v>
      </c>
      <c r="AH6" t="s">
        <v>78</v>
      </c>
      <c r="AK6">
        <v>1.2</v>
      </c>
      <c r="AM6" t="s">
        <v>75</v>
      </c>
      <c r="AN6" s="18">
        <v>44714</v>
      </c>
      <c r="AS6" t="s">
        <v>76</v>
      </c>
      <c r="AT6" t="s">
        <v>107</v>
      </c>
      <c r="AU6" s="22" t="s">
        <v>247</v>
      </c>
      <c r="AV6" s="23" t="s">
        <v>250</v>
      </c>
    </row>
    <row r="7" spans="1:48" x14ac:dyDescent="0.25">
      <c r="A7" s="16" t="s">
        <v>89</v>
      </c>
      <c r="B7" t="s">
        <v>213</v>
      </c>
      <c r="C7" t="s">
        <v>226</v>
      </c>
      <c r="D7" t="s">
        <v>99</v>
      </c>
      <c r="E7">
        <v>26</v>
      </c>
      <c r="F7" t="s">
        <v>249</v>
      </c>
      <c r="H7" t="s">
        <v>48</v>
      </c>
      <c r="I7" s="18">
        <v>44721</v>
      </c>
      <c r="J7" t="s">
        <v>242</v>
      </c>
      <c r="K7" s="21">
        <v>99.999999999999901</v>
      </c>
      <c r="L7" s="7"/>
      <c r="M7" t="s">
        <v>49</v>
      </c>
      <c r="N7" t="s">
        <v>248</v>
      </c>
      <c r="O7" t="b">
        <v>1</v>
      </c>
      <c r="P7" t="b">
        <v>0</v>
      </c>
      <c r="Q7">
        <v>2018</v>
      </c>
      <c r="W7">
        <v>0</v>
      </c>
      <c r="X7">
        <v>0</v>
      </c>
      <c r="Y7" t="s">
        <v>204</v>
      </c>
      <c r="Z7">
        <v>5.2</v>
      </c>
      <c r="AF7" t="s">
        <v>193</v>
      </c>
      <c r="AG7" t="s">
        <v>195</v>
      </c>
      <c r="AH7" t="s">
        <v>234</v>
      </c>
      <c r="AK7">
        <v>1.2</v>
      </c>
      <c r="AM7" t="s">
        <v>75</v>
      </c>
      <c r="AN7" s="18">
        <v>44714</v>
      </c>
      <c r="AS7" t="s">
        <v>76</v>
      </c>
      <c r="AT7" t="s">
        <v>108</v>
      </c>
      <c r="AU7" s="22" t="s">
        <v>247</v>
      </c>
      <c r="AV7" s="23" t="s">
        <v>250</v>
      </c>
    </row>
    <row r="8" spans="1:48" x14ac:dyDescent="0.25">
      <c r="A8" s="16" t="s">
        <v>90</v>
      </c>
      <c r="B8" t="s">
        <v>214</v>
      </c>
      <c r="C8" t="s">
        <v>226</v>
      </c>
      <c r="D8" t="s">
        <v>99</v>
      </c>
      <c r="E8">
        <v>26</v>
      </c>
      <c r="F8" t="s">
        <v>249</v>
      </c>
      <c r="H8" t="s">
        <v>48</v>
      </c>
      <c r="I8" s="18">
        <v>44721</v>
      </c>
      <c r="J8" t="s">
        <v>243</v>
      </c>
      <c r="K8" s="21">
        <v>99.999999999999915</v>
      </c>
      <c r="L8" s="7"/>
      <c r="M8" t="s">
        <v>49</v>
      </c>
      <c r="N8" t="s">
        <v>248</v>
      </c>
      <c r="O8" t="b">
        <v>1</v>
      </c>
      <c r="P8" t="b">
        <v>0</v>
      </c>
      <c r="Q8">
        <v>2018</v>
      </c>
      <c r="W8">
        <v>0</v>
      </c>
      <c r="X8">
        <v>0</v>
      </c>
      <c r="Y8" t="s">
        <v>204</v>
      </c>
      <c r="Z8">
        <v>5.2</v>
      </c>
      <c r="AF8" t="s">
        <v>193</v>
      </c>
      <c r="AG8" t="s">
        <v>195</v>
      </c>
      <c r="AH8" t="s">
        <v>234</v>
      </c>
      <c r="AK8">
        <v>1.2</v>
      </c>
      <c r="AM8" t="s">
        <v>75</v>
      </c>
      <c r="AN8" s="18">
        <v>44714</v>
      </c>
      <c r="AS8" t="s">
        <v>76</v>
      </c>
      <c r="AT8" t="s">
        <v>101</v>
      </c>
      <c r="AU8" s="22" t="s">
        <v>247</v>
      </c>
      <c r="AV8" s="23" t="s">
        <v>250</v>
      </c>
    </row>
    <row r="9" spans="1:48" x14ac:dyDescent="0.25">
      <c r="A9" s="16" t="s">
        <v>91</v>
      </c>
      <c r="B9" t="s">
        <v>215</v>
      </c>
      <c r="C9" t="s">
        <v>226</v>
      </c>
      <c r="D9" t="s">
        <v>99</v>
      </c>
      <c r="E9">
        <v>26</v>
      </c>
      <c r="F9" t="s">
        <v>249</v>
      </c>
      <c r="H9" t="s">
        <v>48</v>
      </c>
      <c r="I9" s="18">
        <v>44721</v>
      </c>
      <c r="J9" t="s">
        <v>244</v>
      </c>
      <c r="K9" s="21">
        <v>99.999999999999787</v>
      </c>
      <c r="L9" s="7"/>
      <c r="M9" t="s">
        <v>49</v>
      </c>
      <c r="N9" t="s">
        <v>248</v>
      </c>
      <c r="O9" t="b">
        <v>1</v>
      </c>
      <c r="P9" t="b">
        <v>0</v>
      </c>
      <c r="Q9">
        <v>2018</v>
      </c>
      <c r="W9">
        <v>0</v>
      </c>
      <c r="X9">
        <v>0</v>
      </c>
      <c r="Y9" t="s">
        <v>205</v>
      </c>
      <c r="Z9">
        <v>5.2</v>
      </c>
      <c r="AF9" t="s">
        <v>193</v>
      </c>
      <c r="AG9" t="s">
        <v>227</v>
      </c>
      <c r="AH9" t="s">
        <v>77</v>
      </c>
      <c r="AK9">
        <v>1.25</v>
      </c>
      <c r="AM9" t="s">
        <v>75</v>
      </c>
      <c r="AN9" s="18">
        <v>44714</v>
      </c>
      <c r="AS9" t="s">
        <v>76</v>
      </c>
      <c r="AT9" t="s">
        <v>102</v>
      </c>
      <c r="AU9" s="22" t="s">
        <v>247</v>
      </c>
      <c r="AV9" s="23" t="s">
        <v>250</v>
      </c>
    </row>
    <row r="10" spans="1:48" x14ac:dyDescent="0.25">
      <c r="A10" s="16" t="s">
        <v>92</v>
      </c>
      <c r="B10" t="s">
        <v>216</v>
      </c>
      <c r="C10" t="s">
        <v>226</v>
      </c>
      <c r="D10" t="s">
        <v>99</v>
      </c>
      <c r="E10">
        <v>26</v>
      </c>
      <c r="F10" t="s">
        <v>249</v>
      </c>
      <c r="H10" t="s">
        <v>48</v>
      </c>
      <c r="I10" s="18">
        <v>44721</v>
      </c>
      <c r="J10" t="s">
        <v>239</v>
      </c>
      <c r="K10" s="21">
        <v>99.999999996999904</v>
      </c>
      <c r="L10" s="7"/>
      <c r="M10" t="s">
        <v>49</v>
      </c>
      <c r="N10" t="s">
        <v>248</v>
      </c>
      <c r="O10" t="b">
        <v>1</v>
      </c>
      <c r="P10" t="b">
        <v>0</v>
      </c>
      <c r="Q10">
        <v>2018</v>
      </c>
      <c r="W10">
        <v>0</v>
      </c>
      <c r="X10">
        <v>0</v>
      </c>
      <c r="Y10" t="s">
        <v>206</v>
      </c>
      <c r="Z10">
        <v>5.2</v>
      </c>
      <c r="AF10" t="s">
        <v>193</v>
      </c>
      <c r="AG10" t="s">
        <v>231</v>
      </c>
      <c r="AH10" t="s">
        <v>78</v>
      </c>
      <c r="AK10">
        <v>1.25</v>
      </c>
      <c r="AM10" t="s">
        <v>75</v>
      </c>
      <c r="AN10" s="18">
        <v>44714</v>
      </c>
      <c r="AS10" t="s">
        <v>76</v>
      </c>
      <c r="AT10" t="s">
        <v>109</v>
      </c>
      <c r="AU10" s="22" t="s">
        <v>247</v>
      </c>
      <c r="AV10" s="23" t="s">
        <v>250</v>
      </c>
    </row>
    <row r="11" spans="1:48" x14ac:dyDescent="0.25">
      <c r="A11" s="16" t="s">
        <v>93</v>
      </c>
      <c r="B11" t="s">
        <v>217</v>
      </c>
      <c r="C11" t="s">
        <v>226</v>
      </c>
      <c r="D11" t="s">
        <v>99</v>
      </c>
      <c r="E11">
        <v>26</v>
      </c>
      <c r="F11" t="s">
        <v>249</v>
      </c>
      <c r="H11" t="s">
        <v>48</v>
      </c>
      <c r="I11" s="18">
        <v>44721</v>
      </c>
      <c r="J11" t="s">
        <v>241</v>
      </c>
      <c r="K11" s="21">
        <v>100.00000000299998</v>
      </c>
      <c r="L11" s="7"/>
      <c r="M11" t="s">
        <v>49</v>
      </c>
      <c r="N11" t="s">
        <v>248</v>
      </c>
      <c r="O11" t="b">
        <v>1</v>
      </c>
      <c r="P11" t="b">
        <v>0</v>
      </c>
      <c r="Q11">
        <v>2018</v>
      </c>
      <c r="W11">
        <v>0</v>
      </c>
      <c r="X11">
        <v>0</v>
      </c>
      <c r="Y11" t="s">
        <v>203</v>
      </c>
      <c r="Z11">
        <v>5.2</v>
      </c>
      <c r="AF11" t="s">
        <v>193</v>
      </c>
      <c r="AG11" t="s">
        <v>232</v>
      </c>
      <c r="AH11" t="s">
        <v>78</v>
      </c>
      <c r="AK11">
        <v>1.2</v>
      </c>
      <c r="AM11" t="s">
        <v>75</v>
      </c>
      <c r="AN11" s="18">
        <v>44714</v>
      </c>
      <c r="AS11" t="s">
        <v>76</v>
      </c>
      <c r="AT11" t="s">
        <v>103</v>
      </c>
      <c r="AU11" s="22" t="s">
        <v>247</v>
      </c>
      <c r="AV11" s="23" t="s">
        <v>250</v>
      </c>
    </row>
    <row r="12" spans="1:48" x14ac:dyDescent="0.25">
      <c r="A12" s="16" t="s">
        <v>94</v>
      </c>
      <c r="B12" t="s">
        <v>218</v>
      </c>
      <c r="C12" t="s">
        <v>226</v>
      </c>
      <c r="D12" t="s">
        <v>99</v>
      </c>
      <c r="E12">
        <v>26</v>
      </c>
      <c r="F12" t="s">
        <v>249</v>
      </c>
      <c r="H12" t="s">
        <v>48</v>
      </c>
      <c r="I12" s="18">
        <v>44721</v>
      </c>
      <c r="J12" t="s">
        <v>239</v>
      </c>
      <c r="K12" s="21">
        <v>99.999999996999847</v>
      </c>
      <c r="L12" s="7"/>
      <c r="M12" t="s">
        <v>49</v>
      </c>
      <c r="N12" t="s">
        <v>248</v>
      </c>
      <c r="O12" t="b">
        <v>1</v>
      </c>
      <c r="P12" t="b">
        <v>0</v>
      </c>
      <c r="Q12">
        <v>2018</v>
      </c>
      <c r="W12">
        <v>0</v>
      </c>
      <c r="X12">
        <v>0</v>
      </c>
      <c r="Y12" t="s">
        <v>207</v>
      </c>
      <c r="Z12">
        <v>5.2</v>
      </c>
      <c r="AF12" t="s">
        <v>193</v>
      </c>
      <c r="AG12" t="s">
        <v>229</v>
      </c>
      <c r="AH12" t="s">
        <v>78</v>
      </c>
      <c r="AK12">
        <v>1.25</v>
      </c>
      <c r="AM12" t="s">
        <v>75</v>
      </c>
      <c r="AN12" s="18">
        <v>44714</v>
      </c>
      <c r="AS12" t="s">
        <v>76</v>
      </c>
      <c r="AT12" t="s">
        <v>104</v>
      </c>
      <c r="AU12" s="22" t="s">
        <v>247</v>
      </c>
      <c r="AV12" s="23" t="s">
        <v>250</v>
      </c>
    </row>
    <row r="13" spans="1:48" x14ac:dyDescent="0.25">
      <c r="A13" s="16" t="s">
        <v>95</v>
      </c>
      <c r="B13" t="s">
        <v>219</v>
      </c>
      <c r="C13" t="s">
        <v>226</v>
      </c>
      <c r="D13" t="s">
        <v>99</v>
      </c>
      <c r="E13">
        <v>26</v>
      </c>
      <c r="F13" t="s">
        <v>249</v>
      </c>
      <c r="H13" t="s">
        <v>48</v>
      </c>
      <c r="I13" s="18">
        <v>44721</v>
      </c>
      <c r="J13" t="s">
        <v>245</v>
      </c>
      <c r="K13" s="21">
        <v>99.999999999999972</v>
      </c>
      <c r="L13" s="7"/>
      <c r="M13" t="s">
        <v>49</v>
      </c>
      <c r="N13" t="s">
        <v>248</v>
      </c>
      <c r="O13" t="b">
        <v>1</v>
      </c>
      <c r="P13" t="b">
        <v>0</v>
      </c>
      <c r="Q13">
        <v>2018</v>
      </c>
      <c r="W13">
        <v>0</v>
      </c>
      <c r="X13">
        <v>0</v>
      </c>
      <c r="Y13" t="s">
        <v>208</v>
      </c>
      <c r="Z13">
        <v>5.2</v>
      </c>
      <c r="AF13" t="s">
        <v>193</v>
      </c>
      <c r="AG13" t="s">
        <v>196</v>
      </c>
      <c r="AH13" t="s">
        <v>197</v>
      </c>
      <c r="AK13" s="6">
        <v>1.25</v>
      </c>
      <c r="AM13" t="s">
        <v>75</v>
      </c>
      <c r="AN13" s="18">
        <v>44714</v>
      </c>
      <c r="AO13" t="s">
        <v>262</v>
      </c>
      <c r="AP13" s="18">
        <v>44893</v>
      </c>
      <c r="AS13" t="s">
        <v>76</v>
      </c>
      <c r="AT13" t="s">
        <v>79</v>
      </c>
      <c r="AU13" s="22" t="s">
        <v>247</v>
      </c>
      <c r="AV13" s="23" t="s">
        <v>250</v>
      </c>
    </row>
    <row r="14" spans="1:48" x14ac:dyDescent="0.25">
      <c r="A14" s="16" t="s">
        <v>96</v>
      </c>
      <c r="B14" t="s">
        <v>220</v>
      </c>
      <c r="C14" t="s">
        <v>226</v>
      </c>
      <c r="D14" t="s">
        <v>99</v>
      </c>
      <c r="E14">
        <v>26</v>
      </c>
      <c r="F14" t="s">
        <v>249</v>
      </c>
      <c r="H14" t="s">
        <v>48</v>
      </c>
      <c r="I14" s="18">
        <v>44721</v>
      </c>
      <c r="J14" t="s">
        <v>239</v>
      </c>
      <c r="K14" s="21">
        <v>99.999999996999847</v>
      </c>
      <c r="L14" s="7"/>
      <c r="M14" t="s">
        <v>49</v>
      </c>
      <c r="N14" t="s">
        <v>248</v>
      </c>
      <c r="O14" t="b">
        <v>1</v>
      </c>
      <c r="P14" t="b">
        <v>0</v>
      </c>
      <c r="Q14">
        <v>2018</v>
      </c>
      <c r="W14">
        <v>0</v>
      </c>
      <c r="X14">
        <v>0</v>
      </c>
      <c r="Y14" t="s">
        <v>202</v>
      </c>
      <c r="Z14">
        <v>5.2</v>
      </c>
      <c r="AF14" t="s">
        <v>193</v>
      </c>
      <c r="AG14" t="s">
        <v>228</v>
      </c>
      <c r="AH14" t="s">
        <v>78</v>
      </c>
      <c r="AK14">
        <v>1.25</v>
      </c>
      <c r="AM14" t="s">
        <v>75</v>
      </c>
      <c r="AN14" s="18">
        <v>44714</v>
      </c>
      <c r="AS14" t="s">
        <v>76</v>
      </c>
      <c r="AT14" t="s">
        <v>110</v>
      </c>
      <c r="AU14" s="22" t="s">
        <v>247</v>
      </c>
      <c r="AV14" s="23" t="s">
        <v>250</v>
      </c>
    </row>
    <row r="15" spans="1:48" x14ac:dyDescent="0.25">
      <c r="A15" s="16" t="s">
        <v>97</v>
      </c>
      <c r="B15" t="s">
        <v>221</v>
      </c>
      <c r="C15" t="s">
        <v>226</v>
      </c>
      <c r="D15" t="s">
        <v>99</v>
      </c>
      <c r="E15">
        <v>26</v>
      </c>
      <c r="F15" t="s">
        <v>249</v>
      </c>
      <c r="H15" t="s">
        <v>48</v>
      </c>
      <c r="I15" s="18">
        <v>44721</v>
      </c>
      <c r="J15" t="s">
        <v>239</v>
      </c>
      <c r="K15" s="21">
        <v>99.999999996999847</v>
      </c>
      <c r="L15" s="7"/>
      <c r="M15" t="s">
        <v>49</v>
      </c>
      <c r="N15" t="s">
        <v>248</v>
      </c>
      <c r="O15" t="b">
        <v>1</v>
      </c>
      <c r="P15" t="b">
        <v>0</v>
      </c>
      <c r="Q15">
        <v>2018</v>
      </c>
      <c r="W15">
        <v>0</v>
      </c>
      <c r="X15">
        <v>0</v>
      </c>
      <c r="Y15" t="s">
        <v>209</v>
      </c>
      <c r="Z15">
        <v>5.2</v>
      </c>
      <c r="AF15" t="s">
        <v>193</v>
      </c>
      <c r="AG15" t="s">
        <v>198</v>
      </c>
      <c r="AH15" t="s">
        <v>78</v>
      </c>
      <c r="AK15">
        <v>1.25</v>
      </c>
      <c r="AM15" t="s">
        <v>75</v>
      </c>
      <c r="AN15" s="18">
        <v>44714</v>
      </c>
      <c r="AS15" t="s">
        <v>76</v>
      </c>
      <c r="AT15" t="s">
        <v>110</v>
      </c>
      <c r="AU15" s="22" t="s">
        <v>247</v>
      </c>
      <c r="AV15" s="23" t="s">
        <v>250</v>
      </c>
    </row>
    <row r="16" spans="1:48" x14ac:dyDescent="0.25">
      <c r="A16" s="16" t="s">
        <v>98</v>
      </c>
      <c r="B16" t="s">
        <v>222</v>
      </c>
      <c r="C16" t="s">
        <v>226</v>
      </c>
      <c r="D16" t="s">
        <v>99</v>
      </c>
      <c r="E16">
        <v>26</v>
      </c>
      <c r="F16" t="s">
        <v>249</v>
      </c>
      <c r="H16" t="s">
        <v>48</v>
      </c>
      <c r="I16" s="18">
        <v>44721</v>
      </c>
      <c r="J16" t="s">
        <v>246</v>
      </c>
      <c r="K16" s="21">
        <v>99.999999990999967</v>
      </c>
      <c r="L16" s="7"/>
      <c r="M16" t="s">
        <v>49</v>
      </c>
      <c r="N16" t="s">
        <v>248</v>
      </c>
      <c r="O16" t="b">
        <v>1</v>
      </c>
      <c r="P16" t="b">
        <v>0</v>
      </c>
      <c r="Q16">
        <v>2018</v>
      </c>
      <c r="W16">
        <v>0</v>
      </c>
      <c r="X16">
        <v>0</v>
      </c>
      <c r="Y16" t="s">
        <v>210</v>
      </c>
      <c r="Z16">
        <v>5.2</v>
      </c>
      <c r="AF16" t="s">
        <v>193</v>
      </c>
      <c r="AG16" t="s">
        <v>198</v>
      </c>
      <c r="AH16" t="s">
        <v>199</v>
      </c>
      <c r="AK16">
        <v>1.25</v>
      </c>
      <c r="AM16" t="s">
        <v>75</v>
      </c>
      <c r="AN16" s="18">
        <v>44714</v>
      </c>
      <c r="AS16" t="s">
        <v>76</v>
      </c>
      <c r="AT16" t="s">
        <v>111</v>
      </c>
      <c r="AU16" s="22" t="s">
        <v>247</v>
      </c>
      <c r="AV16" s="23" t="s">
        <v>250</v>
      </c>
    </row>
    <row r="19" spans="1:9" x14ac:dyDescent="0.25">
      <c r="A19" s="16" t="s">
        <v>252</v>
      </c>
    </row>
    <row r="20" spans="1:9" x14ac:dyDescent="0.25">
      <c r="A20" s="16" t="s">
        <v>253</v>
      </c>
    </row>
    <row r="21" spans="1:9" x14ac:dyDescent="0.25">
      <c r="A21" s="16" t="s">
        <v>254</v>
      </c>
      <c r="I21" s="16"/>
    </row>
    <row r="22" spans="1:9" x14ac:dyDescent="0.25">
      <c r="A22" s="16" t="s">
        <v>255</v>
      </c>
      <c r="I22" s="16"/>
    </row>
    <row r="23" spans="1:9" x14ac:dyDescent="0.25">
      <c r="A23" s="16" t="s">
        <v>256</v>
      </c>
      <c r="I23" s="16"/>
    </row>
    <row r="24" spans="1:9" x14ac:dyDescent="0.25">
      <c r="I24" s="16"/>
    </row>
    <row r="25" spans="1:9" x14ac:dyDescent="0.25">
      <c r="A25" s="16" t="s">
        <v>257</v>
      </c>
      <c r="I25" s="16"/>
    </row>
    <row r="26" spans="1:9" x14ac:dyDescent="0.25">
      <c r="I26" s="16"/>
    </row>
    <row r="27" spans="1:9" x14ac:dyDescent="0.25">
      <c r="A27" s="16" t="s">
        <v>258</v>
      </c>
      <c r="I27" s="16"/>
    </row>
    <row r="28" spans="1:9" x14ac:dyDescent="0.25">
      <c r="I28" s="16"/>
    </row>
    <row r="29" spans="1:9" x14ac:dyDescent="0.25">
      <c r="A29" s="16" t="s">
        <v>259</v>
      </c>
      <c r="I29" s="16"/>
    </row>
    <row r="30" spans="1:9" x14ac:dyDescent="0.25">
      <c r="I30" s="16"/>
    </row>
    <row r="31" spans="1:9" x14ac:dyDescent="0.25">
      <c r="A31" s="16" t="s">
        <v>260</v>
      </c>
      <c r="I31" s="16"/>
    </row>
    <row r="32" spans="1:9" x14ac:dyDescent="0.25">
      <c r="A32" s="16" t="s">
        <v>261</v>
      </c>
      <c r="I32" s="16"/>
    </row>
    <row r="33" spans="9:9" x14ac:dyDescent="0.25">
      <c r="I33" s="16"/>
    </row>
    <row r="34" spans="9:9" x14ac:dyDescent="0.25">
      <c r="I34" s="16"/>
    </row>
  </sheetData>
  <hyperlinks>
    <hyperlink ref="AU16" r:id="rId1" xr:uid="{A8CC1343-5B98-43B1-B836-6BFAD5365EDC}"/>
    <hyperlink ref="AU2:AU15" r:id="rId2" display="https://gaftp.epa.gov/air/emismod/SPECIATE_supportingdata/v5_2/MobileCROC_SPECIATE_workbook.xlsx" xr:uid="{8331B683-D51E-4FD1-8D71-AC44AB5CFD91}"/>
    <hyperlink ref="AV2:AV16" r:id="rId3" display="https://gaftp.epa.gov/air/emismod/SPECIATE_supportingdata/v5_2/QSCORE Mobile CROC PM profiles.docx" xr:uid="{1CE21FE8-69D0-47E6-8B05-8FCFE7977DFF}"/>
  </hyperlinks>
  <pageMargins left="0.7" right="0.7" top="0.75" bottom="0.75" header="0.3" footer="0.3"/>
  <pageSetup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94E47-27C9-4FD7-A42A-3B313CBE12E2}">
  <dimension ref="A1:I289"/>
  <sheetViews>
    <sheetView zoomScaleNormal="100" workbookViewId="0">
      <pane ySplit="1" topLeftCell="A205" activePane="bottomLeft" state="frozen"/>
      <selection pane="bottomLeft" activeCell="O226" sqref="O226"/>
    </sheetView>
  </sheetViews>
  <sheetFormatPr defaultRowHeight="15" x14ac:dyDescent="0.25"/>
  <cols>
    <col min="1" max="9" width="12.42578125" customWidth="1"/>
  </cols>
  <sheetData>
    <row r="1" spans="1:9" x14ac:dyDescent="0.25">
      <c r="A1" s="11" t="s">
        <v>0</v>
      </c>
      <c r="B1" s="11" t="s">
        <v>51</v>
      </c>
      <c r="C1" s="11" t="s">
        <v>52</v>
      </c>
      <c r="D1" s="11" t="s">
        <v>53</v>
      </c>
      <c r="E1" s="11" t="s">
        <v>54</v>
      </c>
      <c r="F1" s="11" t="s">
        <v>55</v>
      </c>
      <c r="G1" s="11" t="s">
        <v>56</v>
      </c>
      <c r="H1" s="11" t="s">
        <v>57</v>
      </c>
      <c r="I1" s="11" t="s">
        <v>58</v>
      </c>
    </row>
    <row r="2" spans="1:9" x14ac:dyDescent="0.25">
      <c r="A2" t="s">
        <v>84</v>
      </c>
      <c r="B2">
        <v>329</v>
      </c>
      <c r="C2">
        <v>0.38769139507179046</v>
      </c>
      <c r="D2" s="12" t="s">
        <v>50</v>
      </c>
      <c r="E2">
        <v>-99</v>
      </c>
      <c r="F2" t="s">
        <v>59</v>
      </c>
      <c r="G2" t="s">
        <v>59</v>
      </c>
    </row>
    <row r="3" spans="1:9" x14ac:dyDescent="0.25">
      <c r="A3" t="s">
        <v>84</v>
      </c>
      <c r="B3">
        <v>347</v>
      </c>
      <c r="C3">
        <v>2.0472153069796644E-2</v>
      </c>
      <c r="D3" s="12" t="s">
        <v>50</v>
      </c>
      <c r="E3">
        <v>-99</v>
      </c>
      <c r="F3" t="s">
        <v>59</v>
      </c>
      <c r="G3" t="s">
        <v>59</v>
      </c>
    </row>
    <row r="4" spans="1:9" x14ac:dyDescent="0.25">
      <c r="A4" t="s">
        <v>84</v>
      </c>
      <c r="B4">
        <v>488</v>
      </c>
      <c r="C4">
        <v>0.30691540079639273</v>
      </c>
      <c r="D4" s="12" t="s">
        <v>50</v>
      </c>
      <c r="E4">
        <v>-99</v>
      </c>
      <c r="F4" t="s">
        <v>59</v>
      </c>
      <c r="G4" t="s">
        <v>59</v>
      </c>
    </row>
    <row r="5" spans="1:9" x14ac:dyDescent="0.25">
      <c r="A5" t="s">
        <v>84</v>
      </c>
      <c r="B5">
        <v>520</v>
      </c>
      <c r="C5">
        <v>2.5534560337056811E-2</v>
      </c>
      <c r="D5" s="12" t="s">
        <v>50</v>
      </c>
      <c r="E5">
        <v>-99</v>
      </c>
      <c r="F5" t="s">
        <v>59</v>
      </c>
      <c r="G5" t="s">
        <v>59</v>
      </c>
    </row>
    <row r="6" spans="1:9" x14ac:dyDescent="0.25">
      <c r="A6" t="s">
        <v>84</v>
      </c>
      <c r="B6">
        <v>525</v>
      </c>
      <c r="C6">
        <v>1.9137012065247327E-2</v>
      </c>
      <c r="D6" s="12" t="s">
        <v>50</v>
      </c>
      <c r="E6">
        <v>-99</v>
      </c>
      <c r="F6" t="s">
        <v>59</v>
      </c>
      <c r="G6" t="s">
        <v>59</v>
      </c>
    </row>
    <row r="7" spans="1:9" x14ac:dyDescent="0.25">
      <c r="A7" t="s">
        <v>84</v>
      </c>
      <c r="B7">
        <v>612</v>
      </c>
      <c r="C7">
        <v>7.621426775983064E-3</v>
      </c>
      <c r="D7" s="12" t="s">
        <v>50</v>
      </c>
      <c r="E7">
        <v>-99</v>
      </c>
      <c r="F7" t="s">
        <v>59</v>
      </c>
      <c r="G7" t="s">
        <v>59</v>
      </c>
    </row>
    <row r="8" spans="1:9" x14ac:dyDescent="0.25">
      <c r="A8" t="s">
        <v>84</v>
      </c>
      <c r="B8">
        <v>613</v>
      </c>
      <c r="C8">
        <v>0.26274450514579967</v>
      </c>
      <c r="D8" s="12" t="s">
        <v>50</v>
      </c>
      <c r="E8">
        <v>-99</v>
      </c>
      <c r="F8" t="s">
        <v>59</v>
      </c>
      <c r="G8" t="s">
        <v>59</v>
      </c>
    </row>
    <row r="9" spans="1:9" x14ac:dyDescent="0.25">
      <c r="A9" t="s">
        <v>84</v>
      </c>
      <c r="B9">
        <v>666</v>
      </c>
      <c r="C9">
        <v>0.15142717401627509</v>
      </c>
      <c r="D9" s="12" t="s">
        <v>50</v>
      </c>
      <c r="E9">
        <v>-99</v>
      </c>
      <c r="F9" t="s">
        <v>59</v>
      </c>
      <c r="G9" t="s">
        <v>59</v>
      </c>
    </row>
    <row r="10" spans="1:9" x14ac:dyDescent="0.25">
      <c r="A10" t="s">
        <v>84</v>
      </c>
      <c r="B10">
        <v>696</v>
      </c>
      <c r="C10">
        <v>5.1776747496515372E-3</v>
      </c>
      <c r="D10" s="12" t="s">
        <v>50</v>
      </c>
      <c r="E10">
        <v>-99</v>
      </c>
      <c r="F10" t="s">
        <v>59</v>
      </c>
      <c r="G10" t="s">
        <v>59</v>
      </c>
    </row>
    <row r="11" spans="1:9" x14ac:dyDescent="0.25">
      <c r="A11" t="s">
        <v>84</v>
      </c>
      <c r="B11">
        <v>699</v>
      </c>
      <c r="C11">
        <v>0.94511251397225615</v>
      </c>
      <c r="D11" s="12" t="s">
        <v>50</v>
      </c>
      <c r="E11">
        <v>-99</v>
      </c>
      <c r="F11" t="s">
        <v>59</v>
      </c>
      <c r="G11" t="s">
        <v>59</v>
      </c>
    </row>
    <row r="12" spans="1:9" x14ac:dyDescent="0.25">
      <c r="A12" t="s">
        <v>84</v>
      </c>
      <c r="B12">
        <v>778</v>
      </c>
      <c r="C12">
        <v>7.8439498767430796E-2</v>
      </c>
      <c r="D12" s="12" t="s">
        <v>50</v>
      </c>
      <c r="E12">
        <v>-99</v>
      </c>
      <c r="F12" t="s">
        <v>59</v>
      </c>
      <c r="G12" t="s">
        <v>59</v>
      </c>
    </row>
    <row r="13" spans="1:9" x14ac:dyDescent="0.25">
      <c r="A13" t="s">
        <v>84</v>
      </c>
      <c r="B13">
        <v>784</v>
      </c>
      <c r="C13">
        <v>0.43069404196840455</v>
      </c>
      <c r="D13" s="12" t="s">
        <v>50</v>
      </c>
      <c r="E13">
        <v>-99</v>
      </c>
      <c r="F13" t="s">
        <v>59</v>
      </c>
      <c r="G13" t="s">
        <v>59</v>
      </c>
    </row>
    <row r="14" spans="1:9" x14ac:dyDescent="0.25">
      <c r="A14" t="s">
        <v>84</v>
      </c>
      <c r="B14">
        <v>795</v>
      </c>
      <c r="C14">
        <v>2.1473508573209756E-2</v>
      </c>
      <c r="D14" s="12" t="s">
        <v>50</v>
      </c>
      <c r="E14">
        <v>-99</v>
      </c>
      <c r="F14" t="s">
        <v>59</v>
      </c>
      <c r="G14" t="s">
        <v>59</v>
      </c>
    </row>
    <row r="15" spans="1:9" x14ac:dyDescent="0.25">
      <c r="A15" t="s">
        <v>84</v>
      </c>
      <c r="B15">
        <v>797</v>
      </c>
      <c r="C15">
        <v>44.368700762349228</v>
      </c>
      <c r="D15" s="12" t="s">
        <v>50</v>
      </c>
      <c r="E15">
        <v>-99</v>
      </c>
      <c r="F15" t="s">
        <v>59</v>
      </c>
      <c r="G15" t="s">
        <v>59</v>
      </c>
    </row>
    <row r="16" spans="1:9" x14ac:dyDescent="0.25">
      <c r="A16" t="s">
        <v>84</v>
      </c>
      <c r="B16">
        <v>2670</v>
      </c>
      <c r="C16">
        <v>0.40638336113551687</v>
      </c>
      <c r="D16" s="12" t="s">
        <v>50</v>
      </c>
      <c r="E16">
        <v>-99</v>
      </c>
      <c r="F16" t="s">
        <v>59</v>
      </c>
      <c r="G16" t="s">
        <v>59</v>
      </c>
    </row>
    <row r="17" spans="1:7" x14ac:dyDescent="0.25">
      <c r="A17" t="s">
        <v>84</v>
      </c>
      <c r="B17">
        <v>2671</v>
      </c>
      <c r="C17">
        <v>1.3953329842572344</v>
      </c>
      <c r="D17" s="12" t="s">
        <v>50</v>
      </c>
      <c r="E17">
        <v>-99</v>
      </c>
      <c r="F17" t="s">
        <v>59</v>
      </c>
      <c r="G17" t="s">
        <v>59</v>
      </c>
    </row>
    <row r="18" spans="1:7" x14ac:dyDescent="0.25">
      <c r="A18" t="s">
        <v>84</v>
      </c>
      <c r="B18">
        <v>3394</v>
      </c>
      <c r="C18">
        <v>6.5212067843463561</v>
      </c>
      <c r="D18" s="12" t="s">
        <v>50</v>
      </c>
      <c r="E18">
        <v>-99</v>
      </c>
      <c r="F18" t="s">
        <v>59</v>
      </c>
      <c r="G18" t="s">
        <v>59</v>
      </c>
    </row>
    <row r="19" spans="1:7" x14ac:dyDescent="0.25">
      <c r="A19" t="s">
        <v>84</v>
      </c>
      <c r="B19">
        <v>3395</v>
      </c>
      <c r="C19">
        <v>1.8108367368426037</v>
      </c>
      <c r="D19" s="12" t="s">
        <v>50</v>
      </c>
      <c r="E19">
        <v>-99</v>
      </c>
      <c r="F19" t="s">
        <v>59</v>
      </c>
      <c r="G19" t="s">
        <v>59</v>
      </c>
    </row>
    <row r="20" spans="1:7" x14ac:dyDescent="0.25">
      <c r="A20" t="s">
        <v>84</v>
      </c>
      <c r="B20">
        <v>3396</v>
      </c>
      <c r="C20">
        <v>3.9345765107137991</v>
      </c>
      <c r="D20" s="12" t="s">
        <v>50</v>
      </c>
      <c r="E20">
        <v>-99</v>
      </c>
      <c r="F20" t="s">
        <v>59</v>
      </c>
      <c r="G20" t="s">
        <v>59</v>
      </c>
    </row>
    <row r="21" spans="1:7" x14ac:dyDescent="0.25">
      <c r="A21" t="s">
        <v>84</v>
      </c>
      <c r="B21">
        <v>3397</v>
      </c>
      <c r="C21">
        <v>18.80814237402117</v>
      </c>
      <c r="D21" s="12" t="s">
        <v>50</v>
      </c>
      <c r="E21">
        <v>-99</v>
      </c>
      <c r="F21" t="s">
        <v>59</v>
      </c>
      <c r="G21" t="s">
        <v>59</v>
      </c>
    </row>
    <row r="22" spans="1:7" x14ac:dyDescent="0.25">
      <c r="A22" t="s">
        <v>84</v>
      </c>
      <c r="B22">
        <v>3398</v>
      </c>
      <c r="C22">
        <v>20.092379621024616</v>
      </c>
      <c r="D22" s="12" t="s">
        <v>50</v>
      </c>
      <c r="E22">
        <v>-99</v>
      </c>
      <c r="F22" t="s">
        <v>59</v>
      </c>
      <c r="G22" t="s">
        <v>59</v>
      </c>
    </row>
    <row r="23" spans="1:7" x14ac:dyDescent="0.25">
      <c r="A23" t="s">
        <v>85</v>
      </c>
      <c r="B23">
        <v>292</v>
      </c>
      <c r="C23">
        <v>0.32395324941830123</v>
      </c>
      <c r="D23" s="12" t="s">
        <v>50</v>
      </c>
      <c r="E23">
        <v>-99</v>
      </c>
      <c r="F23" t="s">
        <v>59</v>
      </c>
      <c r="G23" t="s">
        <v>59</v>
      </c>
    </row>
    <row r="24" spans="1:7" x14ac:dyDescent="0.25">
      <c r="A24" t="s">
        <v>85</v>
      </c>
      <c r="B24">
        <v>329</v>
      </c>
      <c r="C24">
        <v>1.4430410216604774</v>
      </c>
      <c r="D24" s="12" t="s">
        <v>50</v>
      </c>
      <c r="E24">
        <v>-99</v>
      </c>
      <c r="F24" t="s">
        <v>59</v>
      </c>
      <c r="G24" t="s">
        <v>59</v>
      </c>
    </row>
    <row r="25" spans="1:7" x14ac:dyDescent="0.25">
      <c r="A25" t="s">
        <v>85</v>
      </c>
      <c r="B25">
        <v>347</v>
      </c>
      <c r="C25">
        <v>7.3098025531073058E-2</v>
      </c>
      <c r="D25" s="12" t="s">
        <v>50</v>
      </c>
      <c r="E25">
        <v>-99</v>
      </c>
      <c r="F25" t="s">
        <v>59</v>
      </c>
      <c r="G25" t="s">
        <v>59</v>
      </c>
    </row>
    <row r="26" spans="1:7" x14ac:dyDescent="0.25">
      <c r="A26" t="s">
        <v>85</v>
      </c>
      <c r="B26">
        <v>380</v>
      </c>
      <c r="C26">
        <v>9.5801411884262347E-2</v>
      </c>
      <c r="D26" s="12" t="s">
        <v>50</v>
      </c>
      <c r="E26">
        <v>-99</v>
      </c>
      <c r="F26" t="s">
        <v>59</v>
      </c>
      <c r="G26" t="s">
        <v>59</v>
      </c>
    </row>
    <row r="27" spans="1:7" x14ac:dyDescent="0.25">
      <c r="A27" t="s">
        <v>85</v>
      </c>
      <c r="B27">
        <v>488</v>
      </c>
      <c r="C27">
        <v>1.8278806266623033</v>
      </c>
      <c r="D27" s="12" t="s">
        <v>50</v>
      </c>
      <c r="E27">
        <v>-99</v>
      </c>
      <c r="F27" t="s">
        <v>59</v>
      </c>
      <c r="G27" t="s">
        <v>59</v>
      </c>
    </row>
    <row r="28" spans="1:7" x14ac:dyDescent="0.25">
      <c r="A28" t="s">
        <v>85</v>
      </c>
      <c r="B28">
        <v>520</v>
      </c>
      <c r="C28">
        <v>4.7556715633740712E-2</v>
      </c>
      <c r="D28" s="12" t="s">
        <v>50</v>
      </c>
      <c r="E28">
        <v>-99</v>
      </c>
      <c r="F28" t="s">
        <v>59</v>
      </c>
      <c r="G28" t="s">
        <v>59</v>
      </c>
    </row>
    <row r="29" spans="1:7" x14ac:dyDescent="0.25">
      <c r="A29" t="s">
        <v>85</v>
      </c>
      <c r="B29">
        <v>525</v>
      </c>
      <c r="C29">
        <v>0.14456209559732494</v>
      </c>
      <c r="D29" s="12" t="s">
        <v>50</v>
      </c>
      <c r="E29">
        <v>-99</v>
      </c>
      <c r="F29" t="s">
        <v>59</v>
      </c>
      <c r="G29" t="s">
        <v>59</v>
      </c>
    </row>
    <row r="30" spans="1:7" x14ac:dyDescent="0.25">
      <c r="A30" t="s">
        <v>85</v>
      </c>
      <c r="B30">
        <v>526</v>
      </c>
      <c r="C30">
        <v>2.3907354432511189E-2</v>
      </c>
      <c r="D30" s="12" t="s">
        <v>50</v>
      </c>
      <c r="E30">
        <v>-99</v>
      </c>
      <c r="F30" t="s">
        <v>59</v>
      </c>
      <c r="G30" t="s">
        <v>59</v>
      </c>
    </row>
    <row r="31" spans="1:7" x14ac:dyDescent="0.25">
      <c r="A31" t="s">
        <v>85</v>
      </c>
      <c r="B31">
        <v>586</v>
      </c>
      <c r="C31">
        <v>2.1155428965454554E-2</v>
      </c>
      <c r="D31" s="12" t="s">
        <v>50</v>
      </c>
      <c r="E31">
        <v>-99</v>
      </c>
      <c r="F31" t="s">
        <v>59</v>
      </c>
      <c r="G31" t="s">
        <v>59</v>
      </c>
    </row>
    <row r="32" spans="1:7" x14ac:dyDescent="0.25">
      <c r="A32" t="s">
        <v>85</v>
      </c>
      <c r="B32">
        <v>612</v>
      </c>
      <c r="C32">
        <v>2.6917273130849489E-2</v>
      </c>
      <c r="D32" s="12" t="s">
        <v>50</v>
      </c>
      <c r="E32">
        <v>-99</v>
      </c>
      <c r="F32" t="s">
        <v>59</v>
      </c>
      <c r="G32" t="s">
        <v>59</v>
      </c>
    </row>
    <row r="33" spans="1:7" x14ac:dyDescent="0.25">
      <c r="A33" t="s">
        <v>85</v>
      </c>
      <c r="B33">
        <v>613</v>
      </c>
      <c r="C33">
        <v>0.28869420180919542</v>
      </c>
      <c r="D33" s="12" t="s">
        <v>50</v>
      </c>
      <c r="E33">
        <v>-99</v>
      </c>
      <c r="F33" t="s">
        <v>59</v>
      </c>
      <c r="G33" t="s">
        <v>59</v>
      </c>
    </row>
    <row r="34" spans="1:7" x14ac:dyDescent="0.25">
      <c r="A34" t="s">
        <v>85</v>
      </c>
      <c r="B34">
        <v>666</v>
      </c>
      <c r="C34">
        <v>0.43394427902327887</v>
      </c>
      <c r="D34" s="12" t="s">
        <v>50</v>
      </c>
      <c r="E34">
        <v>-99</v>
      </c>
      <c r="F34" t="s">
        <v>59</v>
      </c>
      <c r="G34" t="s">
        <v>59</v>
      </c>
    </row>
    <row r="35" spans="1:7" x14ac:dyDescent="0.25">
      <c r="A35" t="s">
        <v>85</v>
      </c>
      <c r="B35">
        <v>669</v>
      </c>
      <c r="C35">
        <v>8.513770032442626E-2</v>
      </c>
      <c r="D35" s="12" t="s">
        <v>50</v>
      </c>
      <c r="E35">
        <v>-99</v>
      </c>
      <c r="F35" t="s">
        <v>59</v>
      </c>
      <c r="G35" t="s">
        <v>59</v>
      </c>
    </row>
    <row r="36" spans="1:7" x14ac:dyDescent="0.25">
      <c r="A36" t="s">
        <v>85</v>
      </c>
      <c r="B36">
        <v>694</v>
      </c>
      <c r="C36">
        <v>0.32395324941830123</v>
      </c>
      <c r="D36" s="12" t="s">
        <v>50</v>
      </c>
      <c r="E36">
        <v>-99</v>
      </c>
      <c r="F36" t="s">
        <v>59</v>
      </c>
      <c r="G36" t="s">
        <v>59</v>
      </c>
    </row>
    <row r="37" spans="1:7" x14ac:dyDescent="0.25">
      <c r="A37" t="s">
        <v>85</v>
      </c>
      <c r="B37">
        <v>696</v>
      </c>
      <c r="C37">
        <v>3.9128943078397933E-2</v>
      </c>
      <c r="D37" s="12" t="s">
        <v>50</v>
      </c>
      <c r="E37">
        <v>-99</v>
      </c>
      <c r="F37" t="s">
        <v>59</v>
      </c>
      <c r="G37" t="s">
        <v>59</v>
      </c>
    </row>
    <row r="38" spans="1:7" x14ac:dyDescent="0.25">
      <c r="A38" t="s">
        <v>85</v>
      </c>
      <c r="B38">
        <v>699</v>
      </c>
      <c r="C38">
        <v>7.187083868092194</v>
      </c>
      <c r="D38" s="12" t="s">
        <v>50</v>
      </c>
      <c r="E38">
        <v>-99</v>
      </c>
      <c r="F38" t="s">
        <v>59</v>
      </c>
      <c r="G38" t="s">
        <v>59</v>
      </c>
    </row>
    <row r="39" spans="1:7" x14ac:dyDescent="0.25">
      <c r="A39" t="s">
        <v>85</v>
      </c>
      <c r="B39">
        <v>715</v>
      </c>
      <c r="C39">
        <v>3.4055080529761562E-2</v>
      </c>
      <c r="D39" s="12" t="s">
        <v>50</v>
      </c>
      <c r="E39">
        <v>-99</v>
      </c>
      <c r="F39" t="s">
        <v>59</v>
      </c>
      <c r="G39" t="s">
        <v>59</v>
      </c>
    </row>
    <row r="40" spans="1:7" x14ac:dyDescent="0.25">
      <c r="A40" t="s">
        <v>85</v>
      </c>
      <c r="B40">
        <v>778</v>
      </c>
      <c r="C40">
        <v>0.59278198841845031</v>
      </c>
      <c r="D40" s="12" t="s">
        <v>50</v>
      </c>
      <c r="E40">
        <v>-99</v>
      </c>
      <c r="F40" t="s">
        <v>59</v>
      </c>
      <c r="G40" t="s">
        <v>59</v>
      </c>
    </row>
    <row r="41" spans="1:7" x14ac:dyDescent="0.25">
      <c r="A41" t="s">
        <v>85</v>
      </c>
      <c r="B41">
        <v>784</v>
      </c>
      <c r="C41">
        <v>2.7789289372601207</v>
      </c>
      <c r="D41" s="12" t="s">
        <v>50</v>
      </c>
      <c r="E41">
        <v>-99</v>
      </c>
      <c r="F41" t="s">
        <v>59</v>
      </c>
      <c r="G41" t="s">
        <v>59</v>
      </c>
    </row>
    <row r="42" spans="1:7" x14ac:dyDescent="0.25">
      <c r="A42" t="s">
        <v>85</v>
      </c>
      <c r="B42">
        <v>795</v>
      </c>
      <c r="C42">
        <v>0.10440117959380035</v>
      </c>
      <c r="D42" s="12" t="s">
        <v>50</v>
      </c>
      <c r="E42">
        <v>-99</v>
      </c>
      <c r="F42" t="s">
        <v>59</v>
      </c>
      <c r="G42" t="s">
        <v>59</v>
      </c>
    </row>
    <row r="43" spans="1:7" x14ac:dyDescent="0.25">
      <c r="A43" t="s">
        <v>85</v>
      </c>
      <c r="B43">
        <v>797</v>
      </c>
      <c r="C43">
        <v>14.000086958615613</v>
      </c>
      <c r="D43" s="12" t="s">
        <v>50</v>
      </c>
      <c r="E43">
        <v>-99</v>
      </c>
      <c r="F43" t="s">
        <v>59</v>
      </c>
      <c r="G43" t="s">
        <v>59</v>
      </c>
    </row>
    <row r="44" spans="1:7" x14ac:dyDescent="0.25">
      <c r="A44" t="s">
        <v>85</v>
      </c>
      <c r="B44">
        <v>810</v>
      </c>
      <c r="C44">
        <v>2.1671414428040249E-2</v>
      </c>
      <c r="D44" s="12" t="s">
        <v>50</v>
      </c>
      <c r="E44">
        <v>-99</v>
      </c>
      <c r="F44" t="s">
        <v>59</v>
      </c>
      <c r="G44" t="s">
        <v>59</v>
      </c>
    </row>
    <row r="45" spans="1:7" x14ac:dyDescent="0.25">
      <c r="A45" t="s">
        <v>85</v>
      </c>
      <c r="B45">
        <v>2670</v>
      </c>
      <c r="C45">
        <v>2.680375599908801</v>
      </c>
      <c r="D45" s="12" t="s">
        <v>50</v>
      </c>
      <c r="E45">
        <v>-99</v>
      </c>
      <c r="F45" t="s">
        <v>59</v>
      </c>
      <c r="G45" t="s">
        <v>59</v>
      </c>
    </row>
    <row r="46" spans="1:7" x14ac:dyDescent="0.25">
      <c r="A46" t="s">
        <v>85</v>
      </c>
      <c r="B46">
        <v>2671</v>
      </c>
      <c r="C46">
        <v>0.56319878689765301</v>
      </c>
      <c r="D46" s="12" t="s">
        <v>50</v>
      </c>
      <c r="E46">
        <v>-99</v>
      </c>
      <c r="F46" t="s">
        <v>59</v>
      </c>
      <c r="G46" t="s">
        <v>59</v>
      </c>
    </row>
    <row r="47" spans="1:7" x14ac:dyDescent="0.25">
      <c r="A47" t="s">
        <v>85</v>
      </c>
      <c r="B47">
        <v>3394</v>
      </c>
      <c r="C47">
        <v>6.6378025913849008</v>
      </c>
      <c r="D47" s="12" t="s">
        <v>50</v>
      </c>
      <c r="E47">
        <v>-99</v>
      </c>
      <c r="F47" t="s">
        <v>59</v>
      </c>
      <c r="G47" t="s">
        <v>59</v>
      </c>
    </row>
    <row r="48" spans="1:7" x14ac:dyDescent="0.25">
      <c r="A48" t="s">
        <v>85</v>
      </c>
      <c r="B48">
        <v>3395</v>
      </c>
      <c r="C48">
        <v>11.88614897887348</v>
      </c>
      <c r="D48" s="12" t="s">
        <v>50</v>
      </c>
      <c r="E48">
        <v>-99</v>
      </c>
      <c r="F48" t="s">
        <v>59</v>
      </c>
      <c r="G48" t="s">
        <v>59</v>
      </c>
    </row>
    <row r="49" spans="1:7" x14ac:dyDescent="0.25">
      <c r="A49" t="s">
        <v>85</v>
      </c>
      <c r="B49">
        <v>3396</v>
      </c>
      <c r="C49">
        <v>4.4247019620996459</v>
      </c>
      <c r="D49" s="12" t="s">
        <v>50</v>
      </c>
      <c r="E49">
        <v>-99</v>
      </c>
      <c r="F49" t="s">
        <v>59</v>
      </c>
      <c r="G49" t="s">
        <v>59</v>
      </c>
    </row>
    <row r="50" spans="1:7" x14ac:dyDescent="0.25">
      <c r="A50" t="s">
        <v>85</v>
      </c>
      <c r="B50">
        <v>3397</v>
      </c>
      <c r="C50">
        <v>24.468987224060733</v>
      </c>
      <c r="D50" s="12" t="s">
        <v>50</v>
      </c>
      <c r="E50">
        <v>-99</v>
      </c>
      <c r="F50" t="s">
        <v>59</v>
      </c>
      <c r="G50" t="s">
        <v>59</v>
      </c>
    </row>
    <row r="51" spans="1:7" x14ac:dyDescent="0.25">
      <c r="A51" t="s">
        <v>85</v>
      </c>
      <c r="B51">
        <v>3398</v>
      </c>
      <c r="C51">
        <v>19.421043853266784</v>
      </c>
      <c r="D51" s="12" t="s">
        <v>50</v>
      </c>
      <c r="E51">
        <v>-99</v>
      </c>
      <c r="F51" t="s">
        <v>59</v>
      </c>
      <c r="G51" t="s">
        <v>59</v>
      </c>
    </row>
    <row r="52" spans="1:7" x14ac:dyDescent="0.25">
      <c r="A52" t="s">
        <v>86</v>
      </c>
      <c r="B52">
        <v>292</v>
      </c>
      <c r="C52">
        <v>6.015392E-2</v>
      </c>
      <c r="D52" s="12" t="s">
        <v>50</v>
      </c>
      <c r="E52">
        <v>-99</v>
      </c>
      <c r="F52" t="s">
        <v>59</v>
      </c>
      <c r="G52" t="s">
        <v>59</v>
      </c>
    </row>
    <row r="53" spans="1:7" x14ac:dyDescent="0.25">
      <c r="A53" t="s">
        <v>86</v>
      </c>
      <c r="B53">
        <v>329</v>
      </c>
      <c r="C53">
        <v>0.58402940000000003</v>
      </c>
      <c r="D53" s="12" t="s">
        <v>50</v>
      </c>
      <c r="E53">
        <v>-99</v>
      </c>
      <c r="F53" t="s">
        <v>59</v>
      </c>
      <c r="G53" t="s">
        <v>59</v>
      </c>
    </row>
    <row r="54" spans="1:7" x14ac:dyDescent="0.25">
      <c r="A54" t="s">
        <v>86</v>
      </c>
      <c r="B54">
        <v>488</v>
      </c>
      <c r="C54">
        <v>0.3443813</v>
      </c>
      <c r="D54" s="12" t="s">
        <v>50</v>
      </c>
      <c r="E54">
        <v>-99</v>
      </c>
      <c r="F54" t="s">
        <v>59</v>
      </c>
      <c r="G54" t="s">
        <v>59</v>
      </c>
    </row>
    <row r="55" spans="1:7" x14ac:dyDescent="0.25">
      <c r="A55" t="s">
        <v>86</v>
      </c>
      <c r="B55">
        <v>525</v>
      </c>
      <c r="C55">
        <v>0.13266430000000001</v>
      </c>
      <c r="D55" s="12" t="s">
        <v>50</v>
      </c>
      <c r="E55">
        <v>-99</v>
      </c>
      <c r="F55" t="s">
        <v>59</v>
      </c>
      <c r="G55" t="s">
        <v>59</v>
      </c>
    </row>
    <row r="56" spans="1:7" x14ac:dyDescent="0.25">
      <c r="A56" t="s">
        <v>86</v>
      </c>
      <c r="B56">
        <v>613</v>
      </c>
      <c r="C56">
        <v>1.2515848000000001</v>
      </c>
      <c r="D56" s="12" t="s">
        <v>50</v>
      </c>
      <c r="E56">
        <v>-99</v>
      </c>
      <c r="F56" t="s">
        <v>59</v>
      </c>
      <c r="G56" t="s">
        <v>59</v>
      </c>
    </row>
    <row r="57" spans="1:7" x14ac:dyDescent="0.25">
      <c r="A57" t="s">
        <v>86</v>
      </c>
      <c r="B57">
        <v>669</v>
      </c>
      <c r="C57">
        <v>0.26245489999999999</v>
      </c>
      <c r="D57" s="12" t="s">
        <v>50</v>
      </c>
      <c r="E57">
        <v>-99</v>
      </c>
      <c r="F57" t="s">
        <v>59</v>
      </c>
      <c r="G57" t="s">
        <v>59</v>
      </c>
    </row>
    <row r="58" spans="1:7" x14ac:dyDescent="0.25">
      <c r="A58" t="s">
        <v>86</v>
      </c>
      <c r="B58">
        <v>694</v>
      </c>
      <c r="C58">
        <v>0.29708356000000002</v>
      </c>
      <c r="D58" s="12" t="s">
        <v>50</v>
      </c>
      <c r="E58">
        <v>-99</v>
      </c>
      <c r="F58" t="s">
        <v>59</v>
      </c>
      <c r="G58" t="s">
        <v>59</v>
      </c>
    </row>
    <row r="59" spans="1:7" x14ac:dyDescent="0.25">
      <c r="A59" t="s">
        <v>86</v>
      </c>
      <c r="B59">
        <v>696</v>
      </c>
      <c r="C59">
        <v>0.30771726999999999</v>
      </c>
      <c r="D59" s="12" t="s">
        <v>50</v>
      </c>
      <c r="E59">
        <v>-99</v>
      </c>
      <c r="F59" t="s">
        <v>59</v>
      </c>
      <c r="G59" t="s">
        <v>59</v>
      </c>
    </row>
    <row r="60" spans="1:7" x14ac:dyDescent="0.25">
      <c r="A60" t="s">
        <v>86</v>
      </c>
      <c r="B60">
        <v>699</v>
      </c>
      <c r="C60">
        <v>5.2665309000000002</v>
      </c>
      <c r="D60" s="12" t="s">
        <v>50</v>
      </c>
      <c r="E60">
        <v>-99</v>
      </c>
      <c r="F60" t="s">
        <v>59</v>
      </c>
      <c r="G60" t="s">
        <v>59</v>
      </c>
    </row>
    <row r="61" spans="1:7" x14ac:dyDescent="0.25">
      <c r="A61" t="s">
        <v>86</v>
      </c>
      <c r="B61">
        <v>715</v>
      </c>
      <c r="C61">
        <v>9.3090429999999995E-3</v>
      </c>
      <c r="D61" s="12" t="s">
        <v>50</v>
      </c>
      <c r="E61">
        <v>-99</v>
      </c>
      <c r="F61" t="s">
        <v>59</v>
      </c>
      <c r="G61" t="s">
        <v>59</v>
      </c>
    </row>
    <row r="62" spans="1:7" x14ac:dyDescent="0.25">
      <c r="A62" t="s">
        <v>86</v>
      </c>
      <c r="B62">
        <v>784</v>
      </c>
      <c r="C62">
        <v>1.7394217000000001</v>
      </c>
      <c r="D62" s="12" t="s">
        <v>50</v>
      </c>
      <c r="E62">
        <v>-99</v>
      </c>
      <c r="F62" t="s">
        <v>59</v>
      </c>
      <c r="G62" t="s">
        <v>59</v>
      </c>
    </row>
    <row r="63" spans="1:7" x14ac:dyDescent="0.25">
      <c r="A63" t="s">
        <v>86</v>
      </c>
      <c r="B63">
        <v>795</v>
      </c>
      <c r="C63">
        <v>0.37597348000000003</v>
      </c>
      <c r="D63" s="12" t="s">
        <v>50</v>
      </c>
      <c r="E63">
        <v>-99</v>
      </c>
      <c r="F63" t="s">
        <v>59</v>
      </c>
      <c r="G63" t="s">
        <v>59</v>
      </c>
    </row>
    <row r="64" spans="1:7" x14ac:dyDescent="0.25">
      <c r="A64" t="s">
        <v>86</v>
      </c>
      <c r="B64">
        <v>797</v>
      </c>
      <c r="C64">
        <v>46.40314</v>
      </c>
      <c r="D64" s="12" t="s">
        <v>50</v>
      </c>
      <c r="E64">
        <v>-99</v>
      </c>
      <c r="F64" t="s">
        <v>59</v>
      </c>
      <c r="G64" t="s">
        <v>59</v>
      </c>
    </row>
    <row r="65" spans="1:7" x14ac:dyDescent="0.25">
      <c r="A65" t="s">
        <v>86</v>
      </c>
      <c r="B65">
        <v>2671</v>
      </c>
      <c r="C65">
        <v>1.2835001269999999</v>
      </c>
      <c r="D65" s="12" t="s">
        <v>50</v>
      </c>
      <c r="E65">
        <v>-99</v>
      </c>
      <c r="F65" t="s">
        <v>59</v>
      </c>
      <c r="G65" t="s">
        <v>59</v>
      </c>
    </row>
    <row r="66" spans="1:7" x14ac:dyDescent="0.25">
      <c r="A66" t="s">
        <v>86</v>
      </c>
      <c r="B66">
        <v>3394</v>
      </c>
      <c r="C66">
        <v>5.1569862991251103</v>
      </c>
      <c r="D66" s="12" t="s">
        <v>50</v>
      </c>
      <c r="E66">
        <v>-99</v>
      </c>
      <c r="F66" t="s">
        <v>59</v>
      </c>
      <c r="G66" t="s">
        <v>59</v>
      </c>
    </row>
    <row r="67" spans="1:7" x14ac:dyDescent="0.25">
      <c r="A67" t="s">
        <v>86</v>
      </c>
      <c r="B67">
        <v>3395</v>
      </c>
      <c r="C67">
        <v>3.5498661293457698</v>
      </c>
      <c r="D67" s="12" t="s">
        <v>50</v>
      </c>
      <c r="E67">
        <v>-99</v>
      </c>
      <c r="F67" t="s">
        <v>59</v>
      </c>
      <c r="G67" t="s">
        <v>59</v>
      </c>
    </row>
    <row r="68" spans="1:7" x14ac:dyDescent="0.25">
      <c r="A68" t="s">
        <v>86</v>
      </c>
      <c r="B68">
        <v>3396</v>
      </c>
      <c r="C68">
        <v>4.5644529626094696</v>
      </c>
      <c r="D68" s="12" t="s">
        <v>50</v>
      </c>
      <c r="E68">
        <v>-99</v>
      </c>
      <c r="F68" t="s">
        <v>59</v>
      </c>
      <c r="G68" t="s">
        <v>59</v>
      </c>
    </row>
    <row r="69" spans="1:7" x14ac:dyDescent="0.25">
      <c r="A69" t="s">
        <v>86</v>
      </c>
      <c r="B69">
        <v>3397</v>
      </c>
      <c r="C69">
        <v>13.3935316906182</v>
      </c>
      <c r="D69" s="12" t="s">
        <v>50</v>
      </c>
      <c r="E69">
        <v>-99</v>
      </c>
      <c r="F69" t="s">
        <v>59</v>
      </c>
      <c r="G69" t="s">
        <v>59</v>
      </c>
    </row>
    <row r="70" spans="1:7" x14ac:dyDescent="0.25">
      <c r="A70" t="s">
        <v>86</v>
      </c>
      <c r="B70">
        <v>3398</v>
      </c>
      <c r="C70">
        <v>15.0172182153013</v>
      </c>
      <c r="D70" s="12" t="s">
        <v>50</v>
      </c>
      <c r="E70">
        <v>-99</v>
      </c>
      <c r="F70" t="s">
        <v>59</v>
      </c>
      <c r="G70" t="s">
        <v>59</v>
      </c>
    </row>
    <row r="71" spans="1:7" x14ac:dyDescent="0.25">
      <c r="A71" t="s">
        <v>87</v>
      </c>
      <c r="B71">
        <v>292</v>
      </c>
      <c r="C71">
        <v>5.8573819999999999E-2</v>
      </c>
      <c r="D71" s="12" t="s">
        <v>50</v>
      </c>
      <c r="E71">
        <v>-99</v>
      </c>
      <c r="F71" t="s">
        <v>59</v>
      </c>
      <c r="G71" t="s">
        <v>59</v>
      </c>
    </row>
    <row r="72" spans="1:7" x14ac:dyDescent="0.25">
      <c r="A72" t="s">
        <v>87</v>
      </c>
      <c r="B72">
        <v>329</v>
      </c>
      <c r="C72">
        <v>0.34711019999999998</v>
      </c>
      <c r="D72" s="12" t="s">
        <v>50</v>
      </c>
      <c r="E72">
        <v>-99</v>
      </c>
      <c r="F72" t="s">
        <v>59</v>
      </c>
      <c r="G72" t="s">
        <v>59</v>
      </c>
    </row>
    <row r="73" spans="1:7" x14ac:dyDescent="0.25">
      <c r="A73" t="s">
        <v>87</v>
      </c>
      <c r="B73">
        <v>488</v>
      </c>
      <c r="C73">
        <v>0.12763722</v>
      </c>
      <c r="D73" s="12" t="s">
        <v>50</v>
      </c>
      <c r="E73">
        <v>-99</v>
      </c>
      <c r="F73" t="s">
        <v>59</v>
      </c>
      <c r="G73" t="s">
        <v>59</v>
      </c>
    </row>
    <row r="74" spans="1:7" x14ac:dyDescent="0.25">
      <c r="A74" t="s">
        <v>87</v>
      </c>
      <c r="B74">
        <v>525</v>
      </c>
      <c r="C74">
        <v>1.143927E-2</v>
      </c>
      <c r="D74" s="12" t="s">
        <v>50</v>
      </c>
      <c r="E74">
        <v>-99</v>
      </c>
      <c r="F74" t="s">
        <v>59</v>
      </c>
      <c r="G74" t="s">
        <v>59</v>
      </c>
    </row>
    <row r="75" spans="1:7" x14ac:dyDescent="0.25">
      <c r="A75" t="s">
        <v>87</v>
      </c>
      <c r="B75">
        <v>613</v>
      </c>
      <c r="C75">
        <v>0.1801575</v>
      </c>
      <c r="D75" s="12" t="s">
        <v>50</v>
      </c>
      <c r="E75">
        <v>-99</v>
      </c>
      <c r="F75" t="s">
        <v>59</v>
      </c>
      <c r="G75" t="s">
        <v>59</v>
      </c>
    </row>
    <row r="76" spans="1:7" x14ac:dyDescent="0.25">
      <c r="A76" t="s">
        <v>87</v>
      </c>
      <c r="B76">
        <v>669</v>
      </c>
      <c r="C76">
        <v>1.9473029999999999E-2</v>
      </c>
      <c r="D76" s="12" t="s">
        <v>50</v>
      </c>
      <c r="E76">
        <v>-99</v>
      </c>
      <c r="F76" t="s">
        <v>59</v>
      </c>
      <c r="G76" t="s">
        <v>59</v>
      </c>
    </row>
    <row r="77" spans="1:7" x14ac:dyDescent="0.25">
      <c r="A77" t="s">
        <v>87</v>
      </c>
      <c r="B77">
        <v>694</v>
      </c>
      <c r="C77">
        <v>0.21871198</v>
      </c>
      <c r="D77" s="12" t="s">
        <v>50</v>
      </c>
      <c r="E77">
        <v>-99</v>
      </c>
      <c r="F77" t="s">
        <v>59</v>
      </c>
      <c r="G77" t="s">
        <v>59</v>
      </c>
    </row>
    <row r="78" spans="1:7" x14ac:dyDescent="0.25">
      <c r="A78" t="s">
        <v>87</v>
      </c>
      <c r="B78">
        <v>696</v>
      </c>
      <c r="C78">
        <v>3.462722E-2</v>
      </c>
      <c r="D78" s="12" t="s">
        <v>50</v>
      </c>
      <c r="E78">
        <v>-99</v>
      </c>
      <c r="F78" t="s">
        <v>59</v>
      </c>
      <c r="G78" t="s">
        <v>59</v>
      </c>
    </row>
    <row r="79" spans="1:7" x14ac:dyDescent="0.25">
      <c r="A79" t="s">
        <v>87</v>
      </c>
      <c r="B79">
        <v>699</v>
      </c>
      <c r="C79">
        <v>1.0283692</v>
      </c>
      <c r="D79" s="12" t="s">
        <v>50</v>
      </c>
      <c r="E79">
        <v>-99</v>
      </c>
      <c r="F79" t="s">
        <v>59</v>
      </c>
      <c r="G79" t="s">
        <v>59</v>
      </c>
    </row>
    <row r="80" spans="1:7" x14ac:dyDescent="0.25">
      <c r="A80" t="s">
        <v>87</v>
      </c>
      <c r="B80">
        <v>715</v>
      </c>
      <c r="C80">
        <v>8.6699629999999993E-3</v>
      </c>
      <c r="D80" s="12" t="s">
        <v>50</v>
      </c>
      <c r="E80">
        <v>-99</v>
      </c>
      <c r="F80" t="s">
        <v>59</v>
      </c>
      <c r="G80" t="s">
        <v>59</v>
      </c>
    </row>
    <row r="81" spans="1:7" x14ac:dyDescent="0.25">
      <c r="A81" t="s">
        <v>87</v>
      </c>
      <c r="B81">
        <v>784</v>
      </c>
      <c r="C81">
        <v>0.35775709999999999</v>
      </c>
      <c r="D81" s="12" t="s">
        <v>50</v>
      </c>
      <c r="E81">
        <v>-99</v>
      </c>
      <c r="F81" t="s">
        <v>59</v>
      </c>
      <c r="G81" t="s">
        <v>59</v>
      </c>
    </row>
    <row r="82" spans="1:7" x14ac:dyDescent="0.25">
      <c r="A82" t="s">
        <v>87</v>
      </c>
      <c r="B82">
        <v>795</v>
      </c>
      <c r="C82">
        <v>0.12787941999999999</v>
      </c>
      <c r="D82" s="12" t="s">
        <v>50</v>
      </c>
      <c r="E82">
        <v>-99</v>
      </c>
      <c r="F82" t="s">
        <v>59</v>
      </c>
      <c r="G82" t="s">
        <v>59</v>
      </c>
    </row>
    <row r="83" spans="1:7" x14ac:dyDescent="0.25">
      <c r="A83" t="s">
        <v>87</v>
      </c>
      <c r="B83">
        <v>797</v>
      </c>
      <c r="C83">
        <v>78.972650000000002</v>
      </c>
      <c r="D83" s="12" t="s">
        <v>50</v>
      </c>
      <c r="E83">
        <v>-99</v>
      </c>
      <c r="F83" t="s">
        <v>59</v>
      </c>
      <c r="G83" t="s">
        <v>59</v>
      </c>
    </row>
    <row r="84" spans="1:7" x14ac:dyDescent="0.25">
      <c r="A84" t="s">
        <v>87</v>
      </c>
      <c r="B84">
        <v>2671</v>
      </c>
      <c r="C84">
        <v>1.088211077</v>
      </c>
      <c r="D84" s="12" t="s">
        <v>50</v>
      </c>
      <c r="E84">
        <v>-99</v>
      </c>
      <c r="F84" t="s">
        <v>59</v>
      </c>
      <c r="G84" t="s">
        <v>59</v>
      </c>
    </row>
    <row r="85" spans="1:7" x14ac:dyDescent="0.25">
      <c r="A85" t="s">
        <v>87</v>
      </c>
      <c r="B85">
        <v>3394</v>
      </c>
      <c r="C85">
        <v>2.15508008838788</v>
      </c>
      <c r="D85" s="12" t="s">
        <v>50</v>
      </c>
      <c r="E85">
        <v>-99</v>
      </c>
      <c r="F85" t="s">
        <v>59</v>
      </c>
      <c r="G85" t="s">
        <v>59</v>
      </c>
    </row>
    <row r="86" spans="1:7" x14ac:dyDescent="0.25">
      <c r="A86" t="s">
        <v>87</v>
      </c>
      <c r="B86">
        <v>3395</v>
      </c>
      <c r="C86">
        <v>1.4834722002448399</v>
      </c>
      <c r="D86" s="12" t="s">
        <v>50</v>
      </c>
      <c r="E86">
        <v>-99</v>
      </c>
      <c r="F86" t="s">
        <v>59</v>
      </c>
      <c r="G86" t="s">
        <v>59</v>
      </c>
    </row>
    <row r="87" spans="1:7" x14ac:dyDescent="0.25">
      <c r="A87" t="s">
        <v>87</v>
      </c>
      <c r="B87">
        <v>3396</v>
      </c>
      <c r="C87">
        <v>1.90746322048045</v>
      </c>
      <c r="D87" s="12" t="s">
        <v>50</v>
      </c>
      <c r="E87">
        <v>-99</v>
      </c>
      <c r="F87" t="s">
        <v>59</v>
      </c>
      <c r="G87" t="s">
        <v>59</v>
      </c>
    </row>
    <row r="88" spans="1:7" x14ac:dyDescent="0.25">
      <c r="A88" t="s">
        <v>87</v>
      </c>
      <c r="B88">
        <v>3397</v>
      </c>
      <c r="C88">
        <v>5.5970932993442997</v>
      </c>
      <c r="D88" s="12" t="s">
        <v>50</v>
      </c>
      <c r="E88">
        <v>-99</v>
      </c>
      <c r="F88" t="s">
        <v>59</v>
      </c>
      <c r="G88" t="s">
        <v>59</v>
      </c>
    </row>
    <row r="89" spans="1:7" x14ac:dyDescent="0.25">
      <c r="A89" t="s">
        <v>87</v>
      </c>
      <c r="B89">
        <v>3398</v>
      </c>
      <c r="C89">
        <v>6.2756241885425101</v>
      </c>
      <c r="D89" s="12" t="s">
        <v>50</v>
      </c>
      <c r="E89">
        <v>-99</v>
      </c>
      <c r="F89" t="s">
        <v>59</v>
      </c>
      <c r="G89" t="s">
        <v>59</v>
      </c>
    </row>
    <row r="90" spans="1:7" x14ac:dyDescent="0.25">
      <c r="A90" t="s">
        <v>88</v>
      </c>
      <c r="B90">
        <v>292</v>
      </c>
      <c r="C90">
        <v>0.105377216</v>
      </c>
      <c r="D90" s="12" t="s">
        <v>50</v>
      </c>
      <c r="E90">
        <v>-99</v>
      </c>
      <c r="F90" t="s">
        <v>59</v>
      </c>
      <c r="G90" t="s">
        <v>59</v>
      </c>
    </row>
    <row r="91" spans="1:7" x14ac:dyDescent="0.25">
      <c r="A91" t="s">
        <v>88</v>
      </c>
      <c r="B91">
        <v>329</v>
      </c>
      <c r="C91">
        <v>0.46967830199999999</v>
      </c>
      <c r="D91" s="12" t="s">
        <v>50</v>
      </c>
      <c r="E91">
        <v>-99</v>
      </c>
      <c r="F91" t="s">
        <v>59</v>
      </c>
      <c r="G91" t="s">
        <v>59</v>
      </c>
    </row>
    <row r="92" spans="1:7" x14ac:dyDescent="0.25">
      <c r="A92" t="s">
        <v>88</v>
      </c>
      <c r="B92">
        <v>488</v>
      </c>
      <c r="C92">
        <v>0.64095131000000005</v>
      </c>
      <c r="D92" s="12" t="s">
        <v>50</v>
      </c>
      <c r="E92">
        <v>-99</v>
      </c>
      <c r="F92" t="s">
        <v>59</v>
      </c>
      <c r="G92" t="s">
        <v>59</v>
      </c>
    </row>
    <row r="93" spans="1:7" x14ac:dyDescent="0.25">
      <c r="A93" t="s">
        <v>88</v>
      </c>
      <c r="B93">
        <v>525</v>
      </c>
      <c r="C93">
        <v>0.137221594</v>
      </c>
      <c r="D93" s="12" t="s">
        <v>50</v>
      </c>
      <c r="E93">
        <v>-99</v>
      </c>
      <c r="F93" t="s">
        <v>59</v>
      </c>
      <c r="G93" t="s">
        <v>59</v>
      </c>
    </row>
    <row r="94" spans="1:7" x14ac:dyDescent="0.25">
      <c r="A94" t="s">
        <v>88</v>
      </c>
      <c r="B94">
        <v>669</v>
      </c>
      <c r="C94">
        <v>4.7188533999999997E-2</v>
      </c>
      <c r="D94" s="12" t="s">
        <v>50</v>
      </c>
      <c r="E94">
        <v>-99</v>
      </c>
      <c r="F94" t="s">
        <v>59</v>
      </c>
      <c r="G94" t="s">
        <v>59</v>
      </c>
    </row>
    <row r="95" spans="1:7" x14ac:dyDescent="0.25">
      <c r="A95" t="s">
        <v>88</v>
      </c>
      <c r="B95">
        <v>694</v>
      </c>
      <c r="C95">
        <v>8.7615830000000006E-2</v>
      </c>
      <c r="D95" s="12" t="s">
        <v>50</v>
      </c>
      <c r="E95">
        <v>-99</v>
      </c>
      <c r="F95" t="s">
        <v>59</v>
      </c>
      <c r="G95" t="s">
        <v>59</v>
      </c>
    </row>
    <row r="96" spans="1:7" x14ac:dyDescent="0.25">
      <c r="A96" t="s">
        <v>88</v>
      </c>
      <c r="B96">
        <v>696</v>
      </c>
      <c r="C96">
        <v>0.98644003999999996</v>
      </c>
      <c r="D96" s="12" t="s">
        <v>50</v>
      </c>
      <c r="E96">
        <v>-99</v>
      </c>
      <c r="F96" t="s">
        <v>59</v>
      </c>
      <c r="G96" t="s">
        <v>59</v>
      </c>
    </row>
    <row r="97" spans="1:7" x14ac:dyDescent="0.25">
      <c r="A97" t="s">
        <v>88</v>
      </c>
      <c r="B97">
        <v>699</v>
      </c>
      <c r="C97">
        <v>59.9052656</v>
      </c>
      <c r="D97" s="12" t="s">
        <v>50</v>
      </c>
      <c r="E97">
        <v>-99</v>
      </c>
      <c r="F97" t="s">
        <v>59</v>
      </c>
      <c r="G97" t="s">
        <v>59</v>
      </c>
    </row>
    <row r="98" spans="1:7" x14ac:dyDescent="0.25">
      <c r="A98" t="s">
        <v>88</v>
      </c>
      <c r="B98">
        <v>715</v>
      </c>
      <c r="C98">
        <v>1.6395125E-2</v>
      </c>
      <c r="D98" s="12" t="s">
        <v>50</v>
      </c>
      <c r="E98">
        <v>-99</v>
      </c>
      <c r="F98" t="s">
        <v>59</v>
      </c>
      <c r="G98" t="s">
        <v>59</v>
      </c>
    </row>
    <row r="99" spans="1:7" x14ac:dyDescent="0.25">
      <c r="A99" t="s">
        <v>88</v>
      </c>
      <c r="B99">
        <v>795</v>
      </c>
      <c r="C99">
        <v>3.9446390999999997E-2</v>
      </c>
      <c r="D99" s="12" t="s">
        <v>50</v>
      </c>
      <c r="E99">
        <v>-99</v>
      </c>
      <c r="F99" t="s">
        <v>59</v>
      </c>
      <c r="G99" t="s">
        <v>59</v>
      </c>
    </row>
    <row r="100" spans="1:7" x14ac:dyDescent="0.25">
      <c r="A100" t="s">
        <v>88</v>
      </c>
      <c r="B100">
        <v>797</v>
      </c>
      <c r="C100">
        <v>9.984210934</v>
      </c>
      <c r="D100" s="12" t="s">
        <v>50</v>
      </c>
      <c r="E100">
        <v>-99</v>
      </c>
      <c r="F100" t="s">
        <v>59</v>
      </c>
      <c r="G100" t="s">
        <v>59</v>
      </c>
    </row>
    <row r="101" spans="1:7" x14ac:dyDescent="0.25">
      <c r="A101" t="s">
        <v>88</v>
      </c>
      <c r="B101">
        <v>2671</v>
      </c>
      <c r="C101">
        <v>0.78048503499999999</v>
      </c>
      <c r="D101" s="12" t="s">
        <v>50</v>
      </c>
      <c r="E101">
        <v>-99</v>
      </c>
      <c r="F101" t="s">
        <v>59</v>
      </c>
      <c r="G101" t="s">
        <v>59</v>
      </c>
    </row>
    <row r="102" spans="1:7" x14ac:dyDescent="0.25">
      <c r="A102" t="s">
        <v>88</v>
      </c>
      <c r="B102">
        <v>3394</v>
      </c>
      <c r="C102">
        <v>1.2746414348449</v>
      </c>
      <c r="D102" s="12" t="s">
        <v>50</v>
      </c>
      <c r="E102">
        <v>-99</v>
      </c>
      <c r="F102" t="s">
        <v>59</v>
      </c>
      <c r="G102" t="s">
        <v>59</v>
      </c>
    </row>
    <row r="103" spans="1:7" x14ac:dyDescent="0.25">
      <c r="A103" t="s">
        <v>88</v>
      </c>
      <c r="B103">
        <v>3395</v>
      </c>
      <c r="C103">
        <v>0.13837413273760499</v>
      </c>
      <c r="D103" s="12" t="s">
        <v>50</v>
      </c>
      <c r="E103">
        <v>-99</v>
      </c>
      <c r="F103" t="s">
        <v>59</v>
      </c>
      <c r="G103" t="s">
        <v>59</v>
      </c>
    </row>
    <row r="104" spans="1:7" x14ac:dyDescent="0.25">
      <c r="A104" t="s">
        <v>88</v>
      </c>
      <c r="B104">
        <v>3396</v>
      </c>
      <c r="C104">
        <v>0.231502354547302</v>
      </c>
      <c r="D104" s="12" t="s">
        <v>50</v>
      </c>
      <c r="E104">
        <v>-99</v>
      </c>
      <c r="F104" t="s">
        <v>59</v>
      </c>
      <c r="G104" t="s">
        <v>59</v>
      </c>
    </row>
    <row r="105" spans="1:7" x14ac:dyDescent="0.25">
      <c r="A105" t="s">
        <v>88</v>
      </c>
      <c r="B105">
        <v>3397</v>
      </c>
      <c r="C105">
        <v>17.2617167156539</v>
      </c>
      <c r="D105" s="12" t="s">
        <v>50</v>
      </c>
      <c r="E105">
        <v>-99</v>
      </c>
      <c r="F105" t="s">
        <v>59</v>
      </c>
      <c r="G105" t="s">
        <v>59</v>
      </c>
    </row>
    <row r="106" spans="1:7" x14ac:dyDescent="0.25">
      <c r="A106" t="s">
        <v>88</v>
      </c>
      <c r="B106">
        <v>3398</v>
      </c>
      <c r="C106">
        <v>7.8934894542162803</v>
      </c>
      <c r="D106" s="12" t="s">
        <v>50</v>
      </c>
      <c r="E106">
        <v>-99</v>
      </c>
      <c r="F106" t="s">
        <v>59</v>
      </c>
      <c r="G106" t="s">
        <v>59</v>
      </c>
    </row>
    <row r="107" spans="1:7" x14ac:dyDescent="0.25">
      <c r="A107" t="s">
        <v>89</v>
      </c>
      <c r="B107">
        <v>292</v>
      </c>
      <c r="C107">
        <v>0.89</v>
      </c>
      <c r="D107" s="12" t="s">
        <v>50</v>
      </c>
      <c r="E107">
        <v>-99</v>
      </c>
      <c r="F107" t="s">
        <v>59</v>
      </c>
      <c r="G107" t="s">
        <v>59</v>
      </c>
    </row>
    <row r="108" spans="1:7" x14ac:dyDescent="0.25">
      <c r="A108" t="s">
        <v>89</v>
      </c>
      <c r="B108">
        <v>329</v>
      </c>
      <c r="C108">
        <v>0.21</v>
      </c>
      <c r="D108" s="12" t="s">
        <v>50</v>
      </c>
      <c r="E108">
        <v>-99</v>
      </c>
      <c r="F108" t="s">
        <v>59</v>
      </c>
      <c r="G108" t="s">
        <v>59</v>
      </c>
    </row>
    <row r="109" spans="1:7" x14ac:dyDescent="0.25">
      <c r="A109" t="s">
        <v>89</v>
      </c>
      <c r="B109">
        <v>347</v>
      </c>
      <c r="C109">
        <v>0.25</v>
      </c>
      <c r="D109" s="12" t="s">
        <v>50</v>
      </c>
      <c r="E109">
        <v>-99</v>
      </c>
      <c r="F109" t="s">
        <v>59</v>
      </c>
      <c r="G109" t="s">
        <v>59</v>
      </c>
    </row>
    <row r="110" spans="1:7" x14ac:dyDescent="0.25">
      <c r="A110" t="s">
        <v>89</v>
      </c>
      <c r="B110">
        <v>379</v>
      </c>
      <c r="C110">
        <v>0.39</v>
      </c>
      <c r="D110" s="12" t="s">
        <v>50</v>
      </c>
      <c r="E110">
        <v>-99</v>
      </c>
      <c r="F110" t="s">
        <v>59</v>
      </c>
      <c r="G110" t="s">
        <v>59</v>
      </c>
    </row>
    <row r="111" spans="1:7" x14ac:dyDescent="0.25">
      <c r="A111" t="s">
        <v>89</v>
      </c>
      <c r="B111">
        <v>488</v>
      </c>
      <c r="C111">
        <v>0.25</v>
      </c>
      <c r="D111" s="12" t="s">
        <v>50</v>
      </c>
      <c r="E111">
        <v>-99</v>
      </c>
      <c r="F111" t="s">
        <v>59</v>
      </c>
      <c r="G111" t="s">
        <v>59</v>
      </c>
    </row>
    <row r="112" spans="1:7" x14ac:dyDescent="0.25">
      <c r="A112" t="s">
        <v>89</v>
      </c>
      <c r="B112">
        <v>612</v>
      </c>
      <c r="C112">
        <v>0.04</v>
      </c>
      <c r="D112" s="12" t="s">
        <v>50</v>
      </c>
      <c r="E112">
        <v>-99</v>
      </c>
      <c r="F112" t="s">
        <v>59</v>
      </c>
      <c r="G112" t="s">
        <v>59</v>
      </c>
    </row>
    <row r="113" spans="1:7" x14ac:dyDescent="0.25">
      <c r="A113" t="s">
        <v>89</v>
      </c>
      <c r="B113">
        <v>666</v>
      </c>
      <c r="C113">
        <v>0.04</v>
      </c>
      <c r="D113" s="12" t="s">
        <v>50</v>
      </c>
      <c r="E113">
        <v>-99</v>
      </c>
      <c r="F113" t="s">
        <v>59</v>
      </c>
      <c r="G113" t="s">
        <v>59</v>
      </c>
    </row>
    <row r="114" spans="1:7" x14ac:dyDescent="0.25">
      <c r="A114" t="s">
        <v>89</v>
      </c>
      <c r="B114">
        <v>694</v>
      </c>
      <c r="C114">
        <v>0.46</v>
      </c>
      <c r="D114" s="12" t="s">
        <v>50</v>
      </c>
      <c r="E114">
        <v>-99</v>
      </c>
      <c r="F114" t="s">
        <v>59</v>
      </c>
      <c r="G114" t="s">
        <v>59</v>
      </c>
    </row>
    <row r="115" spans="1:7" x14ac:dyDescent="0.25">
      <c r="A115" t="s">
        <v>89</v>
      </c>
      <c r="B115">
        <v>699</v>
      </c>
      <c r="C115">
        <v>0.64</v>
      </c>
      <c r="D115" s="12" t="s">
        <v>50</v>
      </c>
      <c r="E115">
        <v>-99</v>
      </c>
      <c r="F115" t="s">
        <v>59</v>
      </c>
      <c r="G115" t="s">
        <v>59</v>
      </c>
    </row>
    <row r="116" spans="1:7" x14ac:dyDescent="0.25">
      <c r="A116" t="s">
        <v>89</v>
      </c>
      <c r="B116">
        <v>778</v>
      </c>
      <c r="C116">
        <v>0.14000000000000001</v>
      </c>
      <c r="D116" s="12" t="s">
        <v>50</v>
      </c>
      <c r="E116">
        <v>-99</v>
      </c>
      <c r="F116" t="s">
        <v>59</v>
      </c>
      <c r="G116" t="s">
        <v>59</v>
      </c>
    </row>
    <row r="117" spans="1:7" x14ac:dyDescent="0.25">
      <c r="A117" t="s">
        <v>89</v>
      </c>
      <c r="B117">
        <v>797</v>
      </c>
      <c r="C117">
        <v>9.25</v>
      </c>
      <c r="D117" s="12" t="s">
        <v>50</v>
      </c>
      <c r="E117">
        <v>-99</v>
      </c>
      <c r="F117" t="s">
        <v>59</v>
      </c>
      <c r="G117" t="s">
        <v>59</v>
      </c>
    </row>
    <row r="118" spans="1:7" x14ac:dyDescent="0.25">
      <c r="A118" t="s">
        <v>89</v>
      </c>
      <c r="B118">
        <v>2671</v>
      </c>
      <c r="C118">
        <v>43.05</v>
      </c>
      <c r="D118" s="12" t="s">
        <v>50</v>
      </c>
      <c r="E118">
        <v>-99</v>
      </c>
      <c r="F118" t="s">
        <v>59</v>
      </c>
      <c r="G118" t="s">
        <v>59</v>
      </c>
    </row>
    <row r="119" spans="1:7" x14ac:dyDescent="0.25">
      <c r="A119" t="s">
        <v>89</v>
      </c>
      <c r="B119">
        <v>3394</v>
      </c>
      <c r="C119">
        <v>4.4084059815395698</v>
      </c>
      <c r="D119" s="12" t="s">
        <v>50</v>
      </c>
      <c r="E119">
        <v>-99</v>
      </c>
      <c r="F119" t="s">
        <v>59</v>
      </c>
      <c r="G119" t="s">
        <v>59</v>
      </c>
    </row>
    <row r="120" spans="1:7" x14ac:dyDescent="0.25">
      <c r="A120" t="s">
        <v>89</v>
      </c>
      <c r="B120">
        <v>3395</v>
      </c>
      <c r="C120">
        <v>7.8940235920761701</v>
      </c>
      <c r="D120" s="12" t="s">
        <v>50</v>
      </c>
      <c r="E120">
        <v>-99</v>
      </c>
      <c r="F120" t="s">
        <v>59</v>
      </c>
      <c r="G120" t="s">
        <v>59</v>
      </c>
    </row>
    <row r="121" spans="1:7" x14ac:dyDescent="0.25">
      <c r="A121" t="s">
        <v>89</v>
      </c>
      <c r="B121">
        <v>3396</v>
      </c>
      <c r="C121">
        <v>2.93860540859807</v>
      </c>
      <c r="D121" s="12" t="s">
        <v>50</v>
      </c>
      <c r="E121">
        <v>-99</v>
      </c>
      <c r="F121" t="s">
        <v>59</v>
      </c>
      <c r="G121" t="s">
        <v>59</v>
      </c>
    </row>
    <row r="122" spans="1:7" x14ac:dyDescent="0.25">
      <c r="A122" t="s">
        <v>89</v>
      </c>
      <c r="B122">
        <v>3397</v>
      </c>
      <c r="C122">
        <v>16.250743850196201</v>
      </c>
      <c r="D122" s="12" t="s">
        <v>50</v>
      </c>
      <c r="E122">
        <v>-99</v>
      </c>
      <c r="F122" t="s">
        <v>59</v>
      </c>
      <c r="G122" t="s">
        <v>59</v>
      </c>
    </row>
    <row r="123" spans="1:7" x14ac:dyDescent="0.25">
      <c r="A123" t="s">
        <v>89</v>
      </c>
      <c r="B123">
        <v>3398</v>
      </c>
      <c r="C123">
        <v>12.898221167589901</v>
      </c>
      <c r="D123" s="12" t="s">
        <v>50</v>
      </c>
      <c r="E123">
        <v>-99</v>
      </c>
      <c r="F123" t="s">
        <v>59</v>
      </c>
      <c r="G123" t="s">
        <v>59</v>
      </c>
    </row>
    <row r="124" spans="1:7" x14ac:dyDescent="0.25">
      <c r="A124" t="s">
        <v>90</v>
      </c>
      <c r="B124">
        <v>292</v>
      </c>
      <c r="C124" s="20">
        <v>0.88991100889911012</v>
      </c>
      <c r="D124" s="12" t="s">
        <v>50</v>
      </c>
      <c r="E124">
        <v>-99</v>
      </c>
      <c r="F124" t="s">
        <v>59</v>
      </c>
      <c r="G124" t="s">
        <v>59</v>
      </c>
    </row>
    <row r="125" spans="1:7" x14ac:dyDescent="0.25">
      <c r="A125" t="s">
        <v>90</v>
      </c>
      <c r="B125">
        <v>329</v>
      </c>
      <c r="C125" s="20">
        <v>0.43995600439956001</v>
      </c>
      <c r="D125" s="12" t="s">
        <v>50</v>
      </c>
      <c r="E125">
        <v>-99</v>
      </c>
      <c r="F125" t="s">
        <v>59</v>
      </c>
      <c r="G125" t="s">
        <v>59</v>
      </c>
    </row>
    <row r="126" spans="1:7" x14ac:dyDescent="0.25">
      <c r="A126" t="s">
        <v>90</v>
      </c>
      <c r="B126">
        <v>347</v>
      </c>
      <c r="C126" s="20">
        <v>0.24997500249974999</v>
      </c>
      <c r="D126" s="12" t="s">
        <v>50</v>
      </c>
      <c r="E126">
        <v>-99</v>
      </c>
      <c r="F126" t="s">
        <v>59</v>
      </c>
      <c r="G126" t="s">
        <v>59</v>
      </c>
    </row>
    <row r="127" spans="1:7" x14ac:dyDescent="0.25">
      <c r="A127" t="s">
        <v>90</v>
      </c>
      <c r="B127">
        <v>379</v>
      </c>
      <c r="C127" s="20">
        <v>0.39996000399960002</v>
      </c>
      <c r="D127" s="12" t="s">
        <v>50</v>
      </c>
      <c r="E127">
        <v>-99</v>
      </c>
      <c r="F127" t="s">
        <v>59</v>
      </c>
      <c r="G127" t="s">
        <v>59</v>
      </c>
    </row>
    <row r="128" spans="1:7" x14ac:dyDescent="0.25">
      <c r="A128" t="s">
        <v>90</v>
      </c>
      <c r="B128">
        <v>488</v>
      </c>
      <c r="C128" s="20">
        <v>0.24997500249974999</v>
      </c>
      <c r="D128" s="12" t="s">
        <v>50</v>
      </c>
      <c r="E128">
        <v>-99</v>
      </c>
      <c r="F128" t="s">
        <v>59</v>
      </c>
      <c r="G128" t="s">
        <v>59</v>
      </c>
    </row>
    <row r="129" spans="1:7" x14ac:dyDescent="0.25">
      <c r="A129" t="s">
        <v>90</v>
      </c>
      <c r="B129">
        <v>666</v>
      </c>
      <c r="C129" s="20">
        <v>0.14998500149985</v>
      </c>
      <c r="D129" s="12" t="s">
        <v>50</v>
      </c>
      <c r="E129">
        <v>-99</v>
      </c>
      <c r="F129" t="s">
        <v>59</v>
      </c>
      <c r="G129" t="s">
        <v>59</v>
      </c>
    </row>
    <row r="130" spans="1:7" x14ac:dyDescent="0.25">
      <c r="A130" t="s">
        <v>90</v>
      </c>
      <c r="B130">
        <v>694</v>
      </c>
      <c r="C130" s="20">
        <v>0.58994100589941001</v>
      </c>
      <c r="D130" s="12" t="s">
        <v>50</v>
      </c>
      <c r="E130">
        <v>-99</v>
      </c>
      <c r="F130" t="s">
        <v>59</v>
      </c>
      <c r="G130" t="s">
        <v>59</v>
      </c>
    </row>
    <row r="131" spans="1:7" x14ac:dyDescent="0.25">
      <c r="A131" t="s">
        <v>90</v>
      </c>
      <c r="B131">
        <v>699</v>
      </c>
      <c r="C131" s="20">
        <v>1.0398960103989601</v>
      </c>
      <c r="D131" s="12" t="s">
        <v>50</v>
      </c>
      <c r="E131">
        <v>-99</v>
      </c>
      <c r="F131" t="s">
        <v>59</v>
      </c>
      <c r="G131" t="s">
        <v>59</v>
      </c>
    </row>
    <row r="132" spans="1:7" x14ac:dyDescent="0.25">
      <c r="A132" t="s">
        <v>90</v>
      </c>
      <c r="B132">
        <v>778</v>
      </c>
      <c r="C132" s="20">
        <v>0.19998000199980001</v>
      </c>
      <c r="D132" s="12" t="s">
        <v>50</v>
      </c>
      <c r="E132">
        <v>-99</v>
      </c>
      <c r="F132" t="s">
        <v>59</v>
      </c>
      <c r="G132" t="s">
        <v>59</v>
      </c>
    </row>
    <row r="133" spans="1:7" x14ac:dyDescent="0.25">
      <c r="A133" t="s">
        <v>90</v>
      </c>
      <c r="B133">
        <v>797</v>
      </c>
      <c r="C133" s="20">
        <v>11.118888111188879</v>
      </c>
      <c r="D133" s="12" t="s">
        <v>50</v>
      </c>
      <c r="E133">
        <v>-99</v>
      </c>
      <c r="F133" t="s">
        <v>59</v>
      </c>
      <c r="G133" t="s">
        <v>59</v>
      </c>
    </row>
    <row r="134" spans="1:7" x14ac:dyDescent="0.25">
      <c r="A134" t="s">
        <v>90</v>
      </c>
      <c r="B134">
        <v>2671</v>
      </c>
      <c r="C134" s="20">
        <v>39.736026397360263</v>
      </c>
      <c r="D134" s="12" t="s">
        <v>50</v>
      </c>
      <c r="E134">
        <v>-99</v>
      </c>
      <c r="F134" t="s">
        <v>59</v>
      </c>
      <c r="G134" t="s">
        <v>59</v>
      </c>
    </row>
    <row r="135" spans="1:7" x14ac:dyDescent="0.25">
      <c r="A135" t="s">
        <v>90</v>
      </c>
      <c r="B135">
        <v>3394</v>
      </c>
      <c r="C135" s="20">
        <v>4.4625806581402756</v>
      </c>
      <c r="D135" s="12" t="s">
        <v>50</v>
      </c>
      <c r="E135">
        <v>-99</v>
      </c>
      <c r="F135" t="s">
        <v>59</v>
      </c>
      <c r="G135" t="s">
        <v>59</v>
      </c>
    </row>
    <row r="136" spans="1:7" x14ac:dyDescent="0.25">
      <c r="A136" t="s">
        <v>90</v>
      </c>
      <c r="B136">
        <v>3395</v>
      </c>
      <c r="C136" s="20">
        <v>7.9910328459810724</v>
      </c>
      <c r="D136" s="12" t="s">
        <v>50</v>
      </c>
      <c r="E136">
        <v>-99</v>
      </c>
      <c r="F136" t="s">
        <v>59</v>
      </c>
      <c r="G136" t="s">
        <v>59</v>
      </c>
    </row>
    <row r="137" spans="1:7" x14ac:dyDescent="0.25">
      <c r="A137" t="s">
        <v>90</v>
      </c>
      <c r="B137">
        <v>3396</v>
      </c>
      <c r="C137" s="20">
        <v>2.9747177808102787</v>
      </c>
      <c r="D137" s="12" t="s">
        <v>50</v>
      </c>
      <c r="E137">
        <v>-99</v>
      </c>
      <c r="F137" t="s">
        <v>59</v>
      </c>
      <c r="G137" t="s">
        <v>59</v>
      </c>
    </row>
    <row r="138" spans="1:7" x14ac:dyDescent="0.25">
      <c r="A138" t="s">
        <v>90</v>
      </c>
      <c r="B138">
        <v>3397</v>
      </c>
      <c r="C138" s="20">
        <v>16.450448413771323</v>
      </c>
      <c r="D138" s="12" t="s">
        <v>50</v>
      </c>
      <c r="E138">
        <v>-99</v>
      </c>
      <c r="F138" t="s">
        <v>59</v>
      </c>
      <c r="G138" t="s">
        <v>59</v>
      </c>
    </row>
    <row r="139" spans="1:7" x14ac:dyDescent="0.25">
      <c r="A139" t="s">
        <v>90</v>
      </c>
      <c r="B139">
        <v>3398</v>
      </c>
      <c r="C139" s="20">
        <v>13.056726750652034</v>
      </c>
      <c r="D139" s="12" t="s">
        <v>50</v>
      </c>
      <c r="E139">
        <v>-99</v>
      </c>
      <c r="F139" t="s">
        <v>59</v>
      </c>
      <c r="G139" t="s">
        <v>59</v>
      </c>
    </row>
    <row r="140" spans="1:7" x14ac:dyDescent="0.25">
      <c r="A140" t="s">
        <v>91</v>
      </c>
      <c r="B140">
        <v>296</v>
      </c>
      <c r="C140" s="20">
        <v>1.9996667222462867E-2</v>
      </c>
      <c r="D140" s="12" t="s">
        <v>50</v>
      </c>
      <c r="E140">
        <v>-99</v>
      </c>
      <c r="F140" t="s">
        <v>59</v>
      </c>
      <c r="G140" t="s">
        <v>59</v>
      </c>
    </row>
    <row r="141" spans="1:7" x14ac:dyDescent="0.25">
      <c r="A141" t="s">
        <v>91</v>
      </c>
      <c r="B141">
        <v>328</v>
      </c>
      <c r="C141" s="20">
        <v>9.9983336112314334E-3</v>
      </c>
      <c r="D141" s="12" t="s">
        <v>50</v>
      </c>
      <c r="E141">
        <v>-99</v>
      </c>
      <c r="F141" t="s">
        <v>59</v>
      </c>
      <c r="G141" t="s">
        <v>59</v>
      </c>
    </row>
    <row r="142" spans="1:7" x14ac:dyDescent="0.25">
      <c r="A142" t="s">
        <v>91</v>
      </c>
      <c r="B142">
        <v>329</v>
      </c>
      <c r="C142" s="20">
        <v>2.9995000833694302E-2</v>
      </c>
      <c r="D142" s="12" t="s">
        <v>50</v>
      </c>
      <c r="E142">
        <v>-99</v>
      </c>
      <c r="F142" t="s">
        <v>59</v>
      </c>
      <c r="G142" t="s">
        <v>59</v>
      </c>
    </row>
    <row r="143" spans="1:7" x14ac:dyDescent="0.25">
      <c r="A143" t="s">
        <v>91</v>
      </c>
      <c r="B143">
        <v>487</v>
      </c>
      <c r="C143" s="20">
        <v>9.9983336112314334E-3</v>
      </c>
      <c r="D143" s="12" t="s">
        <v>50</v>
      </c>
      <c r="E143">
        <v>-99</v>
      </c>
      <c r="F143" t="s">
        <v>59</v>
      </c>
      <c r="G143" t="s">
        <v>59</v>
      </c>
    </row>
    <row r="144" spans="1:7" x14ac:dyDescent="0.25">
      <c r="A144" t="s">
        <v>91</v>
      </c>
      <c r="B144">
        <v>488</v>
      </c>
      <c r="C144" s="20">
        <v>9.9983336112314334E-3</v>
      </c>
      <c r="D144" s="12" t="s">
        <v>50</v>
      </c>
      <c r="E144">
        <v>-99</v>
      </c>
      <c r="F144" t="s">
        <v>59</v>
      </c>
      <c r="G144" t="s">
        <v>59</v>
      </c>
    </row>
    <row r="145" spans="1:7" x14ac:dyDescent="0.25">
      <c r="A145" t="s">
        <v>91</v>
      </c>
      <c r="B145">
        <v>520</v>
      </c>
      <c r="C145" s="20">
        <v>2.9995000833694302E-2</v>
      </c>
      <c r="D145" s="12" t="s">
        <v>50</v>
      </c>
      <c r="E145">
        <v>-99</v>
      </c>
      <c r="F145" t="s">
        <v>59</v>
      </c>
      <c r="G145" t="s">
        <v>59</v>
      </c>
    </row>
    <row r="146" spans="1:7" x14ac:dyDescent="0.25">
      <c r="A146" t="s">
        <v>91</v>
      </c>
      <c r="B146">
        <v>613</v>
      </c>
      <c r="C146" s="20">
        <v>6.9988335278620042E-2</v>
      </c>
      <c r="D146" s="12" t="s">
        <v>50</v>
      </c>
      <c r="E146">
        <v>-99</v>
      </c>
      <c r="F146" t="s">
        <v>59</v>
      </c>
      <c r="G146" t="s">
        <v>59</v>
      </c>
    </row>
    <row r="147" spans="1:7" x14ac:dyDescent="0.25">
      <c r="A147" t="s">
        <v>91</v>
      </c>
      <c r="B147">
        <v>666</v>
      </c>
      <c r="C147" s="20">
        <v>2.9995000833694302E-2</v>
      </c>
      <c r="D147" s="12" t="s">
        <v>50</v>
      </c>
      <c r="E147">
        <v>-99</v>
      </c>
      <c r="F147" t="s">
        <v>59</v>
      </c>
      <c r="G147" t="s">
        <v>59</v>
      </c>
    </row>
    <row r="148" spans="1:7" x14ac:dyDescent="0.25">
      <c r="A148" t="s">
        <v>91</v>
      </c>
      <c r="B148">
        <v>694</v>
      </c>
      <c r="C148" s="20">
        <v>0.11998000333477721</v>
      </c>
      <c r="D148" s="12" t="s">
        <v>50</v>
      </c>
      <c r="E148">
        <v>-99</v>
      </c>
      <c r="F148" t="s">
        <v>59</v>
      </c>
      <c r="G148" t="s">
        <v>59</v>
      </c>
    </row>
    <row r="149" spans="1:7" x14ac:dyDescent="0.25">
      <c r="A149" t="s">
        <v>91</v>
      </c>
      <c r="B149">
        <v>699</v>
      </c>
      <c r="C149" s="20">
        <v>4.9991668056157172E-2</v>
      </c>
      <c r="D149" s="12" t="s">
        <v>50</v>
      </c>
      <c r="E149">
        <v>-99</v>
      </c>
      <c r="F149" t="s">
        <v>59</v>
      </c>
      <c r="G149" t="s">
        <v>59</v>
      </c>
    </row>
    <row r="150" spans="1:7" x14ac:dyDescent="0.25">
      <c r="A150" t="s">
        <v>91</v>
      </c>
      <c r="B150">
        <v>700</v>
      </c>
      <c r="C150" s="20">
        <v>1.6663889685330176E-2</v>
      </c>
      <c r="D150" s="12" t="s">
        <v>50</v>
      </c>
      <c r="E150">
        <v>-99</v>
      </c>
      <c r="F150" t="s">
        <v>59</v>
      </c>
      <c r="G150" t="s">
        <v>59</v>
      </c>
    </row>
    <row r="151" spans="1:7" x14ac:dyDescent="0.25">
      <c r="A151" t="s">
        <v>91</v>
      </c>
      <c r="B151">
        <v>778</v>
      </c>
      <c r="C151" s="20">
        <v>2.9995000833694302E-2</v>
      </c>
      <c r="D151" s="12" t="s">
        <v>50</v>
      </c>
      <c r="E151">
        <v>-99</v>
      </c>
      <c r="F151" t="s">
        <v>59</v>
      </c>
      <c r="G151" t="s">
        <v>59</v>
      </c>
    </row>
    <row r="152" spans="1:7" x14ac:dyDescent="0.25">
      <c r="A152" t="s">
        <v>91</v>
      </c>
      <c r="B152">
        <v>797</v>
      </c>
      <c r="C152" s="20">
        <v>12.175970671757641</v>
      </c>
      <c r="D152" s="12" t="s">
        <v>50</v>
      </c>
      <c r="E152">
        <v>-99</v>
      </c>
      <c r="F152" t="s">
        <v>59</v>
      </c>
      <c r="G152" t="s">
        <v>59</v>
      </c>
    </row>
    <row r="153" spans="1:7" x14ac:dyDescent="0.25">
      <c r="A153" t="s">
        <v>91</v>
      </c>
      <c r="B153">
        <v>2670</v>
      </c>
      <c r="C153" s="20">
        <v>0.19449802166629726</v>
      </c>
      <c r="D153" s="12" t="s">
        <v>50</v>
      </c>
      <c r="E153">
        <v>-99</v>
      </c>
      <c r="F153" t="s">
        <v>59</v>
      </c>
      <c r="G153" t="s">
        <v>59</v>
      </c>
    </row>
    <row r="154" spans="1:7" x14ac:dyDescent="0.25">
      <c r="A154" t="s">
        <v>91</v>
      </c>
      <c r="B154">
        <v>2671</v>
      </c>
      <c r="C154" s="20">
        <v>27.810334504712721</v>
      </c>
      <c r="D154" s="12" t="s">
        <v>50</v>
      </c>
      <c r="E154">
        <v>-99</v>
      </c>
      <c r="F154" t="s">
        <v>59</v>
      </c>
      <c r="G154" t="s">
        <v>59</v>
      </c>
    </row>
    <row r="155" spans="1:7" x14ac:dyDescent="0.25">
      <c r="A155" t="s">
        <v>91</v>
      </c>
      <c r="B155">
        <v>3394</v>
      </c>
      <c r="C155" s="20">
        <v>5.8983261666969691</v>
      </c>
      <c r="D155" s="12" t="s">
        <v>50</v>
      </c>
      <c r="E155">
        <v>-99</v>
      </c>
      <c r="F155" t="s">
        <v>59</v>
      </c>
      <c r="G155" t="s">
        <v>59</v>
      </c>
    </row>
    <row r="156" spans="1:7" x14ac:dyDescent="0.25">
      <c r="A156" t="s">
        <v>91</v>
      </c>
      <c r="B156">
        <v>3395</v>
      </c>
      <c r="C156" s="20">
        <v>10.561986828945576</v>
      </c>
      <c r="D156" s="12" t="s">
        <v>50</v>
      </c>
      <c r="E156">
        <v>-99</v>
      </c>
      <c r="F156" t="s">
        <v>59</v>
      </c>
      <c r="G156" t="s">
        <v>59</v>
      </c>
    </row>
    <row r="157" spans="1:7" x14ac:dyDescent="0.25">
      <c r="A157" t="s">
        <v>91</v>
      </c>
      <c r="B157">
        <v>3396</v>
      </c>
      <c r="C157" s="20">
        <v>3.9317733547485147</v>
      </c>
      <c r="D157" s="12" t="s">
        <v>50</v>
      </c>
      <c r="E157">
        <v>-99</v>
      </c>
      <c r="F157" t="s">
        <v>59</v>
      </c>
      <c r="G157" t="s">
        <v>59</v>
      </c>
    </row>
    <row r="158" spans="1:7" x14ac:dyDescent="0.25">
      <c r="A158" t="s">
        <v>91</v>
      </c>
      <c r="B158">
        <v>3397</v>
      </c>
      <c r="C158" s="20">
        <v>21.743049093320334</v>
      </c>
      <c r="D158" s="12" t="s">
        <v>50</v>
      </c>
      <c r="E158">
        <v>-99</v>
      </c>
      <c r="F158" t="s">
        <v>59</v>
      </c>
      <c r="G158" t="s">
        <v>59</v>
      </c>
    </row>
    <row r="159" spans="1:7" x14ac:dyDescent="0.25">
      <c r="A159" t="s">
        <v>91</v>
      </c>
      <c r="B159">
        <v>3398</v>
      </c>
      <c r="C159" s="20">
        <v>17.25746579040592</v>
      </c>
      <c r="D159" s="12" t="s">
        <v>50</v>
      </c>
      <c r="E159">
        <v>-99</v>
      </c>
      <c r="F159" t="s">
        <v>59</v>
      </c>
      <c r="G159" t="s">
        <v>59</v>
      </c>
    </row>
    <row r="160" spans="1:7" x14ac:dyDescent="0.25">
      <c r="A160" t="s">
        <v>92</v>
      </c>
      <c r="B160">
        <v>292</v>
      </c>
      <c r="C160">
        <v>6.015392E-2</v>
      </c>
      <c r="D160" s="12" t="s">
        <v>50</v>
      </c>
      <c r="E160">
        <v>-99</v>
      </c>
      <c r="F160" t="s">
        <v>59</v>
      </c>
      <c r="G160" t="s">
        <v>59</v>
      </c>
    </row>
    <row r="161" spans="1:7" x14ac:dyDescent="0.25">
      <c r="A161" t="s">
        <v>92</v>
      </c>
      <c r="B161">
        <v>329</v>
      </c>
      <c r="C161">
        <v>0.58402940000000003</v>
      </c>
      <c r="D161" s="12" t="s">
        <v>50</v>
      </c>
      <c r="E161">
        <v>-99</v>
      </c>
      <c r="F161" t="s">
        <v>59</v>
      </c>
      <c r="G161" t="s">
        <v>59</v>
      </c>
    </row>
    <row r="162" spans="1:7" x14ac:dyDescent="0.25">
      <c r="A162" t="s">
        <v>92</v>
      </c>
      <c r="B162">
        <v>488</v>
      </c>
      <c r="C162">
        <v>0.3443813</v>
      </c>
      <c r="D162" s="12" t="s">
        <v>50</v>
      </c>
      <c r="E162">
        <v>-99</v>
      </c>
      <c r="F162" t="s">
        <v>59</v>
      </c>
      <c r="G162" t="s">
        <v>59</v>
      </c>
    </row>
    <row r="163" spans="1:7" x14ac:dyDescent="0.25">
      <c r="A163" t="s">
        <v>92</v>
      </c>
      <c r="B163">
        <v>525</v>
      </c>
      <c r="C163">
        <v>0.13266430000000001</v>
      </c>
      <c r="D163" s="12" t="s">
        <v>50</v>
      </c>
      <c r="E163">
        <v>-99</v>
      </c>
      <c r="F163" t="s">
        <v>59</v>
      </c>
      <c r="G163" t="s">
        <v>59</v>
      </c>
    </row>
    <row r="164" spans="1:7" x14ac:dyDescent="0.25">
      <c r="A164" t="s">
        <v>92</v>
      </c>
      <c r="B164">
        <v>613</v>
      </c>
      <c r="C164">
        <v>1.2515848000000001</v>
      </c>
      <c r="D164" s="12" t="s">
        <v>50</v>
      </c>
      <c r="E164">
        <v>-99</v>
      </c>
      <c r="F164" t="s">
        <v>59</v>
      </c>
      <c r="G164" t="s">
        <v>59</v>
      </c>
    </row>
    <row r="165" spans="1:7" x14ac:dyDescent="0.25">
      <c r="A165" t="s">
        <v>92</v>
      </c>
      <c r="B165">
        <v>669</v>
      </c>
      <c r="C165">
        <v>0.26245489999999999</v>
      </c>
      <c r="D165" s="12" t="s">
        <v>50</v>
      </c>
      <c r="E165">
        <v>-99</v>
      </c>
      <c r="F165" t="s">
        <v>59</v>
      </c>
      <c r="G165" t="s">
        <v>59</v>
      </c>
    </row>
    <row r="166" spans="1:7" x14ac:dyDescent="0.25">
      <c r="A166" t="s">
        <v>92</v>
      </c>
      <c r="B166">
        <v>694</v>
      </c>
      <c r="C166">
        <v>0.29708356000000002</v>
      </c>
      <c r="D166" s="12" t="s">
        <v>50</v>
      </c>
      <c r="E166">
        <v>-99</v>
      </c>
      <c r="F166" t="s">
        <v>59</v>
      </c>
      <c r="G166" t="s">
        <v>59</v>
      </c>
    </row>
    <row r="167" spans="1:7" x14ac:dyDescent="0.25">
      <c r="A167" t="s">
        <v>92</v>
      </c>
      <c r="B167">
        <v>696</v>
      </c>
      <c r="C167">
        <v>0.30771726999999999</v>
      </c>
      <c r="D167" s="12" t="s">
        <v>50</v>
      </c>
      <c r="E167">
        <v>-99</v>
      </c>
      <c r="F167" t="s">
        <v>59</v>
      </c>
      <c r="G167" t="s">
        <v>59</v>
      </c>
    </row>
    <row r="168" spans="1:7" x14ac:dyDescent="0.25">
      <c r="A168" t="s">
        <v>92</v>
      </c>
      <c r="B168">
        <v>699</v>
      </c>
      <c r="C168">
        <v>5.2665309000000002</v>
      </c>
      <c r="D168" s="12" t="s">
        <v>50</v>
      </c>
      <c r="E168">
        <v>-99</v>
      </c>
      <c r="F168" t="s">
        <v>59</v>
      </c>
      <c r="G168" t="s">
        <v>59</v>
      </c>
    </row>
    <row r="169" spans="1:7" x14ac:dyDescent="0.25">
      <c r="A169" t="s">
        <v>92</v>
      </c>
      <c r="B169">
        <v>715</v>
      </c>
      <c r="C169">
        <v>9.3090429999999995E-3</v>
      </c>
      <c r="D169" s="12" t="s">
        <v>50</v>
      </c>
      <c r="E169">
        <v>-99</v>
      </c>
      <c r="F169" t="s">
        <v>59</v>
      </c>
      <c r="G169" t="s">
        <v>59</v>
      </c>
    </row>
    <row r="170" spans="1:7" x14ac:dyDescent="0.25">
      <c r="A170" t="s">
        <v>92</v>
      </c>
      <c r="B170">
        <v>784</v>
      </c>
      <c r="C170">
        <v>1.7394217000000001</v>
      </c>
      <c r="D170" s="12" t="s">
        <v>50</v>
      </c>
      <c r="E170">
        <v>-99</v>
      </c>
      <c r="F170" t="s">
        <v>59</v>
      </c>
      <c r="G170" t="s">
        <v>59</v>
      </c>
    </row>
    <row r="171" spans="1:7" x14ac:dyDescent="0.25">
      <c r="A171" t="s">
        <v>92</v>
      </c>
      <c r="B171">
        <v>795</v>
      </c>
      <c r="C171">
        <v>0.37597348000000003</v>
      </c>
      <c r="D171" s="12" t="s">
        <v>50</v>
      </c>
      <c r="E171">
        <v>-99</v>
      </c>
      <c r="F171" t="s">
        <v>59</v>
      </c>
      <c r="G171" t="s">
        <v>59</v>
      </c>
    </row>
    <row r="172" spans="1:7" x14ac:dyDescent="0.25">
      <c r="A172" t="s">
        <v>92</v>
      </c>
      <c r="B172">
        <v>797</v>
      </c>
      <c r="C172">
        <v>46.40314</v>
      </c>
      <c r="D172" s="12" t="s">
        <v>50</v>
      </c>
      <c r="E172">
        <v>-99</v>
      </c>
      <c r="F172" t="s">
        <v>59</v>
      </c>
      <c r="G172" t="s">
        <v>59</v>
      </c>
    </row>
    <row r="173" spans="1:7" x14ac:dyDescent="0.25">
      <c r="A173" t="s">
        <v>92</v>
      </c>
      <c r="B173">
        <v>2671</v>
      </c>
      <c r="C173">
        <v>1.2835001269999999</v>
      </c>
      <c r="D173" s="12" t="s">
        <v>50</v>
      </c>
      <c r="E173">
        <v>-99</v>
      </c>
      <c r="F173" t="s">
        <v>59</v>
      </c>
      <c r="G173" t="s">
        <v>59</v>
      </c>
    </row>
    <row r="174" spans="1:7" x14ac:dyDescent="0.25">
      <c r="A174" t="s">
        <v>92</v>
      </c>
      <c r="B174">
        <v>3395</v>
      </c>
      <c r="C174">
        <v>1.7231149880284</v>
      </c>
      <c r="D174" s="12" t="s">
        <v>50</v>
      </c>
      <c r="E174">
        <v>-99</v>
      </c>
      <c r="F174" t="s">
        <v>59</v>
      </c>
      <c r="G174" t="s">
        <v>59</v>
      </c>
    </row>
    <row r="175" spans="1:7" x14ac:dyDescent="0.25">
      <c r="A175" t="s">
        <v>92</v>
      </c>
      <c r="B175">
        <v>3396</v>
      </c>
      <c r="C175">
        <v>11.2146869332575</v>
      </c>
      <c r="D175" s="12" t="s">
        <v>50</v>
      </c>
      <c r="E175">
        <v>-99</v>
      </c>
      <c r="F175" t="s">
        <v>59</v>
      </c>
      <c r="G175" t="s">
        <v>59</v>
      </c>
    </row>
    <row r="176" spans="1:7" x14ac:dyDescent="0.25">
      <c r="A176" t="s">
        <v>92</v>
      </c>
      <c r="B176">
        <v>3397</v>
      </c>
      <c r="C176">
        <v>14.391379369287501</v>
      </c>
      <c r="D176" s="12" t="s">
        <v>50</v>
      </c>
      <c r="E176">
        <v>-99</v>
      </c>
      <c r="F176" t="s">
        <v>59</v>
      </c>
      <c r="G176" t="s">
        <v>59</v>
      </c>
    </row>
    <row r="177" spans="1:7" x14ac:dyDescent="0.25">
      <c r="A177" t="s">
        <v>92</v>
      </c>
      <c r="B177">
        <v>3398</v>
      </c>
      <c r="C177">
        <v>14.3528740064265</v>
      </c>
      <c r="D177" s="12" t="s">
        <v>50</v>
      </c>
      <c r="E177">
        <v>-99</v>
      </c>
      <c r="F177" t="s">
        <v>59</v>
      </c>
      <c r="G177" t="s">
        <v>59</v>
      </c>
    </row>
    <row r="178" spans="1:7" x14ac:dyDescent="0.25">
      <c r="A178" t="s">
        <v>93</v>
      </c>
      <c r="B178">
        <v>292</v>
      </c>
      <c r="C178">
        <v>0.105377216</v>
      </c>
      <c r="D178" s="12" t="s">
        <v>50</v>
      </c>
      <c r="E178">
        <v>-99</v>
      </c>
      <c r="F178" t="s">
        <v>59</v>
      </c>
      <c r="G178" t="s">
        <v>59</v>
      </c>
    </row>
    <row r="179" spans="1:7" x14ac:dyDescent="0.25">
      <c r="A179" t="s">
        <v>93</v>
      </c>
      <c r="B179">
        <v>329</v>
      </c>
      <c r="C179">
        <v>0.46967830199999999</v>
      </c>
      <c r="D179" s="12" t="s">
        <v>50</v>
      </c>
      <c r="E179">
        <v>-99</v>
      </c>
      <c r="F179" t="s">
        <v>59</v>
      </c>
      <c r="G179" t="s">
        <v>59</v>
      </c>
    </row>
    <row r="180" spans="1:7" x14ac:dyDescent="0.25">
      <c r="A180" t="s">
        <v>93</v>
      </c>
      <c r="B180">
        <v>488</v>
      </c>
      <c r="C180">
        <v>0.64095131000000005</v>
      </c>
      <c r="D180" s="12" t="s">
        <v>50</v>
      </c>
      <c r="E180">
        <v>-99</v>
      </c>
      <c r="F180" t="s">
        <v>59</v>
      </c>
      <c r="G180" t="s">
        <v>59</v>
      </c>
    </row>
    <row r="181" spans="1:7" x14ac:dyDescent="0.25">
      <c r="A181" t="s">
        <v>93</v>
      </c>
      <c r="B181">
        <v>525</v>
      </c>
      <c r="C181">
        <v>0.137221594</v>
      </c>
      <c r="D181" s="12" t="s">
        <v>50</v>
      </c>
      <c r="E181">
        <v>-99</v>
      </c>
      <c r="F181" t="s">
        <v>59</v>
      </c>
      <c r="G181" t="s">
        <v>59</v>
      </c>
    </row>
    <row r="182" spans="1:7" x14ac:dyDescent="0.25">
      <c r="A182" t="s">
        <v>93</v>
      </c>
      <c r="B182">
        <v>669</v>
      </c>
      <c r="C182">
        <v>4.7188533999999997E-2</v>
      </c>
      <c r="D182" s="12" t="s">
        <v>50</v>
      </c>
      <c r="E182">
        <v>-99</v>
      </c>
      <c r="F182" t="s">
        <v>59</v>
      </c>
      <c r="G182" t="s">
        <v>59</v>
      </c>
    </row>
    <row r="183" spans="1:7" x14ac:dyDescent="0.25">
      <c r="A183" t="s">
        <v>93</v>
      </c>
      <c r="B183">
        <v>694</v>
      </c>
      <c r="C183">
        <v>8.7615830000000006E-2</v>
      </c>
      <c r="D183" s="12" t="s">
        <v>50</v>
      </c>
      <c r="E183">
        <v>-99</v>
      </c>
      <c r="F183" t="s">
        <v>59</v>
      </c>
      <c r="G183" t="s">
        <v>59</v>
      </c>
    </row>
    <row r="184" spans="1:7" x14ac:dyDescent="0.25">
      <c r="A184" t="s">
        <v>93</v>
      </c>
      <c r="B184">
        <v>696</v>
      </c>
      <c r="C184">
        <v>0.98644003999999996</v>
      </c>
      <c r="D184" s="12" t="s">
        <v>50</v>
      </c>
      <c r="E184">
        <v>-99</v>
      </c>
      <c r="F184" t="s">
        <v>59</v>
      </c>
      <c r="G184" t="s">
        <v>59</v>
      </c>
    </row>
    <row r="185" spans="1:7" x14ac:dyDescent="0.25">
      <c r="A185" t="s">
        <v>93</v>
      </c>
      <c r="B185">
        <v>699</v>
      </c>
      <c r="C185">
        <v>59.9052656</v>
      </c>
      <c r="D185" s="12" t="s">
        <v>50</v>
      </c>
      <c r="E185">
        <v>-99</v>
      </c>
      <c r="F185" t="s">
        <v>59</v>
      </c>
      <c r="G185" t="s">
        <v>59</v>
      </c>
    </row>
    <row r="186" spans="1:7" x14ac:dyDescent="0.25">
      <c r="A186" t="s">
        <v>93</v>
      </c>
      <c r="B186">
        <v>715</v>
      </c>
      <c r="C186">
        <v>1.6395125E-2</v>
      </c>
      <c r="D186" s="12" t="s">
        <v>50</v>
      </c>
      <c r="E186">
        <v>-99</v>
      </c>
      <c r="F186" t="s">
        <v>59</v>
      </c>
      <c r="G186" t="s">
        <v>59</v>
      </c>
    </row>
    <row r="187" spans="1:7" x14ac:dyDescent="0.25">
      <c r="A187" t="s">
        <v>93</v>
      </c>
      <c r="B187">
        <v>795</v>
      </c>
      <c r="C187">
        <v>3.9446390999999997E-2</v>
      </c>
      <c r="D187" s="12" t="s">
        <v>50</v>
      </c>
      <c r="E187">
        <v>-99</v>
      </c>
      <c r="F187" t="s">
        <v>59</v>
      </c>
      <c r="G187" t="s">
        <v>59</v>
      </c>
    </row>
    <row r="188" spans="1:7" x14ac:dyDescent="0.25">
      <c r="A188" t="s">
        <v>93</v>
      </c>
      <c r="B188">
        <v>797</v>
      </c>
      <c r="C188">
        <v>9.984210934</v>
      </c>
      <c r="D188" s="12" t="s">
        <v>50</v>
      </c>
      <c r="E188">
        <v>-99</v>
      </c>
      <c r="F188" t="s">
        <v>59</v>
      </c>
      <c r="G188" t="s">
        <v>59</v>
      </c>
    </row>
    <row r="189" spans="1:7" x14ac:dyDescent="0.25">
      <c r="A189" t="s">
        <v>93</v>
      </c>
      <c r="B189">
        <v>2671</v>
      </c>
      <c r="C189">
        <v>0.78048503499999999</v>
      </c>
      <c r="D189" s="12" t="s">
        <v>50</v>
      </c>
      <c r="E189">
        <v>-99</v>
      </c>
      <c r="F189" t="s">
        <v>59</v>
      </c>
      <c r="G189" t="s">
        <v>59</v>
      </c>
    </row>
    <row r="190" spans="1:7" x14ac:dyDescent="0.25">
      <c r="A190" t="s">
        <v>93</v>
      </c>
      <c r="B190">
        <v>3395</v>
      </c>
      <c r="C190">
        <v>1.10788697747528</v>
      </c>
      <c r="D190" s="12" t="s">
        <v>50</v>
      </c>
      <c r="E190">
        <v>-99</v>
      </c>
      <c r="F190" t="s">
        <v>59</v>
      </c>
      <c r="G190" t="s">
        <v>59</v>
      </c>
    </row>
    <row r="191" spans="1:7" x14ac:dyDescent="0.25">
      <c r="A191" t="s">
        <v>93</v>
      </c>
      <c r="B191">
        <v>3396</v>
      </c>
      <c r="C191">
        <v>7.2105493226743604</v>
      </c>
      <c r="D191" s="12" t="s">
        <v>50</v>
      </c>
      <c r="E191">
        <v>-99</v>
      </c>
      <c r="F191" t="s">
        <v>59</v>
      </c>
      <c r="G191" t="s">
        <v>59</v>
      </c>
    </row>
    <row r="192" spans="1:7" x14ac:dyDescent="0.25">
      <c r="A192" t="s">
        <v>93</v>
      </c>
      <c r="B192">
        <v>3397</v>
      </c>
      <c r="C192">
        <v>9.25302252137182</v>
      </c>
      <c r="D192" s="12" t="s">
        <v>50</v>
      </c>
      <c r="E192">
        <v>-99</v>
      </c>
      <c r="F192" t="s">
        <v>59</v>
      </c>
      <c r="G192" t="s">
        <v>59</v>
      </c>
    </row>
    <row r="193" spans="1:7" x14ac:dyDescent="0.25">
      <c r="A193" t="s">
        <v>93</v>
      </c>
      <c r="B193">
        <v>3398</v>
      </c>
      <c r="C193">
        <v>9.22826527047852</v>
      </c>
      <c r="D193" s="12" t="s">
        <v>50</v>
      </c>
      <c r="E193">
        <v>-99</v>
      </c>
      <c r="F193" t="s">
        <v>59</v>
      </c>
      <c r="G193" t="s">
        <v>59</v>
      </c>
    </row>
    <row r="194" spans="1:7" x14ac:dyDescent="0.25">
      <c r="A194" t="s">
        <v>94</v>
      </c>
      <c r="B194">
        <v>292</v>
      </c>
      <c r="C194">
        <v>6.015392E-2</v>
      </c>
      <c r="D194" s="12" t="s">
        <v>50</v>
      </c>
      <c r="E194">
        <v>-99</v>
      </c>
      <c r="F194" t="s">
        <v>59</v>
      </c>
      <c r="G194" t="s">
        <v>59</v>
      </c>
    </row>
    <row r="195" spans="1:7" x14ac:dyDescent="0.25">
      <c r="A195" t="s">
        <v>94</v>
      </c>
      <c r="B195">
        <v>329</v>
      </c>
      <c r="C195">
        <v>0.58402940000000003</v>
      </c>
      <c r="D195" s="12" t="s">
        <v>50</v>
      </c>
      <c r="E195">
        <v>-99</v>
      </c>
      <c r="F195" t="s">
        <v>59</v>
      </c>
      <c r="G195" t="s">
        <v>59</v>
      </c>
    </row>
    <row r="196" spans="1:7" x14ac:dyDescent="0.25">
      <c r="A196" t="s">
        <v>94</v>
      </c>
      <c r="B196">
        <v>488</v>
      </c>
      <c r="C196">
        <v>0.3443813</v>
      </c>
      <c r="D196" s="12" t="s">
        <v>50</v>
      </c>
      <c r="E196">
        <v>-99</v>
      </c>
      <c r="F196" t="s">
        <v>59</v>
      </c>
      <c r="G196" t="s">
        <v>59</v>
      </c>
    </row>
    <row r="197" spans="1:7" x14ac:dyDescent="0.25">
      <c r="A197" t="s">
        <v>94</v>
      </c>
      <c r="B197">
        <v>525</v>
      </c>
      <c r="C197">
        <v>0.13266430000000001</v>
      </c>
      <c r="D197" s="12" t="s">
        <v>50</v>
      </c>
      <c r="E197">
        <v>-99</v>
      </c>
      <c r="F197" t="s">
        <v>59</v>
      </c>
      <c r="G197" t="s">
        <v>59</v>
      </c>
    </row>
    <row r="198" spans="1:7" x14ac:dyDescent="0.25">
      <c r="A198" t="s">
        <v>94</v>
      </c>
      <c r="B198">
        <v>613</v>
      </c>
      <c r="C198">
        <v>1.2515848000000001</v>
      </c>
      <c r="D198" s="12" t="s">
        <v>50</v>
      </c>
      <c r="E198">
        <v>-99</v>
      </c>
      <c r="F198" t="s">
        <v>59</v>
      </c>
      <c r="G198" t="s">
        <v>59</v>
      </c>
    </row>
    <row r="199" spans="1:7" x14ac:dyDescent="0.25">
      <c r="A199" t="s">
        <v>94</v>
      </c>
      <c r="B199">
        <v>669</v>
      </c>
      <c r="C199">
        <v>0.26245489999999999</v>
      </c>
      <c r="D199" s="12" t="s">
        <v>50</v>
      </c>
      <c r="E199">
        <v>-99</v>
      </c>
      <c r="F199" t="s">
        <v>59</v>
      </c>
      <c r="G199" t="s">
        <v>59</v>
      </c>
    </row>
    <row r="200" spans="1:7" x14ac:dyDescent="0.25">
      <c r="A200" t="s">
        <v>94</v>
      </c>
      <c r="B200">
        <v>694</v>
      </c>
      <c r="C200">
        <v>0.29708356000000002</v>
      </c>
      <c r="D200" s="12" t="s">
        <v>50</v>
      </c>
      <c r="E200">
        <v>-99</v>
      </c>
      <c r="F200" t="s">
        <v>59</v>
      </c>
      <c r="G200" t="s">
        <v>59</v>
      </c>
    </row>
    <row r="201" spans="1:7" x14ac:dyDescent="0.25">
      <c r="A201" t="s">
        <v>94</v>
      </c>
      <c r="B201">
        <v>696</v>
      </c>
      <c r="C201">
        <v>0.30771726999999999</v>
      </c>
      <c r="D201" s="12" t="s">
        <v>50</v>
      </c>
      <c r="E201">
        <v>-99</v>
      </c>
      <c r="F201" t="s">
        <v>59</v>
      </c>
      <c r="G201" t="s">
        <v>59</v>
      </c>
    </row>
    <row r="202" spans="1:7" x14ac:dyDescent="0.25">
      <c r="A202" t="s">
        <v>94</v>
      </c>
      <c r="B202">
        <v>699</v>
      </c>
      <c r="C202">
        <v>5.2665309000000002</v>
      </c>
      <c r="D202" s="12" t="s">
        <v>50</v>
      </c>
      <c r="E202">
        <v>-99</v>
      </c>
      <c r="F202" t="s">
        <v>59</v>
      </c>
      <c r="G202" t="s">
        <v>59</v>
      </c>
    </row>
    <row r="203" spans="1:7" x14ac:dyDescent="0.25">
      <c r="A203" t="s">
        <v>94</v>
      </c>
      <c r="B203">
        <v>715</v>
      </c>
      <c r="C203">
        <v>9.3090429999999995E-3</v>
      </c>
      <c r="D203" s="12" t="s">
        <v>50</v>
      </c>
      <c r="E203">
        <v>-99</v>
      </c>
      <c r="F203" t="s">
        <v>59</v>
      </c>
      <c r="G203" t="s">
        <v>59</v>
      </c>
    </row>
    <row r="204" spans="1:7" x14ac:dyDescent="0.25">
      <c r="A204" t="s">
        <v>94</v>
      </c>
      <c r="B204">
        <v>784</v>
      </c>
      <c r="C204">
        <v>1.7394217000000001</v>
      </c>
      <c r="D204" s="12" t="s">
        <v>50</v>
      </c>
      <c r="E204">
        <v>-99</v>
      </c>
      <c r="F204" t="s">
        <v>59</v>
      </c>
      <c r="G204" t="s">
        <v>59</v>
      </c>
    </row>
    <row r="205" spans="1:7" x14ac:dyDescent="0.25">
      <c r="A205" t="s">
        <v>94</v>
      </c>
      <c r="B205">
        <v>795</v>
      </c>
      <c r="C205">
        <v>0.37597348000000003</v>
      </c>
      <c r="D205" s="12" t="s">
        <v>50</v>
      </c>
      <c r="E205">
        <v>-99</v>
      </c>
      <c r="F205" t="s">
        <v>59</v>
      </c>
      <c r="G205" t="s">
        <v>59</v>
      </c>
    </row>
    <row r="206" spans="1:7" x14ac:dyDescent="0.25">
      <c r="A206" t="s">
        <v>94</v>
      </c>
      <c r="B206">
        <v>797</v>
      </c>
      <c r="C206">
        <v>46.40314</v>
      </c>
      <c r="D206" s="12" t="s">
        <v>50</v>
      </c>
      <c r="E206">
        <v>-99</v>
      </c>
      <c r="F206" t="s">
        <v>59</v>
      </c>
      <c r="G206" t="s">
        <v>59</v>
      </c>
    </row>
    <row r="207" spans="1:7" x14ac:dyDescent="0.25">
      <c r="A207" t="s">
        <v>94</v>
      </c>
      <c r="B207">
        <v>2671</v>
      </c>
      <c r="C207">
        <v>1.2835001269999999</v>
      </c>
      <c r="D207" s="12" t="s">
        <v>50</v>
      </c>
      <c r="E207">
        <v>-99</v>
      </c>
      <c r="F207" t="s">
        <v>59</v>
      </c>
      <c r="G207" t="s">
        <v>59</v>
      </c>
    </row>
    <row r="208" spans="1:7" x14ac:dyDescent="0.25">
      <c r="A208" t="s">
        <v>94</v>
      </c>
      <c r="B208">
        <v>3394</v>
      </c>
      <c r="C208">
        <v>5.1569862991251103</v>
      </c>
      <c r="D208" s="12" t="s">
        <v>50</v>
      </c>
      <c r="E208">
        <v>-99</v>
      </c>
      <c r="F208" t="s">
        <v>59</v>
      </c>
      <c r="G208" t="s">
        <v>59</v>
      </c>
    </row>
    <row r="209" spans="1:7" x14ac:dyDescent="0.25">
      <c r="A209" t="s">
        <v>94</v>
      </c>
      <c r="B209">
        <v>3395</v>
      </c>
      <c r="C209">
        <v>3.5498661293457698</v>
      </c>
      <c r="D209" s="12" t="s">
        <v>50</v>
      </c>
      <c r="E209">
        <v>-99</v>
      </c>
      <c r="F209" t="s">
        <v>59</v>
      </c>
      <c r="G209" t="s">
        <v>59</v>
      </c>
    </row>
    <row r="210" spans="1:7" x14ac:dyDescent="0.25">
      <c r="A210" t="s">
        <v>94</v>
      </c>
      <c r="B210">
        <v>3396</v>
      </c>
      <c r="C210">
        <v>4.5644529626094696</v>
      </c>
      <c r="D210" s="12" t="s">
        <v>50</v>
      </c>
      <c r="E210">
        <v>-99</v>
      </c>
      <c r="F210" t="s">
        <v>59</v>
      </c>
      <c r="G210" t="s">
        <v>59</v>
      </c>
    </row>
    <row r="211" spans="1:7" x14ac:dyDescent="0.25">
      <c r="A211" t="s">
        <v>94</v>
      </c>
      <c r="B211">
        <v>3397</v>
      </c>
      <c r="C211">
        <v>13.3935316906182</v>
      </c>
      <c r="D211" s="12" t="s">
        <v>50</v>
      </c>
      <c r="E211">
        <v>-99</v>
      </c>
      <c r="F211" t="s">
        <v>59</v>
      </c>
      <c r="G211" t="s">
        <v>59</v>
      </c>
    </row>
    <row r="212" spans="1:7" x14ac:dyDescent="0.25">
      <c r="A212" t="s">
        <v>94</v>
      </c>
      <c r="B212">
        <v>3398</v>
      </c>
      <c r="C212">
        <v>15.0172182153013</v>
      </c>
      <c r="D212" s="12" t="s">
        <v>50</v>
      </c>
      <c r="E212">
        <v>-99</v>
      </c>
      <c r="F212" t="s">
        <v>59</v>
      </c>
      <c r="G212" t="s">
        <v>59</v>
      </c>
    </row>
    <row r="213" spans="1:7" x14ac:dyDescent="0.25">
      <c r="A213" t="s">
        <v>95</v>
      </c>
      <c r="B213">
        <v>347</v>
      </c>
      <c r="C213">
        <v>2.6213377E-2</v>
      </c>
      <c r="D213" s="12" t="s">
        <v>50</v>
      </c>
      <c r="E213">
        <v>-99</v>
      </c>
      <c r="F213" t="s">
        <v>59</v>
      </c>
      <c r="G213" t="s">
        <v>59</v>
      </c>
    </row>
    <row r="214" spans="1:7" x14ac:dyDescent="0.25">
      <c r="A214" t="s">
        <v>95</v>
      </c>
      <c r="B214">
        <v>525</v>
      </c>
      <c r="C214">
        <v>0.38730073100000001</v>
      </c>
      <c r="D214" s="12" t="s">
        <v>50</v>
      </c>
      <c r="E214">
        <v>-99</v>
      </c>
      <c r="F214" t="s">
        <v>59</v>
      </c>
      <c r="G214" t="s">
        <v>59</v>
      </c>
    </row>
    <row r="215" spans="1:7" x14ac:dyDescent="0.25">
      <c r="A215" t="s">
        <v>95</v>
      </c>
      <c r="B215">
        <v>699</v>
      </c>
      <c r="C215">
        <v>6.867400312</v>
      </c>
      <c r="D215" s="12" t="s">
        <v>50</v>
      </c>
      <c r="E215">
        <v>-99</v>
      </c>
      <c r="F215" t="s">
        <v>59</v>
      </c>
      <c r="G215" t="s">
        <v>59</v>
      </c>
    </row>
    <row r="216" spans="1:7" x14ac:dyDescent="0.25">
      <c r="A216" t="s">
        <v>95</v>
      </c>
      <c r="B216">
        <v>784</v>
      </c>
      <c r="C216">
        <v>1.7918972929999999</v>
      </c>
      <c r="D216" s="12" t="s">
        <v>50</v>
      </c>
      <c r="E216">
        <v>-99</v>
      </c>
      <c r="F216" t="s">
        <v>59</v>
      </c>
      <c r="G216" t="s">
        <v>59</v>
      </c>
    </row>
    <row r="217" spans="1:7" x14ac:dyDescent="0.25">
      <c r="A217" t="s">
        <v>95</v>
      </c>
      <c r="B217">
        <v>797</v>
      </c>
      <c r="C217">
        <v>6.9194374190000003</v>
      </c>
      <c r="D217" s="12" t="s">
        <v>50</v>
      </c>
      <c r="E217">
        <v>-99</v>
      </c>
      <c r="F217" t="s">
        <v>59</v>
      </c>
      <c r="G217" t="s">
        <v>59</v>
      </c>
    </row>
    <row r="218" spans="1:7" x14ac:dyDescent="0.25">
      <c r="A218" t="s">
        <v>95</v>
      </c>
      <c r="B218">
        <v>2302</v>
      </c>
      <c r="C218">
        <v>0.97682849299999996</v>
      </c>
      <c r="D218" s="12" t="s">
        <v>50</v>
      </c>
      <c r="E218">
        <v>-99</v>
      </c>
      <c r="F218" t="s">
        <v>59</v>
      </c>
      <c r="G218" t="s">
        <v>59</v>
      </c>
    </row>
    <row r="219" spans="1:7" x14ac:dyDescent="0.25">
      <c r="A219" t="s">
        <v>95</v>
      </c>
      <c r="B219">
        <v>2670</v>
      </c>
      <c r="C219">
        <v>0.12506500000000001</v>
      </c>
      <c r="D219" s="12" t="s">
        <v>50</v>
      </c>
      <c r="E219">
        <v>-99</v>
      </c>
      <c r="F219" t="s">
        <v>59</v>
      </c>
      <c r="G219" t="s">
        <v>59</v>
      </c>
    </row>
    <row r="220" spans="1:7" x14ac:dyDescent="0.25">
      <c r="A220" t="s">
        <v>95</v>
      </c>
      <c r="B220">
        <v>2671</v>
      </c>
      <c r="C220">
        <v>48.800573409999998</v>
      </c>
      <c r="D220" s="12" t="s">
        <v>50</v>
      </c>
      <c r="E220">
        <v>-99</v>
      </c>
      <c r="F220" t="s">
        <v>59</v>
      </c>
      <c r="G220" t="s">
        <v>59</v>
      </c>
    </row>
    <row r="221" spans="1:7" x14ac:dyDescent="0.25">
      <c r="A221" t="s">
        <v>95</v>
      </c>
      <c r="B221">
        <v>3394</v>
      </c>
      <c r="C221">
        <v>0.88168614300304304</v>
      </c>
      <c r="D221" s="12" t="s">
        <v>50</v>
      </c>
      <c r="E221">
        <v>-99</v>
      </c>
      <c r="F221" t="s">
        <v>59</v>
      </c>
      <c r="G221" t="s">
        <v>59</v>
      </c>
    </row>
    <row r="222" spans="1:7" x14ac:dyDescent="0.25">
      <c r="A222" t="s">
        <v>95</v>
      </c>
      <c r="B222">
        <v>3395</v>
      </c>
      <c r="C222">
        <v>4.1952183929285098</v>
      </c>
      <c r="D222" s="12" t="s">
        <v>50</v>
      </c>
      <c r="E222">
        <v>-99</v>
      </c>
      <c r="F222" t="s">
        <v>59</v>
      </c>
      <c r="G222" t="s">
        <v>59</v>
      </c>
    </row>
    <row r="223" spans="1:7" x14ac:dyDescent="0.25">
      <c r="A223" t="s">
        <v>95</v>
      </c>
      <c r="B223">
        <v>3396</v>
      </c>
      <c r="C223">
        <v>8.8624933469554197</v>
      </c>
      <c r="D223" s="12" t="s">
        <v>50</v>
      </c>
      <c r="E223">
        <v>-99</v>
      </c>
      <c r="F223" t="s">
        <v>59</v>
      </c>
      <c r="G223" t="s">
        <v>59</v>
      </c>
    </row>
    <row r="224" spans="1:7" x14ac:dyDescent="0.25">
      <c r="A224" t="s">
        <v>95</v>
      </c>
      <c r="B224">
        <v>3397</v>
      </c>
      <c r="C224">
        <v>13.0845241876162</v>
      </c>
      <c r="D224" s="12" t="s">
        <v>50</v>
      </c>
      <c r="E224">
        <v>-99</v>
      </c>
      <c r="F224" t="s">
        <v>59</v>
      </c>
      <c r="G224" t="s">
        <v>59</v>
      </c>
    </row>
    <row r="225" spans="1:7" x14ac:dyDescent="0.25">
      <c r="A225" t="s">
        <v>95</v>
      </c>
      <c r="B225">
        <v>3398</v>
      </c>
      <c r="C225">
        <v>7.0813618924967896</v>
      </c>
      <c r="D225" s="12" t="s">
        <v>50</v>
      </c>
      <c r="E225">
        <v>-99</v>
      </c>
      <c r="F225" t="s">
        <v>59</v>
      </c>
      <c r="G225" t="s">
        <v>59</v>
      </c>
    </row>
    <row r="226" spans="1:7" x14ac:dyDescent="0.25">
      <c r="A226" t="s">
        <v>96</v>
      </c>
      <c r="B226">
        <v>292</v>
      </c>
      <c r="C226">
        <v>6.015392E-2</v>
      </c>
      <c r="D226" s="12" t="s">
        <v>50</v>
      </c>
      <c r="E226">
        <v>-99</v>
      </c>
      <c r="F226" t="s">
        <v>59</v>
      </c>
      <c r="G226" t="s">
        <v>59</v>
      </c>
    </row>
    <row r="227" spans="1:7" x14ac:dyDescent="0.25">
      <c r="A227" t="s">
        <v>96</v>
      </c>
      <c r="B227">
        <v>329</v>
      </c>
      <c r="C227">
        <v>0.58402940000000003</v>
      </c>
      <c r="D227" s="12" t="s">
        <v>50</v>
      </c>
      <c r="E227">
        <v>-99</v>
      </c>
      <c r="F227" t="s">
        <v>59</v>
      </c>
      <c r="G227" t="s">
        <v>59</v>
      </c>
    </row>
    <row r="228" spans="1:7" x14ac:dyDescent="0.25">
      <c r="A228" t="s">
        <v>96</v>
      </c>
      <c r="B228">
        <v>488</v>
      </c>
      <c r="C228">
        <v>0.3443813</v>
      </c>
      <c r="D228" s="12" t="s">
        <v>50</v>
      </c>
      <c r="E228">
        <v>-99</v>
      </c>
      <c r="F228" t="s">
        <v>59</v>
      </c>
      <c r="G228" t="s">
        <v>59</v>
      </c>
    </row>
    <row r="229" spans="1:7" x14ac:dyDescent="0.25">
      <c r="A229" t="s">
        <v>96</v>
      </c>
      <c r="B229">
        <v>525</v>
      </c>
      <c r="C229">
        <v>0.13266430000000001</v>
      </c>
      <c r="D229" s="12" t="s">
        <v>50</v>
      </c>
      <c r="E229">
        <v>-99</v>
      </c>
      <c r="F229" t="s">
        <v>59</v>
      </c>
      <c r="G229" t="s">
        <v>59</v>
      </c>
    </row>
    <row r="230" spans="1:7" x14ac:dyDescent="0.25">
      <c r="A230" t="s">
        <v>96</v>
      </c>
      <c r="B230">
        <v>613</v>
      </c>
      <c r="C230">
        <v>1.2515848000000001</v>
      </c>
      <c r="D230" s="12" t="s">
        <v>50</v>
      </c>
      <c r="E230">
        <v>-99</v>
      </c>
      <c r="F230" t="s">
        <v>59</v>
      </c>
      <c r="G230" t="s">
        <v>59</v>
      </c>
    </row>
    <row r="231" spans="1:7" x14ac:dyDescent="0.25">
      <c r="A231" t="s">
        <v>96</v>
      </c>
      <c r="B231">
        <v>669</v>
      </c>
      <c r="C231">
        <v>0.26245489999999999</v>
      </c>
      <c r="D231" s="12" t="s">
        <v>50</v>
      </c>
      <c r="E231">
        <v>-99</v>
      </c>
      <c r="F231" t="s">
        <v>59</v>
      </c>
      <c r="G231" t="s">
        <v>59</v>
      </c>
    </row>
    <row r="232" spans="1:7" x14ac:dyDescent="0.25">
      <c r="A232" t="s">
        <v>96</v>
      </c>
      <c r="B232">
        <v>694</v>
      </c>
      <c r="C232">
        <v>0.29708356000000002</v>
      </c>
      <c r="D232" s="12" t="s">
        <v>50</v>
      </c>
      <c r="E232">
        <v>-99</v>
      </c>
      <c r="F232" t="s">
        <v>59</v>
      </c>
      <c r="G232" t="s">
        <v>59</v>
      </c>
    </row>
    <row r="233" spans="1:7" x14ac:dyDescent="0.25">
      <c r="A233" t="s">
        <v>96</v>
      </c>
      <c r="B233">
        <v>696</v>
      </c>
      <c r="C233">
        <v>0.30771726999999999</v>
      </c>
      <c r="D233" s="12" t="s">
        <v>50</v>
      </c>
      <c r="E233">
        <v>-99</v>
      </c>
      <c r="F233" t="s">
        <v>59</v>
      </c>
      <c r="G233" t="s">
        <v>59</v>
      </c>
    </row>
    <row r="234" spans="1:7" x14ac:dyDescent="0.25">
      <c r="A234" t="s">
        <v>96</v>
      </c>
      <c r="B234">
        <v>699</v>
      </c>
      <c r="C234">
        <v>5.2665309000000002</v>
      </c>
      <c r="D234" s="12" t="s">
        <v>50</v>
      </c>
      <c r="E234">
        <v>-99</v>
      </c>
      <c r="F234" t="s">
        <v>59</v>
      </c>
      <c r="G234" t="s">
        <v>59</v>
      </c>
    </row>
    <row r="235" spans="1:7" x14ac:dyDescent="0.25">
      <c r="A235" t="s">
        <v>96</v>
      </c>
      <c r="B235">
        <v>715</v>
      </c>
      <c r="C235">
        <v>9.3090429999999995E-3</v>
      </c>
      <c r="D235" s="12" t="s">
        <v>50</v>
      </c>
      <c r="E235">
        <v>-99</v>
      </c>
      <c r="F235" t="s">
        <v>59</v>
      </c>
      <c r="G235" t="s">
        <v>59</v>
      </c>
    </row>
    <row r="236" spans="1:7" x14ac:dyDescent="0.25">
      <c r="A236" t="s">
        <v>96</v>
      </c>
      <c r="B236">
        <v>784</v>
      </c>
      <c r="C236">
        <v>1.7394217000000001</v>
      </c>
      <c r="D236" s="12" t="s">
        <v>50</v>
      </c>
      <c r="E236">
        <v>-99</v>
      </c>
      <c r="F236" t="s">
        <v>59</v>
      </c>
      <c r="G236" t="s">
        <v>59</v>
      </c>
    </row>
    <row r="237" spans="1:7" x14ac:dyDescent="0.25">
      <c r="A237" t="s">
        <v>96</v>
      </c>
      <c r="B237">
        <v>795</v>
      </c>
      <c r="C237">
        <v>0.37597348000000003</v>
      </c>
      <c r="D237" s="12" t="s">
        <v>50</v>
      </c>
      <c r="E237">
        <v>-99</v>
      </c>
      <c r="F237" t="s">
        <v>59</v>
      </c>
      <c r="G237" t="s">
        <v>59</v>
      </c>
    </row>
    <row r="238" spans="1:7" x14ac:dyDescent="0.25">
      <c r="A238" t="s">
        <v>96</v>
      </c>
      <c r="B238">
        <v>797</v>
      </c>
      <c r="C238">
        <v>46.40314</v>
      </c>
      <c r="D238" s="12" t="s">
        <v>50</v>
      </c>
      <c r="E238">
        <v>-99</v>
      </c>
      <c r="F238" t="s">
        <v>59</v>
      </c>
      <c r="G238" t="s">
        <v>59</v>
      </c>
    </row>
    <row r="239" spans="1:7" x14ac:dyDescent="0.25">
      <c r="A239" t="s">
        <v>96</v>
      </c>
      <c r="B239">
        <v>2671</v>
      </c>
      <c r="C239">
        <v>1.2835001269999999</v>
      </c>
      <c r="D239" s="12" t="s">
        <v>50</v>
      </c>
      <c r="E239">
        <v>-99</v>
      </c>
      <c r="F239" t="s">
        <v>59</v>
      </c>
      <c r="G239" t="s">
        <v>59</v>
      </c>
    </row>
    <row r="240" spans="1:7" x14ac:dyDescent="0.25">
      <c r="A240" t="s">
        <v>96</v>
      </c>
      <c r="B240">
        <v>3394</v>
      </c>
      <c r="C240">
        <v>5.1569862991251103</v>
      </c>
      <c r="D240" s="12" t="s">
        <v>50</v>
      </c>
      <c r="E240">
        <v>-99</v>
      </c>
      <c r="F240" t="s">
        <v>59</v>
      </c>
      <c r="G240" t="s">
        <v>59</v>
      </c>
    </row>
    <row r="241" spans="1:7" x14ac:dyDescent="0.25">
      <c r="A241" t="s">
        <v>96</v>
      </c>
      <c r="B241">
        <v>3395</v>
      </c>
      <c r="C241">
        <v>3.5498661293457698</v>
      </c>
      <c r="D241" s="12" t="s">
        <v>50</v>
      </c>
      <c r="E241">
        <v>-99</v>
      </c>
      <c r="F241" t="s">
        <v>59</v>
      </c>
      <c r="G241" t="s">
        <v>59</v>
      </c>
    </row>
    <row r="242" spans="1:7" x14ac:dyDescent="0.25">
      <c r="A242" t="s">
        <v>96</v>
      </c>
      <c r="B242">
        <v>3396</v>
      </c>
      <c r="C242">
        <v>4.5644529626094696</v>
      </c>
      <c r="D242" s="12" t="s">
        <v>50</v>
      </c>
      <c r="E242">
        <v>-99</v>
      </c>
      <c r="F242" t="s">
        <v>59</v>
      </c>
      <c r="G242" t="s">
        <v>59</v>
      </c>
    </row>
    <row r="243" spans="1:7" x14ac:dyDescent="0.25">
      <c r="A243" t="s">
        <v>96</v>
      </c>
      <c r="B243">
        <v>3397</v>
      </c>
      <c r="C243">
        <v>13.3935316906182</v>
      </c>
      <c r="D243" s="12" t="s">
        <v>50</v>
      </c>
      <c r="E243">
        <v>-99</v>
      </c>
      <c r="F243" t="s">
        <v>59</v>
      </c>
      <c r="G243" t="s">
        <v>59</v>
      </c>
    </row>
    <row r="244" spans="1:7" x14ac:dyDescent="0.25">
      <c r="A244" t="s">
        <v>96</v>
      </c>
      <c r="B244">
        <v>3398</v>
      </c>
      <c r="C244">
        <v>15.0172182153013</v>
      </c>
      <c r="D244" s="12" t="s">
        <v>50</v>
      </c>
      <c r="E244">
        <v>-99</v>
      </c>
      <c r="F244" t="s">
        <v>59</v>
      </c>
      <c r="G244" t="s">
        <v>59</v>
      </c>
    </row>
    <row r="245" spans="1:7" x14ac:dyDescent="0.25">
      <c r="A245" t="s">
        <v>97</v>
      </c>
      <c r="B245">
        <v>292</v>
      </c>
      <c r="C245">
        <v>6.015392E-2</v>
      </c>
      <c r="D245" s="12" t="s">
        <v>50</v>
      </c>
      <c r="E245">
        <v>-99</v>
      </c>
      <c r="F245" t="s">
        <v>59</v>
      </c>
      <c r="G245" t="s">
        <v>59</v>
      </c>
    </row>
    <row r="246" spans="1:7" x14ac:dyDescent="0.25">
      <c r="A246" t="s">
        <v>97</v>
      </c>
      <c r="B246">
        <v>329</v>
      </c>
      <c r="C246">
        <v>0.58402940000000003</v>
      </c>
      <c r="D246" s="12" t="s">
        <v>50</v>
      </c>
      <c r="E246">
        <v>-99</v>
      </c>
      <c r="F246" t="s">
        <v>59</v>
      </c>
      <c r="G246" t="s">
        <v>59</v>
      </c>
    </row>
    <row r="247" spans="1:7" x14ac:dyDescent="0.25">
      <c r="A247" t="s">
        <v>97</v>
      </c>
      <c r="B247">
        <v>488</v>
      </c>
      <c r="C247">
        <v>0.3443813</v>
      </c>
      <c r="D247" s="12" t="s">
        <v>50</v>
      </c>
      <c r="E247">
        <v>-99</v>
      </c>
      <c r="F247" t="s">
        <v>59</v>
      </c>
      <c r="G247" t="s">
        <v>59</v>
      </c>
    </row>
    <row r="248" spans="1:7" x14ac:dyDescent="0.25">
      <c r="A248" t="s">
        <v>97</v>
      </c>
      <c r="B248">
        <v>525</v>
      </c>
      <c r="C248">
        <v>0.13266430000000001</v>
      </c>
      <c r="D248" s="12" t="s">
        <v>50</v>
      </c>
      <c r="E248">
        <v>-99</v>
      </c>
      <c r="F248" t="s">
        <v>59</v>
      </c>
      <c r="G248" t="s">
        <v>59</v>
      </c>
    </row>
    <row r="249" spans="1:7" x14ac:dyDescent="0.25">
      <c r="A249" t="s">
        <v>97</v>
      </c>
      <c r="B249">
        <v>613</v>
      </c>
      <c r="C249">
        <v>1.2515848000000001</v>
      </c>
      <c r="D249" s="12" t="s">
        <v>50</v>
      </c>
      <c r="E249">
        <v>-99</v>
      </c>
      <c r="F249" t="s">
        <v>59</v>
      </c>
      <c r="G249" t="s">
        <v>59</v>
      </c>
    </row>
    <row r="250" spans="1:7" x14ac:dyDescent="0.25">
      <c r="A250" t="s">
        <v>97</v>
      </c>
      <c r="B250">
        <v>669</v>
      </c>
      <c r="C250">
        <v>0.26245489999999999</v>
      </c>
      <c r="D250" s="12" t="s">
        <v>50</v>
      </c>
      <c r="E250">
        <v>-99</v>
      </c>
      <c r="F250" t="s">
        <v>59</v>
      </c>
      <c r="G250" t="s">
        <v>59</v>
      </c>
    </row>
    <row r="251" spans="1:7" x14ac:dyDescent="0.25">
      <c r="A251" t="s">
        <v>97</v>
      </c>
      <c r="B251">
        <v>694</v>
      </c>
      <c r="C251">
        <v>0.29708356000000002</v>
      </c>
      <c r="D251" s="12" t="s">
        <v>50</v>
      </c>
      <c r="E251">
        <v>-99</v>
      </c>
      <c r="F251" t="s">
        <v>59</v>
      </c>
      <c r="G251" t="s">
        <v>59</v>
      </c>
    </row>
    <row r="252" spans="1:7" x14ac:dyDescent="0.25">
      <c r="A252" t="s">
        <v>97</v>
      </c>
      <c r="B252">
        <v>696</v>
      </c>
      <c r="C252">
        <v>0.30771726999999999</v>
      </c>
      <c r="D252" s="12" t="s">
        <v>50</v>
      </c>
      <c r="E252">
        <v>-99</v>
      </c>
      <c r="F252" t="s">
        <v>59</v>
      </c>
      <c r="G252" t="s">
        <v>59</v>
      </c>
    </row>
    <row r="253" spans="1:7" x14ac:dyDescent="0.25">
      <c r="A253" t="s">
        <v>97</v>
      </c>
      <c r="B253">
        <v>699</v>
      </c>
      <c r="C253">
        <v>5.2665309000000002</v>
      </c>
      <c r="D253" s="12" t="s">
        <v>50</v>
      </c>
      <c r="E253">
        <v>-99</v>
      </c>
      <c r="F253" t="s">
        <v>59</v>
      </c>
      <c r="G253" t="s">
        <v>59</v>
      </c>
    </row>
    <row r="254" spans="1:7" x14ac:dyDescent="0.25">
      <c r="A254" t="s">
        <v>97</v>
      </c>
      <c r="B254">
        <v>715</v>
      </c>
      <c r="C254">
        <v>9.3090429999999995E-3</v>
      </c>
      <c r="D254" s="12" t="s">
        <v>50</v>
      </c>
      <c r="E254">
        <v>-99</v>
      </c>
      <c r="F254" t="s">
        <v>59</v>
      </c>
      <c r="G254" t="s">
        <v>59</v>
      </c>
    </row>
    <row r="255" spans="1:7" x14ac:dyDescent="0.25">
      <c r="A255" t="s">
        <v>97</v>
      </c>
      <c r="B255">
        <v>784</v>
      </c>
      <c r="C255">
        <v>1.7394217000000001</v>
      </c>
      <c r="D255" s="12" t="s">
        <v>50</v>
      </c>
      <c r="E255">
        <v>-99</v>
      </c>
      <c r="F255" t="s">
        <v>59</v>
      </c>
      <c r="G255" t="s">
        <v>59</v>
      </c>
    </row>
    <row r="256" spans="1:7" x14ac:dyDescent="0.25">
      <c r="A256" t="s">
        <v>97</v>
      </c>
      <c r="B256">
        <v>795</v>
      </c>
      <c r="C256">
        <v>0.37597348000000003</v>
      </c>
      <c r="D256" s="12" t="s">
        <v>50</v>
      </c>
      <c r="E256">
        <v>-99</v>
      </c>
      <c r="F256" t="s">
        <v>59</v>
      </c>
      <c r="G256" t="s">
        <v>59</v>
      </c>
    </row>
    <row r="257" spans="1:7" x14ac:dyDescent="0.25">
      <c r="A257" t="s">
        <v>97</v>
      </c>
      <c r="B257">
        <v>797</v>
      </c>
      <c r="C257">
        <v>46.40314</v>
      </c>
      <c r="D257" s="12" t="s">
        <v>50</v>
      </c>
      <c r="E257">
        <v>-99</v>
      </c>
      <c r="F257" t="s">
        <v>59</v>
      </c>
      <c r="G257" t="s">
        <v>59</v>
      </c>
    </row>
    <row r="258" spans="1:7" x14ac:dyDescent="0.25">
      <c r="A258" t="s">
        <v>97</v>
      </c>
      <c r="B258">
        <v>2671</v>
      </c>
      <c r="C258">
        <v>1.2835001269999999</v>
      </c>
      <c r="D258" s="12" t="s">
        <v>50</v>
      </c>
      <c r="E258">
        <v>-99</v>
      </c>
      <c r="F258" t="s">
        <v>59</v>
      </c>
      <c r="G258" t="s">
        <v>59</v>
      </c>
    </row>
    <row r="259" spans="1:7" x14ac:dyDescent="0.25">
      <c r="A259" t="s">
        <v>97</v>
      </c>
      <c r="B259">
        <v>3394</v>
      </c>
      <c r="C259">
        <v>5.1569862991251103</v>
      </c>
      <c r="D259" s="12" t="s">
        <v>50</v>
      </c>
      <c r="E259">
        <v>-99</v>
      </c>
      <c r="F259" t="s">
        <v>59</v>
      </c>
      <c r="G259" t="s">
        <v>59</v>
      </c>
    </row>
    <row r="260" spans="1:7" x14ac:dyDescent="0.25">
      <c r="A260" t="s">
        <v>97</v>
      </c>
      <c r="B260">
        <v>3395</v>
      </c>
      <c r="C260">
        <v>3.5498661293457698</v>
      </c>
      <c r="D260" s="12" t="s">
        <v>50</v>
      </c>
      <c r="E260">
        <v>-99</v>
      </c>
      <c r="F260" t="s">
        <v>59</v>
      </c>
      <c r="G260" t="s">
        <v>59</v>
      </c>
    </row>
    <row r="261" spans="1:7" x14ac:dyDescent="0.25">
      <c r="A261" t="s">
        <v>97</v>
      </c>
      <c r="B261">
        <v>3396</v>
      </c>
      <c r="C261">
        <v>4.5644529626094696</v>
      </c>
      <c r="D261" s="12" t="s">
        <v>50</v>
      </c>
      <c r="E261">
        <v>-99</v>
      </c>
      <c r="F261" t="s">
        <v>59</v>
      </c>
      <c r="G261" t="s">
        <v>59</v>
      </c>
    </row>
    <row r="262" spans="1:7" x14ac:dyDescent="0.25">
      <c r="A262" t="s">
        <v>97</v>
      </c>
      <c r="B262">
        <v>3397</v>
      </c>
      <c r="C262">
        <v>13.3935316906182</v>
      </c>
      <c r="D262" s="12" t="s">
        <v>50</v>
      </c>
      <c r="E262">
        <v>-99</v>
      </c>
      <c r="F262" t="s">
        <v>59</v>
      </c>
      <c r="G262" t="s">
        <v>59</v>
      </c>
    </row>
    <row r="263" spans="1:7" x14ac:dyDescent="0.25">
      <c r="A263" t="s">
        <v>97</v>
      </c>
      <c r="B263">
        <v>3398</v>
      </c>
      <c r="C263">
        <v>15.0172182153013</v>
      </c>
      <c r="D263" s="12" t="s">
        <v>50</v>
      </c>
      <c r="E263">
        <v>-99</v>
      </c>
      <c r="F263" t="s">
        <v>59</v>
      </c>
      <c r="G263" t="s">
        <v>59</v>
      </c>
    </row>
    <row r="264" spans="1:7" x14ac:dyDescent="0.25">
      <c r="A264" t="s">
        <v>98</v>
      </c>
      <c r="B264">
        <v>296</v>
      </c>
      <c r="C264">
        <v>6.1465721000000001E-2</v>
      </c>
      <c r="D264" s="12" t="s">
        <v>50</v>
      </c>
      <c r="E264">
        <v>-99</v>
      </c>
      <c r="F264" t="s">
        <v>59</v>
      </c>
      <c r="G264" t="s">
        <v>59</v>
      </c>
    </row>
    <row r="265" spans="1:7" x14ac:dyDescent="0.25">
      <c r="A265" t="s">
        <v>98</v>
      </c>
      <c r="B265">
        <v>300</v>
      </c>
      <c r="C265">
        <v>5.2009456000000003E-2</v>
      </c>
      <c r="D265" s="12" t="s">
        <v>50</v>
      </c>
      <c r="E265">
        <v>-99</v>
      </c>
      <c r="F265" t="s">
        <v>59</v>
      </c>
      <c r="G265" t="s">
        <v>59</v>
      </c>
    </row>
    <row r="266" spans="1:7" x14ac:dyDescent="0.25">
      <c r="A266" t="s">
        <v>98</v>
      </c>
      <c r="B266">
        <v>328</v>
      </c>
      <c r="C266">
        <v>2.3640662E-2</v>
      </c>
      <c r="D266" s="12" t="s">
        <v>50</v>
      </c>
      <c r="E266">
        <v>-99</v>
      </c>
      <c r="F266" t="s">
        <v>59</v>
      </c>
      <c r="G266" t="s">
        <v>59</v>
      </c>
    </row>
    <row r="267" spans="1:7" x14ac:dyDescent="0.25">
      <c r="A267" t="s">
        <v>98</v>
      </c>
      <c r="B267">
        <v>329</v>
      </c>
      <c r="C267">
        <v>1.912529551</v>
      </c>
      <c r="D267" s="12" t="s">
        <v>50</v>
      </c>
      <c r="E267">
        <v>-99</v>
      </c>
      <c r="F267" t="s">
        <v>59</v>
      </c>
      <c r="G267" t="s">
        <v>59</v>
      </c>
    </row>
    <row r="268" spans="1:7" x14ac:dyDescent="0.25">
      <c r="A268" t="s">
        <v>98</v>
      </c>
      <c r="B268">
        <v>380</v>
      </c>
      <c r="C268">
        <v>1.4184397E-2</v>
      </c>
      <c r="D268" s="12" t="s">
        <v>50</v>
      </c>
      <c r="E268">
        <v>-99</v>
      </c>
      <c r="F268" t="s">
        <v>59</v>
      </c>
      <c r="G268" t="s">
        <v>59</v>
      </c>
    </row>
    <row r="269" spans="1:7" x14ac:dyDescent="0.25">
      <c r="A269" t="s">
        <v>98</v>
      </c>
      <c r="B269">
        <v>487</v>
      </c>
      <c r="C269">
        <v>3.7825059000000001E-2</v>
      </c>
      <c r="D269" s="12" t="s">
        <v>50</v>
      </c>
      <c r="E269">
        <v>-99</v>
      </c>
      <c r="F269" t="s">
        <v>59</v>
      </c>
      <c r="G269" t="s">
        <v>59</v>
      </c>
    </row>
    <row r="270" spans="1:7" x14ac:dyDescent="0.25">
      <c r="A270" t="s">
        <v>98</v>
      </c>
      <c r="B270">
        <v>488</v>
      </c>
      <c r="C270">
        <v>7.8014184E-2</v>
      </c>
      <c r="D270" s="12" t="s">
        <v>50</v>
      </c>
      <c r="E270">
        <v>-99</v>
      </c>
      <c r="F270" t="s">
        <v>59</v>
      </c>
      <c r="G270" t="s">
        <v>59</v>
      </c>
    </row>
    <row r="271" spans="1:7" x14ac:dyDescent="0.25">
      <c r="A271" t="s">
        <v>98</v>
      </c>
      <c r="B271">
        <v>519</v>
      </c>
      <c r="C271">
        <v>9.5744680999999998E-2</v>
      </c>
      <c r="D271" s="12" t="s">
        <v>50</v>
      </c>
      <c r="E271">
        <v>-99</v>
      </c>
      <c r="F271" t="s">
        <v>59</v>
      </c>
      <c r="G271" t="s">
        <v>59</v>
      </c>
    </row>
    <row r="272" spans="1:7" x14ac:dyDescent="0.25">
      <c r="A272" t="s">
        <v>98</v>
      </c>
      <c r="B272">
        <v>525</v>
      </c>
      <c r="C272">
        <v>0.33333333300000001</v>
      </c>
      <c r="D272" s="12" t="s">
        <v>50</v>
      </c>
      <c r="E272">
        <v>-99</v>
      </c>
      <c r="F272" t="s">
        <v>59</v>
      </c>
      <c r="G272" t="s">
        <v>59</v>
      </c>
    </row>
    <row r="273" spans="1:7" x14ac:dyDescent="0.25">
      <c r="A273" t="s">
        <v>98</v>
      </c>
      <c r="B273">
        <v>586</v>
      </c>
      <c r="C273">
        <v>1.4184397E-2</v>
      </c>
      <c r="D273" s="12" t="s">
        <v>50</v>
      </c>
      <c r="E273">
        <v>-99</v>
      </c>
      <c r="F273" t="s">
        <v>59</v>
      </c>
      <c r="G273" t="s">
        <v>59</v>
      </c>
    </row>
    <row r="274" spans="1:7" x14ac:dyDescent="0.25">
      <c r="A274" t="s">
        <v>98</v>
      </c>
      <c r="B274">
        <v>612</v>
      </c>
      <c r="C274">
        <v>2.6004728000000001E-2</v>
      </c>
      <c r="D274" s="12" t="s">
        <v>50</v>
      </c>
      <c r="E274">
        <v>-99</v>
      </c>
      <c r="F274" t="s">
        <v>59</v>
      </c>
      <c r="G274" t="s">
        <v>59</v>
      </c>
    </row>
    <row r="275" spans="1:7" x14ac:dyDescent="0.25">
      <c r="A275" t="s">
        <v>98</v>
      </c>
      <c r="B275">
        <v>666</v>
      </c>
      <c r="C275">
        <v>0.19503546099999999</v>
      </c>
      <c r="D275" s="12" t="s">
        <v>50</v>
      </c>
      <c r="E275">
        <v>-99</v>
      </c>
      <c r="F275" t="s">
        <v>59</v>
      </c>
      <c r="G275" t="s">
        <v>59</v>
      </c>
    </row>
    <row r="276" spans="1:7" x14ac:dyDescent="0.25">
      <c r="A276" t="s">
        <v>98</v>
      </c>
      <c r="B276">
        <v>694</v>
      </c>
      <c r="C276">
        <v>0.34042553199999998</v>
      </c>
      <c r="D276" s="12" t="s">
        <v>50</v>
      </c>
      <c r="E276">
        <v>-99</v>
      </c>
      <c r="F276" t="s">
        <v>59</v>
      </c>
      <c r="G276" t="s">
        <v>59</v>
      </c>
    </row>
    <row r="277" spans="1:7" x14ac:dyDescent="0.25">
      <c r="A277" t="s">
        <v>98</v>
      </c>
      <c r="B277">
        <v>699</v>
      </c>
      <c r="C277">
        <v>12.07801418</v>
      </c>
      <c r="D277" s="12" t="s">
        <v>50</v>
      </c>
      <c r="E277">
        <v>-99</v>
      </c>
      <c r="F277" t="s">
        <v>59</v>
      </c>
      <c r="G277" t="s">
        <v>59</v>
      </c>
    </row>
    <row r="278" spans="1:7" x14ac:dyDescent="0.25">
      <c r="A278" t="s">
        <v>98</v>
      </c>
      <c r="B278">
        <v>714</v>
      </c>
      <c r="C278">
        <v>3.5460993000000003E-2</v>
      </c>
      <c r="D278" s="12" t="s">
        <v>50</v>
      </c>
      <c r="E278">
        <v>-99</v>
      </c>
      <c r="F278" t="s">
        <v>59</v>
      </c>
      <c r="G278" t="s">
        <v>59</v>
      </c>
    </row>
    <row r="279" spans="1:7" x14ac:dyDescent="0.25">
      <c r="A279" t="s">
        <v>98</v>
      </c>
      <c r="B279">
        <v>715</v>
      </c>
      <c r="C279">
        <v>1.4184397E-2</v>
      </c>
      <c r="D279" s="12" t="s">
        <v>50</v>
      </c>
      <c r="E279">
        <v>-99</v>
      </c>
      <c r="F279" t="s">
        <v>59</v>
      </c>
      <c r="G279" t="s">
        <v>59</v>
      </c>
    </row>
    <row r="280" spans="1:7" x14ac:dyDescent="0.25">
      <c r="A280" t="s">
        <v>98</v>
      </c>
      <c r="B280">
        <v>767</v>
      </c>
      <c r="C280">
        <v>8.2742316999999996E-2</v>
      </c>
      <c r="D280" s="12" t="s">
        <v>50</v>
      </c>
      <c r="E280">
        <v>-99</v>
      </c>
      <c r="F280" t="s">
        <v>59</v>
      </c>
      <c r="G280" t="s">
        <v>59</v>
      </c>
    </row>
    <row r="281" spans="1:7" x14ac:dyDescent="0.25">
      <c r="A281" t="s">
        <v>98</v>
      </c>
      <c r="B281">
        <v>778</v>
      </c>
      <c r="C281">
        <v>0.20094562599999999</v>
      </c>
      <c r="D281" s="12" t="s">
        <v>50</v>
      </c>
      <c r="E281">
        <v>-99</v>
      </c>
      <c r="F281" t="s">
        <v>59</v>
      </c>
      <c r="G281" t="s">
        <v>59</v>
      </c>
    </row>
    <row r="282" spans="1:7" x14ac:dyDescent="0.25">
      <c r="A282" t="s">
        <v>98</v>
      </c>
      <c r="B282">
        <v>797</v>
      </c>
      <c r="C282">
        <v>7.092198582</v>
      </c>
      <c r="D282" s="12" t="s">
        <v>50</v>
      </c>
      <c r="E282">
        <v>-99</v>
      </c>
      <c r="F282" t="s">
        <v>59</v>
      </c>
      <c r="G282" t="s">
        <v>59</v>
      </c>
    </row>
    <row r="283" spans="1:7" x14ac:dyDescent="0.25">
      <c r="A283" t="s">
        <v>98</v>
      </c>
      <c r="B283">
        <v>2670</v>
      </c>
      <c r="C283">
        <v>0.814647754</v>
      </c>
      <c r="D283" s="12" t="s">
        <v>50</v>
      </c>
      <c r="E283">
        <v>-99</v>
      </c>
      <c r="F283" t="s">
        <v>59</v>
      </c>
      <c r="G283" t="s">
        <v>59</v>
      </c>
    </row>
    <row r="284" spans="1:7" x14ac:dyDescent="0.25">
      <c r="A284" t="s">
        <v>98</v>
      </c>
      <c r="B284">
        <v>2671</v>
      </c>
      <c r="C284">
        <v>23.305919620000001</v>
      </c>
      <c r="D284" s="12" t="s">
        <v>50</v>
      </c>
      <c r="E284">
        <v>-99</v>
      </c>
      <c r="F284" t="s">
        <v>59</v>
      </c>
      <c r="G284" t="s">
        <v>59</v>
      </c>
    </row>
    <row r="285" spans="1:7" x14ac:dyDescent="0.25">
      <c r="A285" t="s">
        <v>98</v>
      </c>
      <c r="B285">
        <v>3394</v>
      </c>
      <c r="C285">
        <v>33.564626089174403</v>
      </c>
      <c r="D285" s="12" t="s">
        <v>50</v>
      </c>
      <c r="E285">
        <v>-99</v>
      </c>
      <c r="F285" t="s">
        <v>59</v>
      </c>
      <c r="G285" t="s">
        <v>59</v>
      </c>
    </row>
    <row r="286" spans="1:7" x14ac:dyDescent="0.25">
      <c r="A286" t="s">
        <v>98</v>
      </c>
      <c r="B286">
        <v>3395</v>
      </c>
      <c r="C286">
        <v>4.7725468774046096</v>
      </c>
      <c r="D286" s="12" t="s">
        <v>50</v>
      </c>
      <c r="E286">
        <v>-99</v>
      </c>
      <c r="F286" t="s">
        <v>59</v>
      </c>
      <c r="G286" t="s">
        <v>59</v>
      </c>
    </row>
    <row r="287" spans="1:7" x14ac:dyDescent="0.25">
      <c r="A287" t="s">
        <v>98</v>
      </c>
      <c r="B287">
        <v>3396</v>
      </c>
      <c r="C287">
        <v>4.3787750965416397</v>
      </c>
      <c r="D287" s="12" t="s">
        <v>50</v>
      </c>
      <c r="E287">
        <v>-99</v>
      </c>
      <c r="F287" t="s">
        <v>59</v>
      </c>
      <c r="G287" t="s">
        <v>59</v>
      </c>
    </row>
    <row r="288" spans="1:7" x14ac:dyDescent="0.25">
      <c r="A288" t="s">
        <v>98</v>
      </c>
      <c r="B288">
        <v>3397</v>
      </c>
      <c r="C288">
        <v>4.8840183429925199</v>
      </c>
      <c r="D288" s="12" t="s">
        <v>50</v>
      </c>
      <c r="E288">
        <v>-99</v>
      </c>
      <c r="F288" t="s">
        <v>59</v>
      </c>
      <c r="G288" t="s">
        <v>59</v>
      </c>
    </row>
    <row r="289" spans="1:7" x14ac:dyDescent="0.25">
      <c r="A289" t="s">
        <v>98</v>
      </c>
      <c r="B289">
        <v>3398</v>
      </c>
      <c r="C289">
        <v>5.5915229538867903</v>
      </c>
      <c r="D289" s="12" t="s">
        <v>50</v>
      </c>
      <c r="E289">
        <v>-99</v>
      </c>
      <c r="F289" t="s">
        <v>59</v>
      </c>
      <c r="G289" t="s">
        <v>59</v>
      </c>
    </row>
  </sheetData>
  <autoFilter ref="A1:I289" xr:uid="{05B94E47-27C9-4FD7-A42A-3B313CBE12E2}"/>
  <phoneticPr fontId="25"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DE40B-08A6-46E8-BFA3-B36D0FA4F7C3}">
  <dimension ref="A1:G10"/>
  <sheetViews>
    <sheetView workbookViewId="0">
      <selection activeCell="A8" sqref="A8:XFD8"/>
    </sheetView>
  </sheetViews>
  <sheetFormatPr defaultRowHeight="15" x14ac:dyDescent="0.25"/>
  <cols>
    <col min="1" max="1" width="13.42578125" customWidth="1"/>
    <col min="2" max="2" width="13.28515625" customWidth="1"/>
    <col min="3" max="3" width="19.28515625" customWidth="1"/>
  </cols>
  <sheetData>
    <row r="1" spans="1:7" x14ac:dyDescent="0.25">
      <c r="A1" s="13" t="s">
        <v>60</v>
      </c>
      <c r="B1" s="13" t="s">
        <v>61</v>
      </c>
      <c r="C1" s="13" t="s">
        <v>62</v>
      </c>
      <c r="D1" s="13" t="s">
        <v>63</v>
      </c>
    </row>
    <row r="2" spans="1:7" x14ac:dyDescent="0.25">
      <c r="A2" t="s">
        <v>166</v>
      </c>
      <c r="B2" t="s">
        <v>171</v>
      </c>
      <c r="C2" t="s">
        <v>172</v>
      </c>
      <c r="D2" t="s">
        <v>173</v>
      </c>
      <c r="G2" s="6" t="s">
        <v>70</v>
      </c>
    </row>
    <row r="3" spans="1:7" x14ac:dyDescent="0.25">
      <c r="A3" t="s">
        <v>71</v>
      </c>
      <c r="B3" t="s">
        <v>72</v>
      </c>
      <c r="C3" t="s">
        <v>73</v>
      </c>
      <c r="D3" t="s">
        <v>74</v>
      </c>
      <c r="G3" s="6" t="s">
        <v>70</v>
      </c>
    </row>
    <row r="4" spans="1:7" x14ac:dyDescent="0.25">
      <c r="A4" t="s">
        <v>167</v>
      </c>
      <c r="B4" t="s">
        <v>177</v>
      </c>
      <c r="C4" t="s">
        <v>178</v>
      </c>
      <c r="D4" t="s">
        <v>179</v>
      </c>
      <c r="G4" s="6" t="s">
        <v>70</v>
      </c>
    </row>
    <row r="5" spans="1:7" x14ac:dyDescent="0.25">
      <c r="A5" t="s">
        <v>165</v>
      </c>
      <c r="B5" t="s">
        <v>174</v>
      </c>
      <c r="C5" t="s">
        <v>175</v>
      </c>
      <c r="D5" t="s">
        <v>176</v>
      </c>
      <c r="G5" s="6" t="s">
        <v>70</v>
      </c>
    </row>
    <row r="6" spans="1:7" x14ac:dyDescent="0.25">
      <c r="A6" t="s">
        <v>164</v>
      </c>
      <c r="B6" t="s">
        <v>168</v>
      </c>
      <c r="C6" t="s">
        <v>169</v>
      </c>
      <c r="D6" t="s">
        <v>170</v>
      </c>
      <c r="G6" s="6" t="s">
        <v>70</v>
      </c>
    </row>
    <row r="7" spans="1:7" x14ac:dyDescent="0.25">
      <c r="A7" t="s">
        <v>67</v>
      </c>
      <c r="B7" t="s">
        <v>68</v>
      </c>
      <c r="D7" t="s">
        <v>69</v>
      </c>
      <c r="G7" s="6" t="s">
        <v>70</v>
      </c>
    </row>
    <row r="8" spans="1:7" x14ac:dyDescent="0.25">
      <c r="A8" t="s">
        <v>80</v>
      </c>
      <c r="B8" t="s">
        <v>81</v>
      </c>
      <c r="D8" t="s">
        <v>82</v>
      </c>
    </row>
    <row r="9" spans="1:7" x14ac:dyDescent="0.25">
      <c r="A9" t="s">
        <v>185</v>
      </c>
      <c r="B9" t="s">
        <v>186</v>
      </c>
      <c r="C9" t="s">
        <v>188</v>
      </c>
      <c r="D9" t="s">
        <v>187</v>
      </c>
    </row>
    <row r="10" spans="1:7" x14ac:dyDescent="0.25">
      <c r="A10" t="s">
        <v>189</v>
      </c>
      <c r="B10" t="s">
        <v>191</v>
      </c>
      <c r="C10" t="s">
        <v>192</v>
      </c>
      <c r="D10" t="s">
        <v>190</v>
      </c>
    </row>
  </sheetData>
  <phoneticPr fontId="25"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0465B-91BF-478E-A680-4E15B62DD10D}">
  <dimension ref="A1:B43"/>
  <sheetViews>
    <sheetView workbookViewId="0">
      <selection activeCell="B26" sqref="B26"/>
    </sheetView>
  </sheetViews>
  <sheetFormatPr defaultRowHeight="15" x14ac:dyDescent="0.25"/>
  <cols>
    <col min="1" max="1" width="14.140625" bestFit="1" customWidth="1"/>
    <col min="2" max="2" width="12.28515625" bestFit="1" customWidth="1"/>
  </cols>
  <sheetData>
    <row r="1" spans="1:2" x14ac:dyDescent="0.25">
      <c r="A1" s="14" t="s">
        <v>0</v>
      </c>
      <c r="B1" s="14" t="s">
        <v>60</v>
      </c>
    </row>
    <row r="2" spans="1:2" x14ac:dyDescent="0.25">
      <c r="A2" t="s">
        <v>84</v>
      </c>
      <c r="B2" t="s">
        <v>166</v>
      </c>
    </row>
    <row r="3" spans="1:2" x14ac:dyDescent="0.25">
      <c r="A3" t="s">
        <v>84</v>
      </c>
      <c r="B3" t="s">
        <v>67</v>
      </c>
    </row>
    <row r="4" spans="1:2" x14ac:dyDescent="0.25">
      <c r="A4" t="s">
        <v>84</v>
      </c>
      <c r="B4" t="s">
        <v>80</v>
      </c>
    </row>
    <row r="5" spans="1:2" x14ac:dyDescent="0.25">
      <c r="A5" t="s">
        <v>85</v>
      </c>
      <c r="B5" t="s">
        <v>166</v>
      </c>
    </row>
    <row r="6" spans="1:2" x14ac:dyDescent="0.25">
      <c r="A6" t="s">
        <v>85</v>
      </c>
      <c r="B6" t="s">
        <v>67</v>
      </c>
    </row>
    <row r="7" spans="1:2" x14ac:dyDescent="0.25">
      <c r="A7" t="s">
        <v>85</v>
      </c>
      <c r="B7" t="s">
        <v>80</v>
      </c>
    </row>
    <row r="8" spans="1:2" x14ac:dyDescent="0.25">
      <c r="A8" t="s">
        <v>86</v>
      </c>
      <c r="B8" t="s">
        <v>71</v>
      </c>
    </row>
    <row r="9" spans="1:2" x14ac:dyDescent="0.25">
      <c r="A9" t="s">
        <v>86</v>
      </c>
      <c r="B9" t="s">
        <v>67</v>
      </c>
    </row>
    <row r="10" spans="1:2" x14ac:dyDescent="0.25">
      <c r="A10" t="s">
        <v>86</v>
      </c>
      <c r="B10" t="s">
        <v>80</v>
      </c>
    </row>
    <row r="11" spans="1:2" x14ac:dyDescent="0.25">
      <c r="A11" t="s">
        <v>87</v>
      </c>
      <c r="B11" t="s">
        <v>71</v>
      </c>
    </row>
    <row r="12" spans="1:2" x14ac:dyDescent="0.25">
      <c r="A12" t="s">
        <v>87</v>
      </c>
      <c r="B12" t="s">
        <v>67</v>
      </c>
    </row>
    <row r="13" spans="1:2" x14ac:dyDescent="0.25">
      <c r="A13" t="s">
        <v>87</v>
      </c>
      <c r="B13" t="s">
        <v>80</v>
      </c>
    </row>
    <row r="14" spans="1:2" x14ac:dyDescent="0.25">
      <c r="A14" t="s">
        <v>88</v>
      </c>
      <c r="B14" t="s">
        <v>166</v>
      </c>
    </row>
    <row r="15" spans="1:2" x14ac:dyDescent="0.25">
      <c r="A15" t="s">
        <v>88</v>
      </c>
      <c r="B15" t="s">
        <v>67</v>
      </c>
    </row>
    <row r="16" spans="1:2" x14ac:dyDescent="0.25">
      <c r="A16" t="s">
        <v>88</v>
      </c>
      <c r="B16" t="s">
        <v>80</v>
      </c>
    </row>
    <row r="17" spans="1:2" x14ac:dyDescent="0.25">
      <c r="A17" t="s">
        <v>89</v>
      </c>
      <c r="B17" t="s">
        <v>166</v>
      </c>
    </row>
    <row r="18" spans="1:2" x14ac:dyDescent="0.25">
      <c r="A18" t="s">
        <v>89</v>
      </c>
      <c r="B18" t="s">
        <v>67</v>
      </c>
    </row>
    <row r="19" spans="1:2" x14ac:dyDescent="0.25">
      <c r="A19" t="s">
        <v>89</v>
      </c>
      <c r="B19" t="s">
        <v>80</v>
      </c>
    </row>
    <row r="20" spans="1:2" x14ac:dyDescent="0.25">
      <c r="A20" t="s">
        <v>90</v>
      </c>
      <c r="B20" t="s">
        <v>166</v>
      </c>
    </row>
    <row r="21" spans="1:2" x14ac:dyDescent="0.25">
      <c r="A21" t="s">
        <v>90</v>
      </c>
      <c r="B21" t="s">
        <v>67</v>
      </c>
    </row>
    <row r="22" spans="1:2" x14ac:dyDescent="0.25">
      <c r="A22" t="s">
        <v>90</v>
      </c>
      <c r="B22" t="s">
        <v>80</v>
      </c>
    </row>
    <row r="23" spans="1:2" x14ac:dyDescent="0.25">
      <c r="A23" t="s">
        <v>91</v>
      </c>
      <c r="B23" t="s">
        <v>67</v>
      </c>
    </row>
    <row r="24" spans="1:2" x14ac:dyDescent="0.25">
      <c r="A24" t="s">
        <v>91</v>
      </c>
      <c r="B24" t="s">
        <v>80</v>
      </c>
    </row>
    <row r="25" spans="1:2" x14ac:dyDescent="0.25">
      <c r="A25" t="s">
        <v>91</v>
      </c>
      <c r="B25" t="s">
        <v>167</v>
      </c>
    </row>
    <row r="26" spans="1:2" x14ac:dyDescent="0.25">
      <c r="A26" t="s">
        <v>92</v>
      </c>
      <c r="B26" t="s">
        <v>167</v>
      </c>
    </row>
    <row r="27" spans="1:2" x14ac:dyDescent="0.25">
      <c r="A27" t="s">
        <v>92</v>
      </c>
      <c r="B27" t="s">
        <v>185</v>
      </c>
    </row>
    <row r="28" spans="1:2" x14ac:dyDescent="0.25">
      <c r="A28" t="s">
        <v>93</v>
      </c>
      <c r="B28" t="s">
        <v>166</v>
      </c>
    </row>
    <row r="29" spans="1:2" x14ac:dyDescent="0.25">
      <c r="A29" t="s">
        <v>93</v>
      </c>
      <c r="B29" t="s">
        <v>185</v>
      </c>
    </row>
    <row r="30" spans="1:2" x14ac:dyDescent="0.25">
      <c r="A30" t="s">
        <v>94</v>
      </c>
      <c r="B30" t="s">
        <v>67</v>
      </c>
    </row>
    <row r="31" spans="1:2" x14ac:dyDescent="0.25">
      <c r="A31" t="s">
        <v>94</v>
      </c>
      <c r="B31" t="s">
        <v>80</v>
      </c>
    </row>
    <row r="32" spans="1:2" x14ac:dyDescent="0.25">
      <c r="A32" t="s">
        <v>94</v>
      </c>
      <c r="B32" t="s">
        <v>167</v>
      </c>
    </row>
    <row r="33" spans="1:2" x14ac:dyDescent="0.25">
      <c r="A33" t="s">
        <v>95</v>
      </c>
      <c r="B33" t="s">
        <v>165</v>
      </c>
    </row>
    <row r="34" spans="1:2" x14ac:dyDescent="0.25">
      <c r="A34" t="s">
        <v>95</v>
      </c>
      <c r="B34" t="s">
        <v>67</v>
      </c>
    </row>
    <row r="35" spans="1:2" x14ac:dyDescent="0.25">
      <c r="A35" t="s">
        <v>95</v>
      </c>
      <c r="B35" t="s">
        <v>80</v>
      </c>
    </row>
    <row r="36" spans="1:2" x14ac:dyDescent="0.25">
      <c r="A36" t="s">
        <v>96</v>
      </c>
      <c r="B36" t="s">
        <v>67</v>
      </c>
    </row>
    <row r="37" spans="1:2" x14ac:dyDescent="0.25">
      <c r="A37" t="s">
        <v>96</v>
      </c>
      <c r="B37" t="s">
        <v>80</v>
      </c>
    </row>
    <row r="38" spans="1:2" x14ac:dyDescent="0.25">
      <c r="A38" t="s">
        <v>96</v>
      </c>
      <c r="B38" t="s">
        <v>167</v>
      </c>
    </row>
    <row r="39" spans="1:2" x14ac:dyDescent="0.25">
      <c r="A39" t="s">
        <v>97</v>
      </c>
      <c r="B39" t="s">
        <v>67</v>
      </c>
    </row>
    <row r="40" spans="1:2" x14ac:dyDescent="0.25">
      <c r="A40" t="s">
        <v>97</v>
      </c>
      <c r="B40" t="s">
        <v>80</v>
      </c>
    </row>
    <row r="41" spans="1:2" x14ac:dyDescent="0.25">
      <c r="A41" t="s">
        <v>97</v>
      </c>
      <c r="B41" t="s">
        <v>167</v>
      </c>
    </row>
    <row r="42" spans="1:2" x14ac:dyDescent="0.25">
      <c r="A42" t="s">
        <v>98</v>
      </c>
      <c r="B42" t="s">
        <v>164</v>
      </c>
    </row>
    <row r="43" spans="1:2" x14ac:dyDescent="0.25">
      <c r="A43" t="s">
        <v>98</v>
      </c>
      <c r="B43" t="s">
        <v>189</v>
      </c>
    </row>
  </sheetData>
  <sortState xmlns:xlrd2="http://schemas.microsoft.com/office/spreadsheetml/2017/richdata2" ref="A2:B43">
    <sortCondition ref="A2:A43"/>
    <sortCondition ref="B2:B43"/>
  </sortState>
  <phoneticPr fontId="2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907D7-F37E-452E-B109-15B843E7C5A5}">
  <dimension ref="A1:E465"/>
  <sheetViews>
    <sheetView zoomScale="80" zoomScaleNormal="80" workbookViewId="0">
      <pane ySplit="1" topLeftCell="A340" activePane="bottomLeft" state="frozen"/>
      <selection pane="bottomLeft" activeCell="I352" sqref="I352"/>
    </sheetView>
  </sheetViews>
  <sheetFormatPr defaultRowHeight="15" x14ac:dyDescent="0.25"/>
  <cols>
    <col min="1" max="1" width="15" customWidth="1"/>
    <col min="2" max="2" width="14.5703125" customWidth="1"/>
    <col min="3" max="3" width="39.7109375" customWidth="1"/>
    <col min="4" max="4" width="19.5703125" customWidth="1"/>
    <col min="5" max="5" width="25.28515625" bestFit="1" customWidth="1"/>
  </cols>
  <sheetData>
    <row r="1" spans="1:5" x14ac:dyDescent="0.25">
      <c r="A1" t="s">
        <v>112</v>
      </c>
      <c r="B1" t="s">
        <v>51</v>
      </c>
      <c r="C1" t="s">
        <v>64</v>
      </c>
      <c r="D1" t="s">
        <v>66</v>
      </c>
      <c r="E1" t="s">
        <v>235</v>
      </c>
    </row>
    <row r="2" spans="1:5" x14ac:dyDescent="0.25">
      <c r="A2" t="s">
        <v>84</v>
      </c>
      <c r="B2">
        <v>329</v>
      </c>
      <c r="C2" t="s">
        <v>117</v>
      </c>
      <c r="D2">
        <v>0.38769139507179046</v>
      </c>
      <c r="E2">
        <v>8992</v>
      </c>
    </row>
    <row r="3" spans="1:5" x14ac:dyDescent="0.25">
      <c r="A3" t="s">
        <v>84</v>
      </c>
      <c r="B3">
        <v>347</v>
      </c>
      <c r="C3" t="s">
        <v>118</v>
      </c>
      <c r="D3">
        <v>2.0472153069796644E-2</v>
      </c>
      <c r="E3">
        <v>8992</v>
      </c>
    </row>
    <row r="4" spans="1:5" x14ac:dyDescent="0.25">
      <c r="A4" t="s">
        <v>84</v>
      </c>
      <c r="B4">
        <v>488</v>
      </c>
      <c r="C4" t="s">
        <v>122</v>
      </c>
      <c r="D4">
        <v>0.30691540079639273</v>
      </c>
      <c r="E4">
        <v>8992</v>
      </c>
    </row>
    <row r="5" spans="1:5" x14ac:dyDescent="0.25">
      <c r="A5" t="s">
        <v>84</v>
      </c>
      <c r="B5">
        <v>520</v>
      </c>
      <c r="C5" t="s">
        <v>124</v>
      </c>
      <c r="D5">
        <v>2.5534560337056811E-2</v>
      </c>
      <c r="E5">
        <v>8992</v>
      </c>
    </row>
    <row r="6" spans="1:5" x14ac:dyDescent="0.25">
      <c r="A6" t="s">
        <v>84</v>
      </c>
      <c r="B6">
        <v>525</v>
      </c>
      <c r="C6" t="s">
        <v>125</v>
      </c>
      <c r="D6">
        <v>1.9137012065247327E-2</v>
      </c>
      <c r="E6">
        <v>8992</v>
      </c>
    </row>
    <row r="7" spans="1:5" x14ac:dyDescent="0.25">
      <c r="A7" t="s">
        <v>84</v>
      </c>
      <c r="B7">
        <v>612</v>
      </c>
      <c r="C7" t="s">
        <v>128</v>
      </c>
      <c r="D7">
        <v>7.621426775983064E-3</v>
      </c>
      <c r="E7">
        <v>8992</v>
      </c>
    </row>
    <row r="8" spans="1:5" x14ac:dyDescent="0.25">
      <c r="A8" t="s">
        <v>84</v>
      </c>
      <c r="B8">
        <v>613</v>
      </c>
      <c r="C8" t="s">
        <v>129</v>
      </c>
      <c r="D8">
        <v>0.26274450514579967</v>
      </c>
      <c r="E8">
        <v>8992</v>
      </c>
    </row>
    <row r="9" spans="1:5" x14ac:dyDescent="0.25">
      <c r="A9" t="s">
        <v>84</v>
      </c>
      <c r="B9">
        <v>626</v>
      </c>
      <c r="C9" t="s">
        <v>130</v>
      </c>
      <c r="D9">
        <v>42.639266478373884</v>
      </c>
      <c r="E9">
        <v>8992</v>
      </c>
    </row>
    <row r="10" spans="1:5" x14ac:dyDescent="0.25">
      <c r="A10" t="s">
        <v>84</v>
      </c>
      <c r="B10">
        <v>666</v>
      </c>
      <c r="C10" t="s">
        <v>131</v>
      </c>
      <c r="D10">
        <v>0.15142717401627509</v>
      </c>
      <c r="E10">
        <v>8992</v>
      </c>
    </row>
    <row r="11" spans="1:5" x14ac:dyDescent="0.25">
      <c r="A11" t="s">
        <v>84</v>
      </c>
      <c r="B11">
        <v>696</v>
      </c>
      <c r="C11" t="s">
        <v>134</v>
      </c>
      <c r="D11">
        <v>5.1776747496515372E-3</v>
      </c>
      <c r="E11">
        <v>8992</v>
      </c>
    </row>
    <row r="12" spans="1:5" x14ac:dyDescent="0.25">
      <c r="A12" t="s">
        <v>84</v>
      </c>
      <c r="B12">
        <v>699</v>
      </c>
      <c r="C12" t="s">
        <v>135</v>
      </c>
      <c r="D12">
        <v>0.94511251397225615</v>
      </c>
      <c r="E12">
        <v>8992</v>
      </c>
    </row>
    <row r="13" spans="1:5" x14ac:dyDescent="0.25">
      <c r="A13" t="s">
        <v>84</v>
      </c>
      <c r="B13">
        <v>778</v>
      </c>
      <c r="C13" t="s">
        <v>140</v>
      </c>
      <c r="D13">
        <v>7.8439498767430796E-2</v>
      </c>
      <c r="E13">
        <v>8992</v>
      </c>
    </row>
    <row r="14" spans="1:5" x14ac:dyDescent="0.25">
      <c r="A14" t="s">
        <v>84</v>
      </c>
      <c r="B14">
        <v>784</v>
      </c>
      <c r="C14" t="s">
        <v>141</v>
      </c>
      <c r="D14">
        <v>0.43069404196840455</v>
      </c>
      <c r="E14">
        <v>8992</v>
      </c>
    </row>
    <row r="15" spans="1:5" x14ac:dyDescent="0.25">
      <c r="A15" t="s">
        <v>84</v>
      </c>
      <c r="B15">
        <v>795</v>
      </c>
      <c r="C15" t="s">
        <v>142</v>
      </c>
      <c r="D15">
        <v>2.1473508573209756E-2</v>
      </c>
      <c r="E15">
        <v>8992</v>
      </c>
    </row>
    <row r="16" spans="1:5" x14ac:dyDescent="0.25">
      <c r="A16" t="s">
        <v>84</v>
      </c>
      <c r="B16">
        <v>797</v>
      </c>
      <c r="C16" t="s">
        <v>143</v>
      </c>
      <c r="D16">
        <v>44.368700762349228</v>
      </c>
      <c r="E16">
        <v>8992</v>
      </c>
    </row>
    <row r="17" spans="1:5" x14ac:dyDescent="0.25">
      <c r="A17" t="s">
        <v>84</v>
      </c>
      <c r="B17">
        <v>2669</v>
      </c>
      <c r="C17" t="s">
        <v>146</v>
      </c>
      <c r="D17">
        <v>8.5278755485748512</v>
      </c>
      <c r="E17">
        <v>8992</v>
      </c>
    </row>
    <row r="18" spans="1:5" x14ac:dyDescent="0.25">
      <c r="A18" t="s">
        <v>84</v>
      </c>
      <c r="B18">
        <v>2670</v>
      </c>
      <c r="C18" t="s">
        <v>147</v>
      </c>
      <c r="D18">
        <v>0.40638336113551687</v>
      </c>
      <c r="E18">
        <v>8992</v>
      </c>
    </row>
    <row r="19" spans="1:5" x14ac:dyDescent="0.25">
      <c r="A19" t="s">
        <v>84</v>
      </c>
      <c r="B19">
        <v>2671</v>
      </c>
      <c r="C19" t="s">
        <v>148</v>
      </c>
      <c r="D19">
        <v>1.3953329842572344</v>
      </c>
      <c r="E19">
        <v>8992</v>
      </c>
    </row>
    <row r="20" spans="1:5" x14ac:dyDescent="0.25">
      <c r="A20" t="s">
        <v>84</v>
      </c>
      <c r="B20">
        <v>3245</v>
      </c>
      <c r="C20" t="s">
        <v>149</v>
      </c>
      <c r="D20">
        <v>16.743642402272492</v>
      </c>
      <c r="E20">
        <v>8992</v>
      </c>
    </row>
    <row r="21" spans="1:5" x14ac:dyDescent="0.25">
      <c r="A21" t="s">
        <v>84</v>
      </c>
      <c r="B21">
        <v>3246</v>
      </c>
      <c r="C21" t="s">
        <v>150</v>
      </c>
      <c r="D21">
        <v>15.673445161871804</v>
      </c>
      <c r="E21">
        <v>8992</v>
      </c>
    </row>
    <row r="22" spans="1:5" x14ac:dyDescent="0.25">
      <c r="A22" t="s">
        <v>84</v>
      </c>
      <c r="B22">
        <v>3247</v>
      </c>
      <c r="C22" t="s">
        <v>151</v>
      </c>
      <c r="D22">
        <v>3.2788123329521994</v>
      </c>
      <c r="E22">
        <v>8992</v>
      </c>
    </row>
    <row r="23" spans="1:5" x14ac:dyDescent="0.25">
      <c r="A23" t="s">
        <v>84</v>
      </c>
      <c r="B23">
        <v>3248</v>
      </c>
      <c r="C23" t="s">
        <v>152</v>
      </c>
      <c r="D23">
        <v>1.509029957748945</v>
      </c>
      <c r="E23">
        <v>8992</v>
      </c>
    </row>
    <row r="24" spans="1:5" x14ac:dyDescent="0.25">
      <c r="A24" t="s">
        <v>84</v>
      </c>
      <c r="B24">
        <v>3249</v>
      </c>
      <c r="C24" t="s">
        <v>153</v>
      </c>
      <c r="D24">
        <v>5.4343366235283534</v>
      </c>
      <c r="E24">
        <v>8992</v>
      </c>
    </row>
    <row r="25" spans="1:5" x14ac:dyDescent="0.25">
      <c r="A25" t="s">
        <v>84</v>
      </c>
      <c r="B25">
        <v>3250</v>
      </c>
      <c r="C25" t="s">
        <v>154</v>
      </c>
      <c r="D25">
        <v>3.3487372187521394</v>
      </c>
      <c r="E25">
        <v>8992</v>
      </c>
    </row>
    <row r="26" spans="1:5" x14ac:dyDescent="0.25">
      <c r="A26" t="s">
        <v>84</v>
      </c>
      <c r="B26">
        <v>3251</v>
      </c>
      <c r="C26" t="s">
        <v>155</v>
      </c>
      <c r="D26">
        <v>3.1346972121494296</v>
      </c>
      <c r="E26">
        <v>8992</v>
      </c>
    </row>
    <row r="27" spans="1:5" x14ac:dyDescent="0.25">
      <c r="A27" t="s">
        <v>84</v>
      </c>
      <c r="B27">
        <v>3252</v>
      </c>
      <c r="C27" t="s">
        <v>156</v>
      </c>
      <c r="D27">
        <v>0.65576417776160278</v>
      </c>
      <c r="E27">
        <v>8992</v>
      </c>
    </row>
    <row r="28" spans="1:5" x14ac:dyDescent="0.25">
      <c r="A28" t="s">
        <v>84</v>
      </c>
      <c r="B28">
        <v>3253</v>
      </c>
      <c r="C28" t="s">
        <v>157</v>
      </c>
      <c r="D28">
        <v>0.30180677909365849</v>
      </c>
      <c r="E28">
        <v>8992</v>
      </c>
    </row>
    <row r="29" spans="1:5" x14ac:dyDescent="0.25">
      <c r="A29" t="s">
        <v>84</v>
      </c>
      <c r="B29">
        <v>3254</v>
      </c>
      <c r="C29" t="s">
        <v>158</v>
      </c>
      <c r="D29">
        <v>1.0868701608180031</v>
      </c>
      <c r="E29">
        <v>8992</v>
      </c>
    </row>
    <row r="30" spans="1:5" x14ac:dyDescent="0.25">
      <c r="A30" t="s">
        <v>84</v>
      </c>
      <c r="B30">
        <v>3394</v>
      </c>
      <c r="C30" t="s">
        <v>159</v>
      </c>
      <c r="D30">
        <v>6.5212067843463561</v>
      </c>
      <c r="E30">
        <v>8992</v>
      </c>
    </row>
    <row r="31" spans="1:5" x14ac:dyDescent="0.25">
      <c r="A31" t="s">
        <v>84</v>
      </c>
      <c r="B31">
        <v>3395</v>
      </c>
      <c r="C31" t="s">
        <v>160</v>
      </c>
      <c r="D31">
        <v>1.8108367368426037</v>
      </c>
      <c r="E31">
        <v>8992</v>
      </c>
    </row>
    <row r="32" spans="1:5" x14ac:dyDescent="0.25">
      <c r="A32" t="s">
        <v>84</v>
      </c>
      <c r="B32">
        <v>3396</v>
      </c>
      <c r="C32" t="s">
        <v>161</v>
      </c>
      <c r="D32">
        <v>3.9345765107137991</v>
      </c>
      <c r="E32">
        <v>8992</v>
      </c>
    </row>
    <row r="33" spans="1:5" x14ac:dyDescent="0.25">
      <c r="A33" t="s">
        <v>84</v>
      </c>
      <c r="B33">
        <v>3397</v>
      </c>
      <c r="C33" t="s">
        <v>162</v>
      </c>
      <c r="D33">
        <v>18.80814237402117</v>
      </c>
      <c r="E33">
        <v>8992</v>
      </c>
    </row>
    <row r="34" spans="1:5" x14ac:dyDescent="0.25">
      <c r="A34" t="s">
        <v>84</v>
      </c>
      <c r="B34">
        <v>3398</v>
      </c>
      <c r="C34" t="s">
        <v>163</v>
      </c>
      <c r="D34">
        <v>20.092379621024616</v>
      </c>
      <c r="E34">
        <v>8992</v>
      </c>
    </row>
    <row r="35" spans="1:5" x14ac:dyDescent="0.25">
      <c r="A35" t="s">
        <v>85</v>
      </c>
      <c r="B35">
        <v>292</v>
      </c>
      <c r="C35" t="s">
        <v>113</v>
      </c>
      <c r="D35">
        <v>0.32395324941830123</v>
      </c>
      <c r="E35">
        <v>8993</v>
      </c>
    </row>
    <row r="36" spans="1:5" x14ac:dyDescent="0.25">
      <c r="A36" t="s">
        <v>85</v>
      </c>
      <c r="B36">
        <v>329</v>
      </c>
      <c r="C36" t="s">
        <v>117</v>
      </c>
      <c r="D36">
        <v>1.4430410216604774</v>
      </c>
      <c r="E36">
        <v>8993</v>
      </c>
    </row>
    <row r="37" spans="1:5" x14ac:dyDescent="0.25">
      <c r="A37" t="s">
        <v>85</v>
      </c>
      <c r="B37">
        <v>347</v>
      </c>
      <c r="C37" t="s">
        <v>118</v>
      </c>
      <c r="D37">
        <v>7.3098025531073058E-2</v>
      </c>
      <c r="E37">
        <v>8993</v>
      </c>
    </row>
    <row r="38" spans="1:5" x14ac:dyDescent="0.25">
      <c r="A38" t="s">
        <v>85</v>
      </c>
      <c r="B38">
        <v>380</v>
      </c>
      <c r="C38" t="s">
        <v>120</v>
      </c>
      <c r="D38">
        <v>9.5801411884262347E-2</v>
      </c>
      <c r="E38">
        <v>8993</v>
      </c>
    </row>
    <row r="39" spans="1:5" x14ac:dyDescent="0.25">
      <c r="A39" t="s">
        <v>85</v>
      </c>
      <c r="B39">
        <v>488</v>
      </c>
      <c r="C39" t="s">
        <v>122</v>
      </c>
      <c r="D39">
        <v>1.8278806266623033</v>
      </c>
      <c r="E39">
        <v>8993</v>
      </c>
    </row>
    <row r="40" spans="1:5" x14ac:dyDescent="0.25">
      <c r="A40" t="s">
        <v>85</v>
      </c>
      <c r="B40">
        <v>520</v>
      </c>
      <c r="C40" t="s">
        <v>124</v>
      </c>
      <c r="D40">
        <v>4.7556715633740712E-2</v>
      </c>
      <c r="E40">
        <v>8993</v>
      </c>
    </row>
    <row r="41" spans="1:5" x14ac:dyDescent="0.25">
      <c r="A41" t="s">
        <v>85</v>
      </c>
      <c r="B41">
        <v>525</v>
      </c>
      <c r="C41" t="s">
        <v>125</v>
      </c>
      <c r="D41">
        <v>0.14456209559732494</v>
      </c>
      <c r="E41">
        <v>8993</v>
      </c>
    </row>
    <row r="42" spans="1:5" x14ac:dyDescent="0.25">
      <c r="A42" t="s">
        <v>85</v>
      </c>
      <c r="B42">
        <v>526</v>
      </c>
      <c r="C42" t="s">
        <v>126</v>
      </c>
      <c r="D42">
        <v>2.3907354432511189E-2</v>
      </c>
      <c r="E42">
        <v>8993</v>
      </c>
    </row>
    <row r="43" spans="1:5" x14ac:dyDescent="0.25">
      <c r="A43" t="s">
        <v>85</v>
      </c>
      <c r="B43">
        <v>586</v>
      </c>
      <c r="C43" t="s">
        <v>127</v>
      </c>
      <c r="D43">
        <v>2.1155428965454554E-2</v>
      </c>
      <c r="E43">
        <v>8993</v>
      </c>
    </row>
    <row r="44" spans="1:5" x14ac:dyDescent="0.25">
      <c r="A44" t="s">
        <v>85</v>
      </c>
      <c r="B44">
        <v>612</v>
      </c>
      <c r="C44" t="s">
        <v>128</v>
      </c>
      <c r="D44">
        <v>2.6917273130849489E-2</v>
      </c>
      <c r="E44">
        <v>8993</v>
      </c>
    </row>
    <row r="45" spans="1:5" x14ac:dyDescent="0.25">
      <c r="A45" t="s">
        <v>85</v>
      </c>
      <c r="B45">
        <v>613</v>
      </c>
      <c r="C45" t="s">
        <v>129</v>
      </c>
      <c r="D45">
        <v>0.28869420180919542</v>
      </c>
      <c r="E45">
        <v>8993</v>
      </c>
    </row>
    <row r="46" spans="1:5" x14ac:dyDescent="0.25">
      <c r="A46" t="s">
        <v>85</v>
      </c>
      <c r="B46">
        <v>626</v>
      </c>
      <c r="C46" t="s">
        <v>130</v>
      </c>
      <c r="D46">
        <v>55.698889505058638</v>
      </c>
      <c r="E46">
        <v>8993</v>
      </c>
    </row>
    <row r="47" spans="1:5" x14ac:dyDescent="0.25">
      <c r="A47" t="s">
        <v>85</v>
      </c>
      <c r="B47">
        <v>666</v>
      </c>
      <c r="C47" t="s">
        <v>131</v>
      </c>
      <c r="D47">
        <v>0.43394427902327887</v>
      </c>
      <c r="E47">
        <v>8993</v>
      </c>
    </row>
    <row r="48" spans="1:5" x14ac:dyDescent="0.25">
      <c r="A48" t="s">
        <v>85</v>
      </c>
      <c r="B48">
        <v>669</v>
      </c>
      <c r="C48" t="s">
        <v>132</v>
      </c>
      <c r="D48">
        <v>8.513770032442626E-2</v>
      </c>
      <c r="E48">
        <v>8993</v>
      </c>
    </row>
    <row r="49" spans="1:5" x14ac:dyDescent="0.25">
      <c r="A49" t="s">
        <v>85</v>
      </c>
      <c r="B49">
        <v>694</v>
      </c>
      <c r="C49" t="s">
        <v>133</v>
      </c>
      <c r="D49">
        <v>0.32395324941830123</v>
      </c>
      <c r="E49">
        <v>8993</v>
      </c>
    </row>
    <row r="50" spans="1:5" x14ac:dyDescent="0.25">
      <c r="A50" t="s">
        <v>85</v>
      </c>
      <c r="B50">
        <v>696</v>
      </c>
      <c r="C50" t="s">
        <v>134</v>
      </c>
      <c r="D50">
        <v>3.9128943078397933E-2</v>
      </c>
      <c r="E50">
        <v>8993</v>
      </c>
    </row>
    <row r="51" spans="1:5" x14ac:dyDescent="0.25">
      <c r="A51" t="s">
        <v>85</v>
      </c>
      <c r="B51">
        <v>699</v>
      </c>
      <c r="C51" t="s">
        <v>135</v>
      </c>
      <c r="D51">
        <v>7.187083868092194</v>
      </c>
      <c r="E51">
        <v>8993</v>
      </c>
    </row>
    <row r="52" spans="1:5" x14ac:dyDescent="0.25">
      <c r="A52" t="s">
        <v>85</v>
      </c>
      <c r="B52">
        <v>715</v>
      </c>
      <c r="C52" t="s">
        <v>138</v>
      </c>
      <c r="D52">
        <v>3.4055080529761562E-2</v>
      </c>
      <c r="E52">
        <v>8993</v>
      </c>
    </row>
    <row r="53" spans="1:5" x14ac:dyDescent="0.25">
      <c r="A53" t="s">
        <v>85</v>
      </c>
      <c r="B53">
        <v>778</v>
      </c>
      <c r="C53" t="s">
        <v>140</v>
      </c>
      <c r="D53">
        <v>0.59278198841845031</v>
      </c>
      <c r="E53">
        <v>8993</v>
      </c>
    </row>
    <row r="54" spans="1:5" x14ac:dyDescent="0.25">
      <c r="A54" t="s">
        <v>85</v>
      </c>
      <c r="B54">
        <v>784</v>
      </c>
      <c r="C54" t="s">
        <v>141</v>
      </c>
      <c r="D54">
        <v>2.7789289372601207</v>
      </c>
      <c r="E54">
        <v>8993</v>
      </c>
    </row>
    <row r="55" spans="1:5" x14ac:dyDescent="0.25">
      <c r="A55" t="s">
        <v>85</v>
      </c>
      <c r="B55">
        <v>795</v>
      </c>
      <c r="C55" t="s">
        <v>142</v>
      </c>
      <c r="D55">
        <v>0.10440117959380035</v>
      </c>
      <c r="E55">
        <v>8993</v>
      </c>
    </row>
    <row r="56" spans="1:5" x14ac:dyDescent="0.25">
      <c r="A56" t="s">
        <v>85</v>
      </c>
      <c r="B56">
        <v>797</v>
      </c>
      <c r="C56" t="s">
        <v>143</v>
      </c>
      <c r="D56">
        <v>14.000086958615613</v>
      </c>
      <c r="E56">
        <v>8993</v>
      </c>
    </row>
    <row r="57" spans="1:5" x14ac:dyDescent="0.25">
      <c r="A57" t="s">
        <v>85</v>
      </c>
      <c r="B57">
        <v>810</v>
      </c>
      <c r="C57" t="s">
        <v>144</v>
      </c>
      <c r="D57">
        <v>2.1671414428040249E-2</v>
      </c>
      <c r="E57">
        <v>8993</v>
      </c>
    </row>
    <row r="58" spans="1:5" x14ac:dyDescent="0.25">
      <c r="A58" t="s">
        <v>85</v>
      </c>
      <c r="B58">
        <v>2669</v>
      </c>
      <c r="C58" t="s">
        <v>146</v>
      </c>
      <c r="D58">
        <v>11.139795104627053</v>
      </c>
      <c r="E58">
        <v>8993</v>
      </c>
    </row>
    <row r="59" spans="1:5" x14ac:dyDescent="0.25">
      <c r="A59" t="s">
        <v>85</v>
      </c>
      <c r="B59">
        <v>2670</v>
      </c>
      <c r="C59" t="s">
        <v>147</v>
      </c>
      <c r="D59">
        <v>2.680375599908801</v>
      </c>
      <c r="E59">
        <v>8993</v>
      </c>
    </row>
    <row r="60" spans="1:5" x14ac:dyDescent="0.25">
      <c r="A60" t="s">
        <v>85</v>
      </c>
      <c r="B60">
        <v>2671</v>
      </c>
      <c r="C60" t="s">
        <v>148</v>
      </c>
      <c r="D60">
        <v>0.56319878689765301</v>
      </c>
      <c r="E60">
        <v>8993</v>
      </c>
    </row>
    <row r="61" spans="1:5" x14ac:dyDescent="0.25">
      <c r="A61" t="s">
        <v>85</v>
      </c>
      <c r="B61">
        <v>3245</v>
      </c>
      <c r="C61" t="s">
        <v>149</v>
      </c>
      <c r="D61">
        <v>16.184199045402014</v>
      </c>
      <c r="E61">
        <v>8993</v>
      </c>
    </row>
    <row r="62" spans="1:5" x14ac:dyDescent="0.25">
      <c r="A62" t="s">
        <v>85</v>
      </c>
      <c r="B62">
        <v>3246</v>
      </c>
      <c r="C62" t="s">
        <v>150</v>
      </c>
      <c r="D62">
        <v>20.390817438321516</v>
      </c>
      <c r="E62">
        <v>8993</v>
      </c>
    </row>
    <row r="63" spans="1:5" x14ac:dyDescent="0.25">
      <c r="A63" t="s">
        <v>85</v>
      </c>
      <c r="B63">
        <v>3247</v>
      </c>
      <c r="C63" t="s">
        <v>151</v>
      </c>
      <c r="D63">
        <v>3.6872506860209917</v>
      </c>
      <c r="E63">
        <v>8993</v>
      </c>
    </row>
    <row r="64" spans="1:5" x14ac:dyDescent="0.25">
      <c r="A64" t="s">
        <v>85</v>
      </c>
      <c r="B64">
        <v>3248</v>
      </c>
      <c r="C64" t="s">
        <v>152</v>
      </c>
      <c r="D64">
        <v>9.9051215995804611</v>
      </c>
      <c r="E64">
        <v>8993</v>
      </c>
    </row>
    <row r="65" spans="1:5" x14ac:dyDescent="0.25">
      <c r="A65" t="s">
        <v>85</v>
      </c>
      <c r="B65">
        <v>3249</v>
      </c>
      <c r="C65" t="s">
        <v>153</v>
      </c>
      <c r="D65">
        <v>5.5315007357335491</v>
      </c>
      <c r="E65">
        <v>8993</v>
      </c>
    </row>
    <row r="66" spans="1:5" x14ac:dyDescent="0.25">
      <c r="A66" t="s">
        <v>85</v>
      </c>
      <c r="B66">
        <v>3250</v>
      </c>
      <c r="C66" t="s">
        <v>154</v>
      </c>
      <c r="D66">
        <v>3.2368448078647201</v>
      </c>
      <c r="E66">
        <v>8993</v>
      </c>
    </row>
    <row r="67" spans="1:5" x14ac:dyDescent="0.25">
      <c r="A67" t="s">
        <v>85</v>
      </c>
      <c r="B67">
        <v>3251</v>
      </c>
      <c r="C67" t="s">
        <v>155</v>
      </c>
      <c r="D67">
        <v>4.0781697857392283</v>
      </c>
      <c r="E67">
        <v>8993</v>
      </c>
    </row>
    <row r="68" spans="1:5" x14ac:dyDescent="0.25">
      <c r="A68" t="s">
        <v>85</v>
      </c>
      <c r="B68">
        <v>3252</v>
      </c>
      <c r="C68" t="s">
        <v>156</v>
      </c>
      <c r="D68">
        <v>0.73745127607865402</v>
      </c>
      <c r="E68">
        <v>8993</v>
      </c>
    </row>
    <row r="69" spans="1:5" x14ac:dyDescent="0.25">
      <c r="A69" t="s">
        <v>85</v>
      </c>
      <c r="B69">
        <v>3253</v>
      </c>
      <c r="C69" t="s">
        <v>157</v>
      </c>
      <c r="D69">
        <v>1.9810273792930904</v>
      </c>
      <c r="E69">
        <v>8993</v>
      </c>
    </row>
    <row r="70" spans="1:5" x14ac:dyDescent="0.25">
      <c r="A70" t="s">
        <v>85</v>
      </c>
      <c r="B70">
        <v>3254</v>
      </c>
      <c r="C70" t="s">
        <v>158</v>
      </c>
      <c r="D70">
        <v>1.1063018556513398</v>
      </c>
      <c r="E70">
        <v>8993</v>
      </c>
    </row>
    <row r="71" spans="1:5" x14ac:dyDescent="0.25">
      <c r="A71" t="s">
        <v>85</v>
      </c>
      <c r="B71">
        <v>3394</v>
      </c>
      <c r="C71" t="s">
        <v>159</v>
      </c>
      <c r="D71">
        <v>6.6378025913849008</v>
      </c>
      <c r="E71">
        <v>8993</v>
      </c>
    </row>
    <row r="72" spans="1:5" x14ac:dyDescent="0.25">
      <c r="A72" t="s">
        <v>85</v>
      </c>
      <c r="B72">
        <v>3395</v>
      </c>
      <c r="C72" t="s">
        <v>160</v>
      </c>
      <c r="D72">
        <v>11.88614897887348</v>
      </c>
      <c r="E72">
        <v>8993</v>
      </c>
    </row>
    <row r="73" spans="1:5" x14ac:dyDescent="0.25">
      <c r="A73" t="s">
        <v>85</v>
      </c>
      <c r="B73">
        <v>3396</v>
      </c>
      <c r="C73" t="s">
        <v>161</v>
      </c>
      <c r="D73">
        <v>4.4247019620996459</v>
      </c>
      <c r="E73">
        <v>8993</v>
      </c>
    </row>
    <row r="74" spans="1:5" x14ac:dyDescent="0.25">
      <c r="A74" t="s">
        <v>85</v>
      </c>
      <c r="B74">
        <v>3397</v>
      </c>
      <c r="C74" t="s">
        <v>162</v>
      </c>
      <c r="D74">
        <v>24.468987224060733</v>
      </c>
      <c r="E74">
        <v>8993</v>
      </c>
    </row>
    <row r="75" spans="1:5" x14ac:dyDescent="0.25">
      <c r="A75" t="s">
        <v>85</v>
      </c>
      <c r="B75">
        <v>3398</v>
      </c>
      <c r="C75" t="s">
        <v>163</v>
      </c>
      <c r="D75">
        <v>19.421043853266784</v>
      </c>
      <c r="E75">
        <v>8993</v>
      </c>
    </row>
    <row r="76" spans="1:5" x14ac:dyDescent="0.25">
      <c r="A76" t="s">
        <v>86</v>
      </c>
      <c r="B76">
        <v>292</v>
      </c>
      <c r="C76" t="s">
        <v>113</v>
      </c>
      <c r="D76">
        <v>6.015392E-2</v>
      </c>
      <c r="E76">
        <v>8994</v>
      </c>
    </row>
    <row r="77" spans="1:5" x14ac:dyDescent="0.25">
      <c r="A77" t="s">
        <v>86</v>
      </c>
      <c r="B77">
        <v>329</v>
      </c>
      <c r="C77" t="s">
        <v>117</v>
      </c>
      <c r="D77">
        <v>0.58402940000000003</v>
      </c>
      <c r="E77">
        <v>8994</v>
      </c>
    </row>
    <row r="78" spans="1:5" x14ac:dyDescent="0.25">
      <c r="A78" t="s">
        <v>86</v>
      </c>
      <c r="B78">
        <v>488</v>
      </c>
      <c r="C78" t="s">
        <v>122</v>
      </c>
      <c r="D78">
        <v>0.3443813</v>
      </c>
      <c r="E78">
        <v>8994</v>
      </c>
    </row>
    <row r="79" spans="1:5" x14ac:dyDescent="0.25">
      <c r="A79" t="s">
        <v>86</v>
      </c>
      <c r="B79">
        <v>525</v>
      </c>
      <c r="C79" t="s">
        <v>125</v>
      </c>
      <c r="D79">
        <v>0.13266430000000001</v>
      </c>
      <c r="E79">
        <v>8994</v>
      </c>
    </row>
    <row r="80" spans="1:5" x14ac:dyDescent="0.25">
      <c r="A80" t="s">
        <v>86</v>
      </c>
      <c r="B80">
        <v>613</v>
      </c>
      <c r="C80" t="s">
        <v>129</v>
      </c>
      <c r="D80">
        <v>1.2515848000000001</v>
      </c>
      <c r="E80">
        <v>8994</v>
      </c>
    </row>
    <row r="81" spans="1:5" x14ac:dyDescent="0.25">
      <c r="A81" t="s">
        <v>86</v>
      </c>
      <c r="B81">
        <v>626</v>
      </c>
      <c r="C81" t="s">
        <v>130</v>
      </c>
      <c r="D81">
        <v>34.735046079999996</v>
      </c>
      <c r="E81">
        <v>8994</v>
      </c>
    </row>
    <row r="82" spans="1:5" x14ac:dyDescent="0.25">
      <c r="A82" t="s">
        <v>86</v>
      </c>
      <c r="B82">
        <v>669</v>
      </c>
      <c r="C82" t="s">
        <v>132</v>
      </c>
      <c r="D82">
        <v>0.26245489999999999</v>
      </c>
      <c r="E82">
        <v>8994</v>
      </c>
    </row>
    <row r="83" spans="1:5" x14ac:dyDescent="0.25">
      <c r="A83" t="s">
        <v>86</v>
      </c>
      <c r="B83">
        <v>694</v>
      </c>
      <c r="C83" t="s">
        <v>133</v>
      </c>
      <c r="D83">
        <v>0.29708356000000002</v>
      </c>
      <c r="E83">
        <v>8994</v>
      </c>
    </row>
    <row r="84" spans="1:5" x14ac:dyDescent="0.25">
      <c r="A84" t="s">
        <v>86</v>
      </c>
      <c r="B84">
        <v>696</v>
      </c>
      <c r="C84" t="s">
        <v>134</v>
      </c>
      <c r="D84">
        <v>0.30771726999999999</v>
      </c>
      <c r="E84">
        <v>8994</v>
      </c>
    </row>
    <row r="85" spans="1:5" x14ac:dyDescent="0.25">
      <c r="A85" t="s">
        <v>86</v>
      </c>
      <c r="B85">
        <v>699</v>
      </c>
      <c r="C85" t="s">
        <v>135</v>
      </c>
      <c r="D85">
        <v>5.2665309000000002</v>
      </c>
      <c r="E85">
        <v>8994</v>
      </c>
    </row>
    <row r="86" spans="1:5" x14ac:dyDescent="0.25">
      <c r="A86" t="s">
        <v>86</v>
      </c>
      <c r="B86">
        <v>715</v>
      </c>
      <c r="C86" t="s">
        <v>138</v>
      </c>
      <c r="D86">
        <v>9.3090429999999995E-3</v>
      </c>
      <c r="E86">
        <v>8994</v>
      </c>
    </row>
    <row r="87" spans="1:5" x14ac:dyDescent="0.25">
      <c r="A87" t="s">
        <v>86</v>
      </c>
      <c r="B87">
        <v>784</v>
      </c>
      <c r="C87" t="s">
        <v>141</v>
      </c>
      <c r="D87">
        <v>1.7394217000000001</v>
      </c>
      <c r="E87">
        <v>8994</v>
      </c>
    </row>
    <row r="88" spans="1:5" x14ac:dyDescent="0.25">
      <c r="A88" t="s">
        <v>86</v>
      </c>
      <c r="B88">
        <v>795</v>
      </c>
      <c r="C88" t="s">
        <v>142</v>
      </c>
      <c r="D88">
        <v>0.37597348000000003</v>
      </c>
      <c r="E88">
        <v>8994</v>
      </c>
    </row>
    <row r="89" spans="1:5" x14ac:dyDescent="0.25">
      <c r="A89" t="s">
        <v>86</v>
      </c>
      <c r="B89">
        <v>797</v>
      </c>
      <c r="C89" t="s">
        <v>143</v>
      </c>
      <c r="D89">
        <v>46.40314</v>
      </c>
      <c r="E89">
        <v>8994</v>
      </c>
    </row>
    <row r="90" spans="1:5" x14ac:dyDescent="0.25">
      <c r="A90" t="s">
        <v>86</v>
      </c>
      <c r="B90">
        <v>2669</v>
      </c>
      <c r="C90" t="s">
        <v>146</v>
      </c>
      <c r="D90">
        <v>6.9470092169999997</v>
      </c>
      <c r="E90">
        <v>8994</v>
      </c>
    </row>
    <row r="91" spans="1:5" x14ac:dyDescent="0.25">
      <c r="A91" t="s">
        <v>86</v>
      </c>
      <c r="B91">
        <v>2671</v>
      </c>
      <c r="C91" t="s">
        <v>148</v>
      </c>
      <c r="D91">
        <v>1.2835001269999999</v>
      </c>
      <c r="E91">
        <v>8994</v>
      </c>
    </row>
    <row r="92" spans="1:5" x14ac:dyDescent="0.25">
      <c r="A92" t="s">
        <v>86</v>
      </c>
      <c r="B92">
        <v>3245</v>
      </c>
      <c r="C92" t="s">
        <v>149</v>
      </c>
      <c r="D92">
        <v>12.5143485124509</v>
      </c>
      <c r="E92">
        <v>8994</v>
      </c>
    </row>
    <row r="93" spans="1:5" x14ac:dyDescent="0.25">
      <c r="A93" t="s">
        <v>86</v>
      </c>
      <c r="B93">
        <v>3246</v>
      </c>
      <c r="C93" t="s">
        <v>150</v>
      </c>
      <c r="D93">
        <v>11.161276408580701</v>
      </c>
      <c r="E93">
        <v>8994</v>
      </c>
    </row>
    <row r="94" spans="1:5" x14ac:dyDescent="0.25">
      <c r="A94" t="s">
        <v>86</v>
      </c>
      <c r="B94">
        <v>3247</v>
      </c>
      <c r="C94" t="s">
        <v>151</v>
      </c>
      <c r="D94">
        <v>3.8037108020832999</v>
      </c>
      <c r="E94">
        <v>8994</v>
      </c>
    </row>
    <row r="95" spans="1:5" x14ac:dyDescent="0.25">
      <c r="A95" t="s">
        <v>86</v>
      </c>
      <c r="B95">
        <v>3248</v>
      </c>
      <c r="C95" t="s">
        <v>152</v>
      </c>
      <c r="D95">
        <v>2.9582217743838402</v>
      </c>
      <c r="E95">
        <v>8994</v>
      </c>
    </row>
    <row r="96" spans="1:5" x14ac:dyDescent="0.25">
      <c r="A96" t="s">
        <v>86</v>
      </c>
      <c r="B96">
        <v>3249</v>
      </c>
      <c r="C96" t="s">
        <v>153</v>
      </c>
      <c r="D96">
        <v>4.29748858250115</v>
      </c>
      <c r="E96">
        <v>8994</v>
      </c>
    </row>
    <row r="97" spans="1:5" x14ac:dyDescent="0.25">
      <c r="A97" t="s">
        <v>86</v>
      </c>
      <c r="B97">
        <v>3250</v>
      </c>
      <c r="C97" t="s">
        <v>154</v>
      </c>
      <c r="D97">
        <v>2.5028697028504601</v>
      </c>
      <c r="E97">
        <v>8994</v>
      </c>
    </row>
    <row r="98" spans="1:5" x14ac:dyDescent="0.25">
      <c r="A98" t="s">
        <v>86</v>
      </c>
      <c r="B98">
        <v>3251</v>
      </c>
      <c r="C98" t="s">
        <v>155</v>
      </c>
      <c r="D98">
        <v>2.2322552820374799</v>
      </c>
      <c r="E98">
        <v>8994</v>
      </c>
    </row>
    <row r="99" spans="1:5" x14ac:dyDescent="0.25">
      <c r="A99" t="s">
        <v>86</v>
      </c>
      <c r="B99">
        <v>3252</v>
      </c>
      <c r="C99" t="s">
        <v>156</v>
      </c>
      <c r="D99">
        <v>0.76074216052616705</v>
      </c>
      <c r="E99">
        <v>8994</v>
      </c>
    </row>
    <row r="100" spans="1:5" x14ac:dyDescent="0.25">
      <c r="A100" t="s">
        <v>86</v>
      </c>
      <c r="B100">
        <v>3253</v>
      </c>
      <c r="C100" t="s">
        <v>157</v>
      </c>
      <c r="D100">
        <v>0.59164435496193302</v>
      </c>
      <c r="E100">
        <v>8994</v>
      </c>
    </row>
    <row r="101" spans="1:5" x14ac:dyDescent="0.25">
      <c r="A101" t="s">
        <v>86</v>
      </c>
      <c r="B101">
        <v>3254</v>
      </c>
      <c r="C101" t="s">
        <v>158</v>
      </c>
      <c r="D101">
        <v>0.85949771662395302</v>
      </c>
      <c r="E101">
        <v>8994</v>
      </c>
    </row>
    <row r="102" spans="1:5" x14ac:dyDescent="0.25">
      <c r="A102" t="s">
        <v>86</v>
      </c>
      <c r="B102">
        <v>3394</v>
      </c>
      <c r="C102" t="s">
        <v>159</v>
      </c>
      <c r="D102">
        <v>5.1569862991251103</v>
      </c>
      <c r="E102">
        <v>8994</v>
      </c>
    </row>
    <row r="103" spans="1:5" x14ac:dyDescent="0.25">
      <c r="A103" t="s">
        <v>86</v>
      </c>
      <c r="B103">
        <v>3395</v>
      </c>
      <c r="C103" t="s">
        <v>160</v>
      </c>
      <c r="D103">
        <v>3.5498661293457698</v>
      </c>
      <c r="E103">
        <v>8994</v>
      </c>
    </row>
    <row r="104" spans="1:5" x14ac:dyDescent="0.25">
      <c r="A104" t="s">
        <v>86</v>
      </c>
      <c r="B104">
        <v>3396</v>
      </c>
      <c r="C104" t="s">
        <v>161</v>
      </c>
      <c r="D104">
        <v>4.5644529626094696</v>
      </c>
      <c r="E104">
        <v>8994</v>
      </c>
    </row>
    <row r="105" spans="1:5" x14ac:dyDescent="0.25">
      <c r="A105" t="s">
        <v>86</v>
      </c>
      <c r="B105">
        <v>3397</v>
      </c>
      <c r="C105" t="s">
        <v>162</v>
      </c>
      <c r="D105">
        <v>13.3935316906182</v>
      </c>
      <c r="E105">
        <v>8994</v>
      </c>
    </row>
    <row r="106" spans="1:5" x14ac:dyDescent="0.25">
      <c r="A106" t="s">
        <v>86</v>
      </c>
      <c r="B106">
        <v>3398</v>
      </c>
      <c r="C106" t="s">
        <v>163</v>
      </c>
      <c r="D106">
        <v>15.0172182153013</v>
      </c>
      <c r="E106">
        <v>8994</v>
      </c>
    </row>
    <row r="107" spans="1:5" x14ac:dyDescent="0.25">
      <c r="A107" t="s">
        <v>87</v>
      </c>
      <c r="B107">
        <v>292</v>
      </c>
      <c r="C107" t="s">
        <v>113</v>
      </c>
      <c r="D107">
        <v>5.8573819999999999E-2</v>
      </c>
      <c r="E107">
        <v>8995</v>
      </c>
    </row>
    <row r="108" spans="1:5" x14ac:dyDescent="0.25">
      <c r="A108" t="s">
        <v>87</v>
      </c>
      <c r="B108">
        <v>329</v>
      </c>
      <c r="C108" t="s">
        <v>117</v>
      </c>
      <c r="D108">
        <v>0.34711019999999998</v>
      </c>
      <c r="E108">
        <v>8995</v>
      </c>
    </row>
    <row r="109" spans="1:5" x14ac:dyDescent="0.25">
      <c r="A109" t="s">
        <v>87</v>
      </c>
      <c r="B109">
        <v>488</v>
      </c>
      <c r="C109" t="s">
        <v>122</v>
      </c>
      <c r="D109">
        <v>0.12763722</v>
      </c>
      <c r="E109">
        <v>8995</v>
      </c>
    </row>
    <row r="110" spans="1:5" x14ac:dyDescent="0.25">
      <c r="A110" t="s">
        <v>87</v>
      </c>
      <c r="B110">
        <v>525</v>
      </c>
      <c r="C110" t="s">
        <v>125</v>
      </c>
      <c r="D110">
        <v>1.143927E-2</v>
      </c>
      <c r="E110">
        <v>8995</v>
      </c>
    </row>
    <row r="111" spans="1:5" x14ac:dyDescent="0.25">
      <c r="A111" t="s">
        <v>87</v>
      </c>
      <c r="B111">
        <v>613</v>
      </c>
      <c r="C111" t="s">
        <v>129</v>
      </c>
      <c r="D111">
        <v>0.1801575</v>
      </c>
      <c r="E111">
        <v>8995</v>
      </c>
    </row>
    <row r="112" spans="1:5" x14ac:dyDescent="0.25">
      <c r="A112" t="s">
        <v>87</v>
      </c>
      <c r="B112">
        <v>626</v>
      </c>
      <c r="C112" t="s">
        <v>130</v>
      </c>
      <c r="D112">
        <v>14.51561083</v>
      </c>
      <c r="E112">
        <v>8995</v>
      </c>
    </row>
    <row r="113" spans="1:5" x14ac:dyDescent="0.25">
      <c r="A113" t="s">
        <v>87</v>
      </c>
      <c r="B113">
        <v>669</v>
      </c>
      <c r="C113" t="s">
        <v>132</v>
      </c>
      <c r="D113">
        <v>1.9473029999999999E-2</v>
      </c>
      <c r="E113">
        <v>8995</v>
      </c>
    </row>
    <row r="114" spans="1:5" x14ac:dyDescent="0.25">
      <c r="A114" t="s">
        <v>87</v>
      </c>
      <c r="B114">
        <v>694</v>
      </c>
      <c r="C114" t="s">
        <v>133</v>
      </c>
      <c r="D114">
        <v>0.21871198</v>
      </c>
      <c r="E114">
        <v>8995</v>
      </c>
    </row>
    <row r="115" spans="1:5" x14ac:dyDescent="0.25">
      <c r="A115" t="s">
        <v>87</v>
      </c>
      <c r="B115">
        <v>696</v>
      </c>
      <c r="C115" t="s">
        <v>134</v>
      </c>
      <c r="D115">
        <v>3.462722E-2</v>
      </c>
      <c r="E115">
        <v>8995</v>
      </c>
    </row>
    <row r="116" spans="1:5" x14ac:dyDescent="0.25">
      <c r="A116" t="s">
        <v>87</v>
      </c>
      <c r="B116">
        <v>699</v>
      </c>
      <c r="C116" t="s">
        <v>135</v>
      </c>
      <c r="D116">
        <v>1.0283692</v>
      </c>
      <c r="E116">
        <v>8995</v>
      </c>
    </row>
    <row r="117" spans="1:5" x14ac:dyDescent="0.25">
      <c r="A117" t="s">
        <v>87</v>
      </c>
      <c r="B117">
        <v>715</v>
      </c>
      <c r="C117" t="s">
        <v>138</v>
      </c>
      <c r="D117">
        <v>8.6699629999999993E-3</v>
      </c>
      <c r="E117">
        <v>8995</v>
      </c>
    </row>
    <row r="118" spans="1:5" x14ac:dyDescent="0.25">
      <c r="A118" t="s">
        <v>87</v>
      </c>
      <c r="B118">
        <v>784</v>
      </c>
      <c r="C118" t="s">
        <v>141</v>
      </c>
      <c r="D118">
        <v>0.35775709999999999</v>
      </c>
      <c r="E118">
        <v>8995</v>
      </c>
    </row>
    <row r="119" spans="1:5" x14ac:dyDescent="0.25">
      <c r="A119" t="s">
        <v>87</v>
      </c>
      <c r="B119">
        <v>795</v>
      </c>
      <c r="C119" t="s">
        <v>142</v>
      </c>
      <c r="D119">
        <v>0.12787941999999999</v>
      </c>
      <c r="E119">
        <v>8995</v>
      </c>
    </row>
    <row r="120" spans="1:5" x14ac:dyDescent="0.25">
      <c r="A120" t="s">
        <v>87</v>
      </c>
      <c r="B120">
        <v>797</v>
      </c>
      <c r="C120" t="s">
        <v>143</v>
      </c>
      <c r="D120">
        <v>78.972650000000002</v>
      </c>
      <c r="E120">
        <v>8995</v>
      </c>
    </row>
    <row r="121" spans="1:5" x14ac:dyDescent="0.25">
      <c r="A121" t="s">
        <v>87</v>
      </c>
      <c r="B121">
        <v>2669</v>
      </c>
      <c r="C121" t="s">
        <v>146</v>
      </c>
      <c r="D121">
        <v>2.9031221669999998</v>
      </c>
      <c r="E121">
        <v>8995</v>
      </c>
    </row>
    <row r="122" spans="1:5" x14ac:dyDescent="0.25">
      <c r="A122" t="s">
        <v>87</v>
      </c>
      <c r="B122">
        <v>2671</v>
      </c>
      <c r="C122" t="s">
        <v>148</v>
      </c>
      <c r="D122">
        <v>1.088211077</v>
      </c>
      <c r="E122">
        <v>8995</v>
      </c>
    </row>
    <row r="123" spans="1:5" x14ac:dyDescent="0.25">
      <c r="A123" t="s">
        <v>87</v>
      </c>
      <c r="B123">
        <v>3245</v>
      </c>
      <c r="C123" t="s">
        <v>149</v>
      </c>
      <c r="D123">
        <v>5.2296868234851903</v>
      </c>
      <c r="E123">
        <v>8995</v>
      </c>
    </row>
    <row r="124" spans="1:5" x14ac:dyDescent="0.25">
      <c r="A124" t="s">
        <v>87</v>
      </c>
      <c r="B124">
        <v>3246</v>
      </c>
      <c r="C124" t="s">
        <v>150</v>
      </c>
      <c r="D124">
        <v>4.6642444158524796</v>
      </c>
      <c r="E124">
        <v>8995</v>
      </c>
    </row>
    <row r="125" spans="1:5" x14ac:dyDescent="0.25">
      <c r="A125" t="s">
        <v>87</v>
      </c>
      <c r="B125">
        <v>3247</v>
      </c>
      <c r="C125" t="s">
        <v>151</v>
      </c>
      <c r="D125">
        <v>1.5895526836424501</v>
      </c>
      <c r="E125">
        <v>8995</v>
      </c>
    </row>
    <row r="126" spans="1:5" x14ac:dyDescent="0.25">
      <c r="A126" t="s">
        <v>87</v>
      </c>
      <c r="B126">
        <v>3248</v>
      </c>
      <c r="C126" t="s">
        <v>152</v>
      </c>
      <c r="D126">
        <v>1.2362268334663999</v>
      </c>
      <c r="E126">
        <v>8995</v>
      </c>
    </row>
    <row r="127" spans="1:5" x14ac:dyDescent="0.25">
      <c r="A127" t="s">
        <v>87</v>
      </c>
      <c r="B127">
        <v>3249</v>
      </c>
      <c r="C127" t="s">
        <v>153</v>
      </c>
      <c r="D127">
        <v>1.79590007355347</v>
      </c>
      <c r="E127">
        <v>8995</v>
      </c>
    </row>
    <row r="128" spans="1:5" x14ac:dyDescent="0.25">
      <c r="A128" t="s">
        <v>87</v>
      </c>
      <c r="B128">
        <v>3250</v>
      </c>
      <c r="C128" t="s">
        <v>154</v>
      </c>
      <c r="D128">
        <v>1.0459373650573101</v>
      </c>
      <c r="E128">
        <v>8995</v>
      </c>
    </row>
    <row r="129" spans="1:5" x14ac:dyDescent="0.25">
      <c r="A129" t="s">
        <v>87</v>
      </c>
      <c r="B129">
        <v>3251</v>
      </c>
      <c r="C129" t="s">
        <v>155</v>
      </c>
      <c r="D129">
        <v>0.93284888349182205</v>
      </c>
      <c r="E129">
        <v>8995</v>
      </c>
    </row>
    <row r="130" spans="1:5" x14ac:dyDescent="0.25">
      <c r="A130" t="s">
        <v>87</v>
      </c>
      <c r="B130">
        <v>3252</v>
      </c>
      <c r="C130" t="s">
        <v>156</v>
      </c>
      <c r="D130">
        <v>0.31791053683799803</v>
      </c>
      <c r="E130">
        <v>8995</v>
      </c>
    </row>
    <row r="131" spans="1:5" x14ac:dyDescent="0.25">
      <c r="A131" t="s">
        <v>87</v>
      </c>
      <c r="B131">
        <v>3253</v>
      </c>
      <c r="C131" t="s">
        <v>157</v>
      </c>
      <c r="D131">
        <v>0.247245366778445</v>
      </c>
      <c r="E131">
        <v>8995</v>
      </c>
    </row>
    <row r="132" spans="1:5" x14ac:dyDescent="0.25">
      <c r="A132" t="s">
        <v>87</v>
      </c>
      <c r="B132">
        <v>3254</v>
      </c>
      <c r="C132" t="s">
        <v>158</v>
      </c>
      <c r="D132">
        <v>0.35918001483441597</v>
      </c>
      <c r="E132">
        <v>8995</v>
      </c>
    </row>
    <row r="133" spans="1:5" x14ac:dyDescent="0.25">
      <c r="A133" t="s">
        <v>87</v>
      </c>
      <c r="B133">
        <v>3394</v>
      </c>
      <c r="C133" t="s">
        <v>159</v>
      </c>
      <c r="D133">
        <v>2.15508008838788</v>
      </c>
      <c r="E133">
        <v>8995</v>
      </c>
    </row>
    <row r="134" spans="1:5" x14ac:dyDescent="0.25">
      <c r="A134" t="s">
        <v>87</v>
      </c>
      <c r="B134">
        <v>3395</v>
      </c>
      <c r="C134" t="s">
        <v>160</v>
      </c>
      <c r="D134">
        <v>1.4834722002448399</v>
      </c>
      <c r="E134">
        <v>8995</v>
      </c>
    </row>
    <row r="135" spans="1:5" x14ac:dyDescent="0.25">
      <c r="A135" t="s">
        <v>87</v>
      </c>
      <c r="B135">
        <v>3396</v>
      </c>
      <c r="C135" t="s">
        <v>161</v>
      </c>
      <c r="D135">
        <v>1.90746322048045</v>
      </c>
      <c r="E135">
        <v>8995</v>
      </c>
    </row>
    <row r="136" spans="1:5" x14ac:dyDescent="0.25">
      <c r="A136" t="s">
        <v>87</v>
      </c>
      <c r="B136">
        <v>3397</v>
      </c>
      <c r="C136" t="s">
        <v>162</v>
      </c>
      <c r="D136">
        <v>5.5970932993442997</v>
      </c>
      <c r="E136">
        <v>8995</v>
      </c>
    </row>
    <row r="137" spans="1:5" x14ac:dyDescent="0.25">
      <c r="A137" t="s">
        <v>87</v>
      </c>
      <c r="B137">
        <v>3398</v>
      </c>
      <c r="C137" t="s">
        <v>163</v>
      </c>
      <c r="D137">
        <v>6.2756241885425101</v>
      </c>
      <c r="E137">
        <v>8995</v>
      </c>
    </row>
    <row r="138" spans="1:5" x14ac:dyDescent="0.25">
      <c r="A138" t="s">
        <v>88</v>
      </c>
      <c r="B138">
        <v>292</v>
      </c>
      <c r="C138" t="s">
        <v>113</v>
      </c>
      <c r="D138">
        <v>0.105377216</v>
      </c>
      <c r="E138">
        <v>8996</v>
      </c>
    </row>
    <row r="139" spans="1:5" x14ac:dyDescent="0.25">
      <c r="A139" t="s">
        <v>88</v>
      </c>
      <c r="B139">
        <v>329</v>
      </c>
      <c r="C139" t="s">
        <v>117</v>
      </c>
      <c r="D139">
        <v>0.46967830199999999</v>
      </c>
      <c r="E139">
        <v>8996</v>
      </c>
    </row>
    <row r="140" spans="1:5" x14ac:dyDescent="0.25">
      <c r="A140" t="s">
        <v>88</v>
      </c>
      <c r="B140">
        <v>488</v>
      </c>
      <c r="C140" t="s">
        <v>122</v>
      </c>
      <c r="D140">
        <v>0.64095131000000005</v>
      </c>
      <c r="E140">
        <v>8996</v>
      </c>
    </row>
    <row r="141" spans="1:5" x14ac:dyDescent="0.25">
      <c r="A141" t="s">
        <v>88</v>
      </c>
      <c r="B141">
        <v>525</v>
      </c>
      <c r="C141" t="s">
        <v>125</v>
      </c>
      <c r="D141">
        <v>0.137221594</v>
      </c>
      <c r="E141">
        <v>8996</v>
      </c>
    </row>
    <row r="142" spans="1:5" x14ac:dyDescent="0.25">
      <c r="A142" t="s">
        <v>88</v>
      </c>
      <c r="B142">
        <v>626</v>
      </c>
      <c r="C142" t="s">
        <v>130</v>
      </c>
      <c r="D142">
        <v>22.33310341</v>
      </c>
      <c r="E142">
        <v>8996</v>
      </c>
    </row>
    <row r="143" spans="1:5" x14ac:dyDescent="0.25">
      <c r="A143" t="s">
        <v>88</v>
      </c>
      <c r="B143">
        <v>669</v>
      </c>
      <c r="C143" t="s">
        <v>132</v>
      </c>
      <c r="D143">
        <v>4.7188533999999997E-2</v>
      </c>
      <c r="E143">
        <v>8996</v>
      </c>
    </row>
    <row r="144" spans="1:5" x14ac:dyDescent="0.25">
      <c r="A144" t="s">
        <v>88</v>
      </c>
      <c r="B144">
        <v>694</v>
      </c>
      <c r="C144" t="s">
        <v>133</v>
      </c>
      <c r="D144">
        <v>8.7615830000000006E-2</v>
      </c>
      <c r="E144">
        <v>8996</v>
      </c>
    </row>
    <row r="145" spans="1:5" x14ac:dyDescent="0.25">
      <c r="A145" t="s">
        <v>88</v>
      </c>
      <c r="B145">
        <v>696</v>
      </c>
      <c r="C145" t="s">
        <v>134</v>
      </c>
      <c r="D145">
        <v>0.98644003999999996</v>
      </c>
      <c r="E145">
        <v>8996</v>
      </c>
    </row>
    <row r="146" spans="1:5" x14ac:dyDescent="0.25">
      <c r="A146" t="s">
        <v>88</v>
      </c>
      <c r="B146">
        <v>699</v>
      </c>
      <c r="C146" t="s">
        <v>135</v>
      </c>
      <c r="D146">
        <v>59.9052656</v>
      </c>
      <c r="E146">
        <v>8996</v>
      </c>
    </row>
    <row r="147" spans="1:5" x14ac:dyDescent="0.25">
      <c r="A147" t="s">
        <v>88</v>
      </c>
      <c r="B147">
        <v>715</v>
      </c>
      <c r="C147" t="s">
        <v>138</v>
      </c>
      <c r="D147">
        <v>1.6395125E-2</v>
      </c>
      <c r="E147">
        <v>8996</v>
      </c>
    </row>
    <row r="148" spans="1:5" x14ac:dyDescent="0.25">
      <c r="A148" t="s">
        <v>88</v>
      </c>
      <c r="B148">
        <v>795</v>
      </c>
      <c r="C148" t="s">
        <v>142</v>
      </c>
      <c r="D148">
        <v>3.9446390999999997E-2</v>
      </c>
      <c r="E148">
        <v>8996</v>
      </c>
    </row>
    <row r="149" spans="1:5" x14ac:dyDescent="0.25">
      <c r="A149" t="s">
        <v>88</v>
      </c>
      <c r="B149">
        <v>797</v>
      </c>
      <c r="C149" t="s">
        <v>143</v>
      </c>
      <c r="D149">
        <v>9.984210934</v>
      </c>
      <c r="E149">
        <v>8996</v>
      </c>
    </row>
    <row r="150" spans="1:5" x14ac:dyDescent="0.25">
      <c r="A150" t="s">
        <v>88</v>
      </c>
      <c r="B150">
        <v>2669</v>
      </c>
      <c r="C150" t="s">
        <v>146</v>
      </c>
      <c r="D150">
        <v>4.4666206820000003</v>
      </c>
      <c r="E150">
        <v>8996</v>
      </c>
    </row>
    <row r="151" spans="1:5" x14ac:dyDescent="0.25">
      <c r="A151" t="s">
        <v>88</v>
      </c>
      <c r="B151">
        <v>2671</v>
      </c>
      <c r="C151" t="s">
        <v>148</v>
      </c>
      <c r="D151">
        <v>0.78048503499999999</v>
      </c>
      <c r="E151">
        <v>8996</v>
      </c>
    </row>
    <row r="152" spans="1:5" x14ac:dyDescent="0.25">
      <c r="A152" t="s">
        <v>88</v>
      </c>
      <c r="B152">
        <v>3245</v>
      </c>
      <c r="C152" t="s">
        <v>149</v>
      </c>
      <c r="D152">
        <v>6.5779078785135603</v>
      </c>
      <c r="E152">
        <v>8996</v>
      </c>
    </row>
    <row r="153" spans="1:5" x14ac:dyDescent="0.25">
      <c r="A153" t="s">
        <v>88</v>
      </c>
      <c r="B153">
        <v>3246</v>
      </c>
      <c r="C153" t="s">
        <v>150</v>
      </c>
      <c r="D153">
        <v>14.3847639297115</v>
      </c>
      <c r="E153">
        <v>8996</v>
      </c>
    </row>
    <row r="154" spans="1:5" x14ac:dyDescent="0.25">
      <c r="A154" t="s">
        <v>88</v>
      </c>
      <c r="B154">
        <v>3247</v>
      </c>
      <c r="C154" t="s">
        <v>151</v>
      </c>
      <c r="D154">
        <v>0.19291862878941901</v>
      </c>
      <c r="E154">
        <v>8996</v>
      </c>
    </row>
    <row r="155" spans="1:5" x14ac:dyDescent="0.25">
      <c r="A155" t="s">
        <v>88</v>
      </c>
      <c r="B155">
        <v>3248</v>
      </c>
      <c r="C155" t="s">
        <v>152</v>
      </c>
      <c r="D155">
        <v>0.115311777281338</v>
      </c>
      <c r="E155">
        <v>8996</v>
      </c>
    </row>
    <row r="156" spans="1:5" x14ac:dyDescent="0.25">
      <c r="A156" t="s">
        <v>88</v>
      </c>
      <c r="B156">
        <v>3249</v>
      </c>
      <c r="C156" t="s">
        <v>153</v>
      </c>
      <c r="D156">
        <v>1.06220119570408</v>
      </c>
      <c r="E156">
        <v>8996</v>
      </c>
    </row>
    <row r="157" spans="1:5" x14ac:dyDescent="0.25">
      <c r="A157" t="s">
        <v>88</v>
      </c>
      <c r="B157">
        <v>3250</v>
      </c>
      <c r="C157" t="s">
        <v>154</v>
      </c>
      <c r="D157">
        <v>1.3155815757027101</v>
      </c>
      <c r="E157">
        <v>8996</v>
      </c>
    </row>
    <row r="158" spans="1:5" x14ac:dyDescent="0.25">
      <c r="A158" t="s">
        <v>88</v>
      </c>
      <c r="B158">
        <v>3251</v>
      </c>
      <c r="C158" t="s">
        <v>155</v>
      </c>
      <c r="D158">
        <v>2.8769527859423101</v>
      </c>
      <c r="E158">
        <v>8996</v>
      </c>
    </row>
    <row r="159" spans="1:5" x14ac:dyDescent="0.25">
      <c r="A159" t="s">
        <v>88</v>
      </c>
      <c r="B159">
        <v>3252</v>
      </c>
      <c r="C159" t="s">
        <v>156</v>
      </c>
      <c r="D159">
        <v>3.8583725757883797E-2</v>
      </c>
      <c r="E159">
        <v>8996</v>
      </c>
    </row>
    <row r="160" spans="1:5" x14ac:dyDescent="0.25">
      <c r="A160" t="s">
        <v>88</v>
      </c>
      <c r="B160">
        <v>3253</v>
      </c>
      <c r="C160" t="s">
        <v>157</v>
      </c>
      <c r="D160">
        <v>2.30623554562676E-2</v>
      </c>
      <c r="E160">
        <v>8996</v>
      </c>
    </row>
    <row r="161" spans="1:5" x14ac:dyDescent="0.25">
      <c r="A161" t="s">
        <v>88</v>
      </c>
      <c r="B161">
        <v>3254</v>
      </c>
      <c r="C161" t="s">
        <v>158</v>
      </c>
      <c r="D161">
        <v>0.212440239140817</v>
      </c>
      <c r="E161">
        <v>8996</v>
      </c>
    </row>
    <row r="162" spans="1:5" x14ac:dyDescent="0.25">
      <c r="A162" t="s">
        <v>88</v>
      </c>
      <c r="B162">
        <v>3394</v>
      </c>
      <c r="C162" t="s">
        <v>159</v>
      </c>
      <c r="D162">
        <v>1.2746414348449</v>
      </c>
      <c r="E162">
        <v>8996</v>
      </c>
    </row>
    <row r="163" spans="1:5" x14ac:dyDescent="0.25">
      <c r="A163" t="s">
        <v>88</v>
      </c>
      <c r="B163">
        <v>3395</v>
      </c>
      <c r="C163" t="s">
        <v>160</v>
      </c>
      <c r="D163">
        <v>0.13837413273760499</v>
      </c>
      <c r="E163">
        <v>8996</v>
      </c>
    </row>
    <row r="164" spans="1:5" x14ac:dyDescent="0.25">
      <c r="A164" t="s">
        <v>88</v>
      </c>
      <c r="B164">
        <v>3396</v>
      </c>
      <c r="C164" t="s">
        <v>161</v>
      </c>
      <c r="D164">
        <v>0.231502354547302</v>
      </c>
      <c r="E164">
        <v>8996</v>
      </c>
    </row>
    <row r="165" spans="1:5" x14ac:dyDescent="0.25">
      <c r="A165" t="s">
        <v>88</v>
      </c>
      <c r="B165">
        <v>3397</v>
      </c>
      <c r="C165" t="s">
        <v>162</v>
      </c>
      <c r="D165">
        <v>17.2617167156539</v>
      </c>
      <c r="E165">
        <v>8996</v>
      </c>
    </row>
    <row r="166" spans="1:5" x14ac:dyDescent="0.25">
      <c r="A166" t="s">
        <v>88</v>
      </c>
      <c r="B166">
        <v>3398</v>
      </c>
      <c r="C166" t="s">
        <v>163</v>
      </c>
      <c r="D166">
        <v>7.8934894542162803</v>
      </c>
      <c r="E166">
        <v>8996</v>
      </c>
    </row>
    <row r="167" spans="1:5" x14ac:dyDescent="0.25">
      <c r="A167" t="s">
        <v>89</v>
      </c>
      <c r="B167">
        <v>292</v>
      </c>
      <c r="C167" t="s">
        <v>113</v>
      </c>
      <c r="D167">
        <v>0.89</v>
      </c>
      <c r="E167">
        <v>95219</v>
      </c>
    </row>
    <row r="168" spans="1:5" x14ac:dyDescent="0.25">
      <c r="A168" t="s">
        <v>89</v>
      </c>
      <c r="B168">
        <v>329</v>
      </c>
      <c r="C168" t="s">
        <v>117</v>
      </c>
      <c r="D168">
        <v>0.21</v>
      </c>
      <c r="E168">
        <v>95219</v>
      </c>
    </row>
    <row r="169" spans="1:5" x14ac:dyDescent="0.25">
      <c r="A169" t="s">
        <v>89</v>
      </c>
      <c r="B169">
        <v>347</v>
      </c>
      <c r="C169" t="s">
        <v>118</v>
      </c>
      <c r="D169">
        <v>0.25</v>
      </c>
      <c r="E169">
        <v>95219</v>
      </c>
    </row>
    <row r="170" spans="1:5" x14ac:dyDescent="0.25">
      <c r="A170" t="s">
        <v>89</v>
      </c>
      <c r="B170">
        <v>379</v>
      </c>
      <c r="C170" t="s">
        <v>119</v>
      </c>
      <c r="D170">
        <v>0.39</v>
      </c>
      <c r="E170">
        <v>95219</v>
      </c>
    </row>
    <row r="171" spans="1:5" x14ac:dyDescent="0.25">
      <c r="A171" t="s">
        <v>89</v>
      </c>
      <c r="B171">
        <v>488</v>
      </c>
      <c r="C171" t="s">
        <v>122</v>
      </c>
      <c r="D171">
        <v>0.25</v>
      </c>
      <c r="E171">
        <v>95219</v>
      </c>
    </row>
    <row r="172" spans="1:5" x14ac:dyDescent="0.25">
      <c r="A172" t="s">
        <v>89</v>
      </c>
      <c r="B172">
        <v>612</v>
      </c>
      <c r="C172" t="s">
        <v>128</v>
      </c>
      <c r="D172">
        <v>0.04</v>
      </c>
      <c r="E172">
        <v>95219</v>
      </c>
    </row>
    <row r="173" spans="1:5" x14ac:dyDescent="0.25">
      <c r="A173" t="s">
        <v>89</v>
      </c>
      <c r="B173">
        <v>626</v>
      </c>
      <c r="C173" t="s">
        <v>130</v>
      </c>
      <c r="D173">
        <v>36.99</v>
      </c>
      <c r="E173">
        <v>95219</v>
      </c>
    </row>
    <row r="174" spans="1:5" x14ac:dyDescent="0.25">
      <c r="A174" t="s">
        <v>89</v>
      </c>
      <c r="B174">
        <v>666</v>
      </c>
      <c r="C174" t="s">
        <v>131</v>
      </c>
      <c r="D174">
        <v>0.04</v>
      </c>
      <c r="E174">
        <v>95219</v>
      </c>
    </row>
    <row r="175" spans="1:5" x14ac:dyDescent="0.25">
      <c r="A175" t="s">
        <v>89</v>
      </c>
      <c r="B175">
        <v>694</v>
      </c>
      <c r="C175" t="s">
        <v>133</v>
      </c>
      <c r="D175">
        <v>0.46</v>
      </c>
      <c r="E175">
        <v>95219</v>
      </c>
    </row>
    <row r="176" spans="1:5" x14ac:dyDescent="0.25">
      <c r="A176" t="s">
        <v>89</v>
      </c>
      <c r="B176">
        <v>699</v>
      </c>
      <c r="C176" t="s">
        <v>135</v>
      </c>
      <c r="D176">
        <v>0.64</v>
      </c>
      <c r="E176">
        <v>95219</v>
      </c>
    </row>
    <row r="177" spans="1:5" x14ac:dyDescent="0.25">
      <c r="A177" t="s">
        <v>89</v>
      </c>
      <c r="B177">
        <v>778</v>
      </c>
      <c r="C177" t="s">
        <v>140</v>
      </c>
      <c r="D177">
        <v>0.14000000000000001</v>
      </c>
      <c r="E177">
        <v>95219</v>
      </c>
    </row>
    <row r="178" spans="1:5" x14ac:dyDescent="0.25">
      <c r="A178" t="s">
        <v>89</v>
      </c>
      <c r="B178">
        <v>797</v>
      </c>
      <c r="C178" t="s">
        <v>143</v>
      </c>
      <c r="D178">
        <v>9.25</v>
      </c>
      <c r="E178">
        <v>95219</v>
      </c>
    </row>
    <row r="179" spans="1:5" x14ac:dyDescent="0.25">
      <c r="A179" t="s">
        <v>89</v>
      </c>
      <c r="B179">
        <v>2669</v>
      </c>
      <c r="C179" t="s">
        <v>146</v>
      </c>
      <c r="D179">
        <v>7.4</v>
      </c>
      <c r="E179">
        <v>95219</v>
      </c>
    </row>
    <row r="180" spans="1:5" x14ac:dyDescent="0.25">
      <c r="A180" t="s">
        <v>89</v>
      </c>
      <c r="B180">
        <v>2671</v>
      </c>
      <c r="C180" t="s">
        <v>148</v>
      </c>
      <c r="D180">
        <v>43.05</v>
      </c>
      <c r="E180">
        <v>95219</v>
      </c>
    </row>
    <row r="181" spans="1:5" x14ac:dyDescent="0.25">
      <c r="A181" t="s">
        <v>89</v>
      </c>
      <c r="B181">
        <v>3245</v>
      </c>
      <c r="C181" t="s">
        <v>149</v>
      </c>
      <c r="D181">
        <v>10.7480333631257</v>
      </c>
      <c r="E181">
        <v>95219</v>
      </c>
    </row>
    <row r="182" spans="1:5" x14ac:dyDescent="0.25">
      <c r="A182" t="s">
        <v>89</v>
      </c>
      <c r="B182">
        <v>3246</v>
      </c>
      <c r="C182" t="s">
        <v>150</v>
      </c>
      <c r="D182">
        <v>13.5416763915016</v>
      </c>
      <c r="E182">
        <v>95219</v>
      </c>
    </row>
    <row r="183" spans="1:5" x14ac:dyDescent="0.25">
      <c r="A183" t="s">
        <v>89</v>
      </c>
      <c r="B183">
        <v>3247</v>
      </c>
      <c r="C183" t="s">
        <v>151</v>
      </c>
      <c r="D183">
        <v>2.4487275076378201</v>
      </c>
      <c r="E183">
        <v>95219</v>
      </c>
    </row>
    <row r="184" spans="1:5" x14ac:dyDescent="0.25">
      <c r="A184" t="s">
        <v>89</v>
      </c>
      <c r="B184">
        <v>3248</v>
      </c>
      <c r="C184" t="s">
        <v>152</v>
      </c>
      <c r="D184">
        <v>6.5780566044356297</v>
      </c>
      <c r="E184">
        <v>95219</v>
      </c>
    </row>
    <row r="185" spans="1:5" x14ac:dyDescent="0.25">
      <c r="A185" t="s">
        <v>89</v>
      </c>
      <c r="B185">
        <v>3249</v>
      </c>
      <c r="C185" t="s">
        <v>153</v>
      </c>
      <c r="D185">
        <v>3.6735061332991399</v>
      </c>
      <c r="E185">
        <v>95219</v>
      </c>
    </row>
    <row r="186" spans="1:5" x14ac:dyDescent="0.25">
      <c r="A186" t="s">
        <v>89</v>
      </c>
      <c r="B186">
        <v>3250</v>
      </c>
      <c r="C186" t="s">
        <v>154</v>
      </c>
      <c r="D186">
        <v>2.1501878044641898</v>
      </c>
      <c r="E186">
        <v>95219</v>
      </c>
    </row>
    <row r="187" spans="1:5" x14ac:dyDescent="0.25">
      <c r="A187" t="s">
        <v>89</v>
      </c>
      <c r="B187">
        <v>3251</v>
      </c>
      <c r="C187" t="s">
        <v>155</v>
      </c>
      <c r="D187">
        <v>2.70906745869457</v>
      </c>
      <c r="E187">
        <v>95219</v>
      </c>
    </row>
    <row r="188" spans="1:5" x14ac:dyDescent="0.25">
      <c r="A188" t="s">
        <v>89</v>
      </c>
      <c r="B188">
        <v>3252</v>
      </c>
      <c r="C188" t="s">
        <v>156</v>
      </c>
      <c r="D188">
        <v>0.48987790096025602</v>
      </c>
      <c r="E188">
        <v>95219</v>
      </c>
    </row>
    <row r="189" spans="1:5" x14ac:dyDescent="0.25">
      <c r="A189" t="s">
        <v>89</v>
      </c>
      <c r="B189">
        <v>3253</v>
      </c>
      <c r="C189" t="s">
        <v>157</v>
      </c>
      <c r="D189">
        <v>1.31596698764054</v>
      </c>
      <c r="E189">
        <v>95219</v>
      </c>
    </row>
    <row r="190" spans="1:5" x14ac:dyDescent="0.25">
      <c r="A190" t="s">
        <v>89</v>
      </c>
      <c r="B190">
        <v>3254</v>
      </c>
      <c r="C190" t="s">
        <v>158</v>
      </c>
      <c r="D190">
        <v>0.73489984824043397</v>
      </c>
      <c r="E190">
        <v>95219</v>
      </c>
    </row>
    <row r="191" spans="1:5" x14ac:dyDescent="0.25">
      <c r="A191" t="s">
        <v>89</v>
      </c>
      <c r="B191">
        <v>3394</v>
      </c>
      <c r="C191" t="s">
        <v>159</v>
      </c>
      <c r="D191">
        <v>4.4084059815395698</v>
      </c>
      <c r="E191">
        <v>95219</v>
      </c>
    </row>
    <row r="192" spans="1:5" x14ac:dyDescent="0.25">
      <c r="A192" t="s">
        <v>89</v>
      </c>
      <c r="B192">
        <v>3395</v>
      </c>
      <c r="C192" t="s">
        <v>160</v>
      </c>
      <c r="D192">
        <v>7.8940235920761701</v>
      </c>
      <c r="E192">
        <v>95219</v>
      </c>
    </row>
    <row r="193" spans="1:5" x14ac:dyDescent="0.25">
      <c r="A193" t="s">
        <v>89</v>
      </c>
      <c r="B193">
        <v>3396</v>
      </c>
      <c r="C193" t="s">
        <v>161</v>
      </c>
      <c r="D193">
        <v>2.93860540859807</v>
      </c>
      <c r="E193">
        <v>95219</v>
      </c>
    </row>
    <row r="194" spans="1:5" x14ac:dyDescent="0.25">
      <c r="A194" t="s">
        <v>89</v>
      </c>
      <c r="B194">
        <v>3397</v>
      </c>
      <c r="C194" t="s">
        <v>162</v>
      </c>
      <c r="D194">
        <v>16.250743850196201</v>
      </c>
      <c r="E194">
        <v>95219</v>
      </c>
    </row>
    <row r="195" spans="1:5" x14ac:dyDescent="0.25">
      <c r="A195" t="s">
        <v>89</v>
      </c>
      <c r="B195">
        <v>3398</v>
      </c>
      <c r="C195" t="s">
        <v>163</v>
      </c>
      <c r="D195">
        <v>12.898221167589901</v>
      </c>
      <c r="E195">
        <v>95219</v>
      </c>
    </row>
    <row r="196" spans="1:5" x14ac:dyDescent="0.25">
      <c r="A196" t="s">
        <v>90</v>
      </c>
      <c r="B196">
        <v>292</v>
      </c>
      <c r="C196" t="s">
        <v>113</v>
      </c>
      <c r="D196" s="19">
        <v>0.88991100889911012</v>
      </c>
      <c r="E196">
        <v>95220</v>
      </c>
    </row>
    <row r="197" spans="1:5" x14ac:dyDescent="0.25">
      <c r="A197" t="s">
        <v>90</v>
      </c>
      <c r="B197">
        <v>329</v>
      </c>
      <c r="C197" t="s">
        <v>117</v>
      </c>
      <c r="D197" s="19">
        <v>0.43995600439956001</v>
      </c>
      <c r="E197">
        <v>95220</v>
      </c>
    </row>
    <row r="198" spans="1:5" x14ac:dyDescent="0.25">
      <c r="A198" t="s">
        <v>90</v>
      </c>
      <c r="B198">
        <v>347</v>
      </c>
      <c r="C198" t="s">
        <v>118</v>
      </c>
      <c r="D198" s="19">
        <v>0.24997500249974999</v>
      </c>
      <c r="E198">
        <v>95220</v>
      </c>
    </row>
    <row r="199" spans="1:5" x14ac:dyDescent="0.25">
      <c r="A199" t="s">
        <v>90</v>
      </c>
      <c r="B199">
        <v>379</v>
      </c>
      <c r="C199" t="s">
        <v>119</v>
      </c>
      <c r="D199" s="19">
        <v>0.39996000399960002</v>
      </c>
      <c r="E199">
        <v>95220</v>
      </c>
    </row>
    <row r="200" spans="1:5" x14ac:dyDescent="0.25">
      <c r="A200" t="s">
        <v>90</v>
      </c>
      <c r="B200">
        <v>488</v>
      </c>
      <c r="C200" t="s">
        <v>122</v>
      </c>
      <c r="D200" s="19">
        <v>0.24997500249974999</v>
      </c>
      <c r="E200">
        <v>95220</v>
      </c>
    </row>
    <row r="201" spans="1:5" x14ac:dyDescent="0.25">
      <c r="A201" t="s">
        <v>90</v>
      </c>
      <c r="B201">
        <v>626</v>
      </c>
      <c r="C201" t="s">
        <v>130</v>
      </c>
      <c r="D201" s="19">
        <v>37.446255374462552</v>
      </c>
      <c r="E201">
        <v>95220</v>
      </c>
    </row>
    <row r="202" spans="1:5" x14ac:dyDescent="0.25">
      <c r="A202" t="s">
        <v>90</v>
      </c>
      <c r="B202">
        <v>666</v>
      </c>
      <c r="C202" t="s">
        <v>131</v>
      </c>
      <c r="D202" s="19">
        <v>0.14998500149985</v>
      </c>
      <c r="E202">
        <v>95220</v>
      </c>
    </row>
    <row r="203" spans="1:5" x14ac:dyDescent="0.25">
      <c r="A203" t="s">
        <v>90</v>
      </c>
      <c r="B203">
        <v>694</v>
      </c>
      <c r="C203" t="s">
        <v>133</v>
      </c>
      <c r="D203" s="19">
        <v>0.58994100589941001</v>
      </c>
      <c r="E203">
        <v>95220</v>
      </c>
    </row>
    <row r="204" spans="1:5" x14ac:dyDescent="0.25">
      <c r="A204" t="s">
        <v>90</v>
      </c>
      <c r="B204">
        <v>699</v>
      </c>
      <c r="C204" t="s">
        <v>135</v>
      </c>
      <c r="D204" s="19">
        <v>1.0398960103989601</v>
      </c>
      <c r="E204">
        <v>95220</v>
      </c>
    </row>
    <row r="205" spans="1:5" x14ac:dyDescent="0.25">
      <c r="A205" t="s">
        <v>90</v>
      </c>
      <c r="B205">
        <v>778</v>
      </c>
      <c r="C205" t="s">
        <v>140</v>
      </c>
      <c r="D205" s="19">
        <v>0.19998000199980001</v>
      </c>
      <c r="E205">
        <v>95220</v>
      </c>
    </row>
    <row r="206" spans="1:5" x14ac:dyDescent="0.25">
      <c r="A206" t="s">
        <v>90</v>
      </c>
      <c r="B206">
        <v>797</v>
      </c>
      <c r="C206" t="s">
        <v>143</v>
      </c>
      <c r="D206" s="19">
        <v>11.118888111188879</v>
      </c>
      <c r="E206">
        <v>95220</v>
      </c>
    </row>
    <row r="207" spans="1:5" x14ac:dyDescent="0.25">
      <c r="A207" t="s">
        <v>90</v>
      </c>
      <c r="B207">
        <v>2669</v>
      </c>
      <c r="C207" t="s">
        <v>146</v>
      </c>
      <c r="D207" s="19">
        <v>7.4892510748925112</v>
      </c>
      <c r="E207">
        <v>95220</v>
      </c>
    </row>
    <row r="208" spans="1:5" x14ac:dyDescent="0.25">
      <c r="A208" t="s">
        <v>90</v>
      </c>
      <c r="B208">
        <v>2671</v>
      </c>
      <c r="C208" t="s">
        <v>148</v>
      </c>
      <c r="D208" s="19">
        <v>39.736026397360263</v>
      </c>
      <c r="E208">
        <v>95220</v>
      </c>
    </row>
    <row r="209" spans="1:5" x14ac:dyDescent="0.25">
      <c r="A209" t="s">
        <v>90</v>
      </c>
      <c r="B209">
        <v>3245</v>
      </c>
      <c r="C209" t="s">
        <v>149</v>
      </c>
      <c r="D209" s="19">
        <v>10.880605625543344</v>
      </c>
      <c r="E209">
        <v>95220</v>
      </c>
    </row>
    <row r="210" spans="1:5" x14ac:dyDescent="0.25">
      <c r="A210" t="s">
        <v>90</v>
      </c>
      <c r="B210">
        <v>3246</v>
      </c>
      <c r="C210" t="s">
        <v>150</v>
      </c>
      <c r="D210" s="19">
        <v>13.708707011476051</v>
      </c>
      <c r="E210">
        <v>95220</v>
      </c>
    </row>
    <row r="211" spans="1:5" x14ac:dyDescent="0.25">
      <c r="A211" t="s">
        <v>90</v>
      </c>
      <c r="B211">
        <v>3247</v>
      </c>
      <c r="C211" t="s">
        <v>151</v>
      </c>
      <c r="D211" s="19">
        <v>2.478931484008569</v>
      </c>
      <c r="E211">
        <v>95220</v>
      </c>
    </row>
    <row r="212" spans="1:5" x14ac:dyDescent="0.25">
      <c r="A212" t="s">
        <v>90</v>
      </c>
      <c r="B212">
        <v>3248</v>
      </c>
      <c r="C212" t="s">
        <v>152</v>
      </c>
      <c r="D212" s="19">
        <v>6.6591940383175574</v>
      </c>
      <c r="E212">
        <v>95220</v>
      </c>
    </row>
    <row r="213" spans="1:5" x14ac:dyDescent="0.25">
      <c r="A213" t="s">
        <v>90</v>
      </c>
      <c r="B213">
        <v>3249</v>
      </c>
      <c r="C213" t="s">
        <v>153</v>
      </c>
      <c r="D213" s="19">
        <v>3.7188172151168977</v>
      </c>
      <c r="E213">
        <v>95220</v>
      </c>
    </row>
    <row r="214" spans="1:5" x14ac:dyDescent="0.25">
      <c r="A214" t="s">
        <v>90</v>
      </c>
      <c r="B214">
        <v>3250</v>
      </c>
      <c r="C214" t="s">
        <v>154</v>
      </c>
      <c r="D214" s="19">
        <v>2.176121125108669</v>
      </c>
      <c r="E214">
        <v>95220</v>
      </c>
    </row>
    <row r="215" spans="1:5" x14ac:dyDescent="0.25">
      <c r="A215" t="s">
        <v>90</v>
      </c>
      <c r="B215">
        <v>3251</v>
      </c>
      <c r="C215" t="s">
        <v>155</v>
      </c>
      <c r="D215" s="19">
        <v>2.7417414022952205</v>
      </c>
      <c r="E215">
        <v>95220</v>
      </c>
    </row>
    <row r="216" spans="1:5" x14ac:dyDescent="0.25">
      <c r="A216" t="s">
        <v>90</v>
      </c>
      <c r="B216">
        <v>3252</v>
      </c>
      <c r="C216" t="s">
        <v>156</v>
      </c>
      <c r="D216" s="19">
        <v>0.49578629680171382</v>
      </c>
      <c r="E216">
        <v>95220</v>
      </c>
    </row>
    <row r="217" spans="1:5" x14ac:dyDescent="0.25">
      <c r="A217" t="s">
        <v>90</v>
      </c>
      <c r="B217">
        <v>3253</v>
      </c>
      <c r="C217" t="s">
        <v>157</v>
      </c>
      <c r="D217" s="19">
        <v>1.3318388076635035</v>
      </c>
      <c r="E217">
        <v>95220</v>
      </c>
    </row>
    <row r="218" spans="1:5" x14ac:dyDescent="0.25">
      <c r="A218" t="s">
        <v>90</v>
      </c>
      <c r="B218">
        <v>3254</v>
      </c>
      <c r="C218" t="s">
        <v>158</v>
      </c>
      <c r="D218" s="19">
        <v>0.7437634430233796</v>
      </c>
      <c r="E218">
        <v>95220</v>
      </c>
    </row>
    <row r="219" spans="1:5" x14ac:dyDescent="0.25">
      <c r="A219" t="s">
        <v>90</v>
      </c>
      <c r="B219">
        <v>3394</v>
      </c>
      <c r="C219" t="s">
        <v>159</v>
      </c>
      <c r="D219" s="19">
        <v>4.4625806581402756</v>
      </c>
      <c r="E219">
        <v>95220</v>
      </c>
    </row>
    <row r="220" spans="1:5" x14ac:dyDescent="0.25">
      <c r="A220" t="s">
        <v>90</v>
      </c>
      <c r="B220">
        <v>3395</v>
      </c>
      <c r="C220" t="s">
        <v>160</v>
      </c>
      <c r="D220" s="19">
        <v>7.9910328459810724</v>
      </c>
      <c r="E220">
        <v>95220</v>
      </c>
    </row>
    <row r="221" spans="1:5" x14ac:dyDescent="0.25">
      <c r="A221" t="s">
        <v>90</v>
      </c>
      <c r="B221">
        <v>3396</v>
      </c>
      <c r="C221" t="s">
        <v>161</v>
      </c>
      <c r="D221" s="19">
        <v>2.9747177808102787</v>
      </c>
      <c r="E221">
        <v>95220</v>
      </c>
    </row>
    <row r="222" spans="1:5" x14ac:dyDescent="0.25">
      <c r="A222" t="s">
        <v>90</v>
      </c>
      <c r="B222">
        <v>3397</v>
      </c>
      <c r="C222" t="s">
        <v>162</v>
      </c>
      <c r="D222" s="19">
        <v>16.450448413771323</v>
      </c>
      <c r="E222">
        <v>95220</v>
      </c>
    </row>
    <row r="223" spans="1:5" x14ac:dyDescent="0.25">
      <c r="A223" t="s">
        <v>90</v>
      </c>
      <c r="B223">
        <v>3398</v>
      </c>
      <c r="C223" t="s">
        <v>163</v>
      </c>
      <c r="D223" s="19">
        <v>13.056726750652034</v>
      </c>
      <c r="E223">
        <v>95220</v>
      </c>
    </row>
    <row r="224" spans="1:5" x14ac:dyDescent="0.25">
      <c r="A224" t="s">
        <v>91</v>
      </c>
      <c r="B224">
        <v>296</v>
      </c>
      <c r="C224" t="s">
        <v>114</v>
      </c>
      <c r="D224">
        <v>1.9996667222462867E-2</v>
      </c>
      <c r="E224">
        <v>91113</v>
      </c>
    </row>
    <row r="225" spans="1:5" x14ac:dyDescent="0.25">
      <c r="A225" t="s">
        <v>91</v>
      </c>
      <c r="B225">
        <v>328</v>
      </c>
      <c r="C225" t="s">
        <v>116</v>
      </c>
      <c r="D225">
        <v>9.9983336112314334E-3</v>
      </c>
      <c r="E225">
        <v>91113</v>
      </c>
    </row>
    <row r="226" spans="1:5" x14ac:dyDescent="0.25">
      <c r="A226" t="s">
        <v>91</v>
      </c>
      <c r="B226">
        <v>329</v>
      </c>
      <c r="C226" t="s">
        <v>117</v>
      </c>
      <c r="D226">
        <v>2.9995000833694302E-2</v>
      </c>
      <c r="E226">
        <v>91113</v>
      </c>
    </row>
    <row r="227" spans="1:5" x14ac:dyDescent="0.25">
      <c r="A227" t="s">
        <v>91</v>
      </c>
      <c r="B227">
        <v>487</v>
      </c>
      <c r="C227" t="s">
        <v>121</v>
      </c>
      <c r="D227">
        <v>9.9983336112314334E-3</v>
      </c>
      <c r="E227">
        <v>91113</v>
      </c>
    </row>
    <row r="228" spans="1:5" x14ac:dyDescent="0.25">
      <c r="A228" t="s">
        <v>91</v>
      </c>
      <c r="B228">
        <v>488</v>
      </c>
      <c r="C228" t="s">
        <v>122</v>
      </c>
      <c r="D228">
        <v>9.9983336112314334E-3</v>
      </c>
      <c r="E228">
        <v>91113</v>
      </c>
    </row>
    <row r="229" spans="1:5" x14ac:dyDescent="0.25">
      <c r="A229" t="s">
        <v>91</v>
      </c>
      <c r="B229">
        <v>520</v>
      </c>
      <c r="C229" t="s">
        <v>124</v>
      </c>
      <c r="D229">
        <v>2.9995000833694302E-2</v>
      </c>
      <c r="E229">
        <v>91113</v>
      </c>
    </row>
    <row r="230" spans="1:5" x14ac:dyDescent="0.25">
      <c r="A230" t="s">
        <v>91</v>
      </c>
      <c r="B230">
        <v>613</v>
      </c>
      <c r="C230" t="s">
        <v>129</v>
      </c>
      <c r="D230">
        <v>6.9988335278620042E-2</v>
      </c>
      <c r="E230">
        <v>91113</v>
      </c>
    </row>
    <row r="231" spans="1:5" x14ac:dyDescent="0.25">
      <c r="A231" t="s">
        <v>91</v>
      </c>
      <c r="B231">
        <v>626</v>
      </c>
      <c r="C231" t="s">
        <v>130</v>
      </c>
      <c r="D231">
        <v>47.514080987294015</v>
      </c>
      <c r="E231">
        <v>91113</v>
      </c>
    </row>
    <row r="232" spans="1:5" x14ac:dyDescent="0.25">
      <c r="A232" t="s">
        <v>91</v>
      </c>
      <c r="B232">
        <v>666</v>
      </c>
      <c r="C232" t="s">
        <v>131</v>
      </c>
      <c r="D232">
        <v>2.9995000833694302E-2</v>
      </c>
      <c r="E232">
        <v>91113</v>
      </c>
    </row>
    <row r="233" spans="1:5" x14ac:dyDescent="0.25">
      <c r="A233" t="s">
        <v>91</v>
      </c>
      <c r="B233">
        <v>694</v>
      </c>
      <c r="C233" t="s">
        <v>133</v>
      </c>
      <c r="D233">
        <v>0.11998000333477721</v>
      </c>
      <c r="E233">
        <v>91113</v>
      </c>
    </row>
    <row r="234" spans="1:5" x14ac:dyDescent="0.25">
      <c r="A234" t="s">
        <v>91</v>
      </c>
      <c r="B234">
        <v>699</v>
      </c>
      <c r="C234" t="s">
        <v>135</v>
      </c>
      <c r="D234">
        <v>4.9991668056157172E-2</v>
      </c>
      <c r="E234">
        <v>91113</v>
      </c>
    </row>
    <row r="235" spans="1:5" x14ac:dyDescent="0.25">
      <c r="A235" t="s">
        <v>91</v>
      </c>
      <c r="B235">
        <v>700</v>
      </c>
      <c r="C235" t="s">
        <v>136</v>
      </c>
      <c r="D235">
        <v>1.6663889685330176E-2</v>
      </c>
      <c r="E235">
        <v>91113</v>
      </c>
    </row>
    <row r="236" spans="1:5" x14ac:dyDescent="0.25">
      <c r="A236" t="s">
        <v>91</v>
      </c>
      <c r="B236">
        <v>778</v>
      </c>
      <c r="C236" t="s">
        <v>140</v>
      </c>
      <c r="D236">
        <v>2.9995000833694302E-2</v>
      </c>
      <c r="E236">
        <v>91113</v>
      </c>
    </row>
    <row r="237" spans="1:5" x14ac:dyDescent="0.25">
      <c r="A237" t="s">
        <v>91</v>
      </c>
      <c r="B237">
        <v>797</v>
      </c>
      <c r="C237" t="s">
        <v>143</v>
      </c>
      <c r="D237">
        <v>12.175970671757641</v>
      </c>
      <c r="E237">
        <v>91113</v>
      </c>
    </row>
    <row r="238" spans="1:5" x14ac:dyDescent="0.25">
      <c r="A238" t="s">
        <v>91</v>
      </c>
      <c r="B238">
        <v>2669</v>
      </c>
      <c r="C238" t="s">
        <v>146</v>
      </c>
      <c r="D238">
        <v>11.878520246823504</v>
      </c>
      <c r="E238">
        <v>91113</v>
      </c>
    </row>
    <row r="239" spans="1:5" x14ac:dyDescent="0.25">
      <c r="A239" t="s">
        <v>91</v>
      </c>
      <c r="B239">
        <v>2670</v>
      </c>
      <c r="C239" t="s">
        <v>147</v>
      </c>
      <c r="D239">
        <v>0.19449802166629726</v>
      </c>
      <c r="E239">
        <v>91113</v>
      </c>
    </row>
    <row r="240" spans="1:5" x14ac:dyDescent="0.25">
      <c r="A240" t="s">
        <v>91</v>
      </c>
      <c r="B240">
        <v>2671</v>
      </c>
      <c r="C240" t="s">
        <v>148</v>
      </c>
      <c r="D240">
        <v>27.810334504712721</v>
      </c>
      <c r="E240">
        <v>91113</v>
      </c>
    </row>
    <row r="241" spans="1:5" x14ac:dyDescent="0.25">
      <c r="A241" t="s">
        <v>91</v>
      </c>
      <c r="B241">
        <v>3245</v>
      </c>
      <c r="C241" t="s">
        <v>149</v>
      </c>
      <c r="D241">
        <v>13.805972632324778</v>
      </c>
      <c r="E241">
        <v>91113</v>
      </c>
    </row>
    <row r="242" spans="1:5" x14ac:dyDescent="0.25">
      <c r="A242" t="s">
        <v>91</v>
      </c>
      <c r="B242">
        <v>3246</v>
      </c>
      <c r="C242" t="s">
        <v>150</v>
      </c>
      <c r="D242">
        <v>17.394439274656261</v>
      </c>
      <c r="E242">
        <v>91113</v>
      </c>
    </row>
    <row r="243" spans="1:5" x14ac:dyDescent="0.25">
      <c r="A243" t="s">
        <v>91</v>
      </c>
      <c r="B243">
        <v>3247</v>
      </c>
      <c r="C243" t="s">
        <v>151</v>
      </c>
      <c r="D243">
        <v>3.1454186837988041</v>
      </c>
      <c r="E243">
        <v>91113</v>
      </c>
    </row>
    <row r="244" spans="1:5" x14ac:dyDescent="0.25">
      <c r="A244" t="s">
        <v>91</v>
      </c>
      <c r="B244">
        <v>3248</v>
      </c>
      <c r="C244" t="s">
        <v>152</v>
      </c>
      <c r="D244">
        <v>8.4495894631564905</v>
      </c>
      <c r="E244">
        <v>91113</v>
      </c>
    </row>
    <row r="245" spans="1:5" x14ac:dyDescent="0.25">
      <c r="A245" t="s">
        <v>91</v>
      </c>
      <c r="B245">
        <v>3249</v>
      </c>
      <c r="C245" t="s">
        <v>153</v>
      </c>
      <c r="D245">
        <v>4.7186609333575715</v>
      </c>
      <c r="E245">
        <v>91113</v>
      </c>
    </row>
    <row r="246" spans="1:5" x14ac:dyDescent="0.25">
      <c r="A246" t="s">
        <v>91</v>
      </c>
      <c r="B246">
        <v>3250</v>
      </c>
      <c r="C246" t="s">
        <v>154</v>
      </c>
      <c r="D246">
        <v>3.4514931580811945</v>
      </c>
      <c r="E246">
        <v>91113</v>
      </c>
    </row>
    <row r="247" spans="1:5" x14ac:dyDescent="0.25">
      <c r="A247" t="s">
        <v>91</v>
      </c>
      <c r="B247">
        <v>3251</v>
      </c>
      <c r="C247" t="s">
        <v>155</v>
      </c>
      <c r="D247">
        <v>4.3486098186640767</v>
      </c>
      <c r="E247">
        <v>91113</v>
      </c>
    </row>
    <row r="248" spans="1:5" x14ac:dyDescent="0.25">
      <c r="A248" t="s">
        <v>91</v>
      </c>
      <c r="B248">
        <v>3252</v>
      </c>
      <c r="C248" t="s">
        <v>156</v>
      </c>
      <c r="D248">
        <v>0.78635467094970291</v>
      </c>
      <c r="E248">
        <v>91113</v>
      </c>
    </row>
    <row r="249" spans="1:5" x14ac:dyDescent="0.25">
      <c r="A249" t="s">
        <v>91</v>
      </c>
      <c r="B249">
        <v>3253</v>
      </c>
      <c r="C249" t="s">
        <v>157</v>
      </c>
      <c r="D249">
        <v>2.1123973657891151</v>
      </c>
      <c r="E249">
        <v>91113</v>
      </c>
    </row>
    <row r="250" spans="1:5" x14ac:dyDescent="0.25">
      <c r="A250" t="s">
        <v>91</v>
      </c>
      <c r="B250">
        <v>3254</v>
      </c>
      <c r="C250" t="s">
        <v>158</v>
      </c>
      <c r="D250">
        <v>1.1796652333393878</v>
      </c>
      <c r="E250">
        <v>91113</v>
      </c>
    </row>
    <row r="251" spans="1:5" x14ac:dyDescent="0.25">
      <c r="A251" t="s">
        <v>91</v>
      </c>
      <c r="B251">
        <v>3394</v>
      </c>
      <c r="C251" t="s">
        <v>159</v>
      </c>
      <c r="D251">
        <v>5.8983261666969691</v>
      </c>
      <c r="E251">
        <v>91113</v>
      </c>
    </row>
    <row r="252" spans="1:5" x14ac:dyDescent="0.25">
      <c r="A252" t="s">
        <v>91</v>
      </c>
      <c r="B252">
        <v>3395</v>
      </c>
      <c r="C252" t="s">
        <v>160</v>
      </c>
      <c r="D252">
        <v>10.561986828945576</v>
      </c>
      <c r="E252">
        <v>91113</v>
      </c>
    </row>
    <row r="253" spans="1:5" x14ac:dyDescent="0.25">
      <c r="A253" t="s">
        <v>91</v>
      </c>
      <c r="B253">
        <v>3396</v>
      </c>
      <c r="C253" t="s">
        <v>161</v>
      </c>
      <c r="D253">
        <v>3.9317733547485147</v>
      </c>
      <c r="E253">
        <v>91113</v>
      </c>
    </row>
    <row r="254" spans="1:5" x14ac:dyDescent="0.25">
      <c r="A254" t="s">
        <v>91</v>
      </c>
      <c r="B254">
        <v>3397</v>
      </c>
      <c r="C254" t="s">
        <v>162</v>
      </c>
      <c r="D254">
        <v>21.743049093320334</v>
      </c>
      <c r="E254">
        <v>91113</v>
      </c>
    </row>
    <row r="255" spans="1:5" x14ac:dyDescent="0.25">
      <c r="A255" t="s">
        <v>91</v>
      </c>
      <c r="B255">
        <v>3398</v>
      </c>
      <c r="C255" t="s">
        <v>163</v>
      </c>
      <c r="D255">
        <v>17.25746579040592</v>
      </c>
      <c r="E255">
        <v>91113</v>
      </c>
    </row>
    <row r="256" spans="1:5" x14ac:dyDescent="0.25">
      <c r="A256" t="s">
        <v>92</v>
      </c>
      <c r="B256">
        <v>292</v>
      </c>
      <c r="C256" t="s">
        <v>113</v>
      </c>
      <c r="D256">
        <v>6.015392E-2</v>
      </c>
      <c r="E256">
        <v>8994</v>
      </c>
    </row>
    <row r="257" spans="1:5" x14ac:dyDescent="0.25">
      <c r="A257" t="s">
        <v>92</v>
      </c>
      <c r="B257">
        <v>329</v>
      </c>
      <c r="C257" t="s">
        <v>117</v>
      </c>
      <c r="D257">
        <v>0.58402940000000003</v>
      </c>
      <c r="E257">
        <v>8994</v>
      </c>
    </row>
    <row r="258" spans="1:5" x14ac:dyDescent="0.25">
      <c r="A258" t="s">
        <v>92</v>
      </c>
      <c r="B258">
        <v>488</v>
      </c>
      <c r="C258" t="s">
        <v>122</v>
      </c>
      <c r="D258">
        <v>0.3443813</v>
      </c>
      <c r="E258">
        <v>8994</v>
      </c>
    </row>
    <row r="259" spans="1:5" x14ac:dyDescent="0.25">
      <c r="A259" t="s">
        <v>92</v>
      </c>
      <c r="B259">
        <v>525</v>
      </c>
      <c r="C259" t="s">
        <v>125</v>
      </c>
      <c r="D259">
        <v>0.13266430000000001</v>
      </c>
      <c r="E259">
        <v>8994</v>
      </c>
    </row>
    <row r="260" spans="1:5" x14ac:dyDescent="0.25">
      <c r="A260" t="s">
        <v>92</v>
      </c>
      <c r="B260">
        <v>613</v>
      </c>
      <c r="C260" t="s">
        <v>129</v>
      </c>
      <c r="D260">
        <v>1.2515848000000001</v>
      </c>
      <c r="E260">
        <v>8994</v>
      </c>
    </row>
    <row r="261" spans="1:5" x14ac:dyDescent="0.25">
      <c r="A261" t="s">
        <v>92</v>
      </c>
      <c r="B261">
        <v>626</v>
      </c>
      <c r="C261" t="s">
        <v>130</v>
      </c>
      <c r="D261">
        <v>34.735046079999996</v>
      </c>
      <c r="E261">
        <v>8994</v>
      </c>
    </row>
    <row r="262" spans="1:5" x14ac:dyDescent="0.25">
      <c r="A262" t="s">
        <v>92</v>
      </c>
      <c r="B262">
        <v>669</v>
      </c>
      <c r="C262" t="s">
        <v>132</v>
      </c>
      <c r="D262">
        <v>0.26245489999999999</v>
      </c>
      <c r="E262">
        <v>8994</v>
      </c>
    </row>
    <row r="263" spans="1:5" x14ac:dyDescent="0.25">
      <c r="A263" t="s">
        <v>92</v>
      </c>
      <c r="B263">
        <v>694</v>
      </c>
      <c r="C263" t="s">
        <v>133</v>
      </c>
      <c r="D263">
        <v>0.29708356000000002</v>
      </c>
      <c r="E263">
        <v>8994</v>
      </c>
    </row>
    <row r="264" spans="1:5" x14ac:dyDescent="0.25">
      <c r="A264" t="s">
        <v>92</v>
      </c>
      <c r="B264">
        <v>696</v>
      </c>
      <c r="C264" t="s">
        <v>134</v>
      </c>
      <c r="D264">
        <v>0.30771726999999999</v>
      </c>
      <c r="E264">
        <v>8994</v>
      </c>
    </row>
    <row r="265" spans="1:5" x14ac:dyDescent="0.25">
      <c r="A265" t="s">
        <v>92</v>
      </c>
      <c r="B265">
        <v>699</v>
      </c>
      <c r="C265" t="s">
        <v>135</v>
      </c>
      <c r="D265">
        <v>5.2665309000000002</v>
      </c>
      <c r="E265">
        <v>8994</v>
      </c>
    </row>
    <row r="266" spans="1:5" x14ac:dyDescent="0.25">
      <c r="A266" t="s">
        <v>92</v>
      </c>
      <c r="B266">
        <v>715</v>
      </c>
      <c r="C266" t="s">
        <v>138</v>
      </c>
      <c r="D266">
        <v>9.3090429999999995E-3</v>
      </c>
      <c r="E266">
        <v>8994</v>
      </c>
    </row>
    <row r="267" spans="1:5" x14ac:dyDescent="0.25">
      <c r="A267" t="s">
        <v>92</v>
      </c>
      <c r="B267">
        <v>784</v>
      </c>
      <c r="C267" t="s">
        <v>141</v>
      </c>
      <c r="D267">
        <v>1.7394217000000001</v>
      </c>
      <c r="E267">
        <v>8994</v>
      </c>
    </row>
    <row r="268" spans="1:5" x14ac:dyDescent="0.25">
      <c r="A268" t="s">
        <v>92</v>
      </c>
      <c r="B268">
        <v>795</v>
      </c>
      <c r="C268" t="s">
        <v>142</v>
      </c>
      <c r="D268">
        <v>0.37597348000000003</v>
      </c>
      <c r="E268">
        <v>8994</v>
      </c>
    </row>
    <row r="269" spans="1:5" x14ac:dyDescent="0.25">
      <c r="A269" t="s">
        <v>92</v>
      </c>
      <c r="B269">
        <v>797</v>
      </c>
      <c r="C269" t="s">
        <v>143</v>
      </c>
      <c r="D269">
        <v>46.40314</v>
      </c>
      <c r="E269">
        <v>8994</v>
      </c>
    </row>
    <row r="270" spans="1:5" x14ac:dyDescent="0.25">
      <c r="A270" t="s">
        <v>92</v>
      </c>
      <c r="B270">
        <v>2669</v>
      </c>
      <c r="C270" t="s">
        <v>146</v>
      </c>
      <c r="D270">
        <v>6.9470092169999997</v>
      </c>
      <c r="E270">
        <v>8994</v>
      </c>
    </row>
    <row r="271" spans="1:5" x14ac:dyDescent="0.25">
      <c r="A271" t="s">
        <v>92</v>
      </c>
      <c r="B271">
        <v>2671</v>
      </c>
      <c r="C271" t="s">
        <v>148</v>
      </c>
      <c r="D271">
        <v>1.2835001269999999</v>
      </c>
      <c r="E271">
        <v>8994</v>
      </c>
    </row>
    <row r="272" spans="1:5" x14ac:dyDescent="0.25">
      <c r="A272" t="s">
        <v>92</v>
      </c>
      <c r="B272">
        <v>3245</v>
      </c>
      <c r="C272" t="s">
        <v>149</v>
      </c>
      <c r="D272">
        <v>11.9607283384018</v>
      </c>
      <c r="E272">
        <v>8994</v>
      </c>
    </row>
    <row r="273" spans="1:5" x14ac:dyDescent="0.25">
      <c r="A273" t="s">
        <v>92</v>
      </c>
      <c r="B273">
        <v>3246</v>
      </c>
      <c r="C273" t="s">
        <v>150</v>
      </c>
      <c r="D273">
        <v>11.9928161407852</v>
      </c>
      <c r="E273">
        <v>8994</v>
      </c>
    </row>
    <row r="274" spans="1:5" x14ac:dyDescent="0.25">
      <c r="A274" t="s">
        <v>92</v>
      </c>
      <c r="B274">
        <v>3247</v>
      </c>
      <c r="C274" t="s">
        <v>151</v>
      </c>
      <c r="D274">
        <v>9.3455724441570407</v>
      </c>
      <c r="E274">
        <v>8994</v>
      </c>
    </row>
    <row r="275" spans="1:5" x14ac:dyDescent="0.25">
      <c r="A275" t="s">
        <v>92</v>
      </c>
      <c r="B275">
        <v>3248</v>
      </c>
      <c r="C275" t="s">
        <v>152</v>
      </c>
      <c r="D275">
        <v>1.4359291566558801</v>
      </c>
      <c r="E275">
        <v>8994</v>
      </c>
    </row>
    <row r="276" spans="1:5" x14ac:dyDescent="0.25">
      <c r="A276" t="s">
        <v>92</v>
      </c>
      <c r="B276">
        <v>3250</v>
      </c>
      <c r="C276" t="s">
        <v>154</v>
      </c>
      <c r="D276">
        <v>2.39214566802471</v>
      </c>
      <c r="E276">
        <v>8994</v>
      </c>
    </row>
    <row r="277" spans="1:5" x14ac:dyDescent="0.25">
      <c r="A277" t="s">
        <v>92</v>
      </c>
      <c r="B277">
        <v>3251</v>
      </c>
      <c r="C277" t="s">
        <v>155</v>
      </c>
      <c r="D277">
        <v>2.3985632285023</v>
      </c>
      <c r="E277">
        <v>8994</v>
      </c>
    </row>
    <row r="278" spans="1:5" x14ac:dyDescent="0.25">
      <c r="A278" t="s">
        <v>92</v>
      </c>
      <c r="B278">
        <v>3252</v>
      </c>
      <c r="C278" t="s">
        <v>156</v>
      </c>
      <c r="D278">
        <v>1.8691144891004601</v>
      </c>
      <c r="E278">
        <v>8994</v>
      </c>
    </row>
    <row r="279" spans="1:5" x14ac:dyDescent="0.25">
      <c r="A279" t="s">
        <v>92</v>
      </c>
      <c r="B279">
        <v>3253</v>
      </c>
      <c r="C279" t="s">
        <v>157</v>
      </c>
      <c r="D279">
        <v>0.28718583137251702</v>
      </c>
      <c r="E279">
        <v>8994</v>
      </c>
    </row>
    <row r="280" spans="1:5" x14ac:dyDescent="0.25">
      <c r="A280" t="s">
        <v>92</v>
      </c>
      <c r="B280">
        <v>3395</v>
      </c>
      <c r="C280" t="s">
        <v>160</v>
      </c>
      <c r="D280">
        <v>1.7231149880284</v>
      </c>
      <c r="E280">
        <v>8994</v>
      </c>
    </row>
    <row r="281" spans="1:5" x14ac:dyDescent="0.25">
      <c r="A281" t="s">
        <v>92</v>
      </c>
      <c r="B281">
        <v>3396</v>
      </c>
      <c r="C281" t="s">
        <v>161</v>
      </c>
      <c r="D281">
        <v>11.2146869332575</v>
      </c>
      <c r="E281">
        <v>8994</v>
      </c>
    </row>
    <row r="282" spans="1:5" x14ac:dyDescent="0.25">
      <c r="A282" t="s">
        <v>92</v>
      </c>
      <c r="B282">
        <v>3397</v>
      </c>
      <c r="C282" t="s">
        <v>162</v>
      </c>
      <c r="D282">
        <v>14.391379369287501</v>
      </c>
      <c r="E282">
        <v>8994</v>
      </c>
    </row>
    <row r="283" spans="1:5" x14ac:dyDescent="0.25">
      <c r="A283" t="s">
        <v>92</v>
      </c>
      <c r="B283">
        <v>3398</v>
      </c>
      <c r="C283" t="s">
        <v>163</v>
      </c>
      <c r="D283">
        <v>14.3528740064265</v>
      </c>
      <c r="E283">
        <v>8994</v>
      </c>
    </row>
    <row r="284" spans="1:5" x14ac:dyDescent="0.25">
      <c r="A284" t="s">
        <v>93</v>
      </c>
      <c r="B284">
        <v>292</v>
      </c>
      <c r="C284" t="s">
        <v>113</v>
      </c>
      <c r="D284">
        <v>0.105377216</v>
      </c>
      <c r="E284">
        <v>8996</v>
      </c>
    </row>
    <row r="285" spans="1:5" x14ac:dyDescent="0.25">
      <c r="A285" t="s">
        <v>93</v>
      </c>
      <c r="B285">
        <v>329</v>
      </c>
      <c r="C285" t="s">
        <v>117</v>
      </c>
      <c r="D285">
        <v>0.46967830199999999</v>
      </c>
      <c r="E285">
        <v>8996</v>
      </c>
    </row>
    <row r="286" spans="1:5" x14ac:dyDescent="0.25">
      <c r="A286" t="s">
        <v>93</v>
      </c>
      <c r="B286">
        <v>488</v>
      </c>
      <c r="C286" t="s">
        <v>122</v>
      </c>
      <c r="D286">
        <v>0.64095131000000005</v>
      </c>
      <c r="E286">
        <v>8996</v>
      </c>
    </row>
    <row r="287" spans="1:5" x14ac:dyDescent="0.25">
      <c r="A287" t="s">
        <v>93</v>
      </c>
      <c r="B287">
        <v>525</v>
      </c>
      <c r="C287" t="s">
        <v>125</v>
      </c>
      <c r="D287">
        <v>0.137221594</v>
      </c>
      <c r="E287">
        <v>8996</v>
      </c>
    </row>
    <row r="288" spans="1:5" x14ac:dyDescent="0.25">
      <c r="A288" t="s">
        <v>93</v>
      </c>
      <c r="B288">
        <v>626</v>
      </c>
      <c r="C288" t="s">
        <v>130</v>
      </c>
      <c r="D288">
        <v>22.33310341</v>
      </c>
      <c r="E288">
        <v>8996</v>
      </c>
    </row>
    <row r="289" spans="1:5" x14ac:dyDescent="0.25">
      <c r="A289" t="s">
        <v>93</v>
      </c>
      <c r="B289">
        <v>669</v>
      </c>
      <c r="C289" t="s">
        <v>132</v>
      </c>
      <c r="D289">
        <v>4.7188533999999997E-2</v>
      </c>
      <c r="E289">
        <v>8996</v>
      </c>
    </row>
    <row r="290" spans="1:5" x14ac:dyDescent="0.25">
      <c r="A290" t="s">
        <v>93</v>
      </c>
      <c r="B290">
        <v>694</v>
      </c>
      <c r="C290" t="s">
        <v>133</v>
      </c>
      <c r="D290">
        <v>8.7615830000000006E-2</v>
      </c>
      <c r="E290">
        <v>8996</v>
      </c>
    </row>
    <row r="291" spans="1:5" x14ac:dyDescent="0.25">
      <c r="A291" t="s">
        <v>93</v>
      </c>
      <c r="B291">
        <v>696</v>
      </c>
      <c r="C291" t="s">
        <v>134</v>
      </c>
      <c r="D291">
        <v>0.98644003999999996</v>
      </c>
      <c r="E291">
        <v>8996</v>
      </c>
    </row>
    <row r="292" spans="1:5" x14ac:dyDescent="0.25">
      <c r="A292" t="s">
        <v>93</v>
      </c>
      <c r="B292">
        <v>699</v>
      </c>
      <c r="C292" t="s">
        <v>135</v>
      </c>
      <c r="D292">
        <v>59.9052656</v>
      </c>
      <c r="E292">
        <v>8996</v>
      </c>
    </row>
    <row r="293" spans="1:5" x14ac:dyDescent="0.25">
      <c r="A293" t="s">
        <v>93</v>
      </c>
      <c r="B293">
        <v>715</v>
      </c>
      <c r="C293" t="s">
        <v>138</v>
      </c>
      <c r="D293">
        <v>1.6395125E-2</v>
      </c>
      <c r="E293">
        <v>8996</v>
      </c>
    </row>
    <row r="294" spans="1:5" x14ac:dyDescent="0.25">
      <c r="A294" t="s">
        <v>93</v>
      </c>
      <c r="B294">
        <v>795</v>
      </c>
      <c r="C294" t="s">
        <v>142</v>
      </c>
      <c r="D294">
        <v>3.9446390999999997E-2</v>
      </c>
      <c r="E294">
        <v>8996</v>
      </c>
    </row>
    <row r="295" spans="1:5" x14ac:dyDescent="0.25">
      <c r="A295" t="s">
        <v>93</v>
      </c>
      <c r="B295">
        <v>797</v>
      </c>
      <c r="C295" t="s">
        <v>143</v>
      </c>
      <c r="D295">
        <v>9.984210934</v>
      </c>
      <c r="E295">
        <v>8996</v>
      </c>
    </row>
    <row r="296" spans="1:5" x14ac:dyDescent="0.25">
      <c r="A296" t="s">
        <v>93</v>
      </c>
      <c r="B296">
        <v>2669</v>
      </c>
      <c r="C296" t="s">
        <v>146</v>
      </c>
      <c r="D296">
        <v>4.4666206820000003</v>
      </c>
      <c r="E296">
        <v>8996</v>
      </c>
    </row>
    <row r="297" spans="1:5" x14ac:dyDescent="0.25">
      <c r="A297" t="s">
        <v>93</v>
      </c>
      <c r="B297">
        <v>2671</v>
      </c>
      <c r="C297" t="s">
        <v>148</v>
      </c>
      <c r="D297">
        <v>0.78048503499999999</v>
      </c>
      <c r="E297">
        <v>8996</v>
      </c>
    </row>
    <row r="298" spans="1:5" x14ac:dyDescent="0.25">
      <c r="A298" t="s">
        <v>93</v>
      </c>
      <c r="B298">
        <v>3245</v>
      </c>
      <c r="C298" t="s">
        <v>149</v>
      </c>
      <c r="D298">
        <v>7.6902210587321003</v>
      </c>
      <c r="E298">
        <v>8996</v>
      </c>
    </row>
    <row r="299" spans="1:5" x14ac:dyDescent="0.25">
      <c r="A299" t="s">
        <v>93</v>
      </c>
      <c r="B299">
        <v>3246</v>
      </c>
      <c r="C299" t="s">
        <v>150</v>
      </c>
      <c r="D299">
        <v>7.7108521011431801</v>
      </c>
      <c r="E299">
        <v>8996</v>
      </c>
    </row>
    <row r="300" spans="1:5" x14ac:dyDescent="0.25">
      <c r="A300" t="s">
        <v>93</v>
      </c>
      <c r="B300">
        <v>3247</v>
      </c>
      <c r="C300" t="s">
        <v>151</v>
      </c>
      <c r="D300">
        <v>6.0087911022286304</v>
      </c>
      <c r="E300">
        <v>8996</v>
      </c>
    </row>
    <row r="301" spans="1:5" x14ac:dyDescent="0.25">
      <c r="A301" t="s">
        <v>93</v>
      </c>
      <c r="B301">
        <v>3248</v>
      </c>
      <c r="C301" t="s">
        <v>152</v>
      </c>
      <c r="D301">
        <v>0.92323914789607298</v>
      </c>
      <c r="E301">
        <v>8996</v>
      </c>
    </row>
    <row r="302" spans="1:5" x14ac:dyDescent="0.25">
      <c r="A302" t="s">
        <v>93</v>
      </c>
      <c r="B302">
        <v>3250</v>
      </c>
      <c r="C302" t="s">
        <v>154</v>
      </c>
      <c r="D302">
        <v>1.5380442117464199</v>
      </c>
      <c r="E302">
        <v>8996</v>
      </c>
    </row>
    <row r="303" spans="1:5" x14ac:dyDescent="0.25">
      <c r="A303" t="s">
        <v>93</v>
      </c>
      <c r="B303">
        <v>3251</v>
      </c>
      <c r="C303" t="s">
        <v>155</v>
      </c>
      <c r="D303">
        <v>1.5421704202286299</v>
      </c>
      <c r="E303">
        <v>8996</v>
      </c>
    </row>
    <row r="304" spans="1:5" x14ac:dyDescent="0.25">
      <c r="A304" t="s">
        <v>93</v>
      </c>
      <c r="B304">
        <v>3252</v>
      </c>
      <c r="C304" t="s">
        <v>156</v>
      </c>
      <c r="D304">
        <v>1.20175822044572</v>
      </c>
      <c r="E304">
        <v>8996</v>
      </c>
    </row>
    <row r="305" spans="1:5" x14ac:dyDescent="0.25">
      <c r="A305" t="s">
        <v>93</v>
      </c>
      <c r="B305">
        <v>3253</v>
      </c>
      <c r="C305" t="s">
        <v>157</v>
      </c>
      <c r="D305">
        <v>0.184647829579214</v>
      </c>
      <c r="E305">
        <v>8996</v>
      </c>
    </row>
    <row r="306" spans="1:5" x14ac:dyDescent="0.25">
      <c r="A306" t="s">
        <v>93</v>
      </c>
      <c r="B306">
        <v>3395</v>
      </c>
      <c r="C306" t="s">
        <v>160</v>
      </c>
      <c r="D306">
        <v>1.10788697747528</v>
      </c>
      <c r="E306">
        <v>8996</v>
      </c>
    </row>
    <row r="307" spans="1:5" x14ac:dyDescent="0.25">
      <c r="A307" t="s">
        <v>93</v>
      </c>
      <c r="B307">
        <v>3396</v>
      </c>
      <c r="C307" t="s">
        <v>161</v>
      </c>
      <c r="D307">
        <v>7.2105493226743604</v>
      </c>
      <c r="E307">
        <v>8996</v>
      </c>
    </row>
    <row r="308" spans="1:5" x14ac:dyDescent="0.25">
      <c r="A308" t="s">
        <v>93</v>
      </c>
      <c r="B308">
        <v>3397</v>
      </c>
      <c r="C308" t="s">
        <v>162</v>
      </c>
      <c r="D308">
        <v>9.25302252137182</v>
      </c>
      <c r="E308">
        <v>8996</v>
      </c>
    </row>
    <row r="309" spans="1:5" x14ac:dyDescent="0.25">
      <c r="A309" t="s">
        <v>93</v>
      </c>
      <c r="B309">
        <v>3398</v>
      </c>
      <c r="C309" t="s">
        <v>163</v>
      </c>
      <c r="D309">
        <v>9.22826527047852</v>
      </c>
      <c r="E309">
        <v>8996</v>
      </c>
    </row>
    <row r="310" spans="1:5" x14ac:dyDescent="0.25">
      <c r="A310" t="s">
        <v>94</v>
      </c>
      <c r="B310">
        <v>292</v>
      </c>
      <c r="C310" t="s">
        <v>113</v>
      </c>
      <c r="D310">
        <v>6.015392E-2</v>
      </c>
      <c r="E310">
        <v>8994</v>
      </c>
    </row>
    <row r="311" spans="1:5" x14ac:dyDescent="0.25">
      <c r="A311" t="s">
        <v>94</v>
      </c>
      <c r="B311">
        <v>329</v>
      </c>
      <c r="C311" t="s">
        <v>117</v>
      </c>
      <c r="D311">
        <v>0.58402940000000003</v>
      </c>
      <c r="E311">
        <v>8994</v>
      </c>
    </row>
    <row r="312" spans="1:5" x14ac:dyDescent="0.25">
      <c r="A312" t="s">
        <v>94</v>
      </c>
      <c r="B312">
        <v>488</v>
      </c>
      <c r="C312" t="s">
        <v>122</v>
      </c>
      <c r="D312">
        <v>0.3443813</v>
      </c>
      <c r="E312">
        <v>8994</v>
      </c>
    </row>
    <row r="313" spans="1:5" x14ac:dyDescent="0.25">
      <c r="A313" t="s">
        <v>94</v>
      </c>
      <c r="B313">
        <v>525</v>
      </c>
      <c r="C313" t="s">
        <v>125</v>
      </c>
      <c r="D313">
        <v>0.13266430000000001</v>
      </c>
      <c r="E313">
        <v>8994</v>
      </c>
    </row>
    <row r="314" spans="1:5" x14ac:dyDescent="0.25">
      <c r="A314" t="s">
        <v>94</v>
      </c>
      <c r="B314">
        <v>613</v>
      </c>
      <c r="C314" t="s">
        <v>129</v>
      </c>
      <c r="D314">
        <v>1.2515848000000001</v>
      </c>
      <c r="E314">
        <v>8994</v>
      </c>
    </row>
    <row r="315" spans="1:5" x14ac:dyDescent="0.25">
      <c r="A315" t="s">
        <v>94</v>
      </c>
      <c r="B315">
        <v>626</v>
      </c>
      <c r="C315" t="s">
        <v>130</v>
      </c>
      <c r="D315">
        <v>34.735046079999996</v>
      </c>
      <c r="E315">
        <v>8994</v>
      </c>
    </row>
    <row r="316" spans="1:5" x14ac:dyDescent="0.25">
      <c r="A316" t="s">
        <v>94</v>
      </c>
      <c r="B316">
        <v>669</v>
      </c>
      <c r="C316" t="s">
        <v>132</v>
      </c>
      <c r="D316">
        <v>0.26245489999999999</v>
      </c>
      <c r="E316">
        <v>8994</v>
      </c>
    </row>
    <row r="317" spans="1:5" x14ac:dyDescent="0.25">
      <c r="A317" t="s">
        <v>94</v>
      </c>
      <c r="B317">
        <v>694</v>
      </c>
      <c r="C317" t="s">
        <v>133</v>
      </c>
      <c r="D317">
        <v>0.29708356000000002</v>
      </c>
      <c r="E317">
        <v>8994</v>
      </c>
    </row>
    <row r="318" spans="1:5" x14ac:dyDescent="0.25">
      <c r="A318" t="s">
        <v>94</v>
      </c>
      <c r="B318">
        <v>696</v>
      </c>
      <c r="C318" t="s">
        <v>134</v>
      </c>
      <c r="D318">
        <v>0.30771726999999999</v>
      </c>
      <c r="E318">
        <v>8994</v>
      </c>
    </row>
    <row r="319" spans="1:5" x14ac:dyDescent="0.25">
      <c r="A319" t="s">
        <v>94</v>
      </c>
      <c r="B319">
        <v>699</v>
      </c>
      <c r="C319" t="s">
        <v>135</v>
      </c>
      <c r="D319">
        <v>5.2665309000000002</v>
      </c>
      <c r="E319">
        <v>8994</v>
      </c>
    </row>
    <row r="320" spans="1:5" x14ac:dyDescent="0.25">
      <c r="A320" t="s">
        <v>94</v>
      </c>
      <c r="B320">
        <v>715</v>
      </c>
      <c r="C320" t="s">
        <v>138</v>
      </c>
      <c r="D320">
        <v>9.3090429999999995E-3</v>
      </c>
      <c r="E320">
        <v>8994</v>
      </c>
    </row>
    <row r="321" spans="1:5" x14ac:dyDescent="0.25">
      <c r="A321" t="s">
        <v>94</v>
      </c>
      <c r="B321">
        <v>784</v>
      </c>
      <c r="C321" t="s">
        <v>141</v>
      </c>
      <c r="D321">
        <v>1.7394217000000001</v>
      </c>
      <c r="E321">
        <v>8994</v>
      </c>
    </row>
    <row r="322" spans="1:5" x14ac:dyDescent="0.25">
      <c r="A322" t="s">
        <v>94</v>
      </c>
      <c r="B322">
        <v>795</v>
      </c>
      <c r="C322" t="s">
        <v>142</v>
      </c>
      <c r="D322">
        <v>0.37597348000000003</v>
      </c>
      <c r="E322">
        <v>8994</v>
      </c>
    </row>
    <row r="323" spans="1:5" x14ac:dyDescent="0.25">
      <c r="A323" t="s">
        <v>94</v>
      </c>
      <c r="B323">
        <v>797</v>
      </c>
      <c r="C323" t="s">
        <v>143</v>
      </c>
      <c r="D323">
        <v>46.40314</v>
      </c>
      <c r="E323">
        <v>8994</v>
      </c>
    </row>
    <row r="324" spans="1:5" x14ac:dyDescent="0.25">
      <c r="A324" t="s">
        <v>94</v>
      </c>
      <c r="B324">
        <v>2669</v>
      </c>
      <c r="C324" t="s">
        <v>146</v>
      </c>
      <c r="D324">
        <v>6.9470092169999997</v>
      </c>
      <c r="E324">
        <v>8994</v>
      </c>
    </row>
    <row r="325" spans="1:5" x14ac:dyDescent="0.25">
      <c r="A325" t="s">
        <v>94</v>
      </c>
      <c r="B325">
        <v>2671</v>
      </c>
      <c r="C325" t="s">
        <v>148</v>
      </c>
      <c r="D325">
        <v>1.2835001269999999</v>
      </c>
      <c r="E325">
        <v>8994</v>
      </c>
    </row>
    <row r="326" spans="1:5" x14ac:dyDescent="0.25">
      <c r="A326" t="s">
        <v>94</v>
      </c>
      <c r="B326">
        <v>3245</v>
      </c>
      <c r="C326" t="s">
        <v>149</v>
      </c>
      <c r="D326">
        <v>12.5143485124509</v>
      </c>
      <c r="E326">
        <v>8994</v>
      </c>
    </row>
    <row r="327" spans="1:5" x14ac:dyDescent="0.25">
      <c r="A327" t="s">
        <v>94</v>
      </c>
      <c r="B327">
        <v>3246</v>
      </c>
      <c r="C327" t="s">
        <v>150</v>
      </c>
      <c r="D327">
        <v>11.161276408580701</v>
      </c>
      <c r="E327">
        <v>8994</v>
      </c>
    </row>
    <row r="328" spans="1:5" x14ac:dyDescent="0.25">
      <c r="A328" t="s">
        <v>94</v>
      </c>
      <c r="B328">
        <v>3247</v>
      </c>
      <c r="C328" t="s">
        <v>151</v>
      </c>
      <c r="D328">
        <v>3.8037108020832999</v>
      </c>
      <c r="E328">
        <v>8994</v>
      </c>
    </row>
    <row r="329" spans="1:5" x14ac:dyDescent="0.25">
      <c r="A329" t="s">
        <v>94</v>
      </c>
      <c r="B329">
        <v>3248</v>
      </c>
      <c r="C329" t="s">
        <v>152</v>
      </c>
      <c r="D329">
        <v>2.9582217743838402</v>
      </c>
      <c r="E329">
        <v>8994</v>
      </c>
    </row>
    <row r="330" spans="1:5" x14ac:dyDescent="0.25">
      <c r="A330" t="s">
        <v>94</v>
      </c>
      <c r="B330">
        <v>3249</v>
      </c>
      <c r="C330" t="s">
        <v>153</v>
      </c>
      <c r="D330">
        <v>4.29748858250115</v>
      </c>
      <c r="E330">
        <v>8994</v>
      </c>
    </row>
    <row r="331" spans="1:5" x14ac:dyDescent="0.25">
      <c r="A331" t="s">
        <v>94</v>
      </c>
      <c r="B331">
        <v>3250</v>
      </c>
      <c r="C331" t="s">
        <v>154</v>
      </c>
      <c r="D331">
        <v>2.5028697028504601</v>
      </c>
      <c r="E331">
        <v>8994</v>
      </c>
    </row>
    <row r="332" spans="1:5" x14ac:dyDescent="0.25">
      <c r="A332" t="s">
        <v>94</v>
      </c>
      <c r="B332">
        <v>3251</v>
      </c>
      <c r="C332" t="s">
        <v>155</v>
      </c>
      <c r="D332">
        <v>2.2322552820374799</v>
      </c>
      <c r="E332">
        <v>8994</v>
      </c>
    </row>
    <row r="333" spans="1:5" x14ac:dyDescent="0.25">
      <c r="A333" t="s">
        <v>94</v>
      </c>
      <c r="B333">
        <v>3252</v>
      </c>
      <c r="C333" t="s">
        <v>156</v>
      </c>
      <c r="D333">
        <v>0.76074216052616705</v>
      </c>
      <c r="E333">
        <v>8994</v>
      </c>
    </row>
    <row r="334" spans="1:5" x14ac:dyDescent="0.25">
      <c r="A334" t="s">
        <v>94</v>
      </c>
      <c r="B334">
        <v>3253</v>
      </c>
      <c r="C334" t="s">
        <v>157</v>
      </c>
      <c r="D334">
        <v>0.59164435496193302</v>
      </c>
      <c r="E334">
        <v>8994</v>
      </c>
    </row>
    <row r="335" spans="1:5" x14ac:dyDescent="0.25">
      <c r="A335" t="s">
        <v>94</v>
      </c>
      <c r="B335">
        <v>3254</v>
      </c>
      <c r="C335" t="s">
        <v>158</v>
      </c>
      <c r="D335">
        <v>0.85949771662395302</v>
      </c>
      <c r="E335">
        <v>8994</v>
      </c>
    </row>
    <row r="336" spans="1:5" x14ac:dyDescent="0.25">
      <c r="A336" t="s">
        <v>94</v>
      </c>
      <c r="B336">
        <v>3394</v>
      </c>
      <c r="C336" t="s">
        <v>159</v>
      </c>
      <c r="D336">
        <v>5.1569862991251103</v>
      </c>
      <c r="E336">
        <v>8994</v>
      </c>
    </row>
    <row r="337" spans="1:5" x14ac:dyDescent="0.25">
      <c r="A337" t="s">
        <v>94</v>
      </c>
      <c r="B337">
        <v>3395</v>
      </c>
      <c r="C337" t="s">
        <v>160</v>
      </c>
      <c r="D337">
        <v>3.5498661293457698</v>
      </c>
      <c r="E337">
        <v>8994</v>
      </c>
    </row>
    <row r="338" spans="1:5" x14ac:dyDescent="0.25">
      <c r="A338" t="s">
        <v>94</v>
      </c>
      <c r="B338">
        <v>3396</v>
      </c>
      <c r="C338" t="s">
        <v>161</v>
      </c>
      <c r="D338">
        <v>4.5644529626094696</v>
      </c>
      <c r="E338">
        <v>8994</v>
      </c>
    </row>
    <row r="339" spans="1:5" x14ac:dyDescent="0.25">
      <c r="A339" t="s">
        <v>94</v>
      </c>
      <c r="B339">
        <v>3397</v>
      </c>
      <c r="C339" t="s">
        <v>162</v>
      </c>
      <c r="D339">
        <v>13.3935316906182</v>
      </c>
      <c r="E339">
        <v>8994</v>
      </c>
    </row>
    <row r="340" spans="1:5" x14ac:dyDescent="0.25">
      <c r="A340" t="s">
        <v>94</v>
      </c>
      <c r="B340">
        <v>3398</v>
      </c>
      <c r="C340" t="s">
        <v>163</v>
      </c>
      <c r="D340">
        <v>15.0172182153013</v>
      </c>
      <c r="E340">
        <v>8994</v>
      </c>
    </row>
    <row r="341" spans="1:5" x14ac:dyDescent="0.25">
      <c r="A341" t="s">
        <v>95</v>
      </c>
      <c r="B341">
        <v>347</v>
      </c>
      <c r="C341" t="s">
        <v>118</v>
      </c>
      <c r="D341">
        <v>2.6213377E-2</v>
      </c>
      <c r="E341" t="s">
        <v>251</v>
      </c>
    </row>
    <row r="342" spans="1:5" x14ac:dyDescent="0.25">
      <c r="A342" t="s">
        <v>95</v>
      </c>
      <c r="B342">
        <v>525</v>
      </c>
      <c r="C342" t="s">
        <v>125</v>
      </c>
      <c r="D342">
        <v>0.38730073100000001</v>
      </c>
      <c r="E342" t="s">
        <v>251</v>
      </c>
    </row>
    <row r="343" spans="1:5" x14ac:dyDescent="0.25">
      <c r="A343" t="s">
        <v>95</v>
      </c>
      <c r="B343">
        <v>626</v>
      </c>
      <c r="C343" t="s">
        <v>130</v>
      </c>
      <c r="D343">
        <v>27.284227170000001</v>
      </c>
      <c r="E343" t="s">
        <v>251</v>
      </c>
    </row>
    <row r="344" spans="1:5" x14ac:dyDescent="0.25">
      <c r="A344" t="s">
        <v>95</v>
      </c>
      <c r="B344">
        <v>699</v>
      </c>
      <c r="C344" t="s">
        <v>135</v>
      </c>
      <c r="D344">
        <v>6.867400312</v>
      </c>
      <c r="E344" t="s">
        <v>251</v>
      </c>
    </row>
    <row r="345" spans="1:5" x14ac:dyDescent="0.25">
      <c r="A345" t="s">
        <v>95</v>
      </c>
      <c r="B345">
        <v>784</v>
      </c>
      <c r="C345" t="s">
        <v>141</v>
      </c>
      <c r="D345">
        <v>1.7918972929999999</v>
      </c>
      <c r="E345" t="s">
        <v>251</v>
      </c>
    </row>
    <row r="346" spans="1:5" x14ac:dyDescent="0.25">
      <c r="A346" t="s">
        <v>95</v>
      </c>
      <c r="B346">
        <v>797</v>
      </c>
      <c r="C346" t="s">
        <v>143</v>
      </c>
      <c r="D346">
        <v>6.9194374190000003</v>
      </c>
      <c r="E346" t="s">
        <v>251</v>
      </c>
    </row>
    <row r="347" spans="1:5" x14ac:dyDescent="0.25">
      <c r="A347" t="s">
        <v>95</v>
      </c>
      <c r="B347">
        <v>2302</v>
      </c>
      <c r="C347" t="s">
        <v>145</v>
      </c>
      <c r="D347">
        <v>0.97682849299999996</v>
      </c>
      <c r="E347" t="s">
        <v>251</v>
      </c>
    </row>
    <row r="348" spans="1:5" x14ac:dyDescent="0.25">
      <c r="A348" t="s">
        <v>95</v>
      </c>
      <c r="B348">
        <v>2669</v>
      </c>
      <c r="C348" t="s">
        <v>146</v>
      </c>
      <c r="D348">
        <v>6.8210567930000003</v>
      </c>
      <c r="E348" t="s">
        <v>251</v>
      </c>
    </row>
    <row r="349" spans="1:5" x14ac:dyDescent="0.25">
      <c r="A349" t="s">
        <v>95</v>
      </c>
      <c r="B349">
        <v>2670</v>
      </c>
      <c r="C349" t="s">
        <v>147</v>
      </c>
      <c r="D349">
        <v>0.12506500000000001</v>
      </c>
      <c r="E349" t="s">
        <v>251</v>
      </c>
    </row>
    <row r="350" spans="1:5" x14ac:dyDescent="0.25">
      <c r="A350" t="s">
        <v>95</v>
      </c>
      <c r="B350">
        <v>2671</v>
      </c>
      <c r="C350" t="s">
        <v>148</v>
      </c>
      <c r="D350">
        <v>48.800573409999998</v>
      </c>
      <c r="E350" t="s">
        <v>251</v>
      </c>
    </row>
    <row r="351" spans="1:5" x14ac:dyDescent="0.25">
      <c r="A351" t="s">
        <v>95</v>
      </c>
      <c r="B351">
        <v>3245</v>
      </c>
      <c r="C351" t="s">
        <v>149</v>
      </c>
      <c r="D351">
        <v>5.6650895139143698</v>
      </c>
      <c r="E351" t="s">
        <v>251</v>
      </c>
    </row>
    <row r="352" spans="1:5" x14ac:dyDescent="0.25">
      <c r="A352" t="s">
        <v>95</v>
      </c>
      <c r="B352">
        <v>3246</v>
      </c>
      <c r="C352" t="s">
        <v>150</v>
      </c>
      <c r="D352">
        <v>10.4676193499395</v>
      </c>
      <c r="E352" t="s">
        <v>251</v>
      </c>
    </row>
    <row r="353" spans="1:5" x14ac:dyDescent="0.25">
      <c r="A353" t="s">
        <v>95</v>
      </c>
      <c r="B353">
        <v>3247</v>
      </c>
      <c r="C353" t="s">
        <v>151</v>
      </c>
      <c r="D353">
        <v>7.0899946774603899</v>
      </c>
      <c r="E353" t="s">
        <v>251</v>
      </c>
    </row>
    <row r="354" spans="1:5" x14ac:dyDescent="0.25">
      <c r="A354" t="s">
        <v>95</v>
      </c>
      <c r="B354">
        <v>3248</v>
      </c>
      <c r="C354" t="s">
        <v>152</v>
      </c>
      <c r="D354">
        <v>3.3561747142936</v>
      </c>
      <c r="E354" t="s">
        <v>251</v>
      </c>
    </row>
    <row r="355" spans="1:5" x14ac:dyDescent="0.25">
      <c r="A355" t="s">
        <v>95</v>
      </c>
      <c r="B355">
        <v>3249</v>
      </c>
      <c r="C355" t="s">
        <v>153</v>
      </c>
      <c r="D355">
        <v>0.70534891439209402</v>
      </c>
      <c r="E355" t="s">
        <v>251</v>
      </c>
    </row>
    <row r="356" spans="1:5" x14ac:dyDescent="0.25">
      <c r="A356" t="s">
        <v>95</v>
      </c>
      <c r="B356">
        <v>3250</v>
      </c>
      <c r="C356" t="s">
        <v>154</v>
      </c>
      <c r="D356">
        <v>1.4162723785824101</v>
      </c>
      <c r="E356" t="s">
        <v>251</v>
      </c>
    </row>
    <row r="357" spans="1:5" x14ac:dyDescent="0.25">
      <c r="A357" t="s">
        <v>95</v>
      </c>
      <c r="B357">
        <v>3251</v>
      </c>
      <c r="C357" t="s">
        <v>155</v>
      </c>
      <c r="D357">
        <v>2.6169048376766999</v>
      </c>
      <c r="E357" t="s">
        <v>251</v>
      </c>
    </row>
    <row r="358" spans="1:5" x14ac:dyDescent="0.25">
      <c r="A358" t="s">
        <v>95</v>
      </c>
      <c r="B358">
        <v>3252</v>
      </c>
      <c r="C358" t="s">
        <v>156</v>
      </c>
      <c r="D358">
        <v>1.77249866949502</v>
      </c>
      <c r="E358" t="s">
        <v>251</v>
      </c>
    </row>
    <row r="359" spans="1:5" x14ac:dyDescent="0.25">
      <c r="A359" t="s">
        <v>95</v>
      </c>
      <c r="B359">
        <v>3253</v>
      </c>
      <c r="C359" t="s">
        <v>157</v>
      </c>
      <c r="D359">
        <v>0.83904367863490503</v>
      </c>
      <c r="E359" t="s">
        <v>251</v>
      </c>
    </row>
    <row r="360" spans="1:5" x14ac:dyDescent="0.25">
      <c r="A360" t="s">
        <v>95</v>
      </c>
      <c r="B360">
        <v>3254</v>
      </c>
      <c r="C360" t="s">
        <v>158</v>
      </c>
      <c r="D360">
        <v>0.176337228610949</v>
      </c>
      <c r="E360" t="s">
        <v>251</v>
      </c>
    </row>
    <row r="361" spans="1:5" x14ac:dyDescent="0.25">
      <c r="A361" t="s">
        <v>95</v>
      </c>
      <c r="B361">
        <v>3394</v>
      </c>
      <c r="C361" t="s">
        <v>159</v>
      </c>
      <c r="D361">
        <v>0.88168614300304304</v>
      </c>
      <c r="E361" t="s">
        <v>251</v>
      </c>
    </row>
    <row r="362" spans="1:5" x14ac:dyDescent="0.25">
      <c r="A362" t="s">
        <v>95</v>
      </c>
      <c r="B362">
        <v>3395</v>
      </c>
      <c r="C362" t="s">
        <v>160</v>
      </c>
      <c r="D362">
        <v>4.1952183929285098</v>
      </c>
      <c r="E362" t="s">
        <v>251</v>
      </c>
    </row>
    <row r="363" spans="1:5" x14ac:dyDescent="0.25">
      <c r="A363" t="s">
        <v>95</v>
      </c>
      <c r="B363">
        <v>3396</v>
      </c>
      <c r="C363" t="s">
        <v>161</v>
      </c>
      <c r="D363">
        <v>8.8624933469554197</v>
      </c>
      <c r="E363" t="s">
        <v>251</v>
      </c>
    </row>
    <row r="364" spans="1:5" x14ac:dyDescent="0.25">
      <c r="A364" t="s">
        <v>95</v>
      </c>
      <c r="B364">
        <v>3397</v>
      </c>
      <c r="C364" t="s">
        <v>162</v>
      </c>
      <c r="D364">
        <v>13.0845241876162</v>
      </c>
      <c r="E364" t="s">
        <v>251</v>
      </c>
    </row>
    <row r="365" spans="1:5" x14ac:dyDescent="0.25">
      <c r="A365" t="s">
        <v>95</v>
      </c>
      <c r="B365">
        <v>3398</v>
      </c>
      <c r="C365" t="s">
        <v>163</v>
      </c>
      <c r="D365">
        <v>7.0813618924967896</v>
      </c>
      <c r="E365" t="s">
        <v>251</v>
      </c>
    </row>
    <row r="366" spans="1:5" x14ac:dyDescent="0.25">
      <c r="A366" t="s">
        <v>96</v>
      </c>
      <c r="B366">
        <v>292</v>
      </c>
      <c r="C366" t="s">
        <v>113</v>
      </c>
      <c r="D366">
        <v>6.015392E-2</v>
      </c>
      <c r="E366">
        <v>8994</v>
      </c>
    </row>
    <row r="367" spans="1:5" x14ac:dyDescent="0.25">
      <c r="A367" t="s">
        <v>96</v>
      </c>
      <c r="B367">
        <v>329</v>
      </c>
      <c r="C367" t="s">
        <v>117</v>
      </c>
      <c r="D367">
        <v>0.58402940000000003</v>
      </c>
      <c r="E367">
        <v>8994</v>
      </c>
    </row>
    <row r="368" spans="1:5" x14ac:dyDescent="0.25">
      <c r="A368" t="s">
        <v>96</v>
      </c>
      <c r="B368">
        <v>488</v>
      </c>
      <c r="C368" t="s">
        <v>122</v>
      </c>
      <c r="D368">
        <v>0.3443813</v>
      </c>
      <c r="E368">
        <v>8994</v>
      </c>
    </row>
    <row r="369" spans="1:5" x14ac:dyDescent="0.25">
      <c r="A369" t="s">
        <v>96</v>
      </c>
      <c r="B369">
        <v>525</v>
      </c>
      <c r="C369" t="s">
        <v>125</v>
      </c>
      <c r="D369">
        <v>0.13266430000000001</v>
      </c>
      <c r="E369">
        <v>8994</v>
      </c>
    </row>
    <row r="370" spans="1:5" x14ac:dyDescent="0.25">
      <c r="A370" t="s">
        <v>96</v>
      </c>
      <c r="B370">
        <v>613</v>
      </c>
      <c r="C370" t="s">
        <v>129</v>
      </c>
      <c r="D370">
        <v>1.2515848000000001</v>
      </c>
      <c r="E370">
        <v>8994</v>
      </c>
    </row>
    <row r="371" spans="1:5" x14ac:dyDescent="0.25">
      <c r="A371" t="s">
        <v>96</v>
      </c>
      <c r="B371">
        <v>626</v>
      </c>
      <c r="C371" t="s">
        <v>130</v>
      </c>
      <c r="D371">
        <v>34.735046079999996</v>
      </c>
      <c r="E371">
        <v>8994</v>
      </c>
    </row>
    <row r="372" spans="1:5" x14ac:dyDescent="0.25">
      <c r="A372" t="s">
        <v>96</v>
      </c>
      <c r="B372">
        <v>669</v>
      </c>
      <c r="C372" t="s">
        <v>132</v>
      </c>
      <c r="D372">
        <v>0.26245489999999999</v>
      </c>
      <c r="E372">
        <v>8994</v>
      </c>
    </row>
    <row r="373" spans="1:5" x14ac:dyDescent="0.25">
      <c r="A373" t="s">
        <v>96</v>
      </c>
      <c r="B373">
        <v>694</v>
      </c>
      <c r="C373" t="s">
        <v>133</v>
      </c>
      <c r="D373">
        <v>0.29708356000000002</v>
      </c>
      <c r="E373">
        <v>8994</v>
      </c>
    </row>
    <row r="374" spans="1:5" x14ac:dyDescent="0.25">
      <c r="A374" t="s">
        <v>96</v>
      </c>
      <c r="B374">
        <v>696</v>
      </c>
      <c r="C374" t="s">
        <v>134</v>
      </c>
      <c r="D374">
        <v>0.30771726999999999</v>
      </c>
      <c r="E374">
        <v>8994</v>
      </c>
    </row>
    <row r="375" spans="1:5" x14ac:dyDescent="0.25">
      <c r="A375" t="s">
        <v>96</v>
      </c>
      <c r="B375">
        <v>699</v>
      </c>
      <c r="C375" t="s">
        <v>135</v>
      </c>
      <c r="D375">
        <v>5.2665309000000002</v>
      </c>
      <c r="E375">
        <v>8994</v>
      </c>
    </row>
    <row r="376" spans="1:5" x14ac:dyDescent="0.25">
      <c r="A376" t="s">
        <v>96</v>
      </c>
      <c r="B376">
        <v>715</v>
      </c>
      <c r="C376" t="s">
        <v>138</v>
      </c>
      <c r="D376">
        <v>9.3090429999999995E-3</v>
      </c>
      <c r="E376">
        <v>8994</v>
      </c>
    </row>
    <row r="377" spans="1:5" x14ac:dyDescent="0.25">
      <c r="A377" t="s">
        <v>96</v>
      </c>
      <c r="B377">
        <v>784</v>
      </c>
      <c r="C377" t="s">
        <v>141</v>
      </c>
      <c r="D377">
        <v>1.7394217000000001</v>
      </c>
      <c r="E377">
        <v>8994</v>
      </c>
    </row>
    <row r="378" spans="1:5" x14ac:dyDescent="0.25">
      <c r="A378" t="s">
        <v>96</v>
      </c>
      <c r="B378">
        <v>795</v>
      </c>
      <c r="C378" t="s">
        <v>142</v>
      </c>
      <c r="D378">
        <v>0.37597348000000003</v>
      </c>
      <c r="E378">
        <v>8994</v>
      </c>
    </row>
    <row r="379" spans="1:5" x14ac:dyDescent="0.25">
      <c r="A379" t="s">
        <v>96</v>
      </c>
      <c r="B379">
        <v>797</v>
      </c>
      <c r="C379" t="s">
        <v>143</v>
      </c>
      <c r="D379">
        <v>46.40314</v>
      </c>
      <c r="E379">
        <v>8994</v>
      </c>
    </row>
    <row r="380" spans="1:5" x14ac:dyDescent="0.25">
      <c r="A380" t="s">
        <v>96</v>
      </c>
      <c r="B380">
        <v>2669</v>
      </c>
      <c r="C380" t="s">
        <v>146</v>
      </c>
      <c r="D380">
        <v>6.9470092169999997</v>
      </c>
      <c r="E380">
        <v>8994</v>
      </c>
    </row>
    <row r="381" spans="1:5" x14ac:dyDescent="0.25">
      <c r="A381" t="s">
        <v>96</v>
      </c>
      <c r="B381">
        <v>2671</v>
      </c>
      <c r="C381" t="s">
        <v>148</v>
      </c>
      <c r="D381">
        <v>1.2835001269999999</v>
      </c>
      <c r="E381">
        <v>8994</v>
      </c>
    </row>
    <row r="382" spans="1:5" x14ac:dyDescent="0.25">
      <c r="A382" t="s">
        <v>96</v>
      </c>
      <c r="B382">
        <v>3245</v>
      </c>
      <c r="C382" t="s">
        <v>149</v>
      </c>
      <c r="D382">
        <v>12.5143485124509</v>
      </c>
      <c r="E382">
        <v>8994</v>
      </c>
    </row>
    <row r="383" spans="1:5" x14ac:dyDescent="0.25">
      <c r="A383" t="s">
        <v>96</v>
      </c>
      <c r="B383">
        <v>3246</v>
      </c>
      <c r="C383" t="s">
        <v>150</v>
      </c>
      <c r="D383">
        <v>11.161276408580701</v>
      </c>
      <c r="E383">
        <v>8994</v>
      </c>
    </row>
    <row r="384" spans="1:5" x14ac:dyDescent="0.25">
      <c r="A384" t="s">
        <v>96</v>
      </c>
      <c r="B384">
        <v>3247</v>
      </c>
      <c r="C384" t="s">
        <v>151</v>
      </c>
      <c r="D384">
        <v>3.8037108020832999</v>
      </c>
      <c r="E384">
        <v>8994</v>
      </c>
    </row>
    <row r="385" spans="1:5" x14ac:dyDescent="0.25">
      <c r="A385" t="s">
        <v>96</v>
      </c>
      <c r="B385">
        <v>3248</v>
      </c>
      <c r="C385" t="s">
        <v>152</v>
      </c>
      <c r="D385">
        <v>2.9582217743838402</v>
      </c>
      <c r="E385">
        <v>8994</v>
      </c>
    </row>
    <row r="386" spans="1:5" x14ac:dyDescent="0.25">
      <c r="A386" t="s">
        <v>96</v>
      </c>
      <c r="B386">
        <v>3249</v>
      </c>
      <c r="C386" t="s">
        <v>153</v>
      </c>
      <c r="D386">
        <v>4.29748858250115</v>
      </c>
      <c r="E386">
        <v>8994</v>
      </c>
    </row>
    <row r="387" spans="1:5" x14ac:dyDescent="0.25">
      <c r="A387" t="s">
        <v>96</v>
      </c>
      <c r="B387">
        <v>3250</v>
      </c>
      <c r="C387" t="s">
        <v>154</v>
      </c>
      <c r="D387">
        <v>2.5028697028504601</v>
      </c>
      <c r="E387">
        <v>8994</v>
      </c>
    </row>
    <row r="388" spans="1:5" x14ac:dyDescent="0.25">
      <c r="A388" t="s">
        <v>96</v>
      </c>
      <c r="B388">
        <v>3251</v>
      </c>
      <c r="C388" t="s">
        <v>155</v>
      </c>
      <c r="D388">
        <v>2.2322552820374799</v>
      </c>
      <c r="E388">
        <v>8994</v>
      </c>
    </row>
    <row r="389" spans="1:5" x14ac:dyDescent="0.25">
      <c r="A389" t="s">
        <v>96</v>
      </c>
      <c r="B389">
        <v>3252</v>
      </c>
      <c r="C389" t="s">
        <v>156</v>
      </c>
      <c r="D389">
        <v>0.76074216052616705</v>
      </c>
      <c r="E389">
        <v>8994</v>
      </c>
    </row>
    <row r="390" spans="1:5" x14ac:dyDescent="0.25">
      <c r="A390" t="s">
        <v>96</v>
      </c>
      <c r="B390">
        <v>3253</v>
      </c>
      <c r="C390" t="s">
        <v>157</v>
      </c>
      <c r="D390">
        <v>0.59164435496193302</v>
      </c>
      <c r="E390">
        <v>8994</v>
      </c>
    </row>
    <row r="391" spans="1:5" x14ac:dyDescent="0.25">
      <c r="A391" t="s">
        <v>96</v>
      </c>
      <c r="B391">
        <v>3254</v>
      </c>
      <c r="C391" t="s">
        <v>158</v>
      </c>
      <c r="D391">
        <v>0.85949771662395302</v>
      </c>
      <c r="E391">
        <v>8994</v>
      </c>
    </row>
    <row r="392" spans="1:5" x14ac:dyDescent="0.25">
      <c r="A392" t="s">
        <v>96</v>
      </c>
      <c r="B392">
        <v>3394</v>
      </c>
      <c r="C392" t="s">
        <v>159</v>
      </c>
      <c r="D392">
        <v>5.1569862991251103</v>
      </c>
      <c r="E392">
        <v>8994</v>
      </c>
    </row>
    <row r="393" spans="1:5" x14ac:dyDescent="0.25">
      <c r="A393" t="s">
        <v>96</v>
      </c>
      <c r="B393">
        <v>3395</v>
      </c>
      <c r="C393" t="s">
        <v>160</v>
      </c>
      <c r="D393">
        <v>3.5498661293457698</v>
      </c>
      <c r="E393">
        <v>8994</v>
      </c>
    </row>
    <row r="394" spans="1:5" x14ac:dyDescent="0.25">
      <c r="A394" t="s">
        <v>96</v>
      </c>
      <c r="B394">
        <v>3396</v>
      </c>
      <c r="C394" t="s">
        <v>161</v>
      </c>
      <c r="D394">
        <v>4.5644529626094696</v>
      </c>
      <c r="E394">
        <v>8994</v>
      </c>
    </row>
    <row r="395" spans="1:5" x14ac:dyDescent="0.25">
      <c r="A395" t="s">
        <v>96</v>
      </c>
      <c r="B395">
        <v>3397</v>
      </c>
      <c r="C395" t="s">
        <v>162</v>
      </c>
      <c r="D395">
        <v>13.3935316906182</v>
      </c>
      <c r="E395">
        <v>8994</v>
      </c>
    </row>
    <row r="396" spans="1:5" x14ac:dyDescent="0.25">
      <c r="A396" t="s">
        <v>96</v>
      </c>
      <c r="B396">
        <v>3398</v>
      </c>
      <c r="C396" t="s">
        <v>163</v>
      </c>
      <c r="D396">
        <v>15.0172182153013</v>
      </c>
      <c r="E396">
        <v>8994</v>
      </c>
    </row>
    <row r="397" spans="1:5" x14ac:dyDescent="0.25">
      <c r="A397" t="s">
        <v>97</v>
      </c>
      <c r="B397">
        <v>292</v>
      </c>
      <c r="C397" t="s">
        <v>113</v>
      </c>
      <c r="D397">
        <v>6.015392E-2</v>
      </c>
      <c r="E397">
        <v>8994</v>
      </c>
    </row>
    <row r="398" spans="1:5" x14ac:dyDescent="0.25">
      <c r="A398" t="s">
        <v>97</v>
      </c>
      <c r="B398">
        <v>329</v>
      </c>
      <c r="C398" t="s">
        <v>117</v>
      </c>
      <c r="D398">
        <v>0.58402940000000003</v>
      </c>
      <c r="E398">
        <v>8994</v>
      </c>
    </row>
    <row r="399" spans="1:5" x14ac:dyDescent="0.25">
      <c r="A399" t="s">
        <v>97</v>
      </c>
      <c r="B399">
        <v>488</v>
      </c>
      <c r="C399" t="s">
        <v>122</v>
      </c>
      <c r="D399">
        <v>0.3443813</v>
      </c>
      <c r="E399">
        <v>8994</v>
      </c>
    </row>
    <row r="400" spans="1:5" x14ac:dyDescent="0.25">
      <c r="A400" t="s">
        <v>97</v>
      </c>
      <c r="B400">
        <v>525</v>
      </c>
      <c r="C400" t="s">
        <v>125</v>
      </c>
      <c r="D400">
        <v>0.13266430000000001</v>
      </c>
      <c r="E400">
        <v>8994</v>
      </c>
    </row>
    <row r="401" spans="1:5" x14ac:dyDescent="0.25">
      <c r="A401" t="s">
        <v>97</v>
      </c>
      <c r="B401">
        <v>613</v>
      </c>
      <c r="C401" t="s">
        <v>129</v>
      </c>
      <c r="D401">
        <v>1.2515848000000001</v>
      </c>
      <c r="E401">
        <v>8994</v>
      </c>
    </row>
    <row r="402" spans="1:5" x14ac:dyDescent="0.25">
      <c r="A402" t="s">
        <v>97</v>
      </c>
      <c r="B402">
        <v>626</v>
      </c>
      <c r="C402" t="s">
        <v>130</v>
      </c>
      <c r="D402">
        <v>34.735046079999996</v>
      </c>
      <c r="E402">
        <v>8994</v>
      </c>
    </row>
    <row r="403" spans="1:5" x14ac:dyDescent="0.25">
      <c r="A403" t="s">
        <v>97</v>
      </c>
      <c r="B403">
        <v>669</v>
      </c>
      <c r="C403" t="s">
        <v>132</v>
      </c>
      <c r="D403">
        <v>0.26245489999999999</v>
      </c>
      <c r="E403">
        <v>8994</v>
      </c>
    </row>
    <row r="404" spans="1:5" x14ac:dyDescent="0.25">
      <c r="A404" t="s">
        <v>97</v>
      </c>
      <c r="B404">
        <v>694</v>
      </c>
      <c r="C404" t="s">
        <v>133</v>
      </c>
      <c r="D404">
        <v>0.29708356000000002</v>
      </c>
      <c r="E404">
        <v>8994</v>
      </c>
    </row>
    <row r="405" spans="1:5" x14ac:dyDescent="0.25">
      <c r="A405" t="s">
        <v>97</v>
      </c>
      <c r="B405">
        <v>696</v>
      </c>
      <c r="C405" t="s">
        <v>134</v>
      </c>
      <c r="D405">
        <v>0.30771726999999999</v>
      </c>
      <c r="E405">
        <v>8994</v>
      </c>
    </row>
    <row r="406" spans="1:5" x14ac:dyDescent="0.25">
      <c r="A406" t="s">
        <v>97</v>
      </c>
      <c r="B406">
        <v>699</v>
      </c>
      <c r="C406" t="s">
        <v>135</v>
      </c>
      <c r="D406">
        <v>5.2665309000000002</v>
      </c>
      <c r="E406">
        <v>8994</v>
      </c>
    </row>
    <row r="407" spans="1:5" x14ac:dyDescent="0.25">
      <c r="A407" t="s">
        <v>97</v>
      </c>
      <c r="B407">
        <v>715</v>
      </c>
      <c r="C407" t="s">
        <v>138</v>
      </c>
      <c r="D407">
        <v>9.3090429999999995E-3</v>
      </c>
      <c r="E407">
        <v>8994</v>
      </c>
    </row>
    <row r="408" spans="1:5" x14ac:dyDescent="0.25">
      <c r="A408" t="s">
        <v>97</v>
      </c>
      <c r="B408">
        <v>784</v>
      </c>
      <c r="C408" t="s">
        <v>141</v>
      </c>
      <c r="D408">
        <v>1.7394217000000001</v>
      </c>
      <c r="E408">
        <v>8994</v>
      </c>
    </row>
    <row r="409" spans="1:5" x14ac:dyDescent="0.25">
      <c r="A409" t="s">
        <v>97</v>
      </c>
      <c r="B409">
        <v>795</v>
      </c>
      <c r="C409" t="s">
        <v>142</v>
      </c>
      <c r="D409">
        <v>0.37597348000000003</v>
      </c>
      <c r="E409">
        <v>8994</v>
      </c>
    </row>
    <row r="410" spans="1:5" x14ac:dyDescent="0.25">
      <c r="A410" t="s">
        <v>97</v>
      </c>
      <c r="B410">
        <v>797</v>
      </c>
      <c r="C410" t="s">
        <v>143</v>
      </c>
      <c r="D410">
        <v>46.40314</v>
      </c>
      <c r="E410">
        <v>8994</v>
      </c>
    </row>
    <row r="411" spans="1:5" x14ac:dyDescent="0.25">
      <c r="A411" t="s">
        <v>97</v>
      </c>
      <c r="B411">
        <v>2669</v>
      </c>
      <c r="C411" t="s">
        <v>146</v>
      </c>
      <c r="D411">
        <v>6.9470092169999997</v>
      </c>
      <c r="E411">
        <v>8994</v>
      </c>
    </row>
    <row r="412" spans="1:5" x14ac:dyDescent="0.25">
      <c r="A412" t="s">
        <v>97</v>
      </c>
      <c r="B412">
        <v>2671</v>
      </c>
      <c r="C412" t="s">
        <v>148</v>
      </c>
      <c r="D412">
        <v>1.2835001269999999</v>
      </c>
      <c r="E412">
        <v>8994</v>
      </c>
    </row>
    <row r="413" spans="1:5" x14ac:dyDescent="0.25">
      <c r="A413" t="s">
        <v>97</v>
      </c>
      <c r="B413">
        <v>3245</v>
      </c>
      <c r="C413" t="s">
        <v>149</v>
      </c>
      <c r="D413">
        <v>12.5143485124509</v>
      </c>
      <c r="E413">
        <v>8994</v>
      </c>
    </row>
    <row r="414" spans="1:5" x14ac:dyDescent="0.25">
      <c r="A414" t="s">
        <v>97</v>
      </c>
      <c r="B414">
        <v>3246</v>
      </c>
      <c r="C414" t="s">
        <v>150</v>
      </c>
      <c r="D414">
        <v>11.161276408580701</v>
      </c>
      <c r="E414">
        <v>8994</v>
      </c>
    </row>
    <row r="415" spans="1:5" x14ac:dyDescent="0.25">
      <c r="A415" t="s">
        <v>97</v>
      </c>
      <c r="B415">
        <v>3247</v>
      </c>
      <c r="C415" t="s">
        <v>151</v>
      </c>
      <c r="D415">
        <v>3.8037108020832999</v>
      </c>
      <c r="E415">
        <v>8994</v>
      </c>
    </row>
    <row r="416" spans="1:5" x14ac:dyDescent="0.25">
      <c r="A416" t="s">
        <v>97</v>
      </c>
      <c r="B416">
        <v>3248</v>
      </c>
      <c r="C416" t="s">
        <v>152</v>
      </c>
      <c r="D416">
        <v>2.9582217743838402</v>
      </c>
      <c r="E416">
        <v>8994</v>
      </c>
    </row>
    <row r="417" spans="1:5" x14ac:dyDescent="0.25">
      <c r="A417" t="s">
        <v>97</v>
      </c>
      <c r="B417">
        <v>3249</v>
      </c>
      <c r="C417" t="s">
        <v>153</v>
      </c>
      <c r="D417">
        <v>4.29748858250115</v>
      </c>
      <c r="E417">
        <v>8994</v>
      </c>
    </row>
    <row r="418" spans="1:5" x14ac:dyDescent="0.25">
      <c r="A418" t="s">
        <v>97</v>
      </c>
      <c r="B418">
        <v>3250</v>
      </c>
      <c r="C418" t="s">
        <v>154</v>
      </c>
      <c r="D418">
        <v>2.5028697028504601</v>
      </c>
      <c r="E418">
        <v>8994</v>
      </c>
    </row>
    <row r="419" spans="1:5" x14ac:dyDescent="0.25">
      <c r="A419" t="s">
        <v>97</v>
      </c>
      <c r="B419">
        <v>3251</v>
      </c>
      <c r="C419" t="s">
        <v>155</v>
      </c>
      <c r="D419">
        <v>2.2322552820374799</v>
      </c>
      <c r="E419">
        <v>8994</v>
      </c>
    </row>
    <row r="420" spans="1:5" x14ac:dyDescent="0.25">
      <c r="A420" t="s">
        <v>97</v>
      </c>
      <c r="B420">
        <v>3252</v>
      </c>
      <c r="C420" t="s">
        <v>156</v>
      </c>
      <c r="D420">
        <v>0.76074216052616705</v>
      </c>
      <c r="E420">
        <v>8994</v>
      </c>
    </row>
    <row r="421" spans="1:5" x14ac:dyDescent="0.25">
      <c r="A421" t="s">
        <v>97</v>
      </c>
      <c r="B421">
        <v>3253</v>
      </c>
      <c r="C421" t="s">
        <v>157</v>
      </c>
      <c r="D421">
        <v>0.59164435496193302</v>
      </c>
      <c r="E421">
        <v>8994</v>
      </c>
    </row>
    <row r="422" spans="1:5" x14ac:dyDescent="0.25">
      <c r="A422" t="s">
        <v>97</v>
      </c>
      <c r="B422">
        <v>3254</v>
      </c>
      <c r="C422" t="s">
        <v>158</v>
      </c>
      <c r="D422">
        <v>0.85949771662395302</v>
      </c>
      <c r="E422">
        <v>8994</v>
      </c>
    </row>
    <row r="423" spans="1:5" x14ac:dyDescent="0.25">
      <c r="A423" t="s">
        <v>97</v>
      </c>
      <c r="B423">
        <v>3394</v>
      </c>
      <c r="C423" t="s">
        <v>159</v>
      </c>
      <c r="D423">
        <v>5.1569862991251103</v>
      </c>
      <c r="E423">
        <v>8994</v>
      </c>
    </row>
    <row r="424" spans="1:5" x14ac:dyDescent="0.25">
      <c r="A424" t="s">
        <v>97</v>
      </c>
      <c r="B424">
        <v>3395</v>
      </c>
      <c r="C424" t="s">
        <v>160</v>
      </c>
      <c r="D424">
        <v>3.5498661293457698</v>
      </c>
      <c r="E424">
        <v>8994</v>
      </c>
    </row>
    <row r="425" spans="1:5" x14ac:dyDescent="0.25">
      <c r="A425" t="s">
        <v>97</v>
      </c>
      <c r="B425">
        <v>3396</v>
      </c>
      <c r="C425" t="s">
        <v>161</v>
      </c>
      <c r="D425">
        <v>4.5644529626094696</v>
      </c>
      <c r="E425">
        <v>8994</v>
      </c>
    </row>
    <row r="426" spans="1:5" x14ac:dyDescent="0.25">
      <c r="A426" t="s">
        <v>97</v>
      </c>
      <c r="B426">
        <v>3397</v>
      </c>
      <c r="C426" t="s">
        <v>162</v>
      </c>
      <c r="D426">
        <v>13.3935316906182</v>
      </c>
      <c r="E426">
        <v>8994</v>
      </c>
    </row>
    <row r="427" spans="1:5" x14ac:dyDescent="0.25">
      <c r="A427" t="s">
        <v>97</v>
      </c>
      <c r="B427">
        <v>3398</v>
      </c>
      <c r="C427" t="s">
        <v>163</v>
      </c>
      <c r="D427">
        <v>15.0172182153013</v>
      </c>
      <c r="E427">
        <v>8994</v>
      </c>
    </row>
    <row r="428" spans="1:5" x14ac:dyDescent="0.25">
      <c r="A428" t="s">
        <v>98</v>
      </c>
      <c r="B428">
        <v>296</v>
      </c>
      <c r="C428" t="s">
        <v>114</v>
      </c>
      <c r="D428">
        <v>6.1465721000000001E-2</v>
      </c>
      <c r="E428" t="s">
        <v>236</v>
      </c>
    </row>
    <row r="429" spans="1:5" x14ac:dyDescent="0.25">
      <c r="A429" t="s">
        <v>98</v>
      </c>
      <c r="B429">
        <v>300</v>
      </c>
      <c r="C429" t="s">
        <v>115</v>
      </c>
      <c r="D429">
        <v>5.2009456000000003E-2</v>
      </c>
      <c r="E429" t="s">
        <v>236</v>
      </c>
    </row>
    <row r="430" spans="1:5" x14ac:dyDescent="0.25">
      <c r="A430" t="s">
        <v>98</v>
      </c>
      <c r="B430">
        <v>328</v>
      </c>
      <c r="C430" t="s">
        <v>116</v>
      </c>
      <c r="D430">
        <v>2.3640662E-2</v>
      </c>
      <c r="E430" t="s">
        <v>236</v>
      </c>
    </row>
    <row r="431" spans="1:5" x14ac:dyDescent="0.25">
      <c r="A431" t="s">
        <v>98</v>
      </c>
      <c r="B431">
        <v>329</v>
      </c>
      <c r="C431" t="s">
        <v>117</v>
      </c>
      <c r="D431">
        <v>1.912529551</v>
      </c>
      <c r="E431" t="s">
        <v>236</v>
      </c>
    </row>
    <row r="432" spans="1:5" x14ac:dyDescent="0.25">
      <c r="A432" t="s">
        <v>98</v>
      </c>
      <c r="B432">
        <v>380</v>
      </c>
      <c r="C432" t="s">
        <v>120</v>
      </c>
      <c r="D432">
        <v>1.4184397E-2</v>
      </c>
      <c r="E432" t="s">
        <v>236</v>
      </c>
    </row>
    <row r="433" spans="1:5" x14ac:dyDescent="0.25">
      <c r="A433" t="s">
        <v>98</v>
      </c>
      <c r="B433">
        <v>487</v>
      </c>
      <c r="C433" t="s">
        <v>121</v>
      </c>
      <c r="D433">
        <v>3.7825059000000001E-2</v>
      </c>
      <c r="E433" t="s">
        <v>236</v>
      </c>
    </row>
    <row r="434" spans="1:5" x14ac:dyDescent="0.25">
      <c r="A434" t="s">
        <v>98</v>
      </c>
      <c r="B434">
        <v>488</v>
      </c>
      <c r="C434" t="s">
        <v>122</v>
      </c>
      <c r="D434">
        <v>7.8014184E-2</v>
      </c>
      <c r="E434" t="s">
        <v>236</v>
      </c>
    </row>
    <row r="435" spans="1:5" x14ac:dyDescent="0.25">
      <c r="A435" t="s">
        <v>98</v>
      </c>
      <c r="B435">
        <v>519</v>
      </c>
      <c r="C435" t="s">
        <v>123</v>
      </c>
      <c r="D435">
        <v>9.5744680999999998E-2</v>
      </c>
      <c r="E435" t="s">
        <v>236</v>
      </c>
    </row>
    <row r="436" spans="1:5" x14ac:dyDescent="0.25">
      <c r="A436" t="s">
        <v>98</v>
      </c>
      <c r="B436">
        <v>525</v>
      </c>
      <c r="C436" t="s">
        <v>125</v>
      </c>
      <c r="D436">
        <v>0.33333333300000001</v>
      </c>
      <c r="E436" t="s">
        <v>236</v>
      </c>
    </row>
    <row r="437" spans="1:5" x14ac:dyDescent="0.25">
      <c r="A437" t="s">
        <v>98</v>
      </c>
      <c r="B437">
        <v>586</v>
      </c>
      <c r="C437" t="s">
        <v>127</v>
      </c>
      <c r="D437">
        <v>1.4184397E-2</v>
      </c>
      <c r="E437" t="s">
        <v>236</v>
      </c>
    </row>
    <row r="438" spans="1:5" x14ac:dyDescent="0.25">
      <c r="A438" t="s">
        <v>98</v>
      </c>
      <c r="B438">
        <v>612</v>
      </c>
      <c r="C438" t="s">
        <v>128</v>
      </c>
      <c r="D438">
        <v>2.6004728000000001E-2</v>
      </c>
      <c r="E438" t="s">
        <v>236</v>
      </c>
    </row>
    <row r="439" spans="1:5" x14ac:dyDescent="0.25">
      <c r="A439" t="s">
        <v>98</v>
      </c>
      <c r="B439">
        <v>626</v>
      </c>
      <c r="C439" t="s">
        <v>130</v>
      </c>
      <c r="D439">
        <v>42.553191490000003</v>
      </c>
      <c r="E439" t="s">
        <v>236</v>
      </c>
    </row>
    <row r="440" spans="1:5" x14ac:dyDescent="0.25">
      <c r="A440" t="s">
        <v>98</v>
      </c>
      <c r="B440">
        <v>666</v>
      </c>
      <c r="C440" t="s">
        <v>131</v>
      </c>
      <c r="D440">
        <v>0.19503546099999999</v>
      </c>
      <c r="E440" t="s">
        <v>236</v>
      </c>
    </row>
    <row r="441" spans="1:5" x14ac:dyDescent="0.25">
      <c r="A441" t="s">
        <v>98</v>
      </c>
      <c r="B441">
        <v>694</v>
      </c>
      <c r="C441" t="s">
        <v>133</v>
      </c>
      <c r="D441">
        <v>0.34042553199999998</v>
      </c>
      <c r="E441" t="s">
        <v>236</v>
      </c>
    </row>
    <row r="442" spans="1:5" x14ac:dyDescent="0.25">
      <c r="A442" t="s">
        <v>98</v>
      </c>
      <c r="B442">
        <v>699</v>
      </c>
      <c r="C442" t="s">
        <v>135</v>
      </c>
      <c r="D442">
        <v>12.07801418</v>
      </c>
      <c r="E442" t="s">
        <v>236</v>
      </c>
    </row>
    <row r="443" spans="1:5" x14ac:dyDescent="0.25">
      <c r="A443" t="s">
        <v>98</v>
      </c>
      <c r="B443">
        <v>714</v>
      </c>
      <c r="C443" t="s">
        <v>137</v>
      </c>
      <c r="D443">
        <v>3.5460993000000003E-2</v>
      </c>
      <c r="E443" t="s">
        <v>236</v>
      </c>
    </row>
    <row r="444" spans="1:5" x14ac:dyDescent="0.25">
      <c r="A444" t="s">
        <v>98</v>
      </c>
      <c r="B444">
        <v>715</v>
      </c>
      <c r="C444" t="s">
        <v>138</v>
      </c>
      <c r="D444">
        <v>1.4184397E-2</v>
      </c>
      <c r="E444" t="s">
        <v>236</v>
      </c>
    </row>
    <row r="445" spans="1:5" x14ac:dyDescent="0.25">
      <c r="A445" t="s">
        <v>98</v>
      </c>
      <c r="B445">
        <v>767</v>
      </c>
      <c r="C445" t="s">
        <v>139</v>
      </c>
      <c r="D445">
        <v>8.2742316999999996E-2</v>
      </c>
      <c r="E445" t="s">
        <v>236</v>
      </c>
    </row>
    <row r="446" spans="1:5" x14ac:dyDescent="0.25">
      <c r="A446" t="s">
        <v>98</v>
      </c>
      <c r="B446">
        <v>778</v>
      </c>
      <c r="C446" t="s">
        <v>140</v>
      </c>
      <c r="D446">
        <v>0.20094562599999999</v>
      </c>
      <c r="E446" t="s">
        <v>236</v>
      </c>
    </row>
    <row r="447" spans="1:5" x14ac:dyDescent="0.25">
      <c r="A447" t="s">
        <v>98</v>
      </c>
      <c r="B447">
        <v>797</v>
      </c>
      <c r="C447" t="s">
        <v>143</v>
      </c>
      <c r="D447">
        <v>7.092198582</v>
      </c>
      <c r="E447" t="s">
        <v>236</v>
      </c>
    </row>
    <row r="448" spans="1:5" x14ac:dyDescent="0.25">
      <c r="A448" t="s">
        <v>98</v>
      </c>
      <c r="B448">
        <v>2669</v>
      </c>
      <c r="C448" t="s">
        <v>146</v>
      </c>
      <c r="D448">
        <v>10.638297870000001</v>
      </c>
      <c r="E448" t="s">
        <v>236</v>
      </c>
    </row>
    <row r="449" spans="1:5" x14ac:dyDescent="0.25">
      <c r="A449" t="s">
        <v>98</v>
      </c>
      <c r="B449">
        <v>2670</v>
      </c>
      <c r="C449" t="s">
        <v>147</v>
      </c>
      <c r="D449">
        <v>0.814647754</v>
      </c>
      <c r="E449" t="s">
        <v>236</v>
      </c>
    </row>
    <row r="450" spans="1:5" x14ac:dyDescent="0.25">
      <c r="A450" t="s">
        <v>98</v>
      </c>
      <c r="B450">
        <v>2671</v>
      </c>
      <c r="C450" t="s">
        <v>148</v>
      </c>
      <c r="D450">
        <v>23.305919620000001</v>
      </c>
      <c r="E450" t="s">
        <v>236</v>
      </c>
    </row>
    <row r="451" spans="1:5" x14ac:dyDescent="0.25">
      <c r="A451" t="s">
        <v>98</v>
      </c>
      <c r="B451">
        <v>3245</v>
      </c>
      <c r="C451" t="s">
        <v>149</v>
      </c>
      <c r="D451">
        <v>4.4732183633196696</v>
      </c>
      <c r="E451" t="s">
        <v>236</v>
      </c>
    </row>
    <row r="452" spans="1:5" x14ac:dyDescent="0.25">
      <c r="A452" t="s">
        <v>98</v>
      </c>
      <c r="B452">
        <v>3246</v>
      </c>
      <c r="C452" t="s">
        <v>150</v>
      </c>
      <c r="D452">
        <v>3.9072146745776601</v>
      </c>
      <c r="E452" t="s">
        <v>236</v>
      </c>
    </row>
    <row r="453" spans="1:5" x14ac:dyDescent="0.25">
      <c r="A453" t="s">
        <v>98</v>
      </c>
      <c r="B453">
        <v>3247</v>
      </c>
      <c r="C453" t="s">
        <v>151</v>
      </c>
      <c r="D453">
        <v>3.5030200773979598</v>
      </c>
      <c r="E453" t="s">
        <v>236</v>
      </c>
    </row>
    <row r="454" spans="1:5" x14ac:dyDescent="0.25">
      <c r="A454" t="s">
        <v>98</v>
      </c>
      <c r="B454">
        <v>3248</v>
      </c>
      <c r="C454" t="s">
        <v>152</v>
      </c>
      <c r="D454">
        <v>3.8180375021031301</v>
      </c>
      <c r="E454" t="s">
        <v>236</v>
      </c>
    </row>
    <row r="455" spans="1:5" x14ac:dyDescent="0.25">
      <c r="A455" t="s">
        <v>98</v>
      </c>
      <c r="B455">
        <v>3249</v>
      </c>
      <c r="C455" t="s">
        <v>153</v>
      </c>
      <c r="D455">
        <v>26.851700872601501</v>
      </c>
      <c r="E455" t="s">
        <v>236</v>
      </c>
    </row>
    <row r="456" spans="1:5" x14ac:dyDescent="0.25">
      <c r="A456" t="s">
        <v>98</v>
      </c>
      <c r="B456">
        <v>3250</v>
      </c>
      <c r="C456" t="s">
        <v>154</v>
      </c>
      <c r="D456">
        <v>1.1183045905671101</v>
      </c>
      <c r="E456" t="s">
        <v>236</v>
      </c>
    </row>
    <row r="457" spans="1:5" x14ac:dyDescent="0.25">
      <c r="A457" t="s">
        <v>98</v>
      </c>
      <c r="B457">
        <v>3251</v>
      </c>
      <c r="C457" t="s">
        <v>155</v>
      </c>
      <c r="D457">
        <v>0.97680366841486599</v>
      </c>
      <c r="E457" t="s">
        <v>236</v>
      </c>
    </row>
    <row r="458" spans="1:5" x14ac:dyDescent="0.25">
      <c r="A458" t="s">
        <v>98</v>
      </c>
      <c r="B458">
        <v>3252</v>
      </c>
      <c r="C458" t="s">
        <v>156</v>
      </c>
      <c r="D458">
        <v>0.87575501914368703</v>
      </c>
      <c r="E458" t="s">
        <v>236</v>
      </c>
    </row>
    <row r="459" spans="1:5" x14ac:dyDescent="0.25">
      <c r="A459" t="s">
        <v>98</v>
      </c>
      <c r="B459">
        <v>3253</v>
      </c>
      <c r="C459" t="s">
        <v>157</v>
      </c>
      <c r="D459">
        <v>0.95450937530147395</v>
      </c>
      <c r="E459" t="s">
        <v>236</v>
      </c>
    </row>
    <row r="460" spans="1:5" x14ac:dyDescent="0.25">
      <c r="A460" t="s">
        <v>98</v>
      </c>
      <c r="B460">
        <v>3254</v>
      </c>
      <c r="C460" t="s">
        <v>158</v>
      </c>
      <c r="D460">
        <v>6.7129252165728497</v>
      </c>
      <c r="E460" t="s">
        <v>236</v>
      </c>
    </row>
    <row r="461" spans="1:5" x14ac:dyDescent="0.25">
      <c r="A461" t="s">
        <v>98</v>
      </c>
      <c r="B461">
        <v>3394</v>
      </c>
      <c r="C461" t="s">
        <v>159</v>
      </c>
      <c r="D461">
        <v>33.564626089174403</v>
      </c>
      <c r="E461" t="s">
        <v>236</v>
      </c>
    </row>
    <row r="462" spans="1:5" x14ac:dyDescent="0.25">
      <c r="A462" t="s">
        <v>98</v>
      </c>
      <c r="B462">
        <v>3395</v>
      </c>
      <c r="C462" t="s">
        <v>160</v>
      </c>
      <c r="D462">
        <v>4.7725468774046096</v>
      </c>
      <c r="E462" t="s">
        <v>236</v>
      </c>
    </row>
    <row r="463" spans="1:5" x14ac:dyDescent="0.25">
      <c r="A463" t="s">
        <v>98</v>
      </c>
      <c r="B463">
        <v>3396</v>
      </c>
      <c r="C463" t="s">
        <v>161</v>
      </c>
      <c r="D463">
        <v>4.3787750965416397</v>
      </c>
      <c r="E463" t="s">
        <v>236</v>
      </c>
    </row>
    <row r="464" spans="1:5" x14ac:dyDescent="0.25">
      <c r="A464" t="s">
        <v>98</v>
      </c>
      <c r="B464">
        <v>3397</v>
      </c>
      <c r="C464" t="s">
        <v>162</v>
      </c>
      <c r="D464">
        <v>4.8840183429925199</v>
      </c>
      <c r="E464" t="s">
        <v>236</v>
      </c>
    </row>
    <row r="465" spans="1:5" x14ac:dyDescent="0.25">
      <c r="A465" t="s">
        <v>98</v>
      </c>
      <c r="B465">
        <v>3398</v>
      </c>
      <c r="C465" t="s">
        <v>163</v>
      </c>
      <c r="D465">
        <v>5.5915229538867903</v>
      </c>
      <c r="E465" t="s">
        <v>236</v>
      </c>
    </row>
  </sheetData>
  <autoFilter ref="A1:E465" xr:uid="{A55907D7-F37E-452E-B109-15B843E7C5A5}"/>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7C521BCFB1E584082B27A1B811DA110" ma:contentTypeVersion="38" ma:contentTypeDescription="Create a new document." ma:contentTypeScope="" ma:versionID="28cd28ad0590a9f2931ea91c29fed28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7d7b659b-c050-4388-b6f3-49109a48db57" xmlns:ns6="8f75adca-0fe3-4657-b07a-186b256b984e" targetNamespace="http://schemas.microsoft.com/office/2006/metadata/properties" ma:root="true" ma:fieldsID="52069c917f3ead645295d34235ca68b6" ns1:_="" ns2:_="" ns3:_="" ns4:_="" ns5:_="" ns6:_="">
    <xsd:import namespace="http://schemas.microsoft.com/sharepoint/v3"/>
    <xsd:import namespace="4ffa91fb-a0ff-4ac5-b2db-65c790d184a4"/>
    <xsd:import namespace="http://schemas.microsoft.com/sharepoint.v3"/>
    <xsd:import namespace="http://schemas.microsoft.com/sharepoint/v3/fields"/>
    <xsd:import namespace="7d7b659b-c050-4388-b6f3-49109a48db57"/>
    <xsd:import namespace="8f75adca-0fe3-4657-b07a-186b256b984e"/>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6:Reference_x0020_No" minOccurs="0"/>
                <xsd:element ref="ns6:Ref_x0020_No" minOccurs="0"/>
                <xsd:element ref="ns6:Reviewer" minOccurs="0"/>
                <xsd:element ref="ns6:Status" minOccurs="0"/>
                <xsd:element ref="ns5:LastSharedByUser" minOccurs="0"/>
                <xsd:element ref="ns5:LastSharedByTime" minOccurs="0"/>
                <xsd:element ref="ns6:Instructions" minOccurs="0"/>
                <xsd:element ref="ns6:MediaServiceMetadata" minOccurs="0"/>
                <xsd:element ref="ns6:MediaServiceFastMetadata" minOccurs="0"/>
                <xsd:element ref="ns6:MediaServiceAutoTags" minOccurs="0"/>
                <xsd:element ref="ns6:MediaServiceOCR" minOccurs="0"/>
                <xsd:element ref="ns6:MediaServiceAutoKeyPoints" minOccurs="0"/>
                <xsd:element ref="ns6:MediaServiceKeyPoints" minOccurs="0"/>
                <xsd:element ref="ns6:MediaServiceDateTaken" minOccurs="0"/>
                <xsd:element ref="ns6:lcf76f155ced4ddcb4097134ff3c332f" minOccurs="0"/>
                <xsd:element ref="ns6:MediaServiceGenerationTime" minOccurs="0"/>
                <xsd:element ref="ns6:MediaServiceEventHashCode"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ee8ad1b5-879f-4067-9706-71307984bf0c}" ma:internalName="TaxCatchAllLabel" ma:readOnly="true" ma:showField="CatchAllDataLabel" ma:web="6ef8e8c5-f940-4ac6-8152-b6db564ce6b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ee8ad1b5-879f-4067-9706-71307984bf0c}" ma:internalName="TaxCatchAll" ma:showField="CatchAllData" ma:web="6ef8e8c5-f940-4ac6-8152-b6db564ce6b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7b659b-c050-4388-b6f3-49109a48db57" elementFormDefault="qualified">
    <xsd:import namespace="http://schemas.microsoft.com/office/2006/documentManagement/types"/>
    <xsd:import namespace="http://schemas.microsoft.com/office/infopath/2007/PartnerControls"/>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description="" ma:internalName="SharedWithDetails" ma:readOnly="true">
      <xsd:simpleType>
        <xsd:restriction base="dms:Note">
          <xsd:maxLength value="255"/>
        </xsd:restriction>
      </xsd:simpleType>
    </xsd:element>
    <xsd:element name="LastSharedByUser" ma:index="35" nillable="true" ma:displayName="Last Shared By User" ma:description="" ma:internalName="LastSharedByUser" ma:readOnly="true">
      <xsd:simpleType>
        <xsd:restriction base="dms:Note">
          <xsd:maxLength value="255"/>
        </xsd:restriction>
      </xsd:simpleType>
    </xsd:element>
    <xsd:element name="LastSharedByTime" ma:index="36"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f75adca-0fe3-4657-b07a-186b256b984e" elementFormDefault="qualified">
    <xsd:import namespace="http://schemas.microsoft.com/office/2006/documentManagement/types"/>
    <xsd:import namespace="http://schemas.microsoft.com/office/infopath/2007/PartnerControls"/>
    <xsd:element name="Reference_x0020_No" ma:index="31" nillable="true" ma:displayName="Reference No" ma:internalName="Reference_x0020_No">
      <xsd:simpleType>
        <xsd:restriction base="dms:Note">
          <xsd:maxLength value="255"/>
        </xsd:restriction>
      </xsd:simpleType>
    </xsd:element>
    <xsd:element name="Ref_x0020_No" ma:index="32" nillable="true" ma:displayName="Ref No" ma:internalName="Ref_x0020_No">
      <xsd:simpleType>
        <xsd:restriction base="dms:Text">
          <xsd:maxLength value="255"/>
        </xsd:restriction>
      </xsd:simpleType>
    </xsd:element>
    <xsd:element name="Reviewer" ma:index="33" nillable="true" ma:displayName="Reviewer" ma:internalName="Reviewer">
      <xsd:simpleType>
        <xsd:restriction base="dms:Note">
          <xsd:maxLength value="255"/>
        </xsd:restriction>
      </xsd:simpleType>
    </xsd:element>
    <xsd:element name="Status" ma:index="34" nillable="true" ma:displayName="Status" ma:internalName="Status">
      <xsd:simpleType>
        <xsd:restriction base="dms:Text">
          <xsd:maxLength value="255"/>
        </xsd:restriction>
      </xsd:simpleType>
    </xsd:element>
    <xsd:element name="Instructions" ma:index="37" nillable="true" ma:displayName="Instructions" ma:internalName="Instructions">
      <xsd:simpleType>
        <xsd:restriction base="dms:Note">
          <xsd:maxLength value="255"/>
        </xsd:restriction>
      </xsd:simpleType>
    </xsd:element>
    <xsd:element name="MediaServiceMetadata" ma:index="38" nillable="true" ma:displayName="MediaServiceMetadata" ma:description="" ma:hidden="true" ma:internalName="MediaServiceMetadata" ma:readOnly="true">
      <xsd:simpleType>
        <xsd:restriction base="dms:Note"/>
      </xsd:simpleType>
    </xsd:element>
    <xsd:element name="MediaServiceFastMetadata" ma:index="39" nillable="true" ma:displayName="MediaServiceFastMetadata" ma:description="" ma:hidden="true" ma:internalName="MediaServiceFastMetadata" ma:readOnly="true">
      <xsd:simpleType>
        <xsd:restriction base="dms:Note"/>
      </xsd:simpleType>
    </xsd:element>
    <xsd:element name="MediaServiceAutoTags" ma:index="40" nillable="true" ma:displayName="Tags" ma:internalName="MediaServiceAutoTags" ma:readOnly="true">
      <xsd:simpleType>
        <xsd:restriction base="dms:Text"/>
      </xsd:simpleType>
    </xsd:element>
    <xsd:element name="MediaServiceOCR" ma:index="41" nillable="true" ma:displayName="Extracted Text" ma:internalName="MediaServiceOCR" ma:readOnly="true">
      <xsd:simpleType>
        <xsd:restriction base="dms:Note">
          <xsd:maxLength value="255"/>
        </xsd:restriction>
      </xsd:simpleType>
    </xsd:element>
    <xsd:element name="MediaServiceAutoKeyPoints" ma:index="42" nillable="true" ma:displayName="MediaServiceAutoKeyPoints" ma:hidden="true" ma:internalName="MediaServiceAutoKeyPoints" ma:readOnly="true">
      <xsd:simpleType>
        <xsd:restriction base="dms:Note"/>
      </xsd:simpleType>
    </xsd:element>
    <xsd:element name="MediaServiceKeyPoints" ma:index="43" nillable="true" ma:displayName="KeyPoints" ma:internalName="MediaServiceKeyPoints" ma:readOnly="true">
      <xsd:simpleType>
        <xsd:restriction base="dms:Note">
          <xsd:maxLength value="255"/>
        </xsd:restriction>
      </xsd:simpleType>
    </xsd:element>
    <xsd:element name="MediaServiceDateTaken" ma:index="44" nillable="true" ma:displayName="MediaServiceDateTaken" ma:hidden="true" ma:internalName="MediaServiceDateTaken" ma:readOnly="true">
      <xsd:simpleType>
        <xsd:restriction base="dms:Text"/>
      </xsd:simpleType>
    </xsd:element>
    <xsd:element name="lcf76f155ced4ddcb4097134ff3c332f" ma:index="46"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GenerationTime" ma:index="47" nillable="true" ma:displayName="MediaServiceGenerationTime" ma:hidden="true" ma:internalName="MediaServiceGenerationTime" ma:readOnly="true">
      <xsd:simpleType>
        <xsd:restriction base="dms:Text"/>
      </xsd:simpleType>
    </xsd:element>
    <xsd:element name="MediaServiceEventHashCode" ma:index="48" nillable="true" ma:displayName="MediaServiceEventHashCode" ma:hidden="true" ma:internalName="MediaServiceEventHashCode" ma:readOnly="true">
      <xsd:simpleType>
        <xsd:restriction base="dms:Text"/>
      </xsd:simpleType>
    </xsd:element>
    <xsd:element name="MediaServiceObjectDetectorVersions" ma:index="49" nillable="true" ma:displayName="MediaServiceObjectDetectorVersions" ma:hidden="true" ma:indexed="true" ma:internalName="MediaServiceObjectDetectorVersions"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Reviewer xmlns="8f75adca-0fe3-4657-b07a-186b256b984e" xsi:nil="true"/>
    <External_x0020_Contributor xmlns="4ffa91fb-a0ff-4ac5-b2db-65c790d184a4" xsi:nil="true"/>
    <TaxKeywordTaxHTField xmlns="4ffa91fb-a0ff-4ac5-b2db-65c790d184a4">
      <Terms xmlns="http://schemas.microsoft.com/office/infopath/2007/PartnerControls"/>
    </TaxKeywordTaxHTField>
    <Instructions xmlns="8f75adca-0fe3-4657-b07a-186b256b984e" xsi:nil="true"/>
    <Status xmlns="8f75adca-0fe3-4657-b07a-186b256b984e" xsi:nil="true"/>
    <Record xmlns="4ffa91fb-a0ff-4ac5-b2db-65c790d184a4">Shared</Record>
    <Rights xmlns="4ffa91fb-a0ff-4ac5-b2db-65c790d184a4" xsi:nil="true"/>
    <Document_x0020_Creation_x0020_Date xmlns="4ffa91fb-a0ff-4ac5-b2db-65c790d184a4">2021-07-15T00:40:02+00:00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Reference_x0020_No xmlns="8f75adca-0fe3-4657-b07a-186b256b984e" xsi:nil="true"/>
    <EPA_x0020_Contributor xmlns="4ffa91fb-a0ff-4ac5-b2db-65c790d184a4">
      <UserInfo>
        <DisplayName/>
        <AccountId xsi:nil="true"/>
        <AccountType/>
      </UserInfo>
    </EPA_x0020_Contributor>
    <TaxCatchAll xmlns="4ffa91fb-a0ff-4ac5-b2db-65c790d184a4" xsi:nil="true"/>
    <Ref_x0020_No xmlns="8f75adca-0fe3-4657-b07a-186b256b984e" xsi:nil="true"/>
    <lcf76f155ced4ddcb4097134ff3c332f xmlns="8f75adca-0fe3-4657-b07a-186b256b984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BEF2C136-66BA-461A-AFB0-A39D66AA7257}"/>
</file>

<file path=customXml/itemProps2.xml><?xml version="1.0" encoding="utf-8"?>
<ds:datastoreItem xmlns:ds="http://schemas.openxmlformats.org/officeDocument/2006/customXml" ds:itemID="{C9E2643D-1618-477A-B7F6-C4521D8BD270}">
  <ds:schemaRefs>
    <ds:schemaRef ds:uri="http://schemas.microsoft.com/office/2006/metadata/properties"/>
    <ds:schemaRef ds:uri="http://schemas.microsoft.com/office/infopath/2007/PartnerControls"/>
    <ds:schemaRef ds:uri="http://schemas.microsoft.com/sharepoint/v3/fields"/>
    <ds:schemaRef ds:uri="http://schemas.microsoft.com/sharepoint/v3"/>
    <ds:schemaRef ds:uri="4ffa91fb-a0ff-4ac5-b2db-65c790d184a4"/>
    <ds:schemaRef ds:uri="8f75adca-0fe3-4657-b07a-186b256b984e"/>
    <ds:schemaRef ds:uri="http://schemas.microsoft.com/sharepoint.v3"/>
  </ds:schemaRefs>
</ds:datastoreItem>
</file>

<file path=customXml/itemProps3.xml><?xml version="1.0" encoding="utf-8"?>
<ds:datastoreItem xmlns:ds="http://schemas.openxmlformats.org/officeDocument/2006/customXml" ds:itemID="{3A685153-36B8-4234-9717-B406BF144225}">
  <ds:schemaRefs>
    <ds:schemaRef ds:uri="http://schemas.microsoft.com/sharepoint/v3/contenttype/forms"/>
  </ds:schemaRefs>
</ds:datastoreItem>
</file>

<file path=customXml/itemProps4.xml><?xml version="1.0" encoding="utf-8"?>
<ds:datastoreItem xmlns:ds="http://schemas.openxmlformats.org/officeDocument/2006/customXml" ds:itemID="{5D5ABD22-B369-46B5-89EE-3915E614C202}">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QA-Plots</vt:lpstr>
      <vt:lpstr>PROFILES</vt:lpstr>
      <vt:lpstr>SPECIES</vt:lpstr>
      <vt:lpstr>REFERENCES</vt:lpstr>
      <vt:lpstr>PROFILE_REFERENCE_CROSSWALK</vt:lpstr>
      <vt:lpstr>CROC Profiles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Ying Hsu</dc:creator>
  <cp:lastModifiedBy>Ying Hsu</cp:lastModifiedBy>
  <dcterms:created xsi:type="dcterms:W3CDTF">2021-05-18T15:24:18Z</dcterms:created>
  <dcterms:modified xsi:type="dcterms:W3CDTF">2022-12-13T02:43:01Z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0x010100E7C521BCFB1E584082B27A1B811DA110</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ies>
</file>