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vukovic\Documents\FY23\2020NEI\agfire\"/>
    </mc:Choice>
  </mc:AlternateContent>
  <xr:revisionPtr revIDLastSave="0" documentId="13_ncr:1_{614DD8F8-6617-4A49-93D8-9D2E36A464F6}" xr6:coauthVersionLast="47" xr6:coauthVersionMax="47" xr10:uidLastSave="{00000000-0000-0000-0000-000000000000}"/>
  <bookViews>
    <workbookView xWindow="280" yWindow="520" windowWidth="18300" windowHeight="8480" firstSheet="2" xr2:uid="{00000000-000D-0000-FFFF-FFFF00000000}"/>
  </bookViews>
  <sheets>
    <sheet name="README" sheetId="9" r:id="rId1"/>
    <sheet name="STATE LOOKUP" sheetId="2" r:id="rId2"/>
    <sheet name="MONTH LOOKUP" sheetId="3" r:id="rId3"/>
    <sheet name="Emission Factors" sheetId="6" r:id="rId4"/>
    <sheet name="Field Size by State" sheetId="7" r:id="rId5"/>
    <sheet name="Sugarcane Info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8" l="1"/>
  <c r="G3" i="8"/>
  <c r="G2" i="8"/>
  <c r="F2" i="8"/>
  <c r="F3" i="8"/>
  <c r="D2" i="8"/>
  <c r="D3" i="8"/>
  <c r="D4" i="8"/>
  <c r="F4" i="8" s="1"/>
</calcChain>
</file>

<file path=xl/sharedStrings.xml><?xml version="1.0" encoding="utf-8"?>
<sst xmlns="http://schemas.openxmlformats.org/spreadsheetml/2006/main" count="260" uniqueCount="182">
  <si>
    <t>isopropylbenzene</t>
  </si>
  <si>
    <t>CO</t>
  </si>
  <si>
    <t>VOC</t>
  </si>
  <si>
    <t>NH3</t>
  </si>
  <si>
    <t>SO2</t>
  </si>
  <si>
    <t>PM10</t>
  </si>
  <si>
    <t>formaldehyde</t>
  </si>
  <si>
    <t>acetaldehyde</t>
  </si>
  <si>
    <t>nhexane</t>
  </si>
  <si>
    <t>benzene</t>
  </si>
  <si>
    <t>butadiene13</t>
  </si>
  <si>
    <t>toluene</t>
  </si>
  <si>
    <t>xylenes</t>
  </si>
  <si>
    <t>styrene</t>
  </si>
  <si>
    <t>ethylbenzene</t>
  </si>
  <si>
    <t>CODE</t>
  </si>
  <si>
    <t>ABBR</t>
  </si>
  <si>
    <t>Name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</si>
  <si>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</si>
  <si>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</si>
  <si>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</si>
  <si>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</si>
  <si>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</si>
  <si>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</si>
  <si>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</si>
  <si>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</si>
  <si>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</si>
  <si>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</si>
  <si>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</si>
  <si>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</si>
  <si>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</si>
  <si>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</si>
  <si>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</si>
  <si>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</si>
  <si>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</si>
  <si>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</si>
  <si>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</si>
  <si>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</si>
  <si>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</si>
  <si>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</si>
  <si>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</si>
  <si>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</si>
  <si>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</si>
  <si>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</si>
  <si>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</si>
  <si>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</si>
  <si>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</si>
  <si>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</si>
  <si>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</si>
  <si>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</si>
  <si>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</si>
  <si>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</si>
  <si>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</si>
  <si>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</si>
  <si>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</si>
  <si>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</si>
  <si>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</si>
  <si>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</si>
  <si>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</si>
  <si>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</si>
  <si>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</si>
  <si>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</si>
  <si>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</si>
  <si>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</si>
  <si>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</si>
  <si>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</si>
  <si>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</si>
  <si>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</si>
  <si>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</si>
  <si>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</si>
  <si>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</si>
  <si>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</si>
  <si>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</si>
  <si>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</si>
  <si>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</si>
  <si>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</si>
  <si>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</si>
  <si>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</si>
  <si>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</si>
  <si>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</si>
  <si>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</si>
  <si>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</si>
  <si>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</si>
  <si>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</si>
  <si>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</si>
  <si>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</si>
  <si>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</si>
  <si>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</si>
  <si>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</si>
  <si>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</si>
  <si>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</si>
  <si>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</si>
  <si>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</si>
  <si>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</si>
  <si>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</si>
  <si>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</si>
  <si>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</si>
  <si>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</si>
  <si>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</si>
  <si>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</si>
  <si>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</si>
  <si>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</si>
  <si>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</si>
  <si>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</si>
  <si>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</si>
  <si>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</si>
  <si>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</si>
  <si>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</si>
  <si>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Virginia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</si>
  <si>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</si>
  <si>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</si>
  <si>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</si>
  <si>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</si>
  <si>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</si>
  <si>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</si>
  <si>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</si>
  <si>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</si>
  <si>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</si>
  <si>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</si>
  <si>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</si>
  <si>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</si>
  <si>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</si>
  <si>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</si>
  <si>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</si>
  <si>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</si>
  <si>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</si>
  <si>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</si>
  <si>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</si>
  <si>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</si>
  <si>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NOX</t>
  </si>
  <si>
    <t>SCC</t>
  </si>
  <si>
    <t>FuelLoading</t>
  </si>
  <si>
    <t>CO2</t>
  </si>
  <si>
    <t>CH4</t>
  </si>
  <si>
    <t>PM2_5</t>
  </si>
  <si>
    <t>propionaldehyde</t>
  </si>
  <si>
    <t>trimethylpentane224</t>
  </si>
  <si>
    <t>EC</t>
  </si>
  <si>
    <t>OC</t>
  </si>
  <si>
    <t>lbs/ton</t>
  </si>
  <si>
    <t>corn</t>
  </si>
  <si>
    <t>wheat</t>
  </si>
  <si>
    <t>soybean</t>
  </si>
  <si>
    <t>cotton</t>
  </si>
  <si>
    <t>fallow</t>
  </si>
  <si>
    <t>rice</t>
  </si>
  <si>
    <t>sugarcane</t>
  </si>
  <si>
    <t>lentils</t>
  </si>
  <si>
    <t>Other crops</t>
  </si>
  <si>
    <t>Dbl. Crop WinWht/Corn</t>
  </si>
  <si>
    <t xml:space="preserve">Dbl. Crop WinWht/Cotton </t>
  </si>
  <si>
    <t xml:space="preserve">Dbl. Crop Soybeans/Cotton </t>
  </si>
  <si>
    <t xml:space="preserve">Dbl. Crop Corn/Soybeans </t>
  </si>
  <si>
    <t>Dbl. Crop WinWht/Soy</t>
  </si>
  <si>
    <t>Pasture_Grass</t>
  </si>
  <si>
    <t>tone/acre</t>
  </si>
  <si>
    <t>Crop Type Code</t>
  </si>
  <si>
    <t>Crop Type Description</t>
  </si>
  <si>
    <t>CC (combustion completeness)</t>
  </si>
  <si>
    <t>State</t>
  </si>
  <si>
    <t>fips code</t>
  </si>
  <si>
    <t>Average Field Size (Acres)</t>
  </si>
  <si>
    <t>Acres/ Detect</t>
  </si>
  <si>
    <t>Number of HMS Detects</t>
  </si>
  <si>
    <t>Estimated Harvested Acres</t>
  </si>
  <si>
    <t>Estimated % Green Harvested</t>
  </si>
  <si>
    <t>Estimated Acres Burned at Harvest</t>
  </si>
  <si>
    <t>PM2.5 Emissions (tons)</t>
  </si>
  <si>
    <t>List of Tables contained in this workbook</t>
  </si>
  <si>
    <t>README</t>
  </si>
  <si>
    <t>State Lookup</t>
  </si>
  <si>
    <t>This file</t>
  </si>
  <si>
    <t>Emission Factors are estimated for a total of 14 crop types. The othercrop caregory is used for all crops that are not in the list of 14 crop types.</t>
  </si>
  <si>
    <t>state code to name lookup</t>
  </si>
  <si>
    <t>Month Lookup</t>
  </si>
  <si>
    <t>month code to name lookup</t>
  </si>
  <si>
    <t>Emission Factors</t>
  </si>
  <si>
    <t>contains by SCC and pollutant, the emission factors, combustion completeness, and fuel loading factors</t>
  </si>
  <si>
    <t>Field Size by state</t>
  </si>
  <si>
    <t>field size by state assumed</t>
  </si>
  <si>
    <t>Sugarcane info</t>
  </si>
  <si>
    <t>specific information related to sugarcane calculations for 3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</si>
</sst>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.9"/>
      <color rgb="FF000000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8" fillId="33" borderId="0" xfId="0" applyFont="1" applyFill="1" applyAlignment="1">
      <alignment vertical="center" wrapText="1"/>
    </xf>
    <xf numFmtId="9" fontId="0" fillId="0" borderId="0" xfId="0" applyNumberFormat="1"/>
    <xf numFmtId="10" fontId="0" fillId="0" borderId="0" xfId="0" applyNumberFormat="1"/>
    <xf numFmtId="3" fontId="0" fillId="0" borderId="0" xfId="0" applyNumberForma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7B6ED-8E1D-4E2F-8B9D-D175CFCA41F2}">
  <dimension ref="A1:B9"/>
  <sheetViews>
    <sheetView tabSelected="1" workbookViewId="0">
      <selection activeCell="A5" sqref="A5"/>
    </sheetView>
  </sheetViews>
  <sheetFormatPr defaultRowHeight="14.5" x14ac:dyDescent="0.35"/>
  <cols>
    <col min="1" max="1" width="93" customWidth="1"/>
    <col min="2" max="2" width="86.81640625" customWidth="1"/>
  </cols>
  <sheetData>
    <row r="1" spans="1:2" ht="29" x14ac:dyDescent="0.35">
      <c r="A1" s="6" t="s">
        <v>172</v>
      </c>
      <c r="B1" s="6"/>
    </row>
    <row r="2" spans="1:2" x14ac:dyDescent="0.35">
      <c r="A2" s="6" t="s">
        <v>168</v>
      </c>
      <c r="B2" s="6"/>
    </row>
    <row r="3" spans="1:2" x14ac:dyDescent="0.35">
      <c r="A3" s="6"/>
      <c r="B3" s="6"/>
    </row>
    <row r="4" spans="1:2" x14ac:dyDescent="0.35">
      <c r="A4" s="6" t="s">
        <v>169</v>
      </c>
      <c r="B4" s="6" t="s">
        <v>171</v>
      </c>
    </row>
    <row r="5" spans="1:2" x14ac:dyDescent="0.35">
      <c r="A5" s="6" t="s">
        <v>170</v>
      </c>
      <c r="B5" s="6" t="s">
        <v>173</v>
      </c>
    </row>
    <row r="6" spans="1:2" x14ac:dyDescent="0.35">
      <c r="A6" s="6" t="s">
        <v>174</v>
      </c>
      <c r="B6" s="6" t="s">
        <v>175</v>
      </c>
    </row>
    <row r="7" spans="1:2" ht="29" x14ac:dyDescent="0.35">
      <c r="A7" s="6" t="s">
        <v>176</v>
      </c>
      <c r="B7" s="6" t="s">
        <v>177</v>
      </c>
    </row>
    <row r="8" spans="1:2" x14ac:dyDescent="0.35">
      <c r="A8" s="6" t="s">
        <v>178</v>
      </c>
      <c r="B8" s="6" t="s">
        <v>179</v>
      </c>
    </row>
    <row r="9" spans="1:2" x14ac:dyDescent="0.35">
      <c r="A9" s="6" t="s">
        <v>180</v>
      </c>
      <c r="B9" s="6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1"/>
  <sheetViews>
    <sheetView workbookViewId="0">
      <selection activeCell="E6" sqref="E6"/>
    </sheetView>
  </sheetViews>
  <sheetFormatPr defaultRowHeight="14.5" x14ac:dyDescent="0.35"/>
  <cols>
    <col min="3" max="3" width="15.1796875" customWidth="1"/>
  </cols>
  <sheetData>
    <row r="1" spans="1:3" x14ac:dyDescent="0.35">
      <c r="A1" t="s">
        <v>15</v>
      </c>
      <c r="B1" t="s">
        <v>16</v>
      </c>
      <c r="C1" t="s">
        <v>17</v>
      </c>
    </row>
    <row r="2" spans="1:3" x14ac:dyDescent="0.35">
      <c r="A2" s="1">
        <v>1</v>
      </c>
      <c r="B2" s="1" t="s">
        <v>18</v>
      </c>
      <c r="C2" s="1" t="s">
        <v>19</v>
      </c>
    </row>
    <row r="3" spans="1:3" x14ac:dyDescent="0.35">
      <c r="A3" s="1">
        <v>2</v>
      </c>
      <c r="B3" s="1" t="s">
        <v>20</v>
      </c>
      <c r="C3" s="1" t="s">
        <v>21</v>
      </c>
    </row>
    <row r="4" spans="1:3" x14ac:dyDescent="0.35">
      <c r="A4" s="1">
        <v>4</v>
      </c>
      <c r="B4" s="1" t="s">
        <v>22</v>
      </c>
      <c r="C4" s="1" t="s">
        <v>23</v>
      </c>
    </row>
    <row r="5" spans="1:3" x14ac:dyDescent="0.35">
      <c r="A5" s="1">
        <v>5</v>
      </c>
      <c r="B5" s="1" t="s">
        <v>24</v>
      </c>
      <c r="C5" s="1" t="s">
        <v>25</v>
      </c>
    </row>
    <row r="6" spans="1:3" x14ac:dyDescent="0.35">
      <c r="A6" s="1">
        <v>6</v>
      </c>
      <c r="B6" s="1" t="s">
        <v>26</v>
      </c>
      <c r="C6" s="1" t="s">
        <v>27</v>
      </c>
    </row>
    <row r="7" spans="1:3" x14ac:dyDescent="0.35">
      <c r="A7" s="1">
        <v>8</v>
      </c>
      <c r="B7" s="1" t="s">
        <v>1</v>
      </c>
      <c r="C7" s="1" t="s">
        <v>28</v>
      </c>
    </row>
    <row r="8" spans="1:3" x14ac:dyDescent="0.35">
      <c r="A8" s="1">
        <v>9</v>
      </c>
      <c r="B8" s="1" t="s">
        <v>29</v>
      </c>
      <c r="C8" s="1" t="s">
        <v>30</v>
      </c>
    </row>
    <row r="9" spans="1:3" x14ac:dyDescent="0.35">
      <c r="A9" s="1">
        <v>10</v>
      </c>
      <c r="B9" s="1" t="s">
        <v>31</v>
      </c>
      <c r="C9" s="1" t="s">
        <v>32</v>
      </c>
    </row>
    <row r="10" spans="1:3" x14ac:dyDescent="0.35">
      <c r="A10" s="1">
        <v>12</v>
      </c>
      <c r="B10" s="1" t="s">
        <v>33</v>
      </c>
      <c r="C10" s="1" t="s">
        <v>34</v>
      </c>
    </row>
    <row r="11" spans="1:3" x14ac:dyDescent="0.35">
      <c r="A11" s="1">
        <v>13</v>
      </c>
      <c r="B11" s="1" t="s">
        <v>35</v>
      </c>
      <c r="C11" s="1" t="s">
        <v>36</v>
      </c>
    </row>
    <row r="12" spans="1:3" x14ac:dyDescent="0.35">
      <c r="A12" s="1">
        <v>15</v>
      </c>
      <c r="B12" s="1" t="s">
        <v>37</v>
      </c>
      <c r="C12" s="1" t="s">
        <v>38</v>
      </c>
    </row>
    <row r="13" spans="1:3" x14ac:dyDescent="0.35">
      <c r="A13" s="1">
        <v>16</v>
      </c>
      <c r="B13" s="1" t="s">
        <v>39</v>
      </c>
      <c r="C13" s="1" t="s">
        <v>40</v>
      </c>
    </row>
    <row r="14" spans="1:3" x14ac:dyDescent="0.35">
      <c r="A14" s="1">
        <v>17</v>
      </c>
      <c r="B14" s="1" t="s">
        <v>41</v>
      </c>
      <c r="C14" s="1" t="s">
        <v>42</v>
      </c>
    </row>
    <row r="15" spans="1:3" x14ac:dyDescent="0.35">
      <c r="A15" s="1">
        <v>18</v>
      </c>
      <c r="B15" s="1" t="s">
        <v>43</v>
      </c>
      <c r="C15" s="1" t="s">
        <v>44</v>
      </c>
    </row>
    <row r="16" spans="1:3" x14ac:dyDescent="0.35">
      <c r="A16" s="1">
        <v>19</v>
      </c>
      <c r="B16" s="1" t="s">
        <v>45</v>
      </c>
      <c r="C16" s="1" t="s">
        <v>46</v>
      </c>
    </row>
    <row r="17" spans="1:3" x14ac:dyDescent="0.35">
      <c r="A17" s="1">
        <v>20</v>
      </c>
      <c r="B17" s="1" t="s">
        <v>47</v>
      </c>
      <c r="C17" s="1" t="s">
        <v>48</v>
      </c>
    </row>
    <row r="18" spans="1:3" x14ac:dyDescent="0.35">
      <c r="A18" s="1">
        <v>21</v>
      </c>
      <c r="B18" s="1" t="s">
        <v>49</v>
      </c>
      <c r="C18" s="1" t="s">
        <v>50</v>
      </c>
    </row>
    <row r="19" spans="1:3" x14ac:dyDescent="0.35">
      <c r="A19" s="1">
        <v>22</v>
      </c>
      <c r="B19" s="1" t="s">
        <v>51</v>
      </c>
      <c r="C19" s="1" t="s">
        <v>52</v>
      </c>
    </row>
    <row r="20" spans="1:3" x14ac:dyDescent="0.35">
      <c r="A20" s="1">
        <v>23</v>
      </c>
      <c r="B20" s="1" t="s">
        <v>53</v>
      </c>
      <c r="C20" s="1" t="s">
        <v>54</v>
      </c>
    </row>
    <row r="21" spans="1:3" x14ac:dyDescent="0.35">
      <c r="A21" s="1">
        <v>24</v>
      </c>
      <c r="B21" s="1" t="s">
        <v>55</v>
      </c>
      <c r="C21" s="1" t="s">
        <v>56</v>
      </c>
    </row>
    <row r="22" spans="1:3" x14ac:dyDescent="0.35">
      <c r="A22" s="1">
        <v>25</v>
      </c>
      <c r="B22" s="1" t="s">
        <v>57</v>
      </c>
      <c r="C22" s="1" t="s">
        <v>58</v>
      </c>
    </row>
    <row r="23" spans="1:3" x14ac:dyDescent="0.35">
      <c r="A23" s="1">
        <v>26</v>
      </c>
      <c r="B23" s="1" t="s">
        <v>59</v>
      </c>
      <c r="C23" s="1" t="s">
        <v>60</v>
      </c>
    </row>
    <row r="24" spans="1:3" x14ac:dyDescent="0.35">
      <c r="A24" s="1">
        <v>27</v>
      </c>
      <c r="B24" s="1" t="s">
        <v>61</v>
      </c>
      <c r="C24" s="1" t="s">
        <v>62</v>
      </c>
    </row>
    <row r="25" spans="1:3" x14ac:dyDescent="0.35">
      <c r="A25" s="1">
        <v>28</v>
      </c>
      <c r="B25" s="1" t="s">
        <v>63</v>
      </c>
      <c r="C25" s="1" t="s">
        <v>64</v>
      </c>
    </row>
    <row r="26" spans="1:3" x14ac:dyDescent="0.35">
      <c r="A26" s="1">
        <v>29</v>
      </c>
      <c r="B26" s="1" t="s">
        <v>65</v>
      </c>
      <c r="C26" s="1" t="s">
        <v>66</v>
      </c>
    </row>
    <row r="27" spans="1:3" x14ac:dyDescent="0.35">
      <c r="A27" s="1">
        <v>30</v>
      </c>
      <c r="B27" s="1" t="s">
        <v>67</v>
      </c>
      <c r="C27" s="1" t="s">
        <v>68</v>
      </c>
    </row>
    <row r="28" spans="1:3" x14ac:dyDescent="0.35">
      <c r="A28" s="1">
        <v>31</v>
      </c>
      <c r="B28" s="1" t="s">
        <v>69</v>
      </c>
      <c r="C28" s="1" t="s">
        <v>70</v>
      </c>
    </row>
    <row r="29" spans="1:3" x14ac:dyDescent="0.35">
      <c r="A29" s="1">
        <v>32</v>
      </c>
      <c r="B29" s="1" t="s">
        <v>71</v>
      </c>
      <c r="C29" s="1" t="s">
        <v>72</v>
      </c>
    </row>
    <row r="30" spans="1:3" ht="27" x14ac:dyDescent="0.35">
      <c r="A30" s="1">
        <v>33</v>
      </c>
      <c r="B30" s="1" t="s">
        <v>73</v>
      </c>
      <c r="C30" s="1" t="s">
        <v>74</v>
      </c>
    </row>
    <row r="31" spans="1:3" x14ac:dyDescent="0.35">
      <c r="A31" s="1">
        <v>34</v>
      </c>
      <c r="B31" s="1" t="s">
        <v>75</v>
      </c>
      <c r="C31" s="1" t="s">
        <v>76</v>
      </c>
    </row>
    <row r="32" spans="1:3" x14ac:dyDescent="0.35">
      <c r="A32" s="1">
        <v>35</v>
      </c>
      <c r="B32" s="1" t="s">
        <v>77</v>
      </c>
      <c r="C32" s="1" t="s">
        <v>78</v>
      </c>
    </row>
    <row r="33" spans="1:3" x14ac:dyDescent="0.35">
      <c r="A33" s="1">
        <v>36</v>
      </c>
      <c r="B33" s="1" t="s">
        <v>79</v>
      </c>
      <c r="C33" s="1" t="s">
        <v>80</v>
      </c>
    </row>
    <row r="34" spans="1:3" x14ac:dyDescent="0.35">
      <c r="A34" s="1">
        <v>37</v>
      </c>
      <c r="B34" s="1" t="s">
        <v>81</v>
      </c>
      <c r="C34" s="1" t="s">
        <v>82</v>
      </c>
    </row>
    <row r="35" spans="1:3" x14ac:dyDescent="0.35">
      <c r="A35" s="1">
        <v>38</v>
      </c>
      <c r="B35" s="1" t="s">
        <v>83</v>
      </c>
      <c r="C35" s="1" t="s">
        <v>84</v>
      </c>
    </row>
    <row r="36" spans="1:3" x14ac:dyDescent="0.35">
      <c r="A36" s="1">
        <v>39</v>
      </c>
      <c r="B36" s="1" t="s">
        <v>85</v>
      </c>
      <c r="C36" s="1" t="s">
        <v>86</v>
      </c>
    </row>
    <row r="37" spans="1:3" x14ac:dyDescent="0.35">
      <c r="A37" s="1">
        <v>40</v>
      </c>
      <c r="B37" s="1" t="s">
        <v>87</v>
      </c>
      <c r="C37" s="1" t="s">
        <v>88</v>
      </c>
    </row>
    <row r="38" spans="1:3" x14ac:dyDescent="0.35">
      <c r="A38" s="1">
        <v>41</v>
      </c>
      <c r="B38" s="1" t="s">
        <v>89</v>
      </c>
      <c r="C38" s="1" t="s">
        <v>90</v>
      </c>
    </row>
    <row r="39" spans="1:3" x14ac:dyDescent="0.35">
      <c r="A39" s="1">
        <v>42</v>
      </c>
      <c r="B39" s="1" t="s">
        <v>91</v>
      </c>
      <c r="C39" s="1" t="s">
        <v>92</v>
      </c>
    </row>
    <row r="40" spans="1:3" x14ac:dyDescent="0.35">
      <c r="A40" s="1">
        <v>44</v>
      </c>
      <c r="B40" s="1" t="s">
        <v>93</v>
      </c>
      <c r="C40" s="1" t="s">
        <v>94</v>
      </c>
    </row>
    <row r="41" spans="1:3" x14ac:dyDescent="0.35">
      <c r="A41" s="1">
        <v>45</v>
      </c>
      <c r="B41" s="1" t="s">
        <v>95</v>
      </c>
      <c r="C41" s="1" t="s">
        <v>96</v>
      </c>
    </row>
    <row r="42" spans="1:3" x14ac:dyDescent="0.35">
      <c r="A42" s="1">
        <v>46</v>
      </c>
      <c r="B42" s="1" t="s">
        <v>97</v>
      </c>
      <c r="C42" s="1" t="s">
        <v>98</v>
      </c>
    </row>
    <row r="43" spans="1:3" x14ac:dyDescent="0.35">
      <c r="A43" s="1">
        <v>47</v>
      </c>
      <c r="B43" s="1" t="s">
        <v>99</v>
      </c>
      <c r="C43" s="1" t="s">
        <v>100</v>
      </c>
    </row>
    <row r="44" spans="1:3" x14ac:dyDescent="0.35">
      <c r="A44" s="1">
        <v>48</v>
      </c>
      <c r="B44" s="1" t="s">
        <v>101</v>
      </c>
      <c r="C44" s="1" t="s">
        <v>102</v>
      </c>
    </row>
    <row r="45" spans="1:3" x14ac:dyDescent="0.35">
      <c r="A45" s="1">
        <v>49</v>
      </c>
      <c r="B45" s="1" t="s">
        <v>103</v>
      </c>
      <c r="C45" s="1" t="s">
        <v>104</v>
      </c>
    </row>
    <row r="46" spans="1:3" x14ac:dyDescent="0.35">
      <c r="A46" s="1">
        <v>50</v>
      </c>
      <c r="B46" s="1" t="s">
        <v>105</v>
      </c>
      <c r="C46" s="1" t="s">
        <v>106</v>
      </c>
    </row>
    <row r="47" spans="1:3" x14ac:dyDescent="0.35">
      <c r="A47" s="1">
        <v>51</v>
      </c>
      <c r="B47" s="1" t="s">
        <v>107</v>
      </c>
      <c r="C47" s="1" t="s">
        <v>108</v>
      </c>
    </row>
    <row r="48" spans="1:3" x14ac:dyDescent="0.35">
      <c r="A48" s="1">
        <v>53</v>
      </c>
      <c r="B48" s="1" t="s">
        <v>109</v>
      </c>
      <c r="C48" s="1" t="s">
        <v>110</v>
      </c>
    </row>
    <row r="49" spans="1:3" x14ac:dyDescent="0.35">
      <c r="A49" s="1">
        <v>54</v>
      </c>
      <c r="B49" s="1" t="s">
        <v>111</v>
      </c>
      <c r="C49" s="1" t="s">
        <v>112</v>
      </c>
    </row>
    <row r="50" spans="1:3" x14ac:dyDescent="0.35">
      <c r="A50" s="1">
        <v>55</v>
      </c>
      <c r="B50" s="1" t="s">
        <v>113</v>
      </c>
      <c r="C50" s="1" t="s">
        <v>114</v>
      </c>
    </row>
    <row r="51" spans="1:3" x14ac:dyDescent="0.35">
      <c r="A51" s="1">
        <v>56</v>
      </c>
      <c r="B51" s="1" t="s">
        <v>115</v>
      </c>
      <c r="C51" s="1" t="s">
        <v>116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2"/>
  <sheetViews>
    <sheetView workbookViewId="0">
      <selection activeCell="B13" sqref="B13"/>
    </sheetView>
  </sheetViews>
  <sheetFormatPr defaultRowHeight="14.5" x14ac:dyDescent="0.35"/>
  <sheetData>
    <row r="1" spans="1:2" x14ac:dyDescent="0.35">
      <c r="A1">
        <v>1</v>
      </c>
      <c r="B1" t="s">
        <v>117</v>
      </c>
    </row>
    <row r="2" spans="1:2" x14ac:dyDescent="0.35">
      <c r="A2">
        <v>2</v>
      </c>
      <c r="B2" t="s">
        <v>118</v>
      </c>
    </row>
    <row r="3" spans="1:2" x14ac:dyDescent="0.35">
      <c r="A3">
        <v>3</v>
      </c>
      <c r="B3" t="s">
        <v>119</v>
      </c>
    </row>
    <row r="4" spans="1:2" x14ac:dyDescent="0.35">
      <c r="A4">
        <v>4</v>
      </c>
      <c r="B4" t="s">
        <v>120</v>
      </c>
    </row>
    <row r="5" spans="1:2" x14ac:dyDescent="0.35">
      <c r="A5">
        <v>5</v>
      </c>
      <c r="B5" t="s">
        <v>121</v>
      </c>
    </row>
    <row r="6" spans="1:2" x14ac:dyDescent="0.35">
      <c r="A6">
        <v>6</v>
      </c>
      <c r="B6" t="s">
        <v>122</v>
      </c>
    </row>
    <row r="7" spans="1:2" x14ac:dyDescent="0.35">
      <c r="A7">
        <v>7</v>
      </c>
      <c r="B7" t="s">
        <v>123</v>
      </c>
    </row>
    <row r="8" spans="1:2" x14ac:dyDescent="0.35">
      <c r="A8">
        <v>8</v>
      </c>
      <c r="B8" t="s">
        <v>124</v>
      </c>
    </row>
    <row r="9" spans="1:2" x14ac:dyDescent="0.35">
      <c r="A9">
        <v>9</v>
      </c>
      <c r="B9" t="s">
        <v>125</v>
      </c>
    </row>
    <row r="10" spans="1:2" x14ac:dyDescent="0.35">
      <c r="A10">
        <v>10</v>
      </c>
      <c r="B10" t="s">
        <v>126</v>
      </c>
    </row>
    <row r="11" spans="1:2" x14ac:dyDescent="0.35">
      <c r="A11">
        <v>11</v>
      </c>
      <c r="B11" t="s">
        <v>127</v>
      </c>
    </row>
    <row r="12" spans="1:2" x14ac:dyDescent="0.35">
      <c r="A12">
        <v>12</v>
      </c>
      <c r="B12" t="s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5CA9-E580-4F28-A545-57D7234D80B8}">
  <dimension ref="A1:AB17"/>
  <sheetViews>
    <sheetView workbookViewId="0">
      <selection activeCell="J6" sqref="J6"/>
    </sheetView>
  </sheetViews>
  <sheetFormatPr defaultRowHeight="14.5" x14ac:dyDescent="0.35"/>
  <cols>
    <col min="1" max="1" width="17.08984375" customWidth="1"/>
    <col min="3" max="3" width="18.6328125" customWidth="1"/>
  </cols>
  <sheetData>
    <row r="1" spans="1:28" x14ac:dyDescent="0.35">
      <c r="A1" t="s">
        <v>130</v>
      </c>
      <c r="B1" t="s">
        <v>156</v>
      </c>
      <c r="C1" t="s">
        <v>157</v>
      </c>
      <c r="D1" t="s">
        <v>131</v>
      </c>
      <c r="E1" t="s">
        <v>158</v>
      </c>
      <c r="F1" t="s">
        <v>132</v>
      </c>
      <c r="G1" t="s">
        <v>133</v>
      </c>
      <c r="H1" t="s">
        <v>1</v>
      </c>
      <c r="I1" t="s">
        <v>129</v>
      </c>
      <c r="J1" t="s">
        <v>4</v>
      </c>
      <c r="K1" t="s">
        <v>134</v>
      </c>
      <c r="L1" t="s">
        <v>5</v>
      </c>
      <c r="M1" t="s">
        <v>2</v>
      </c>
      <c r="N1" t="s">
        <v>3</v>
      </c>
      <c r="O1" t="s">
        <v>6</v>
      </c>
      <c r="P1" t="s">
        <v>7</v>
      </c>
      <c r="Q1" t="s">
        <v>8</v>
      </c>
      <c r="R1" t="s">
        <v>9</v>
      </c>
      <c r="S1" t="s">
        <v>135</v>
      </c>
      <c r="T1" t="s">
        <v>10</v>
      </c>
      <c r="U1" t="s">
        <v>11</v>
      </c>
      <c r="V1" t="s">
        <v>13</v>
      </c>
      <c r="W1" t="s">
        <v>14</v>
      </c>
      <c r="X1" t="s">
        <v>136</v>
      </c>
      <c r="Y1" t="s">
        <v>0</v>
      </c>
      <c r="Z1" t="s">
        <v>12</v>
      </c>
      <c r="AA1" t="s">
        <v>137</v>
      </c>
      <c r="AB1" t="s">
        <v>138</v>
      </c>
    </row>
    <row r="2" spans="1:28" x14ac:dyDescent="0.35">
      <c r="D2" t="s">
        <v>155</v>
      </c>
      <c r="F2" t="s">
        <v>139</v>
      </c>
      <c r="G2" t="s">
        <v>139</v>
      </c>
      <c r="H2" t="s">
        <v>139</v>
      </c>
      <c r="I2" t="s">
        <v>139</v>
      </c>
      <c r="J2" t="s">
        <v>139</v>
      </c>
      <c r="K2" t="s">
        <v>139</v>
      </c>
      <c r="L2" t="s">
        <v>139</v>
      </c>
      <c r="M2" t="s">
        <v>139</v>
      </c>
      <c r="N2" t="s">
        <v>139</v>
      </c>
      <c r="O2" t="s">
        <v>139</v>
      </c>
      <c r="P2" t="s">
        <v>139</v>
      </c>
      <c r="Q2" t="s">
        <v>139</v>
      </c>
      <c r="R2" t="s">
        <v>139</v>
      </c>
      <c r="S2" t="s">
        <v>139</v>
      </c>
      <c r="T2" t="s">
        <v>139</v>
      </c>
      <c r="U2" t="s">
        <v>139</v>
      </c>
      <c r="V2" t="s">
        <v>139</v>
      </c>
      <c r="W2" t="s">
        <v>139</v>
      </c>
      <c r="X2" t="s">
        <v>139</v>
      </c>
      <c r="Y2" t="s">
        <v>139</v>
      </c>
      <c r="Z2" t="s">
        <v>139</v>
      </c>
      <c r="AA2" t="s">
        <v>139</v>
      </c>
      <c r="AB2" t="s">
        <v>139</v>
      </c>
    </row>
    <row r="3" spans="1:28" x14ac:dyDescent="0.35">
      <c r="A3">
        <v>2801500150</v>
      </c>
      <c r="B3">
        <v>1</v>
      </c>
      <c r="C3" t="s">
        <v>140</v>
      </c>
      <c r="D3">
        <v>4.2</v>
      </c>
      <c r="E3">
        <v>0.75</v>
      </c>
      <c r="F3">
        <v>3031.37</v>
      </c>
      <c r="G3">
        <v>4.2533966650000004</v>
      </c>
      <c r="H3">
        <v>106.1001507</v>
      </c>
      <c r="I3">
        <v>4.6015215009999997</v>
      </c>
      <c r="J3">
        <v>2.380990744</v>
      </c>
      <c r="K3">
        <v>9.9408847550000008</v>
      </c>
      <c r="L3">
        <v>21.360925000000002</v>
      </c>
      <c r="M3">
        <v>18.472460000000002</v>
      </c>
      <c r="N3">
        <v>19.32</v>
      </c>
      <c r="O3">
        <v>1.0256339999999999</v>
      </c>
      <c r="P3">
        <v>1.5216769999999999</v>
      </c>
      <c r="Q3">
        <v>0.17256299999999999</v>
      </c>
      <c r="R3">
        <v>0.227658</v>
      </c>
      <c r="S3">
        <v>0.218663</v>
      </c>
      <c r="T3">
        <v>0.16173899999999999</v>
      </c>
      <c r="U3">
        <v>0.170455</v>
      </c>
      <c r="V3">
        <v>2.5581E-2</v>
      </c>
      <c r="W3">
        <v>2.6644999999999999E-2</v>
      </c>
      <c r="X3">
        <v>6.7380000000000001E-3</v>
      </c>
      <c r="Y3">
        <v>2.1359999999999999E-3</v>
      </c>
      <c r="Z3">
        <v>6.6206000000000001E-2</v>
      </c>
      <c r="AA3">
        <v>1.083556438</v>
      </c>
      <c r="AB3">
        <v>3.859051462</v>
      </c>
    </row>
    <row r="4" spans="1:28" x14ac:dyDescent="0.35">
      <c r="A4">
        <v>2801500262</v>
      </c>
      <c r="B4">
        <v>2</v>
      </c>
      <c r="C4" t="s">
        <v>141</v>
      </c>
      <c r="D4">
        <v>1.9</v>
      </c>
      <c r="E4">
        <v>0.85</v>
      </c>
      <c r="F4">
        <v>3341.4582580000001</v>
      </c>
      <c r="G4">
        <v>4.0759359990000004</v>
      </c>
      <c r="H4">
        <v>110.2846823</v>
      </c>
      <c r="I4">
        <v>4.7493340550000003</v>
      </c>
      <c r="J4">
        <v>0.88012099200000005</v>
      </c>
      <c r="K4">
        <v>8.0680893329999996</v>
      </c>
      <c r="L4">
        <v>14.096666669999999</v>
      </c>
      <c r="M4">
        <v>18.686720000000001</v>
      </c>
      <c r="N4">
        <v>33.729999999999997</v>
      </c>
      <c r="O4">
        <v>1.3559049999999999</v>
      </c>
      <c r="P4">
        <v>1.10033</v>
      </c>
      <c r="Q4">
        <v>0.313249</v>
      </c>
      <c r="R4">
        <v>0.22042400000000001</v>
      </c>
      <c r="S4">
        <v>0.17905299999999999</v>
      </c>
      <c r="T4">
        <v>0.12759899999999999</v>
      </c>
      <c r="U4">
        <v>9.4803999999999999E-2</v>
      </c>
      <c r="V4">
        <v>1.8471000000000001E-2</v>
      </c>
      <c r="W4">
        <v>1.489E-2</v>
      </c>
      <c r="X4">
        <v>2.2620000000000001E-3</v>
      </c>
      <c r="Y4">
        <v>9.4200000000000002E-4</v>
      </c>
      <c r="Z4">
        <v>4.0523000000000003E-2</v>
      </c>
      <c r="AA4">
        <v>0.87942173700000004</v>
      </c>
      <c r="AB4">
        <v>3.1320322790000001</v>
      </c>
    </row>
    <row r="5" spans="1:28" x14ac:dyDescent="0.35">
      <c r="A5">
        <v>2801500141</v>
      </c>
      <c r="B5">
        <v>3</v>
      </c>
      <c r="C5" t="s">
        <v>142</v>
      </c>
      <c r="D5">
        <v>2.5</v>
      </c>
      <c r="E5">
        <v>0.75</v>
      </c>
      <c r="F5">
        <v>3031.37</v>
      </c>
      <c r="G5">
        <v>6.3048306109999999</v>
      </c>
      <c r="H5">
        <v>127.7043834</v>
      </c>
      <c r="I5">
        <v>6.3250355669999996</v>
      </c>
      <c r="J5">
        <v>3.131320992</v>
      </c>
      <c r="K5">
        <v>12.376769510000001</v>
      </c>
      <c r="L5">
        <v>17.73</v>
      </c>
      <c r="M5">
        <v>18.472460000000002</v>
      </c>
      <c r="N5">
        <v>44.94</v>
      </c>
      <c r="O5">
        <v>1.0256339999999999</v>
      </c>
      <c r="P5">
        <v>1.5216769999999999</v>
      </c>
      <c r="Q5">
        <v>0.17256299999999999</v>
      </c>
      <c r="R5">
        <v>0.227658</v>
      </c>
      <c r="S5">
        <v>0.218663</v>
      </c>
      <c r="T5">
        <v>0.16173899999999999</v>
      </c>
      <c r="U5">
        <v>0.170455</v>
      </c>
      <c r="V5">
        <v>2.5581E-2</v>
      </c>
      <c r="W5">
        <v>2.6644999999999999E-2</v>
      </c>
      <c r="X5">
        <v>6.7380000000000001E-3</v>
      </c>
      <c r="Y5">
        <v>2.1359999999999999E-3</v>
      </c>
      <c r="Z5">
        <v>6.6206000000000001E-2</v>
      </c>
      <c r="AA5">
        <v>1.349067877</v>
      </c>
      <c r="AB5">
        <v>4.8046619240000004</v>
      </c>
    </row>
    <row r="6" spans="1:28" x14ac:dyDescent="0.35">
      <c r="A6">
        <v>2801500160</v>
      </c>
      <c r="B6">
        <v>4</v>
      </c>
      <c r="C6" t="s">
        <v>143</v>
      </c>
      <c r="D6">
        <v>2.1800000000000002</v>
      </c>
      <c r="E6">
        <v>0.65</v>
      </c>
      <c r="F6">
        <v>3031.37</v>
      </c>
      <c r="G6">
        <v>7.2062250450000001</v>
      </c>
      <c r="H6">
        <v>146.12435400000001</v>
      </c>
      <c r="I6">
        <v>6.8890228679999996</v>
      </c>
      <c r="J6">
        <v>3.131320992</v>
      </c>
      <c r="K6">
        <v>12.376769510000001</v>
      </c>
      <c r="L6">
        <v>17.73</v>
      </c>
      <c r="M6">
        <v>18.472460000000002</v>
      </c>
      <c r="N6">
        <v>48.92</v>
      </c>
      <c r="O6">
        <v>1.0256339999999999</v>
      </c>
      <c r="P6">
        <v>1.5216769999999999</v>
      </c>
      <c r="Q6">
        <v>0.17256299999999999</v>
      </c>
      <c r="R6">
        <v>0.227658</v>
      </c>
      <c r="S6">
        <v>0.218663</v>
      </c>
      <c r="T6">
        <v>0.16173899999999999</v>
      </c>
      <c r="U6">
        <v>0.170455</v>
      </c>
      <c r="V6">
        <v>2.5581E-2</v>
      </c>
      <c r="W6">
        <v>2.6644999999999999E-2</v>
      </c>
      <c r="X6">
        <v>6.7380000000000001E-3</v>
      </c>
      <c r="Y6">
        <v>2.1359999999999999E-3</v>
      </c>
      <c r="Z6">
        <v>6.6206000000000001E-2</v>
      </c>
      <c r="AA6">
        <v>1.349067877</v>
      </c>
      <c r="AB6">
        <v>4.8046619240000004</v>
      </c>
    </row>
    <row r="7" spans="1:28" x14ac:dyDescent="0.35">
      <c r="A7">
        <v>2801500171</v>
      </c>
      <c r="B7">
        <v>6</v>
      </c>
      <c r="C7" t="s">
        <v>144</v>
      </c>
      <c r="D7">
        <v>2.1800000000000002</v>
      </c>
      <c r="E7">
        <v>0.75</v>
      </c>
      <c r="F7">
        <v>3031.37</v>
      </c>
      <c r="G7">
        <v>5.6328747359999998</v>
      </c>
      <c r="H7">
        <v>127.7919467</v>
      </c>
      <c r="I7">
        <v>5.5961760659999999</v>
      </c>
      <c r="J7">
        <v>2.344437922</v>
      </c>
      <c r="K7">
        <v>12.31421121</v>
      </c>
      <c r="L7">
        <v>16.999179760000001</v>
      </c>
      <c r="M7">
        <v>18.472460000000002</v>
      </c>
      <c r="N7">
        <v>16.239999999999998</v>
      </c>
      <c r="O7">
        <v>1.0256339999999999</v>
      </c>
      <c r="P7">
        <v>1.5216769999999999</v>
      </c>
      <c r="Q7">
        <v>0.17256299999999999</v>
      </c>
      <c r="R7">
        <v>0.227658</v>
      </c>
      <c r="S7">
        <v>0.218663</v>
      </c>
      <c r="T7">
        <v>0.16173899999999999</v>
      </c>
      <c r="U7">
        <v>0.170455</v>
      </c>
      <c r="V7">
        <v>2.5581E-2</v>
      </c>
      <c r="W7">
        <v>2.6644999999999999E-2</v>
      </c>
      <c r="X7">
        <v>6.7380000000000001E-3</v>
      </c>
      <c r="Y7">
        <v>2.1359999999999999E-3</v>
      </c>
      <c r="Z7">
        <v>6.6206000000000001E-2</v>
      </c>
      <c r="AA7">
        <v>1.3422490220000001</v>
      </c>
      <c r="AB7">
        <v>4.7803767920000002</v>
      </c>
    </row>
    <row r="8" spans="1:28" x14ac:dyDescent="0.35">
      <c r="A8">
        <v>2801500220</v>
      </c>
      <c r="B8">
        <v>7</v>
      </c>
      <c r="C8" t="s">
        <v>145</v>
      </c>
      <c r="D8">
        <v>3</v>
      </c>
      <c r="E8">
        <v>0.75</v>
      </c>
      <c r="F8">
        <v>3031.37</v>
      </c>
      <c r="G8">
        <v>3.7814972779999998</v>
      </c>
      <c r="H8">
        <v>105.2686528</v>
      </c>
      <c r="I8">
        <v>6.2320284539999999</v>
      </c>
      <c r="J8">
        <v>2.7659907439999998</v>
      </c>
      <c r="K8">
        <v>4.72</v>
      </c>
      <c r="L8">
        <v>6.61</v>
      </c>
      <c r="M8">
        <v>18.258209999999998</v>
      </c>
      <c r="N8">
        <v>26.17</v>
      </c>
      <c r="O8">
        <v>0.69536399999999998</v>
      </c>
      <c r="P8">
        <v>1.9430240000000001</v>
      </c>
      <c r="Q8">
        <v>3.1876000000000002E-2</v>
      </c>
      <c r="R8">
        <v>0.23489199999999999</v>
      </c>
      <c r="S8">
        <v>0.258272</v>
      </c>
      <c r="T8">
        <v>0.195879</v>
      </c>
      <c r="U8">
        <v>0.24610599999999999</v>
      </c>
      <c r="V8">
        <v>3.2691999999999999E-2</v>
      </c>
      <c r="W8">
        <v>3.8400999999999998E-2</v>
      </c>
      <c r="X8">
        <v>1.1214E-2</v>
      </c>
      <c r="Y8">
        <v>3.3300000000000001E-3</v>
      </c>
      <c r="Z8">
        <v>9.1889999999999999E-2</v>
      </c>
      <c r="AA8">
        <v>0.51448000000000005</v>
      </c>
      <c r="AB8">
        <v>1.8323039999999999</v>
      </c>
    </row>
    <row r="9" spans="1:28" x14ac:dyDescent="0.35">
      <c r="A9">
        <v>2801500250</v>
      </c>
      <c r="B9">
        <v>8</v>
      </c>
      <c r="C9" t="s">
        <v>146</v>
      </c>
      <c r="D9">
        <v>4.75</v>
      </c>
      <c r="E9">
        <v>0.65</v>
      </c>
      <c r="F9">
        <v>3031.37</v>
      </c>
      <c r="G9">
        <v>4.58</v>
      </c>
      <c r="H9">
        <v>116.95348319999999</v>
      </c>
      <c r="I9">
        <v>6.0617671509999997</v>
      </c>
      <c r="J9">
        <v>3.321320992</v>
      </c>
      <c r="K9">
        <v>2.38</v>
      </c>
      <c r="L9">
        <v>9.83</v>
      </c>
      <c r="M9">
        <v>14.7</v>
      </c>
      <c r="N9">
        <v>43.03</v>
      </c>
      <c r="O9">
        <v>0.8</v>
      </c>
      <c r="P9">
        <v>0.23893300000000001</v>
      </c>
      <c r="Q9">
        <v>0.1</v>
      </c>
      <c r="R9">
        <v>0.57999999999999996</v>
      </c>
      <c r="S9">
        <v>4.4267000000000001E-2</v>
      </c>
      <c r="T9">
        <v>0</v>
      </c>
      <c r="U9">
        <v>0.6</v>
      </c>
      <c r="V9">
        <v>1.867E-3</v>
      </c>
      <c r="W9">
        <v>0.92</v>
      </c>
      <c r="X9">
        <v>0.16</v>
      </c>
      <c r="Y9">
        <v>0</v>
      </c>
      <c r="Z9">
        <v>6.5599999999999999E-3</v>
      </c>
      <c r="AA9">
        <v>0.94770191800000003</v>
      </c>
      <c r="AB9">
        <v>3.3752099489999998</v>
      </c>
    </row>
    <row r="10" spans="1:28" x14ac:dyDescent="0.35">
      <c r="A10">
        <v>2801500142</v>
      </c>
      <c r="B10">
        <v>9</v>
      </c>
      <c r="C10" t="s">
        <v>147</v>
      </c>
      <c r="D10">
        <v>2.94</v>
      </c>
      <c r="E10">
        <v>0.75</v>
      </c>
      <c r="F10">
        <v>3031.37</v>
      </c>
      <c r="G10">
        <v>5.6328747359999998</v>
      </c>
      <c r="H10">
        <v>127.7919467</v>
      </c>
      <c r="I10">
        <v>5.5961760659999999</v>
      </c>
      <c r="J10">
        <v>2.344437922</v>
      </c>
      <c r="K10">
        <v>12.31421121</v>
      </c>
      <c r="L10">
        <v>16.999179760000001</v>
      </c>
      <c r="M10">
        <v>18.472460000000002</v>
      </c>
      <c r="N10">
        <v>39.76</v>
      </c>
      <c r="O10">
        <v>1.0256339999999999</v>
      </c>
      <c r="P10">
        <v>1.5216769999999999</v>
      </c>
      <c r="Q10">
        <v>0.17256299999999999</v>
      </c>
      <c r="R10">
        <v>0.227658</v>
      </c>
      <c r="S10">
        <v>0.218663</v>
      </c>
      <c r="T10">
        <v>0.16173899999999999</v>
      </c>
      <c r="U10">
        <v>0.170455</v>
      </c>
      <c r="V10">
        <v>2.5581E-2</v>
      </c>
      <c r="W10">
        <v>2.6644999999999999E-2</v>
      </c>
      <c r="X10">
        <v>6.7380000000000001E-3</v>
      </c>
      <c r="Y10">
        <v>2.1359999999999999E-3</v>
      </c>
      <c r="Z10">
        <v>6.6206000000000001E-2</v>
      </c>
      <c r="AA10">
        <v>1.3422490220000001</v>
      </c>
      <c r="AB10">
        <v>4.7803767920000002</v>
      </c>
    </row>
    <row r="11" spans="1:28" x14ac:dyDescent="0.35">
      <c r="A11">
        <v>2801500000</v>
      </c>
      <c r="B11">
        <v>12</v>
      </c>
      <c r="C11" t="s">
        <v>148</v>
      </c>
      <c r="D11">
        <v>1.9</v>
      </c>
      <c r="E11">
        <v>0.85</v>
      </c>
      <c r="F11">
        <v>3102.4373869999999</v>
      </c>
      <c r="G11">
        <v>11.43408752</v>
      </c>
      <c r="H11">
        <v>182.10792029999999</v>
      </c>
      <c r="I11">
        <v>4.3145228680000001</v>
      </c>
      <c r="J11">
        <v>0.8</v>
      </c>
      <c r="K11">
        <v>23.22862976</v>
      </c>
      <c r="L11">
        <v>31.63666667</v>
      </c>
      <c r="M11">
        <v>18.472460000000002</v>
      </c>
      <c r="N11">
        <v>12.52</v>
      </c>
      <c r="O11">
        <v>1.0256339999999999</v>
      </c>
      <c r="P11">
        <v>1.5216769999999999</v>
      </c>
      <c r="Q11">
        <v>0.17256299999999999</v>
      </c>
      <c r="R11">
        <v>0.227658</v>
      </c>
      <c r="S11">
        <v>0.218663</v>
      </c>
      <c r="T11">
        <v>0.16173899999999999</v>
      </c>
      <c r="U11">
        <v>0.170455</v>
      </c>
      <c r="V11">
        <v>2.5581E-2</v>
      </c>
      <c r="W11">
        <v>2.6644999999999999E-2</v>
      </c>
      <c r="X11">
        <v>6.7380000000000001E-3</v>
      </c>
      <c r="Y11">
        <v>2.1359999999999999E-3</v>
      </c>
      <c r="Z11">
        <v>6.6206000000000001E-2</v>
      </c>
      <c r="AA11">
        <v>2.5319206439999999</v>
      </c>
      <c r="AB11">
        <v>9.0173540729999999</v>
      </c>
    </row>
    <row r="12" spans="1:28" x14ac:dyDescent="0.35">
      <c r="A12">
        <v>2801500151</v>
      </c>
      <c r="B12">
        <v>13</v>
      </c>
      <c r="C12" t="s">
        <v>149</v>
      </c>
      <c r="D12">
        <v>3.05</v>
      </c>
      <c r="E12">
        <v>0.8</v>
      </c>
      <c r="F12">
        <v>3186.4141289999998</v>
      </c>
      <c r="G12">
        <v>4.1646663320000004</v>
      </c>
      <c r="H12">
        <v>108.19241649999999</v>
      </c>
      <c r="I12">
        <v>4.6754277780000004</v>
      </c>
      <c r="J12">
        <v>1.6305558680000001</v>
      </c>
      <c r="K12">
        <v>9.0044870439999993</v>
      </c>
      <c r="L12">
        <v>17.728795829999999</v>
      </c>
      <c r="M12">
        <v>18.57959</v>
      </c>
      <c r="N12">
        <v>26.53</v>
      </c>
      <c r="O12">
        <v>1.1907700000000001</v>
      </c>
      <c r="P12">
        <v>1.3110029999999999</v>
      </c>
      <c r="Q12">
        <v>0.24290600000000001</v>
      </c>
      <c r="R12">
        <v>0.22404099999999999</v>
      </c>
      <c r="S12">
        <v>0.19885800000000001</v>
      </c>
      <c r="T12">
        <v>0.14466899999999999</v>
      </c>
      <c r="U12">
        <v>0.13263</v>
      </c>
      <c r="V12">
        <v>2.2026E-2</v>
      </c>
      <c r="W12">
        <v>2.0767999999999998E-2</v>
      </c>
      <c r="X12">
        <v>4.4999999999999997E-3</v>
      </c>
      <c r="Y12">
        <v>1.539E-3</v>
      </c>
      <c r="Z12">
        <v>5.3364000000000002E-2</v>
      </c>
      <c r="AA12">
        <v>0.98148908800000001</v>
      </c>
      <c r="AB12">
        <v>3.4955418699999998</v>
      </c>
    </row>
    <row r="13" spans="1:28" x14ac:dyDescent="0.35">
      <c r="A13">
        <v>2801500263</v>
      </c>
      <c r="B13">
        <v>14</v>
      </c>
      <c r="C13" t="s">
        <v>150</v>
      </c>
      <c r="D13">
        <v>2.04</v>
      </c>
      <c r="E13">
        <v>0.75</v>
      </c>
      <c r="F13">
        <v>3186.4141289999998</v>
      </c>
      <c r="G13">
        <v>5.6410805220000002</v>
      </c>
      <c r="H13">
        <v>128.2045182</v>
      </c>
      <c r="I13">
        <v>5.8191784609999999</v>
      </c>
      <c r="J13">
        <v>2.0057209920000001</v>
      </c>
      <c r="K13">
        <v>10.222429419999999</v>
      </c>
      <c r="L13">
        <v>15.91333333</v>
      </c>
      <c r="M13">
        <v>18.57959</v>
      </c>
      <c r="N13">
        <v>41.33</v>
      </c>
      <c r="O13">
        <v>1.1907700000000001</v>
      </c>
      <c r="P13">
        <v>1.3110029999999999</v>
      </c>
      <c r="Q13">
        <v>0.24290600000000001</v>
      </c>
      <c r="R13">
        <v>0.22404099999999999</v>
      </c>
      <c r="S13">
        <v>0.19885800000000001</v>
      </c>
      <c r="T13">
        <v>0.14466899999999999</v>
      </c>
      <c r="U13">
        <v>0.13263</v>
      </c>
      <c r="V13">
        <v>2.2026E-2</v>
      </c>
      <c r="W13">
        <v>2.0767999999999998E-2</v>
      </c>
      <c r="X13">
        <v>4.4999999999999997E-3</v>
      </c>
      <c r="Y13">
        <v>1.539E-3</v>
      </c>
      <c r="Z13">
        <v>5.3364000000000002E-2</v>
      </c>
      <c r="AA13">
        <v>1.1142448069999999</v>
      </c>
      <c r="AB13">
        <v>3.968347101</v>
      </c>
    </row>
    <row r="14" spans="1:28" x14ac:dyDescent="0.35">
      <c r="A14">
        <v>2801500161</v>
      </c>
      <c r="B14">
        <v>15</v>
      </c>
      <c r="C14" t="s">
        <v>151</v>
      </c>
      <c r="D14">
        <v>2.34</v>
      </c>
      <c r="E14">
        <v>0.7</v>
      </c>
      <c r="F14">
        <v>3031.37</v>
      </c>
      <c r="G14">
        <v>6.755527828</v>
      </c>
      <c r="H14">
        <v>136.91436870000001</v>
      </c>
      <c r="I14">
        <v>6.607029217</v>
      </c>
      <c r="J14">
        <v>3.131320992</v>
      </c>
      <c r="K14">
        <v>12.376769510000001</v>
      </c>
      <c r="L14">
        <v>17.73</v>
      </c>
      <c r="M14">
        <v>18.472460000000002</v>
      </c>
      <c r="N14">
        <v>46.94</v>
      </c>
      <c r="O14">
        <v>1.0256339999999999</v>
      </c>
      <c r="P14">
        <v>1.5216769999999999</v>
      </c>
      <c r="Q14">
        <v>0.17256299999999999</v>
      </c>
      <c r="R14">
        <v>0.227658</v>
      </c>
      <c r="S14">
        <v>0.218663</v>
      </c>
      <c r="T14">
        <v>0.16173899999999999</v>
      </c>
      <c r="U14">
        <v>0.170455</v>
      </c>
      <c r="V14">
        <v>2.5581E-2</v>
      </c>
      <c r="W14">
        <v>2.6644999999999999E-2</v>
      </c>
      <c r="X14">
        <v>6.7380000000000001E-3</v>
      </c>
      <c r="Y14">
        <v>2.1359999999999999E-3</v>
      </c>
      <c r="Z14">
        <v>6.6206000000000001E-2</v>
      </c>
      <c r="AA14">
        <v>1.349067877</v>
      </c>
      <c r="AB14">
        <v>4.8046619240000004</v>
      </c>
    </row>
    <row r="15" spans="1:28" x14ac:dyDescent="0.35">
      <c r="A15">
        <v>2801500152</v>
      </c>
      <c r="B15">
        <v>16</v>
      </c>
      <c r="C15" t="s">
        <v>152</v>
      </c>
      <c r="D15">
        <v>3.35</v>
      </c>
      <c r="E15">
        <v>0.75</v>
      </c>
      <c r="F15">
        <v>3031.37</v>
      </c>
      <c r="G15">
        <v>5.2791136380000001</v>
      </c>
      <c r="H15">
        <v>116.9022671</v>
      </c>
      <c r="I15">
        <v>5.4632785339999996</v>
      </c>
      <c r="J15">
        <v>2.756155868</v>
      </c>
      <c r="K15">
        <v>11.158827130000001</v>
      </c>
      <c r="L15">
        <v>19.545462499999999</v>
      </c>
      <c r="M15">
        <v>18.472460000000002</v>
      </c>
      <c r="N15">
        <v>22.94</v>
      </c>
      <c r="O15">
        <v>1.0256339999999999</v>
      </c>
      <c r="P15">
        <v>1.5216769999999999</v>
      </c>
      <c r="Q15">
        <v>0.17256299999999999</v>
      </c>
      <c r="R15">
        <v>0.227658</v>
      </c>
      <c r="S15">
        <v>0.218663</v>
      </c>
      <c r="T15">
        <v>0.16173899999999999</v>
      </c>
      <c r="U15">
        <v>0.170455</v>
      </c>
      <c r="V15">
        <v>2.5581E-2</v>
      </c>
      <c r="W15">
        <v>2.6644999999999999E-2</v>
      </c>
      <c r="X15">
        <v>6.7380000000000001E-3</v>
      </c>
      <c r="Y15">
        <v>2.1359999999999999E-3</v>
      </c>
      <c r="Z15">
        <v>6.6206000000000001E-2</v>
      </c>
      <c r="AA15">
        <v>1.2163121569999999</v>
      </c>
      <c r="AB15">
        <v>4.3318566919999997</v>
      </c>
    </row>
    <row r="16" spans="1:28" x14ac:dyDescent="0.35">
      <c r="A16">
        <v>2801500264</v>
      </c>
      <c r="B16">
        <v>17</v>
      </c>
      <c r="C16" t="s">
        <v>153</v>
      </c>
      <c r="D16">
        <v>2.2000000000000002</v>
      </c>
      <c r="E16">
        <v>0.8</v>
      </c>
      <c r="F16">
        <v>3186.4141289999998</v>
      </c>
      <c r="G16">
        <v>5.1903833050000001</v>
      </c>
      <c r="H16">
        <v>118.9945329</v>
      </c>
      <c r="I16">
        <v>5.5371848110000004</v>
      </c>
      <c r="J16">
        <v>2.0057209920000001</v>
      </c>
      <c r="K16">
        <v>10.222429419999999</v>
      </c>
      <c r="L16">
        <v>15.91333333</v>
      </c>
      <c r="M16">
        <v>18.57959</v>
      </c>
      <c r="N16">
        <v>39.33</v>
      </c>
      <c r="O16">
        <v>1.1907700000000001</v>
      </c>
      <c r="P16">
        <v>1.3110029999999999</v>
      </c>
      <c r="Q16">
        <v>0.24290600000000001</v>
      </c>
      <c r="R16">
        <v>0.22404099999999999</v>
      </c>
      <c r="S16">
        <v>0.19885800000000001</v>
      </c>
      <c r="T16">
        <v>0.14466899999999999</v>
      </c>
      <c r="U16">
        <v>0.13263</v>
      </c>
      <c r="V16">
        <v>2.2026E-2</v>
      </c>
      <c r="W16">
        <v>2.0767999999999998E-2</v>
      </c>
      <c r="X16">
        <v>4.4999999999999997E-3</v>
      </c>
      <c r="Y16">
        <v>1.539E-3</v>
      </c>
      <c r="Z16">
        <v>5.3364000000000002E-2</v>
      </c>
      <c r="AA16">
        <v>1.1142448069999999</v>
      </c>
      <c r="AB16">
        <v>3.968347101</v>
      </c>
    </row>
    <row r="17" spans="1:28" x14ac:dyDescent="0.35">
      <c r="A17">
        <v>2801500170</v>
      </c>
      <c r="B17">
        <v>25</v>
      </c>
      <c r="C17" t="s">
        <v>154</v>
      </c>
      <c r="D17">
        <v>1.9</v>
      </c>
      <c r="E17">
        <v>0.85</v>
      </c>
      <c r="F17">
        <v>3102.4373869999999</v>
      </c>
      <c r="G17">
        <v>11.43408752</v>
      </c>
      <c r="H17">
        <v>182.10792029999999</v>
      </c>
      <c r="I17">
        <v>4.3145228680000001</v>
      </c>
      <c r="J17">
        <v>0.8</v>
      </c>
      <c r="K17">
        <v>23.22862976</v>
      </c>
      <c r="L17">
        <v>31.63666667</v>
      </c>
      <c r="M17">
        <v>24.22</v>
      </c>
      <c r="N17">
        <v>12.52</v>
      </c>
      <c r="O17">
        <v>1.344751</v>
      </c>
      <c r="P17">
        <v>1.9951319999999999</v>
      </c>
      <c r="Q17">
        <v>0.22625400000000001</v>
      </c>
      <c r="R17">
        <v>0.29849199999999998</v>
      </c>
      <c r="S17">
        <v>0.28669800000000001</v>
      </c>
      <c r="T17">
        <v>0.212063</v>
      </c>
      <c r="U17">
        <v>0.223491</v>
      </c>
      <c r="V17">
        <v>3.3541000000000001E-2</v>
      </c>
      <c r="W17">
        <v>3.4936000000000002E-2</v>
      </c>
      <c r="X17">
        <v>8.8350000000000008E-3</v>
      </c>
      <c r="Y17">
        <v>2.8010000000000001E-3</v>
      </c>
      <c r="Z17">
        <v>8.6805999999999994E-2</v>
      </c>
      <c r="AA17">
        <v>2.5319206439999999</v>
      </c>
      <c r="AB17">
        <v>9.0173540729999999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95782-CE47-4381-AE87-FF81C0AC1A00}">
  <dimension ref="A1:F25"/>
  <sheetViews>
    <sheetView workbookViewId="0">
      <selection sqref="A1:F25"/>
    </sheetView>
  </sheetViews>
  <sheetFormatPr defaultRowHeight="14.5" x14ac:dyDescent="0.35"/>
  <cols>
    <col min="1" max="2" width="8.7265625" style="7"/>
    <col min="3" max="3" width="15.36328125" style="7" customWidth="1"/>
    <col min="4" max="5" width="8.7265625" style="7"/>
    <col min="6" max="6" width="15.36328125" style="7" customWidth="1"/>
  </cols>
  <sheetData>
    <row r="1" spans="1:6" s="6" customFormat="1" ht="29" x14ac:dyDescent="0.35">
      <c r="A1" s="8" t="s">
        <v>159</v>
      </c>
      <c r="B1" s="8" t="s">
        <v>160</v>
      </c>
      <c r="C1" s="8" t="s">
        <v>161</v>
      </c>
      <c r="D1" s="8" t="s">
        <v>159</v>
      </c>
      <c r="E1" s="8" t="s">
        <v>160</v>
      </c>
      <c r="F1" s="8" t="s">
        <v>161</v>
      </c>
    </row>
    <row r="2" spans="1:6" x14ac:dyDescent="0.35">
      <c r="A2" s="9" t="s">
        <v>18</v>
      </c>
      <c r="B2" s="9">
        <v>1</v>
      </c>
      <c r="C2" s="9">
        <v>40</v>
      </c>
      <c r="D2" s="9" t="s">
        <v>69</v>
      </c>
      <c r="E2" s="9">
        <v>31</v>
      </c>
      <c r="F2" s="9">
        <v>60</v>
      </c>
    </row>
    <row r="3" spans="1:6" x14ac:dyDescent="0.35">
      <c r="A3" s="9" t="s">
        <v>22</v>
      </c>
      <c r="B3" s="9">
        <v>4</v>
      </c>
      <c r="C3" s="9">
        <v>80</v>
      </c>
      <c r="D3" s="9" t="s">
        <v>71</v>
      </c>
      <c r="E3" s="9">
        <v>32</v>
      </c>
      <c r="F3" s="9">
        <v>40</v>
      </c>
    </row>
    <row r="4" spans="1:6" x14ac:dyDescent="0.35">
      <c r="A4" s="9" t="s">
        <v>24</v>
      </c>
      <c r="B4" s="9">
        <v>5</v>
      </c>
      <c r="C4" s="9">
        <v>40</v>
      </c>
      <c r="D4" s="9" t="s">
        <v>73</v>
      </c>
      <c r="E4" s="9">
        <v>33</v>
      </c>
      <c r="F4" s="9">
        <v>40</v>
      </c>
    </row>
    <row r="5" spans="1:6" x14ac:dyDescent="0.35">
      <c r="A5" s="9" t="s">
        <v>26</v>
      </c>
      <c r="B5" s="9">
        <v>6</v>
      </c>
      <c r="C5" s="9">
        <v>120</v>
      </c>
      <c r="D5" s="9" t="s">
        <v>75</v>
      </c>
      <c r="E5" s="9">
        <v>34</v>
      </c>
      <c r="F5" s="9">
        <v>40</v>
      </c>
    </row>
    <row r="6" spans="1:6" x14ac:dyDescent="0.35">
      <c r="A6" s="9" t="s">
        <v>1</v>
      </c>
      <c r="B6" s="9">
        <v>8</v>
      </c>
      <c r="C6" s="9">
        <v>80</v>
      </c>
      <c r="D6" s="9" t="s">
        <v>77</v>
      </c>
      <c r="E6" s="9">
        <v>35</v>
      </c>
      <c r="F6" s="9">
        <v>80</v>
      </c>
    </row>
    <row r="7" spans="1:6" x14ac:dyDescent="0.35">
      <c r="A7" s="9" t="s">
        <v>29</v>
      </c>
      <c r="B7" s="9">
        <v>9</v>
      </c>
      <c r="C7" s="9">
        <v>40</v>
      </c>
      <c r="D7" s="9" t="s">
        <v>79</v>
      </c>
      <c r="E7" s="9">
        <v>36</v>
      </c>
      <c r="F7" s="9">
        <v>40</v>
      </c>
    </row>
    <row r="8" spans="1:6" x14ac:dyDescent="0.35">
      <c r="A8" s="9" t="s">
        <v>31</v>
      </c>
      <c r="B8" s="9">
        <v>10</v>
      </c>
      <c r="C8" s="9">
        <v>40</v>
      </c>
      <c r="D8" s="9" t="s">
        <v>81</v>
      </c>
      <c r="E8" s="9">
        <v>37</v>
      </c>
      <c r="F8" s="9">
        <v>40</v>
      </c>
    </row>
    <row r="9" spans="1:6" x14ac:dyDescent="0.35">
      <c r="A9" s="9" t="s">
        <v>33</v>
      </c>
      <c r="B9" s="9">
        <v>12</v>
      </c>
      <c r="C9" s="9">
        <v>60</v>
      </c>
      <c r="D9" s="9" t="s">
        <v>83</v>
      </c>
      <c r="E9" s="9">
        <v>38</v>
      </c>
      <c r="F9" s="9">
        <v>60</v>
      </c>
    </row>
    <row r="10" spans="1:6" x14ac:dyDescent="0.35">
      <c r="A10" s="9" t="s">
        <v>35</v>
      </c>
      <c r="B10" s="9">
        <v>13</v>
      </c>
      <c r="C10" s="9">
        <v>40</v>
      </c>
      <c r="D10" s="9" t="s">
        <v>85</v>
      </c>
      <c r="E10" s="9">
        <v>39</v>
      </c>
      <c r="F10" s="9">
        <v>40</v>
      </c>
    </row>
    <row r="11" spans="1:6" x14ac:dyDescent="0.35">
      <c r="A11" s="9" t="s">
        <v>39</v>
      </c>
      <c r="B11" s="9">
        <v>16</v>
      </c>
      <c r="C11" s="9">
        <v>120</v>
      </c>
      <c r="D11" s="9" t="s">
        <v>87</v>
      </c>
      <c r="E11" s="9">
        <v>40</v>
      </c>
      <c r="F11" s="9">
        <v>80</v>
      </c>
    </row>
    <row r="12" spans="1:6" x14ac:dyDescent="0.35">
      <c r="A12" s="9" t="s">
        <v>41</v>
      </c>
      <c r="B12" s="9">
        <v>17</v>
      </c>
      <c r="C12" s="9">
        <v>60</v>
      </c>
      <c r="D12" s="9" t="s">
        <v>89</v>
      </c>
      <c r="E12" s="9">
        <v>41</v>
      </c>
      <c r="F12" s="9">
        <v>120</v>
      </c>
    </row>
    <row r="13" spans="1:6" x14ac:dyDescent="0.35">
      <c r="A13" s="9" t="s">
        <v>43</v>
      </c>
      <c r="B13" s="9">
        <v>18</v>
      </c>
      <c r="C13" s="9">
        <v>60</v>
      </c>
      <c r="D13" s="9" t="s">
        <v>91</v>
      </c>
      <c r="E13" s="9">
        <v>42</v>
      </c>
      <c r="F13" s="9">
        <v>40</v>
      </c>
    </row>
    <row r="14" spans="1:6" x14ac:dyDescent="0.35">
      <c r="A14" s="9" t="s">
        <v>45</v>
      </c>
      <c r="B14" s="9">
        <v>19</v>
      </c>
      <c r="C14" s="9">
        <v>60</v>
      </c>
      <c r="D14" s="9" t="s">
        <v>93</v>
      </c>
      <c r="E14" s="9">
        <v>44</v>
      </c>
      <c r="F14" s="9">
        <v>40</v>
      </c>
    </row>
    <row r="15" spans="1:6" x14ac:dyDescent="0.35">
      <c r="A15" s="9" t="s">
        <v>47</v>
      </c>
      <c r="B15" s="9">
        <v>20</v>
      </c>
      <c r="C15" s="9">
        <v>80</v>
      </c>
      <c r="D15" s="9" t="s">
        <v>95</v>
      </c>
      <c r="E15" s="9">
        <v>45</v>
      </c>
      <c r="F15" s="9">
        <v>40</v>
      </c>
    </row>
    <row r="16" spans="1:6" x14ac:dyDescent="0.35">
      <c r="A16" s="9" t="s">
        <v>49</v>
      </c>
      <c r="B16" s="9">
        <v>21</v>
      </c>
      <c r="C16" s="9">
        <v>40</v>
      </c>
      <c r="D16" s="9" t="s">
        <v>97</v>
      </c>
      <c r="E16" s="9">
        <v>46</v>
      </c>
      <c r="F16" s="9">
        <v>60</v>
      </c>
    </row>
    <row r="17" spans="1:6" x14ac:dyDescent="0.35">
      <c r="A17" s="9" t="s">
        <v>51</v>
      </c>
      <c r="B17" s="9">
        <v>22</v>
      </c>
      <c r="C17" s="9">
        <v>40</v>
      </c>
      <c r="D17" s="9" t="s">
        <v>99</v>
      </c>
      <c r="E17" s="9">
        <v>47</v>
      </c>
      <c r="F17" s="9">
        <v>40</v>
      </c>
    </row>
    <row r="18" spans="1:6" x14ac:dyDescent="0.35">
      <c r="A18" s="9" t="s">
        <v>53</v>
      </c>
      <c r="B18" s="9">
        <v>23</v>
      </c>
      <c r="C18" s="9">
        <v>40</v>
      </c>
      <c r="D18" s="9" t="s">
        <v>101</v>
      </c>
      <c r="E18" s="9">
        <v>48</v>
      </c>
      <c r="F18" s="9">
        <v>80</v>
      </c>
    </row>
    <row r="19" spans="1:6" x14ac:dyDescent="0.35">
      <c r="A19" s="9" t="s">
        <v>55</v>
      </c>
      <c r="B19" s="9">
        <v>24</v>
      </c>
      <c r="C19" s="9">
        <v>40</v>
      </c>
      <c r="D19" s="9" t="s">
        <v>103</v>
      </c>
      <c r="E19" s="9">
        <v>49</v>
      </c>
      <c r="F19" s="9">
        <v>40</v>
      </c>
    </row>
    <row r="20" spans="1:6" x14ac:dyDescent="0.35">
      <c r="A20" s="9" t="s">
        <v>57</v>
      </c>
      <c r="B20" s="9">
        <v>25</v>
      </c>
      <c r="C20" s="9">
        <v>40</v>
      </c>
      <c r="D20" s="9" t="s">
        <v>105</v>
      </c>
      <c r="E20" s="9">
        <v>50</v>
      </c>
      <c r="F20" s="9">
        <v>40</v>
      </c>
    </row>
    <row r="21" spans="1:6" x14ac:dyDescent="0.35">
      <c r="A21" s="9" t="s">
        <v>59</v>
      </c>
      <c r="B21" s="9">
        <v>26</v>
      </c>
      <c r="C21" s="9">
        <v>40</v>
      </c>
      <c r="D21" s="9" t="s">
        <v>107</v>
      </c>
      <c r="E21" s="9">
        <v>51</v>
      </c>
      <c r="F21" s="9">
        <v>40</v>
      </c>
    </row>
    <row r="22" spans="1:6" x14ac:dyDescent="0.35">
      <c r="A22" s="9" t="s">
        <v>61</v>
      </c>
      <c r="B22" s="9">
        <v>27</v>
      </c>
      <c r="C22" s="9">
        <v>60</v>
      </c>
      <c r="D22" s="9" t="s">
        <v>109</v>
      </c>
      <c r="E22" s="9">
        <v>53</v>
      </c>
      <c r="F22" s="9">
        <v>120</v>
      </c>
    </row>
    <row r="23" spans="1:6" x14ac:dyDescent="0.35">
      <c r="A23" s="9" t="s">
        <v>63</v>
      </c>
      <c r="B23" s="9">
        <v>28</v>
      </c>
      <c r="C23" s="9">
        <v>40</v>
      </c>
      <c r="D23" s="9" t="s">
        <v>111</v>
      </c>
      <c r="E23" s="9">
        <v>54</v>
      </c>
      <c r="F23" s="9">
        <v>40</v>
      </c>
    </row>
    <row r="24" spans="1:6" x14ac:dyDescent="0.35">
      <c r="A24" s="9" t="s">
        <v>65</v>
      </c>
      <c r="B24" s="9">
        <v>29</v>
      </c>
      <c r="C24" s="9">
        <v>60</v>
      </c>
      <c r="D24" s="9" t="s">
        <v>113</v>
      </c>
      <c r="E24" s="9">
        <v>55</v>
      </c>
      <c r="F24" s="9">
        <v>40</v>
      </c>
    </row>
    <row r="25" spans="1:6" x14ac:dyDescent="0.35">
      <c r="A25" s="9" t="s">
        <v>67</v>
      </c>
      <c r="B25" s="9">
        <v>30</v>
      </c>
      <c r="C25" s="9">
        <v>120</v>
      </c>
      <c r="D25" s="9" t="s">
        <v>115</v>
      </c>
      <c r="E25" s="9">
        <v>56</v>
      </c>
      <c r="F25" s="9">
        <v>80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11840-1753-4615-8E7C-ADB8E7A98037}">
  <dimension ref="A1:G4"/>
  <sheetViews>
    <sheetView workbookViewId="0">
      <selection activeCell="E8" sqref="E8"/>
    </sheetView>
  </sheetViews>
  <sheetFormatPr defaultRowHeight="14.5" x14ac:dyDescent="0.35"/>
  <cols>
    <col min="2" max="2" width="13.1796875" customWidth="1"/>
    <col min="3" max="3" width="12.1796875" customWidth="1"/>
    <col min="4" max="4" width="14.453125" customWidth="1"/>
    <col min="5" max="5" width="23.6328125" customWidth="1"/>
    <col min="6" max="6" width="14.36328125" customWidth="1"/>
  </cols>
  <sheetData>
    <row r="1" spans="1:7" s="5" customFormat="1" ht="43.5" x14ac:dyDescent="0.35">
      <c r="A1" s="5" t="s">
        <v>159</v>
      </c>
      <c r="B1" s="5" t="s">
        <v>164</v>
      </c>
      <c r="C1" s="5" t="s">
        <v>165</v>
      </c>
      <c r="D1" s="5" t="s">
        <v>166</v>
      </c>
      <c r="E1" s="5" t="s">
        <v>163</v>
      </c>
      <c r="F1" s="5" t="s">
        <v>162</v>
      </c>
      <c r="G1" s="5" t="s">
        <v>167</v>
      </c>
    </row>
    <row r="2" spans="1:7" x14ac:dyDescent="0.35">
      <c r="A2" t="s">
        <v>33</v>
      </c>
      <c r="B2" s="4">
        <v>401000</v>
      </c>
      <c r="C2" s="2">
        <v>0</v>
      </c>
      <c r="D2" s="4">
        <f>(1-C2)*B2</f>
        <v>401000</v>
      </c>
      <c r="E2" s="4">
        <v>6710</v>
      </c>
      <c r="F2">
        <f>ROUND(D2/E2,0)</f>
        <v>60</v>
      </c>
      <c r="G2">
        <f>ROUND(D2*'Emission Factors'!$D$9*'Emission Factors'!$E$9*'Emission Factors'!$K$9/2000,0)</f>
        <v>1473</v>
      </c>
    </row>
    <row r="3" spans="1:7" x14ac:dyDescent="0.35">
      <c r="A3" t="s">
        <v>101</v>
      </c>
      <c r="B3" s="4">
        <v>33500</v>
      </c>
      <c r="C3" s="2">
        <v>0.25</v>
      </c>
      <c r="D3" s="4">
        <f>(1-C3)*B3</f>
        <v>25125</v>
      </c>
      <c r="E3" s="4">
        <v>220</v>
      </c>
      <c r="F3">
        <f>ROUND(D3/E3,0)</f>
        <v>114</v>
      </c>
      <c r="G3">
        <f>ROUND(D3*'Emission Factors'!$D$9*'Emission Factors'!$E$9*'Emission Factors'!$K$9/2000,0)</f>
        <v>92</v>
      </c>
    </row>
    <row r="4" spans="1:7" x14ac:dyDescent="0.35">
      <c r="A4" t="s">
        <v>51</v>
      </c>
      <c r="B4" s="4">
        <v>461520</v>
      </c>
      <c r="C4" s="3">
        <v>0.625</v>
      </c>
      <c r="D4" s="4">
        <f>(1-C4)*B4</f>
        <v>173070</v>
      </c>
      <c r="E4" s="4">
        <v>6259</v>
      </c>
      <c r="F4">
        <f>ROUND(D4/E4,0)</f>
        <v>28</v>
      </c>
      <c r="G4">
        <f>ROUND(D4*'Emission Factors'!$D$9*'Emission Factors'!$E$9*'Emission Factors'!$K$9/2000,0)</f>
        <v>636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README</vt:lpstr>
      <vt:lpstr>STATE LOOKUP</vt:lpstr>
      <vt:lpstr>MONTH LOOKUP</vt:lpstr>
      <vt:lpstr>Emission Factors</vt:lpstr>
      <vt:lpstr>Field Size by State</vt:lpstr>
      <vt:lpstr>Sugarcane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Vukovich, Jeffrey</cp:lastModifiedBy>
  <dcterms:created xsi:type="dcterms:W3CDTF">2021-10-05T16:48:21Z</dcterms:created>
  <dcterms:modified xsi:type="dcterms:W3CDTF">2023-02-14T16:34:17Z</dcterms:modified>
</cp:coreProperties>
</file>