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yth\Documents\FY15\ozone\reports\"/>
    </mc:Choice>
  </mc:AlternateContent>
  <bookViews>
    <workbookView xWindow="255" yWindow="2880" windowWidth="17280" windowHeight="7365" tabRatio="618"/>
  </bookViews>
  <sheets>
    <sheet name="README" sheetId="19" r:id="rId1"/>
    <sheet name="All Sectors" sheetId="21" r:id="rId2"/>
    <sheet name="State Totals" sheetId="30" r:id="rId3"/>
    <sheet name="Model Species" sheetId="20" r:id="rId4"/>
    <sheet name="afdust" sheetId="1" r:id="rId5"/>
    <sheet name="biogenics" sheetId="29" r:id="rId6"/>
    <sheet name="ag" sheetId="2" r:id="rId7"/>
    <sheet name="c1c2rail" sheetId="3" r:id="rId8"/>
    <sheet name="nonpt" sheetId="9" r:id="rId9"/>
    <sheet name="nonroad" sheetId="5" r:id="rId10"/>
    <sheet name="onroad all but RFL" sheetId="31" r:id="rId11"/>
    <sheet name="onroad RPD" sheetId="14" r:id="rId12"/>
    <sheet name="onroad RPP" sheetId="15" r:id="rId13"/>
    <sheet name="onroad RPV" sheetId="16" r:id="rId14"/>
    <sheet name="onroad_rfl RPD" sheetId="17" r:id="rId15"/>
    <sheet name="onroad_rfl RPV" sheetId="18" r:id="rId16"/>
    <sheet name="c3marine" sheetId="4" r:id="rId17"/>
    <sheet name="othar" sheetId="6" r:id="rId18"/>
    <sheet name="othon" sheetId="7" r:id="rId19"/>
    <sheet name="othpt" sheetId="8" r:id="rId20"/>
    <sheet name="ptfire" sheetId="10" r:id="rId21"/>
    <sheet name="ptegu_pk" sheetId="24" r:id="rId22"/>
    <sheet name="ptegu" sheetId="11" r:id="rId23"/>
    <sheet name="ptnonipm" sheetId="12" r:id="rId24"/>
    <sheet name="pt_oilgas" sheetId="25" r:id="rId25"/>
    <sheet name="np_oilgas" sheetId="27" r:id="rId26"/>
    <sheet name="rwc" sheetId="13" r:id="rId27"/>
  </sheets>
  <definedNames>
    <definedName name="_2011ea_v6_11f_12US2_cbo5_soa_ag_state" localSheetId="6">ag!$D$2:$F$54</definedName>
    <definedName name="_xlnm._FilterDatabase" localSheetId="2" hidden="1">'State Totals'!$A$2:$I$51</definedName>
    <definedName name="annual_2011_draft_ptfire_12US2_cbo5_soa" localSheetId="20">ptfire!$J$2:$BI$51</definedName>
    <definedName name="annual_2011ea_v6_11f_afdust_12US2_cmaq_cb05_soa_state" localSheetId="4">afdust!$E$2:$AA$56</definedName>
    <definedName name="annual_2011ea_v6_11f_c1c2rail_12US2_cbo5_soa_state" localSheetId="7">'c1c2rail'!$M$2:$BO$54</definedName>
    <definedName name="annual_2011ea_v6_11f_c3marine_12US2_cbo5_soa_state" localSheetId="16">'c3marine'!$L$2:$BK$56</definedName>
    <definedName name="annual_2011ea_v6_11f_nonpt_12US2_cbo5_soa_state" localSheetId="8">nonpt!$P$2:$BS$54</definedName>
    <definedName name="annual_2011ea_v6_11f_nonroad_12US2_cbo5_soa_state" localSheetId="9">nonroad!$M$2:$BN$58</definedName>
    <definedName name="annual_2011ea_v6_11f_othar_12US2_cmaq_cb05_soa_state" localSheetId="17">othar!$J$2:$BK$47</definedName>
    <definedName name="annual_2011ea_v6_11f_othon_12US2_cmaq_cb05_soa_state" localSheetId="18">othon!$J$2:$BK$47</definedName>
    <definedName name="annual_2011ea_v6_11f_othpt_12US2_cmaq_cb05_soa_state" localSheetId="19">othpt!$M$2:$BN$49</definedName>
    <definedName name="annual_2011ea_v6_11f_ptipm_12US2_cbo5_soa_state" localSheetId="22">ptegu!$P$2:$BU$54</definedName>
    <definedName name="annual_2011ea_v6_11f_ptnonipm_12US2_cbo5_soa_state" localSheetId="24">pt_oilgas!$P$2:$BS$54</definedName>
    <definedName name="annual_2011ea_v6_11f_ptnonipm_12US2_cbo5_soa_state" localSheetId="23">ptnonipm!$P$2:$BS$54</definedName>
    <definedName name="annual_2011ea_v6_11f_rwc_12US2_cbo5_soa_state" localSheetId="26">rwc!$N$2:$BP$54</definedName>
    <definedName name="beis">biogenics!$A$2:$Q$51</definedName>
    <definedName name="rep_state_annual_onroad_rfl_RPD_2011ea_v6_11f_12US2_1" localSheetId="14">'onroad_rfl RPD'!$B$2:$AB$51</definedName>
    <definedName name="rep_state_annual_onroad_rfl_RPV_2011ea_v6_11f_12US2" localSheetId="15">'onroad_rfl RPV'!$B$2:$AB$51</definedName>
    <definedName name="rep_state_annual_onroad_RPD_2011ea_v6_11f_12US2" localSheetId="11">'onroad RPD'!$B$2:$CL$51</definedName>
    <definedName name="rep_state_annual_onroad_RPP_2011ea_v6_11f_12US2" localSheetId="12">'onroad RPP'!$B$2:$AB$51</definedName>
    <definedName name="rep_state_annual_onroad_RPV_2011ea_v6_11f_12US2" localSheetId="13">'onroad RPV'!$B$2:$DB$51</definedName>
  </definedNames>
  <calcPr calcId="152511"/>
</workbook>
</file>

<file path=xl/calcChain.xml><?xml version="1.0" encoding="utf-8"?>
<calcChain xmlns="http://schemas.openxmlformats.org/spreadsheetml/2006/main">
  <c r="H63" i="31" l="1"/>
  <c r="G63" i="31"/>
  <c r="F63" i="31"/>
  <c r="E63" i="31"/>
  <c r="D63" i="31"/>
  <c r="C63" i="31"/>
  <c r="B63" i="31"/>
  <c r="H62" i="31"/>
  <c r="G62" i="31"/>
  <c r="F62" i="31"/>
  <c r="E62" i="31"/>
  <c r="D62" i="31"/>
  <c r="C62" i="31"/>
  <c r="B62" i="31"/>
  <c r="H61" i="31"/>
  <c r="G61" i="31"/>
  <c r="F61" i="31"/>
  <c r="E61" i="31"/>
  <c r="D61" i="31"/>
  <c r="C61" i="31"/>
  <c r="B61" i="31"/>
  <c r="B62" i="2" l="1"/>
  <c r="AZ62" i="1"/>
  <c r="AY62" i="1"/>
  <c r="D51" i="30" l="1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AZ51" i="1" l="1"/>
  <c r="AY51" i="1" s="1"/>
  <c r="AZ50" i="1"/>
  <c r="AY50" i="1"/>
  <c r="BB50" i="1" s="1"/>
  <c r="AZ49" i="1"/>
  <c r="AY49" i="1" s="1"/>
  <c r="AZ48" i="1"/>
  <c r="AY48" i="1" s="1"/>
  <c r="BB48" i="1" s="1"/>
  <c r="AZ47" i="1"/>
  <c r="AY47" i="1" s="1"/>
  <c r="AZ46" i="1"/>
  <c r="AY46" i="1"/>
  <c r="AZ45" i="1"/>
  <c r="AY45" i="1" s="1"/>
  <c r="AZ44" i="1"/>
  <c r="AY44" i="1" s="1"/>
  <c r="BB44" i="1" s="1"/>
  <c r="AZ43" i="1"/>
  <c r="AY43" i="1" s="1"/>
  <c r="AZ42" i="1"/>
  <c r="AY42" i="1"/>
  <c r="BB42" i="1" s="1"/>
  <c r="AZ41" i="1"/>
  <c r="BF41" i="1" s="1"/>
  <c r="AZ40" i="1"/>
  <c r="AY40" i="1" s="1"/>
  <c r="BB40" i="1" s="1"/>
  <c r="AZ39" i="1"/>
  <c r="AY39" i="1" s="1"/>
  <c r="AZ38" i="1"/>
  <c r="AY38" i="1"/>
  <c r="AZ37" i="1"/>
  <c r="AY37" i="1" s="1"/>
  <c r="AZ36" i="1"/>
  <c r="AY36" i="1" s="1"/>
  <c r="BB36" i="1" s="1"/>
  <c r="AZ35" i="1"/>
  <c r="AY35" i="1" s="1"/>
  <c r="AZ34" i="1"/>
  <c r="AY34" i="1"/>
  <c r="BB34" i="1" s="1"/>
  <c r="AZ33" i="1"/>
  <c r="AY33" i="1" s="1"/>
  <c r="AZ32" i="1"/>
  <c r="AY32" i="1" s="1"/>
  <c r="BB32" i="1" s="1"/>
  <c r="AZ31" i="1"/>
  <c r="AY31" i="1" s="1"/>
  <c r="AZ30" i="1"/>
  <c r="AY30" i="1"/>
  <c r="BB30" i="1" s="1"/>
  <c r="AZ29" i="1"/>
  <c r="AY29" i="1" s="1"/>
  <c r="AZ28" i="1"/>
  <c r="AY28" i="1" s="1"/>
  <c r="BB28" i="1" s="1"/>
  <c r="AZ27" i="1"/>
  <c r="AY27" i="1" s="1"/>
  <c r="AZ26" i="1"/>
  <c r="AY26" i="1"/>
  <c r="BB26" i="1" s="1"/>
  <c r="AZ25" i="1"/>
  <c r="AY25" i="1" s="1"/>
  <c r="AZ24" i="1"/>
  <c r="AY24" i="1" s="1"/>
  <c r="BB24" i="1" s="1"/>
  <c r="AZ23" i="1"/>
  <c r="AY23" i="1" s="1"/>
  <c r="AZ22" i="1"/>
  <c r="AY22" i="1"/>
  <c r="BB22" i="1" s="1"/>
  <c r="AZ21" i="1"/>
  <c r="AY21" i="1" s="1"/>
  <c r="AZ20" i="1"/>
  <c r="AY20" i="1" s="1"/>
  <c r="BB20" i="1" s="1"/>
  <c r="AZ19" i="1"/>
  <c r="AY19" i="1" s="1"/>
  <c r="AZ18" i="1"/>
  <c r="AY18" i="1"/>
  <c r="BB18" i="1" s="1"/>
  <c r="AZ17" i="1"/>
  <c r="AY17" i="1" s="1"/>
  <c r="AZ16" i="1"/>
  <c r="AY16" i="1" s="1"/>
  <c r="BB16" i="1" s="1"/>
  <c r="AZ15" i="1"/>
  <c r="AY15" i="1" s="1"/>
  <c r="AZ14" i="1"/>
  <c r="AY14" i="1"/>
  <c r="BB14" i="1" s="1"/>
  <c r="AZ13" i="1"/>
  <c r="BF13" i="1" s="1"/>
  <c r="AZ12" i="1"/>
  <c r="AY12" i="1" s="1"/>
  <c r="BB12" i="1" s="1"/>
  <c r="AZ11" i="1"/>
  <c r="AY11" i="1" s="1"/>
  <c r="AZ10" i="1"/>
  <c r="AY10" i="1"/>
  <c r="BB10" i="1" s="1"/>
  <c r="AZ9" i="1"/>
  <c r="AY9" i="1" s="1"/>
  <c r="AZ8" i="1"/>
  <c r="AY8" i="1" s="1"/>
  <c r="BB8" i="1" s="1"/>
  <c r="AZ7" i="1"/>
  <c r="BC7" i="1" s="1"/>
  <c r="AZ6" i="1"/>
  <c r="AY6" i="1"/>
  <c r="BB6" i="1" s="1"/>
  <c r="AZ5" i="1"/>
  <c r="AY5" i="1" s="1"/>
  <c r="AZ4" i="1"/>
  <c r="AY4" i="1" s="1"/>
  <c r="BB4" i="1" s="1"/>
  <c r="BC51" i="1"/>
  <c r="BB46" i="1"/>
  <c r="BB38" i="1"/>
  <c r="BF29" i="1"/>
  <c r="BF45" i="1"/>
  <c r="BC35" i="1"/>
  <c r="BF6" i="1"/>
  <c r="BF16" i="1"/>
  <c r="BF30" i="1"/>
  <c r="BF38" i="1"/>
  <c r="BF48" i="1"/>
  <c r="AZ3" i="1"/>
  <c r="BC3" i="1" s="1"/>
  <c r="BC44" i="1"/>
  <c r="BC38" i="1"/>
  <c r="BC26" i="1"/>
  <c r="BC18" i="1"/>
  <c r="BC10" i="1"/>
  <c r="BB54" i="1"/>
  <c r="BC54" i="1"/>
  <c r="BB55" i="1"/>
  <c r="BC55" i="1"/>
  <c r="BB56" i="1"/>
  <c r="BC56" i="1"/>
  <c r="C62" i="1"/>
  <c r="C65" i="1" s="1"/>
  <c r="B62" i="1"/>
  <c r="B65" i="1" s="1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BK61" i="13"/>
  <c r="BL61" i="13"/>
  <c r="BM61" i="13"/>
  <c r="BN61" i="13"/>
  <c r="BO61" i="13"/>
  <c r="BP61" i="13"/>
  <c r="L63" i="13"/>
  <c r="K63" i="13"/>
  <c r="J63" i="13"/>
  <c r="I63" i="13"/>
  <c r="H63" i="13"/>
  <c r="G63" i="13"/>
  <c r="F63" i="13"/>
  <c r="E63" i="13"/>
  <c r="D63" i="13"/>
  <c r="N19" i="21" s="1"/>
  <c r="C63" i="13"/>
  <c r="B63" i="13"/>
  <c r="L19" i="21" s="1"/>
  <c r="N63" i="27"/>
  <c r="M63" i="27"/>
  <c r="L63" i="27"/>
  <c r="K63" i="27"/>
  <c r="J63" i="27"/>
  <c r="I63" i="27"/>
  <c r="H63" i="27"/>
  <c r="G63" i="27"/>
  <c r="F63" i="27"/>
  <c r="P9" i="21" s="1"/>
  <c r="E63" i="27"/>
  <c r="D63" i="27"/>
  <c r="C63" i="27"/>
  <c r="B63" i="27"/>
  <c r="L9" i="21" s="1"/>
  <c r="N63" i="25"/>
  <c r="M63" i="25"/>
  <c r="L63" i="25"/>
  <c r="K63" i="25"/>
  <c r="J63" i="25"/>
  <c r="I63" i="25"/>
  <c r="H63" i="25"/>
  <c r="G63" i="25"/>
  <c r="F63" i="25"/>
  <c r="P18" i="21" s="1"/>
  <c r="E63" i="25"/>
  <c r="O18" i="21" s="1"/>
  <c r="D63" i="25"/>
  <c r="N18" i="21" s="1"/>
  <c r="C63" i="25"/>
  <c r="M18" i="21" s="1"/>
  <c r="B63" i="25"/>
  <c r="L18" i="21" s="1"/>
  <c r="N63" i="12"/>
  <c r="M63" i="12"/>
  <c r="L63" i="12"/>
  <c r="K63" i="12"/>
  <c r="J63" i="12"/>
  <c r="I63" i="12"/>
  <c r="H63" i="12"/>
  <c r="G63" i="12"/>
  <c r="F63" i="12"/>
  <c r="P17" i="21" s="1"/>
  <c r="E63" i="12"/>
  <c r="O17" i="21" s="1"/>
  <c r="D63" i="12"/>
  <c r="C63" i="12"/>
  <c r="M17" i="21" s="1"/>
  <c r="B63" i="12"/>
  <c r="L17" i="21" s="1"/>
  <c r="N63" i="11"/>
  <c r="M63" i="11"/>
  <c r="L63" i="11"/>
  <c r="K63" i="11"/>
  <c r="J63" i="11"/>
  <c r="I63" i="11"/>
  <c r="H63" i="11"/>
  <c r="G63" i="11"/>
  <c r="F63" i="11"/>
  <c r="E63" i="11"/>
  <c r="D63" i="11"/>
  <c r="C63" i="11"/>
  <c r="M15" i="21" s="1"/>
  <c r="B63" i="11"/>
  <c r="L15" i="21" s="1"/>
  <c r="M63" i="24"/>
  <c r="L63" i="24"/>
  <c r="K63" i="24"/>
  <c r="J63" i="24"/>
  <c r="I63" i="24"/>
  <c r="H63" i="24"/>
  <c r="R16" i="21" s="1"/>
  <c r="G63" i="24"/>
  <c r="F63" i="24"/>
  <c r="P16" i="21" s="1"/>
  <c r="E63" i="24"/>
  <c r="O16" i="21" s="1"/>
  <c r="D63" i="24"/>
  <c r="N16" i="21" s="1"/>
  <c r="C63" i="24"/>
  <c r="M16" i="21" s="1"/>
  <c r="B63" i="24"/>
  <c r="L16" i="21" s="1"/>
  <c r="H63" i="10"/>
  <c r="G63" i="10"/>
  <c r="Q13" i="21" s="1"/>
  <c r="F63" i="10"/>
  <c r="E63" i="10"/>
  <c r="O13" i="21" s="1"/>
  <c r="D63" i="10"/>
  <c r="C63" i="10"/>
  <c r="M13" i="21" s="1"/>
  <c r="B63" i="10"/>
  <c r="J63" i="4"/>
  <c r="I63" i="4"/>
  <c r="H63" i="4"/>
  <c r="G63" i="4"/>
  <c r="F63" i="4"/>
  <c r="E63" i="4"/>
  <c r="D63" i="4"/>
  <c r="C63" i="4"/>
  <c r="B63" i="4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C63" i="17"/>
  <c r="DB63" i="16"/>
  <c r="DA63" i="16"/>
  <c r="CZ63" i="16"/>
  <c r="CY63" i="16"/>
  <c r="CX63" i="16"/>
  <c r="CW63" i="16"/>
  <c r="CV63" i="16"/>
  <c r="CU63" i="16"/>
  <c r="CT63" i="16"/>
  <c r="CS63" i="16"/>
  <c r="CR63" i="16"/>
  <c r="CQ63" i="16"/>
  <c r="CP63" i="16"/>
  <c r="CO63" i="16"/>
  <c r="CN63" i="16"/>
  <c r="CM63" i="16"/>
  <c r="CL63" i="16"/>
  <c r="CK63" i="16"/>
  <c r="CJ63" i="16"/>
  <c r="CI63" i="16"/>
  <c r="CH63" i="16"/>
  <c r="CG63" i="16"/>
  <c r="CF63" i="16"/>
  <c r="CE63" i="16"/>
  <c r="CD63" i="16"/>
  <c r="CC63" i="16"/>
  <c r="CB63" i="16"/>
  <c r="CA63" i="16"/>
  <c r="BZ63" i="16"/>
  <c r="BY63" i="16"/>
  <c r="BX63" i="16"/>
  <c r="BW63" i="16"/>
  <c r="BV63" i="16"/>
  <c r="BU63" i="16"/>
  <c r="BT63" i="16"/>
  <c r="BS63" i="16"/>
  <c r="BR63" i="16"/>
  <c r="BQ63" i="16"/>
  <c r="BP63" i="16"/>
  <c r="BO63" i="16"/>
  <c r="BN63" i="16"/>
  <c r="BM63" i="16"/>
  <c r="BL63" i="16"/>
  <c r="BK63" i="16"/>
  <c r="BJ63" i="16"/>
  <c r="BI63" i="16"/>
  <c r="BH63" i="16"/>
  <c r="BG63" i="16"/>
  <c r="BF63" i="16"/>
  <c r="BE63" i="16"/>
  <c r="BD63" i="16"/>
  <c r="BC63" i="16"/>
  <c r="BB63" i="16"/>
  <c r="BA63" i="16"/>
  <c r="AZ63" i="16"/>
  <c r="AY63" i="16"/>
  <c r="AX63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CL63" i="14"/>
  <c r="CK63" i="14"/>
  <c r="CJ63" i="14"/>
  <c r="CI63" i="14"/>
  <c r="CH63" i="14"/>
  <c r="CG63" i="14"/>
  <c r="CF63" i="14"/>
  <c r="CE63" i="14"/>
  <c r="CD63" i="14"/>
  <c r="CC63" i="14"/>
  <c r="CB63" i="14"/>
  <c r="CA63" i="14"/>
  <c r="BZ63" i="14"/>
  <c r="BY63" i="14"/>
  <c r="BX63" i="14"/>
  <c r="BW63" i="14"/>
  <c r="BV63" i="14"/>
  <c r="BU63" i="14"/>
  <c r="BT63" i="14"/>
  <c r="BS63" i="14"/>
  <c r="BR63" i="14"/>
  <c r="BQ63" i="14"/>
  <c r="BP63" i="14"/>
  <c r="BO63" i="14"/>
  <c r="BN63" i="14"/>
  <c r="BM63" i="14"/>
  <c r="BL63" i="14"/>
  <c r="BK63" i="14"/>
  <c r="BJ63" i="14"/>
  <c r="BI63" i="14"/>
  <c r="BH63" i="14"/>
  <c r="BG63" i="14"/>
  <c r="BF63" i="14"/>
  <c r="BE63" i="14"/>
  <c r="BD63" i="14"/>
  <c r="BC63" i="14"/>
  <c r="BB63" i="14"/>
  <c r="BA63" i="14"/>
  <c r="AZ63" i="14"/>
  <c r="AY63" i="14"/>
  <c r="AX63" i="14"/>
  <c r="AW63" i="14"/>
  <c r="AV63" i="14"/>
  <c r="AU63" i="14"/>
  <c r="AT63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K63" i="5"/>
  <c r="J63" i="5"/>
  <c r="I63" i="5"/>
  <c r="H63" i="5"/>
  <c r="R10" i="21" s="1"/>
  <c r="G63" i="5"/>
  <c r="F63" i="5"/>
  <c r="E63" i="5"/>
  <c r="D63" i="5"/>
  <c r="C63" i="5"/>
  <c r="M10" i="21" s="1"/>
  <c r="B63" i="5"/>
  <c r="L10" i="21" s="1"/>
  <c r="N63" i="9"/>
  <c r="M63" i="9"/>
  <c r="L63" i="9"/>
  <c r="K63" i="9"/>
  <c r="J63" i="9"/>
  <c r="I63" i="9"/>
  <c r="H63" i="9"/>
  <c r="G63" i="9"/>
  <c r="Q8" i="21" s="1"/>
  <c r="F63" i="9"/>
  <c r="P8" i="21" s="1"/>
  <c r="E63" i="9"/>
  <c r="O8" i="21" s="1"/>
  <c r="D63" i="9"/>
  <c r="N8" i="21" s="1"/>
  <c r="C63" i="9"/>
  <c r="B63" i="9"/>
  <c r="L8" i="21" s="1"/>
  <c r="K63" i="3"/>
  <c r="J63" i="3"/>
  <c r="I63" i="3"/>
  <c r="H63" i="3"/>
  <c r="R7" i="21" s="1"/>
  <c r="G63" i="3"/>
  <c r="Q7" i="21" s="1"/>
  <c r="F63" i="3"/>
  <c r="E63" i="3"/>
  <c r="O7" i="21" s="1"/>
  <c r="D63" i="3"/>
  <c r="C63" i="3"/>
  <c r="M7" i="21" s="1"/>
  <c r="B63" i="3"/>
  <c r="L7" i="21" s="1"/>
  <c r="B63" i="2"/>
  <c r="C63" i="1"/>
  <c r="P5" i="21" s="1"/>
  <c r="B63" i="1"/>
  <c r="O5" i="21" s="1"/>
  <c r="Q16" i="21"/>
  <c r="R19" i="21"/>
  <c r="Q19" i="21"/>
  <c r="P19" i="21"/>
  <c r="O19" i="21"/>
  <c r="M19" i="21"/>
  <c r="R18" i="21"/>
  <c r="Q18" i="21"/>
  <c r="R17" i="21"/>
  <c r="Q17" i="21"/>
  <c r="N17" i="21"/>
  <c r="R15" i="21"/>
  <c r="Q15" i="21"/>
  <c r="P15" i="21"/>
  <c r="O15" i="21"/>
  <c r="N15" i="21"/>
  <c r="R13" i="21"/>
  <c r="P13" i="21"/>
  <c r="N13" i="21"/>
  <c r="L13" i="21"/>
  <c r="Q10" i="21"/>
  <c r="P10" i="21"/>
  <c r="O10" i="21"/>
  <c r="N10" i="21"/>
  <c r="R9" i="21"/>
  <c r="Q9" i="21"/>
  <c r="O9" i="21"/>
  <c r="N9" i="21"/>
  <c r="M9" i="21"/>
  <c r="R8" i="21"/>
  <c r="M8" i="21"/>
  <c r="P14" i="21"/>
  <c r="O14" i="21"/>
  <c r="N14" i="21"/>
  <c r="L14" i="21"/>
  <c r="P7" i="21"/>
  <c r="N7" i="21"/>
  <c r="M6" i="21"/>
  <c r="H51" i="30"/>
  <c r="G51" i="30"/>
  <c r="C51" i="30"/>
  <c r="B51" i="30"/>
  <c r="H50" i="30"/>
  <c r="G50" i="30"/>
  <c r="C50" i="30"/>
  <c r="B50" i="30"/>
  <c r="H49" i="30"/>
  <c r="G49" i="30"/>
  <c r="C49" i="30"/>
  <c r="B49" i="30"/>
  <c r="H48" i="30"/>
  <c r="G48" i="30"/>
  <c r="C48" i="30"/>
  <c r="B48" i="30"/>
  <c r="H47" i="30"/>
  <c r="G47" i="30"/>
  <c r="C47" i="30"/>
  <c r="B47" i="30"/>
  <c r="H46" i="30"/>
  <c r="G46" i="30"/>
  <c r="C46" i="30"/>
  <c r="B46" i="30"/>
  <c r="H45" i="30"/>
  <c r="G45" i="30"/>
  <c r="C45" i="30"/>
  <c r="B45" i="30"/>
  <c r="H44" i="30"/>
  <c r="G44" i="30"/>
  <c r="C44" i="30"/>
  <c r="B44" i="30"/>
  <c r="H43" i="30"/>
  <c r="G43" i="30"/>
  <c r="C43" i="30"/>
  <c r="B43" i="30"/>
  <c r="H42" i="30"/>
  <c r="G42" i="30"/>
  <c r="C42" i="30"/>
  <c r="B42" i="30"/>
  <c r="H41" i="30"/>
  <c r="G41" i="30"/>
  <c r="C41" i="30"/>
  <c r="B41" i="30"/>
  <c r="H40" i="30"/>
  <c r="G40" i="30"/>
  <c r="C40" i="30"/>
  <c r="B40" i="30"/>
  <c r="H39" i="30"/>
  <c r="G39" i="30"/>
  <c r="C39" i="30"/>
  <c r="B39" i="30"/>
  <c r="H38" i="30"/>
  <c r="G38" i="30"/>
  <c r="C38" i="30"/>
  <c r="B38" i="30"/>
  <c r="H37" i="30"/>
  <c r="G37" i="30"/>
  <c r="C37" i="30"/>
  <c r="B37" i="30"/>
  <c r="H36" i="30"/>
  <c r="G36" i="30"/>
  <c r="C36" i="30"/>
  <c r="B36" i="30"/>
  <c r="H35" i="30"/>
  <c r="G35" i="30"/>
  <c r="C35" i="30"/>
  <c r="B35" i="30"/>
  <c r="H34" i="30"/>
  <c r="G34" i="30"/>
  <c r="C34" i="30"/>
  <c r="B34" i="30"/>
  <c r="H33" i="30"/>
  <c r="G33" i="30"/>
  <c r="C33" i="30"/>
  <c r="B33" i="30"/>
  <c r="H32" i="30"/>
  <c r="G32" i="30"/>
  <c r="C32" i="30"/>
  <c r="B32" i="30"/>
  <c r="H31" i="30"/>
  <c r="G31" i="30"/>
  <c r="C31" i="30"/>
  <c r="B31" i="30"/>
  <c r="H30" i="30"/>
  <c r="G30" i="30"/>
  <c r="C30" i="30"/>
  <c r="B30" i="30"/>
  <c r="H29" i="30"/>
  <c r="G29" i="30"/>
  <c r="C29" i="30"/>
  <c r="B29" i="30"/>
  <c r="H28" i="30"/>
  <c r="G28" i="30"/>
  <c r="C28" i="30"/>
  <c r="B28" i="30"/>
  <c r="H27" i="30"/>
  <c r="G27" i="30"/>
  <c r="C27" i="30"/>
  <c r="B27" i="30"/>
  <c r="H26" i="30"/>
  <c r="G26" i="30"/>
  <c r="C26" i="30"/>
  <c r="B26" i="30"/>
  <c r="H25" i="30"/>
  <c r="G25" i="30"/>
  <c r="C25" i="30"/>
  <c r="B25" i="30"/>
  <c r="H24" i="30"/>
  <c r="G24" i="30"/>
  <c r="C24" i="30"/>
  <c r="B24" i="30"/>
  <c r="H23" i="30"/>
  <c r="G23" i="30"/>
  <c r="C23" i="30"/>
  <c r="B23" i="30"/>
  <c r="H22" i="30"/>
  <c r="G22" i="30"/>
  <c r="C22" i="30"/>
  <c r="B22" i="30"/>
  <c r="H21" i="30"/>
  <c r="G21" i="30"/>
  <c r="C21" i="30"/>
  <c r="B21" i="30"/>
  <c r="H20" i="30"/>
  <c r="G20" i="30"/>
  <c r="C20" i="30"/>
  <c r="B20" i="30"/>
  <c r="H19" i="30"/>
  <c r="G19" i="30"/>
  <c r="C19" i="30"/>
  <c r="B19" i="30"/>
  <c r="H18" i="30"/>
  <c r="G18" i="30"/>
  <c r="C18" i="30"/>
  <c r="B18" i="30"/>
  <c r="H17" i="30"/>
  <c r="G17" i="30"/>
  <c r="C17" i="30"/>
  <c r="B17" i="30"/>
  <c r="H16" i="30"/>
  <c r="G16" i="30"/>
  <c r="C16" i="30"/>
  <c r="B16" i="30"/>
  <c r="H15" i="30"/>
  <c r="G15" i="30"/>
  <c r="C15" i="30"/>
  <c r="B15" i="30"/>
  <c r="H14" i="30"/>
  <c r="G14" i="30"/>
  <c r="C14" i="30"/>
  <c r="B14" i="30"/>
  <c r="H13" i="30"/>
  <c r="G13" i="30"/>
  <c r="C13" i="30"/>
  <c r="B13" i="30"/>
  <c r="H12" i="30"/>
  <c r="G12" i="30"/>
  <c r="C12" i="30"/>
  <c r="B12" i="30"/>
  <c r="H11" i="30"/>
  <c r="G11" i="30"/>
  <c r="C11" i="30"/>
  <c r="B11" i="30"/>
  <c r="H10" i="30"/>
  <c r="G10" i="30"/>
  <c r="C10" i="30"/>
  <c r="B10" i="30"/>
  <c r="H9" i="30"/>
  <c r="G9" i="30"/>
  <c r="C9" i="30"/>
  <c r="B9" i="30"/>
  <c r="H8" i="30"/>
  <c r="G8" i="30"/>
  <c r="C8" i="30"/>
  <c r="B8" i="30"/>
  <c r="H7" i="30"/>
  <c r="G7" i="30"/>
  <c r="C7" i="30"/>
  <c r="B7" i="30"/>
  <c r="H6" i="30"/>
  <c r="G6" i="30"/>
  <c r="C6" i="30"/>
  <c r="B6" i="30"/>
  <c r="H5" i="30"/>
  <c r="G5" i="30"/>
  <c r="C5" i="30"/>
  <c r="B5" i="30"/>
  <c r="H4" i="30"/>
  <c r="G4" i="30"/>
  <c r="C4" i="30"/>
  <c r="B4" i="30"/>
  <c r="R14" i="21" l="1"/>
  <c r="BC28" i="1"/>
  <c r="BF3" i="1"/>
  <c r="AY3" i="1"/>
  <c r="BF28" i="1"/>
  <c r="BF8" i="1"/>
  <c r="BC19" i="1"/>
  <c r="BC23" i="1"/>
  <c r="Q14" i="21"/>
  <c r="Q11" i="21"/>
  <c r="Q21" i="21" s="1"/>
  <c r="M11" i="21"/>
  <c r="M21" i="21" s="1"/>
  <c r="L11" i="21"/>
  <c r="L21" i="21" s="1"/>
  <c r="AY7" i="1"/>
  <c r="BE7" i="1" s="1"/>
  <c r="AY13" i="1"/>
  <c r="AY41" i="1"/>
  <c r="BF5" i="1"/>
  <c r="BF9" i="1"/>
  <c r="BF21" i="1"/>
  <c r="BF25" i="1"/>
  <c r="BF37" i="1"/>
  <c r="BB51" i="1"/>
  <c r="BC39" i="1"/>
  <c r="BC15" i="1"/>
  <c r="BC31" i="1"/>
  <c r="BC47" i="1"/>
  <c r="BB23" i="1"/>
  <c r="BB37" i="1"/>
  <c r="BC20" i="1"/>
  <c r="BC36" i="1"/>
  <c r="BC48" i="1"/>
  <c r="BF40" i="1"/>
  <c r="BF20" i="1"/>
  <c r="BC4" i="1"/>
  <c r="BC12" i="1"/>
  <c r="BC22" i="1"/>
  <c r="BC32" i="1"/>
  <c r="BC50" i="1"/>
  <c r="BF46" i="1"/>
  <c r="BF36" i="1"/>
  <c r="BF24" i="1"/>
  <c r="BF14" i="1"/>
  <c r="BF4" i="1"/>
  <c r="BC6" i="1"/>
  <c r="BC16" i="1"/>
  <c r="BC34" i="1"/>
  <c r="BC42" i="1"/>
  <c r="BF44" i="1"/>
  <c r="BF32" i="1"/>
  <c r="BF22" i="1"/>
  <c r="BF12" i="1"/>
  <c r="BC11" i="1"/>
  <c r="BC27" i="1"/>
  <c r="BC43" i="1"/>
  <c r="BF17" i="1"/>
  <c r="BF33" i="1"/>
  <c r="BF49" i="1"/>
  <c r="BB13" i="1"/>
  <c r="BB15" i="1"/>
  <c r="BB19" i="1"/>
  <c r="BB29" i="1"/>
  <c r="BB31" i="1"/>
  <c r="BB45" i="1"/>
  <c r="BB47" i="1"/>
  <c r="BC8" i="1"/>
  <c r="BC14" i="1"/>
  <c r="BC24" i="1"/>
  <c r="BC30" i="1"/>
  <c r="BC40" i="1"/>
  <c r="BC46" i="1"/>
  <c r="BF50" i="1"/>
  <c r="BF42" i="1"/>
  <c r="BF34" i="1"/>
  <c r="BF26" i="1"/>
  <c r="BF18" i="1"/>
  <c r="BF10" i="1"/>
  <c r="BE4" i="1"/>
  <c r="BE8" i="1"/>
  <c r="BE12" i="1"/>
  <c r="BE16" i="1"/>
  <c r="BE20" i="1"/>
  <c r="BE24" i="1"/>
  <c r="BE28" i="1"/>
  <c r="BE32" i="1"/>
  <c r="BE36" i="1"/>
  <c r="BE40" i="1"/>
  <c r="BE44" i="1"/>
  <c r="BE48" i="1"/>
  <c r="BC5" i="1"/>
  <c r="BC9" i="1"/>
  <c r="BC13" i="1"/>
  <c r="BC17" i="1"/>
  <c r="BC21" i="1"/>
  <c r="BC25" i="1"/>
  <c r="BC29" i="1"/>
  <c r="BC33" i="1"/>
  <c r="BC37" i="1"/>
  <c r="BC41" i="1"/>
  <c r="BC45" i="1"/>
  <c r="BC49" i="1"/>
  <c r="BF7" i="1"/>
  <c r="BF11" i="1"/>
  <c r="BF15" i="1"/>
  <c r="BF19" i="1"/>
  <c r="BF23" i="1"/>
  <c r="BF27" i="1"/>
  <c r="BF31" i="1"/>
  <c r="BF35" i="1"/>
  <c r="BF39" i="1"/>
  <c r="BF43" i="1"/>
  <c r="BF47" i="1"/>
  <c r="BF51" i="1"/>
  <c r="BE6" i="1"/>
  <c r="BE10" i="1"/>
  <c r="BE14" i="1"/>
  <c r="BE18" i="1"/>
  <c r="BE22" i="1"/>
  <c r="BE26" i="1"/>
  <c r="BE30" i="1"/>
  <c r="BE34" i="1"/>
  <c r="BE38" i="1"/>
  <c r="BE42" i="1"/>
  <c r="BE46" i="1"/>
  <c r="BE50" i="1"/>
  <c r="BE47" i="1"/>
  <c r="BB39" i="1"/>
  <c r="BE39" i="1"/>
  <c r="BE31" i="1"/>
  <c r="BE23" i="1"/>
  <c r="BE15" i="1"/>
  <c r="BE37" i="1"/>
  <c r="BE21" i="1"/>
  <c r="BB21" i="1"/>
  <c r="BE5" i="1"/>
  <c r="BB5" i="1"/>
  <c r="BE51" i="1"/>
  <c r="BB43" i="1"/>
  <c r="BE43" i="1"/>
  <c r="BB35" i="1"/>
  <c r="BE35" i="1"/>
  <c r="BE49" i="1"/>
  <c r="BB49" i="1"/>
  <c r="BE41" i="1"/>
  <c r="BB41" i="1"/>
  <c r="BE33" i="1"/>
  <c r="BB33" i="1"/>
  <c r="BE25" i="1"/>
  <c r="BB25" i="1"/>
  <c r="BE17" i="1"/>
  <c r="BB17" i="1"/>
  <c r="BE9" i="1"/>
  <c r="BB9" i="1"/>
  <c r="BB27" i="1"/>
  <c r="BE27" i="1"/>
  <c r="BE19" i="1"/>
  <c r="BB11" i="1"/>
  <c r="BE11" i="1"/>
  <c r="R12" i="21"/>
  <c r="R11" i="21"/>
  <c r="N11" i="21"/>
  <c r="N21" i="21" s="1"/>
  <c r="BE3" i="1" l="1"/>
  <c r="BB3" i="1"/>
  <c r="BB7" i="1"/>
  <c r="BE13" i="1"/>
  <c r="BE29" i="1"/>
  <c r="BE45" i="1"/>
  <c r="R21" i="21"/>
  <c r="DC51" i="16"/>
  <c r="DC50" i="16"/>
  <c r="DC49" i="16"/>
  <c r="DC48" i="16"/>
  <c r="DC47" i="16"/>
  <c r="DC46" i="16"/>
  <c r="DC45" i="16"/>
  <c r="DC44" i="16"/>
  <c r="DC43" i="16"/>
  <c r="DC42" i="16"/>
  <c r="DC41" i="16"/>
  <c r="DC40" i="16"/>
  <c r="DC39" i="16"/>
  <c r="DC38" i="16"/>
  <c r="DC37" i="16"/>
  <c r="DC36" i="16"/>
  <c r="DC35" i="16"/>
  <c r="DC34" i="16"/>
  <c r="DC33" i="16"/>
  <c r="DC32" i="16"/>
  <c r="DC31" i="16"/>
  <c r="DC30" i="16"/>
  <c r="DC29" i="16"/>
  <c r="DC28" i="16"/>
  <c r="DD28" i="16" s="1"/>
  <c r="DC27" i="16"/>
  <c r="DC26" i="16"/>
  <c r="DC25" i="16"/>
  <c r="DC24" i="16"/>
  <c r="DC23" i="16"/>
  <c r="DC22" i="16"/>
  <c r="DC21" i="16"/>
  <c r="DC20" i="16"/>
  <c r="DC19" i="16"/>
  <c r="DC18" i="16"/>
  <c r="DC17" i="16"/>
  <c r="DC16" i="16"/>
  <c r="DC15" i="16"/>
  <c r="DC14" i="16"/>
  <c r="DC13" i="16"/>
  <c r="DC12" i="16"/>
  <c r="DC11" i="16"/>
  <c r="DC10" i="16"/>
  <c r="DC9" i="16"/>
  <c r="DD9" i="16" s="1"/>
  <c r="DC8" i="16"/>
  <c r="DC7" i="16"/>
  <c r="DC6" i="16"/>
  <c r="DD6" i="16" s="1"/>
  <c r="DC5" i="16"/>
  <c r="DC4" i="16"/>
  <c r="DC3" i="16"/>
  <c r="DD3" i="16" s="1"/>
  <c r="CM51" i="14"/>
  <c r="CN51" i="14" s="1"/>
  <c r="CM50" i="14"/>
  <c r="CN50" i="14" s="1"/>
  <c r="CM49" i="14"/>
  <c r="CN49" i="14" s="1"/>
  <c r="CM48" i="14"/>
  <c r="CN48" i="14" s="1"/>
  <c r="CM47" i="14"/>
  <c r="CN47" i="14" s="1"/>
  <c r="CM46" i="14"/>
  <c r="CN46" i="14" s="1"/>
  <c r="CM45" i="14"/>
  <c r="CN45" i="14" s="1"/>
  <c r="CM44" i="14"/>
  <c r="CN44" i="14" s="1"/>
  <c r="CM43" i="14"/>
  <c r="CN43" i="14" s="1"/>
  <c r="CM42" i="14"/>
  <c r="CN42" i="14" s="1"/>
  <c r="CM41" i="14"/>
  <c r="CN41" i="14" s="1"/>
  <c r="CM40" i="14"/>
  <c r="CN40" i="14" s="1"/>
  <c r="CM39" i="14"/>
  <c r="CN39" i="14" s="1"/>
  <c r="CM38" i="14"/>
  <c r="CN38" i="14" s="1"/>
  <c r="CM37" i="14"/>
  <c r="CN37" i="14" s="1"/>
  <c r="CM36" i="14"/>
  <c r="CN36" i="14" s="1"/>
  <c r="CM35" i="14"/>
  <c r="CN35" i="14" s="1"/>
  <c r="CM34" i="14"/>
  <c r="CN34" i="14" s="1"/>
  <c r="CM33" i="14"/>
  <c r="CN33" i="14" s="1"/>
  <c r="CM32" i="14"/>
  <c r="CN32" i="14" s="1"/>
  <c r="CM31" i="14"/>
  <c r="CN31" i="14" s="1"/>
  <c r="CM30" i="14"/>
  <c r="CN30" i="14" s="1"/>
  <c r="CM29" i="14"/>
  <c r="CN29" i="14" s="1"/>
  <c r="CM28" i="14"/>
  <c r="CN28" i="14" s="1"/>
  <c r="CM27" i="14"/>
  <c r="CN27" i="14" s="1"/>
  <c r="CM26" i="14"/>
  <c r="CN26" i="14" s="1"/>
  <c r="CM25" i="14"/>
  <c r="CN25" i="14" s="1"/>
  <c r="CM24" i="14"/>
  <c r="CN24" i="14" s="1"/>
  <c r="CM23" i="14"/>
  <c r="CN23" i="14" s="1"/>
  <c r="CM22" i="14"/>
  <c r="CN22" i="14" s="1"/>
  <c r="CM21" i="14"/>
  <c r="CN21" i="14" s="1"/>
  <c r="CM20" i="14"/>
  <c r="CN20" i="14" s="1"/>
  <c r="CM19" i="14"/>
  <c r="CN19" i="14" s="1"/>
  <c r="CM18" i="14"/>
  <c r="CN18" i="14" s="1"/>
  <c r="CM17" i="14"/>
  <c r="CN17" i="14" s="1"/>
  <c r="CM16" i="14"/>
  <c r="CN16" i="14" s="1"/>
  <c r="CM15" i="14"/>
  <c r="CN15" i="14" s="1"/>
  <c r="CM14" i="14"/>
  <c r="CN14" i="14" s="1"/>
  <c r="CM13" i="14"/>
  <c r="CN13" i="14" s="1"/>
  <c r="CM12" i="14"/>
  <c r="CN12" i="14" s="1"/>
  <c r="CM11" i="14"/>
  <c r="CN11" i="14" s="1"/>
  <c r="CM10" i="14"/>
  <c r="CN10" i="14" s="1"/>
  <c r="CM9" i="14"/>
  <c r="CN9" i="14" s="1"/>
  <c r="CM8" i="14"/>
  <c r="CN8" i="14" s="1"/>
  <c r="CM7" i="14"/>
  <c r="CN7" i="14" s="1"/>
  <c r="CM6" i="14"/>
  <c r="CN6" i="14" s="1"/>
  <c r="CM5" i="14"/>
  <c r="CN5" i="14" s="1"/>
  <c r="CM4" i="14"/>
  <c r="CN4" i="14" s="1"/>
  <c r="CM3" i="14"/>
  <c r="CN3" i="14" s="1"/>
  <c r="G3" i="30"/>
  <c r="G54" i="30" s="1"/>
  <c r="L61" i="13"/>
  <c r="K61" i="13"/>
  <c r="J61" i="13"/>
  <c r="I61" i="13"/>
  <c r="H61" i="13"/>
  <c r="G61" i="13"/>
  <c r="F61" i="13"/>
  <c r="E61" i="13"/>
  <c r="D61" i="13"/>
  <c r="C61" i="13"/>
  <c r="B61" i="13"/>
  <c r="H3" i="30"/>
  <c r="H54" i="30" s="1"/>
  <c r="D54" i="30"/>
  <c r="C3" i="30"/>
  <c r="C54" i="30" s="1"/>
  <c r="N62" i="12"/>
  <c r="M62" i="12"/>
  <c r="L62" i="12"/>
  <c r="K62" i="12"/>
  <c r="J62" i="12"/>
  <c r="I62" i="12"/>
  <c r="H62" i="12"/>
  <c r="H17" i="21" s="1"/>
  <c r="G62" i="12"/>
  <c r="G17" i="21" s="1"/>
  <c r="F62" i="12"/>
  <c r="F17" i="21" s="1"/>
  <c r="E62" i="12"/>
  <c r="E17" i="21" s="1"/>
  <c r="D62" i="12"/>
  <c r="D17" i="21" s="1"/>
  <c r="C62" i="12"/>
  <c r="C17" i="21" s="1"/>
  <c r="B62" i="12"/>
  <c r="B17" i="21" s="1"/>
  <c r="B3" i="30"/>
  <c r="B54" i="30" s="1"/>
  <c r="B53" i="29"/>
  <c r="B55" i="29" s="1"/>
  <c r="C53" i="29"/>
  <c r="C55" i="29" s="1"/>
  <c r="D53" i="29"/>
  <c r="D55" i="29" s="1"/>
  <c r="E53" i="29"/>
  <c r="E55" i="29" s="1"/>
  <c r="F53" i="29"/>
  <c r="G53" i="29"/>
  <c r="G55" i="29" s="1"/>
  <c r="H53" i="29"/>
  <c r="I53" i="29"/>
  <c r="I55" i="29" s="1"/>
  <c r="J53" i="29"/>
  <c r="J55" i="29" s="1"/>
  <c r="K53" i="29"/>
  <c r="K55" i="29" s="1"/>
  <c r="L53" i="29"/>
  <c r="M53" i="29"/>
  <c r="M55" i="29" s="1"/>
  <c r="N53" i="29"/>
  <c r="O53" i="29"/>
  <c r="P53" i="29"/>
  <c r="Q53" i="29"/>
  <c r="F55" i="29"/>
  <c r="H55" i="29"/>
  <c r="L55" i="29"/>
  <c r="N55" i="29"/>
  <c r="O55" i="29"/>
  <c r="P55" i="29"/>
  <c r="Q55" i="29"/>
  <c r="C6" i="21"/>
  <c r="M62" i="11"/>
  <c r="L62" i="11"/>
  <c r="K62" i="11"/>
  <c r="J62" i="11"/>
  <c r="I62" i="11"/>
  <c r="H62" i="11"/>
  <c r="H15" i="21" s="1"/>
  <c r="G62" i="11"/>
  <c r="G15" i="21" s="1"/>
  <c r="F62" i="11"/>
  <c r="F15" i="21" s="1"/>
  <c r="E62" i="11"/>
  <c r="E15" i="21" s="1"/>
  <c r="D62" i="11"/>
  <c r="D15" i="21" s="1"/>
  <c r="C62" i="11"/>
  <c r="C15" i="21" s="1"/>
  <c r="B62" i="11"/>
  <c r="B15" i="21" s="1"/>
  <c r="L62" i="13"/>
  <c r="K62" i="13"/>
  <c r="J62" i="13"/>
  <c r="I62" i="13"/>
  <c r="H62" i="13"/>
  <c r="H19" i="21" s="1"/>
  <c r="G62" i="13"/>
  <c r="G19" i="21" s="1"/>
  <c r="F62" i="13"/>
  <c r="F19" i="21" s="1"/>
  <c r="E62" i="13"/>
  <c r="E19" i="21" s="1"/>
  <c r="D62" i="13"/>
  <c r="D19" i="21" s="1"/>
  <c r="C62" i="13"/>
  <c r="C19" i="21" s="1"/>
  <c r="B62" i="13"/>
  <c r="B19" i="21" s="1"/>
  <c r="N62" i="25"/>
  <c r="M62" i="25"/>
  <c r="L62" i="25"/>
  <c r="K62" i="25"/>
  <c r="J62" i="25"/>
  <c r="I62" i="25"/>
  <c r="H62" i="25"/>
  <c r="H18" i="21" s="1"/>
  <c r="G62" i="25"/>
  <c r="G18" i="21" s="1"/>
  <c r="F62" i="25"/>
  <c r="F18" i="21" s="1"/>
  <c r="E62" i="25"/>
  <c r="D62" i="25"/>
  <c r="D18" i="21" s="1"/>
  <c r="C62" i="25"/>
  <c r="C18" i="21" s="1"/>
  <c r="B62" i="25"/>
  <c r="B18" i="21" s="1"/>
  <c r="E18" i="21"/>
  <c r="H62" i="10"/>
  <c r="H14" i="21" s="1"/>
  <c r="G62" i="10"/>
  <c r="G14" i="21" s="1"/>
  <c r="F62" i="10"/>
  <c r="F14" i="21" s="1"/>
  <c r="E62" i="10"/>
  <c r="E14" i="21" s="1"/>
  <c r="D62" i="10"/>
  <c r="D14" i="21" s="1"/>
  <c r="C62" i="10"/>
  <c r="C14" i="21" s="1"/>
  <c r="B62" i="10"/>
  <c r="B14" i="21" s="1"/>
  <c r="K62" i="5"/>
  <c r="J62" i="5"/>
  <c r="I62" i="5"/>
  <c r="H62" i="5"/>
  <c r="H10" i="21" s="1"/>
  <c r="G62" i="5"/>
  <c r="G10" i="21" s="1"/>
  <c r="F62" i="5"/>
  <c r="F10" i="21" s="1"/>
  <c r="E62" i="5"/>
  <c r="E10" i="21" s="1"/>
  <c r="D62" i="5"/>
  <c r="D10" i="21" s="1"/>
  <c r="C62" i="5"/>
  <c r="C10" i="21" s="1"/>
  <c r="B62" i="5"/>
  <c r="B10" i="21" s="1"/>
  <c r="N62" i="27"/>
  <c r="M62" i="27"/>
  <c r="L62" i="27"/>
  <c r="K62" i="27"/>
  <c r="J62" i="27"/>
  <c r="I62" i="27"/>
  <c r="H62" i="27"/>
  <c r="G62" i="27"/>
  <c r="F62" i="27"/>
  <c r="F9" i="21" s="1"/>
  <c r="E62" i="27"/>
  <c r="D62" i="27"/>
  <c r="D9" i="21" s="1"/>
  <c r="C62" i="27"/>
  <c r="B62" i="27"/>
  <c r="B9" i="21" s="1"/>
  <c r="H9" i="21"/>
  <c r="G9" i="21"/>
  <c r="E9" i="21"/>
  <c r="C9" i="21"/>
  <c r="N62" i="9"/>
  <c r="M62" i="9"/>
  <c r="L62" i="9"/>
  <c r="K62" i="9"/>
  <c r="J62" i="9"/>
  <c r="I62" i="9"/>
  <c r="H62" i="9"/>
  <c r="H8" i="21" s="1"/>
  <c r="G62" i="9"/>
  <c r="G8" i="21" s="1"/>
  <c r="F62" i="9"/>
  <c r="F8" i="21" s="1"/>
  <c r="E62" i="9"/>
  <c r="E8" i="21" s="1"/>
  <c r="D62" i="9"/>
  <c r="D8" i="21" s="1"/>
  <c r="C62" i="9"/>
  <c r="C8" i="21" s="1"/>
  <c r="B62" i="9"/>
  <c r="B8" i="21" s="1"/>
  <c r="K62" i="3"/>
  <c r="J62" i="3"/>
  <c r="I62" i="3"/>
  <c r="H62" i="3"/>
  <c r="H7" i="21" s="1"/>
  <c r="G62" i="3"/>
  <c r="G7" i="21" s="1"/>
  <c r="F62" i="3"/>
  <c r="F7" i="21" s="1"/>
  <c r="E62" i="3"/>
  <c r="E7" i="21" s="1"/>
  <c r="D62" i="3"/>
  <c r="D7" i="21" s="1"/>
  <c r="C62" i="3"/>
  <c r="C7" i="21" s="1"/>
  <c r="B62" i="3"/>
  <c r="B7" i="21" s="1"/>
  <c r="J62" i="4"/>
  <c r="I62" i="4"/>
  <c r="H62" i="4"/>
  <c r="G62" i="4"/>
  <c r="F62" i="4"/>
  <c r="E62" i="4"/>
  <c r="D62" i="4"/>
  <c r="C62" i="4"/>
  <c r="B62" i="4"/>
  <c r="D13" i="21" l="1"/>
  <c r="H13" i="21"/>
  <c r="E43" i="30"/>
  <c r="E51" i="30"/>
  <c r="B13" i="21"/>
  <c r="G13" i="21"/>
  <c r="E21" i="30"/>
  <c r="E25" i="30"/>
  <c r="F3" i="30"/>
  <c r="F6" i="30"/>
  <c r="E6" i="30"/>
  <c r="E3" i="30"/>
  <c r="E13" i="30"/>
  <c r="E17" i="30"/>
  <c r="E35" i="30"/>
  <c r="E31" i="30"/>
  <c r="E39" i="30"/>
  <c r="E47" i="30"/>
  <c r="F28" i="30"/>
  <c r="E36" i="30"/>
  <c r="E9" i="30"/>
  <c r="E24" i="30"/>
  <c r="E28" i="30"/>
  <c r="CN63" i="14"/>
  <c r="E5" i="30"/>
  <c r="E11" i="30"/>
  <c r="E15" i="30"/>
  <c r="E19" i="30"/>
  <c r="E23" i="30"/>
  <c r="E27" i="30"/>
  <c r="E30" i="30"/>
  <c r="E34" i="30"/>
  <c r="E38" i="30"/>
  <c r="E42" i="30"/>
  <c r="E46" i="30"/>
  <c r="E50" i="30"/>
  <c r="F9" i="30"/>
  <c r="E32" i="30"/>
  <c r="E40" i="30"/>
  <c r="E44" i="30"/>
  <c r="E20" i="30"/>
  <c r="CM63" i="14"/>
  <c r="E7" i="30"/>
  <c r="E10" i="30"/>
  <c r="E14" i="30"/>
  <c r="E18" i="30"/>
  <c r="E22" i="30"/>
  <c r="E26" i="30"/>
  <c r="E29" i="30"/>
  <c r="E33" i="30"/>
  <c r="E37" i="30"/>
  <c r="E41" i="30"/>
  <c r="E45" i="30"/>
  <c r="E49" i="30"/>
  <c r="DD20" i="16"/>
  <c r="F20" i="30" s="1"/>
  <c r="DD38" i="16"/>
  <c r="F38" i="30" s="1"/>
  <c r="DD44" i="16"/>
  <c r="F44" i="30" s="1"/>
  <c r="DD40" i="16"/>
  <c r="F40" i="30" s="1"/>
  <c r="DD46" i="16"/>
  <c r="F46" i="30" s="1"/>
  <c r="DD22" i="16"/>
  <c r="F22" i="30" s="1"/>
  <c r="DD32" i="16"/>
  <c r="F32" i="30" s="1"/>
  <c r="DD24" i="16"/>
  <c r="F24" i="30" s="1"/>
  <c r="DD30" i="16"/>
  <c r="F30" i="30" s="1"/>
  <c r="DD36" i="16"/>
  <c r="F36" i="30" s="1"/>
  <c r="DD18" i="16"/>
  <c r="F18" i="30" s="1"/>
  <c r="DD26" i="16"/>
  <c r="F26" i="30" s="1"/>
  <c r="DD34" i="16"/>
  <c r="F34" i="30" s="1"/>
  <c r="DD42" i="16"/>
  <c r="F42" i="30" s="1"/>
  <c r="DD11" i="16"/>
  <c r="F11" i="30" s="1"/>
  <c r="DD17" i="16"/>
  <c r="F17" i="30" s="1"/>
  <c r="DD19" i="16"/>
  <c r="F19" i="30" s="1"/>
  <c r="DD21" i="16"/>
  <c r="F21" i="30" s="1"/>
  <c r="DD23" i="16"/>
  <c r="F23" i="30" s="1"/>
  <c r="DD25" i="16"/>
  <c r="F25" i="30" s="1"/>
  <c r="DD27" i="16"/>
  <c r="F27" i="30" s="1"/>
  <c r="DD29" i="16"/>
  <c r="F29" i="30" s="1"/>
  <c r="DD31" i="16"/>
  <c r="F31" i="30" s="1"/>
  <c r="DD33" i="16"/>
  <c r="F33" i="30" s="1"/>
  <c r="DD35" i="16"/>
  <c r="F35" i="30" s="1"/>
  <c r="DD37" i="16"/>
  <c r="F37" i="30" s="1"/>
  <c r="DD39" i="16"/>
  <c r="F39" i="30" s="1"/>
  <c r="DD41" i="16"/>
  <c r="F41" i="30" s="1"/>
  <c r="DD43" i="16"/>
  <c r="F43" i="30" s="1"/>
  <c r="DD45" i="16"/>
  <c r="F45" i="30" s="1"/>
  <c r="DD47" i="16"/>
  <c r="F47" i="30" s="1"/>
  <c r="DD50" i="16"/>
  <c r="F50" i="30" s="1"/>
  <c r="DD13" i="16"/>
  <c r="F13" i="30" s="1"/>
  <c r="DD10" i="16"/>
  <c r="F10" i="30" s="1"/>
  <c r="DD15" i="16"/>
  <c r="F15" i="30" s="1"/>
  <c r="DD4" i="16"/>
  <c r="F4" i="30" s="1"/>
  <c r="E4" i="30"/>
  <c r="DD16" i="16"/>
  <c r="F16" i="30" s="1"/>
  <c r="E16" i="30"/>
  <c r="DD48" i="16"/>
  <c r="F48" i="30" s="1"/>
  <c r="E48" i="30"/>
  <c r="DD8" i="16"/>
  <c r="F8" i="30" s="1"/>
  <c r="E8" i="30"/>
  <c r="DC62" i="16"/>
  <c r="DC63" i="16"/>
  <c r="DD12" i="16"/>
  <c r="F12" i="30" s="1"/>
  <c r="E12" i="30"/>
  <c r="DD5" i="16"/>
  <c r="F5" i="30" s="1"/>
  <c r="DD7" i="16"/>
  <c r="F7" i="30" s="1"/>
  <c r="DD14" i="16"/>
  <c r="F14" i="30" s="1"/>
  <c r="DD49" i="16"/>
  <c r="F49" i="30" s="1"/>
  <c r="DD51" i="16"/>
  <c r="F51" i="30" s="1"/>
  <c r="E13" i="21"/>
  <c r="F13" i="21"/>
  <c r="H53" i="30"/>
  <c r="B53" i="30"/>
  <c r="G53" i="30"/>
  <c r="D53" i="30"/>
  <c r="C53" i="30"/>
  <c r="O11" i="21" l="1"/>
  <c r="O21" i="21" s="1"/>
  <c r="E54" i="30"/>
  <c r="E53" i="30"/>
  <c r="F53" i="30"/>
  <c r="F54" i="30"/>
  <c r="DD62" i="16"/>
  <c r="DD63" i="16"/>
  <c r="P11" i="21" s="1"/>
  <c r="P21" i="21" s="1"/>
  <c r="B61" i="27"/>
  <c r="C61" i="27"/>
  <c r="D61" i="27"/>
  <c r="E61" i="27"/>
  <c r="F61" i="27"/>
  <c r="G61" i="27"/>
  <c r="H61" i="27"/>
  <c r="I61" i="27"/>
  <c r="J61" i="27"/>
  <c r="K61" i="27"/>
  <c r="L61" i="27"/>
  <c r="M61" i="27"/>
  <c r="N61" i="27"/>
  <c r="Q61" i="27"/>
  <c r="Q62" i="27" s="1"/>
  <c r="R61" i="27"/>
  <c r="R62" i="27" s="1"/>
  <c r="S61" i="27"/>
  <c r="S62" i="27" s="1"/>
  <c r="B10" i="20" s="1"/>
  <c r="T61" i="27"/>
  <c r="T62" i="27" s="1"/>
  <c r="C10" i="20" s="1"/>
  <c r="U61" i="27"/>
  <c r="V61" i="27"/>
  <c r="V62" i="27" s="1"/>
  <c r="D10" i="20" s="1"/>
  <c r="W61" i="27"/>
  <c r="W62" i="27" s="1"/>
  <c r="E10" i="20" s="1"/>
  <c r="X61" i="27"/>
  <c r="X62" i="27" s="1"/>
  <c r="Y61" i="27"/>
  <c r="Y62" i="27" s="1"/>
  <c r="Z61" i="27"/>
  <c r="Z62" i="27" s="1"/>
  <c r="AA61" i="27"/>
  <c r="AB61" i="27"/>
  <c r="AB62" i="27" s="1"/>
  <c r="AC61" i="27"/>
  <c r="AC62" i="27" s="1"/>
  <c r="AD61" i="27"/>
  <c r="AD62" i="27" s="1"/>
  <c r="AE61" i="27"/>
  <c r="AE62" i="27" s="1"/>
  <c r="AF61" i="27"/>
  <c r="AF62" i="27" s="1"/>
  <c r="AG61" i="27"/>
  <c r="AG62" i="27" s="1"/>
  <c r="I10" i="20" s="1"/>
  <c r="AH61" i="27"/>
  <c r="AH62" i="27" s="1"/>
  <c r="J10" i="20" s="1"/>
  <c r="AI61" i="27"/>
  <c r="AI62" i="27" s="1"/>
  <c r="AJ61" i="27"/>
  <c r="AJ62" i="27" s="1"/>
  <c r="AK61" i="27"/>
  <c r="AK62" i="27" s="1"/>
  <c r="AL61" i="27"/>
  <c r="AL62" i="27" s="1"/>
  <c r="AM61" i="27"/>
  <c r="AM62" i="27" s="1"/>
  <c r="AN61" i="27"/>
  <c r="AN62" i="27" s="1"/>
  <c r="K10" i="20" s="1"/>
  <c r="AO61" i="27"/>
  <c r="AO62" i="27" s="1"/>
  <c r="AP61" i="27"/>
  <c r="AP62" i="27" s="1"/>
  <c r="L10" i="20" s="1"/>
  <c r="AQ61" i="27"/>
  <c r="AQ62" i="27" s="1"/>
  <c r="AR61" i="27"/>
  <c r="AR62" i="27" s="1"/>
  <c r="M10" i="20" s="1"/>
  <c r="AS61" i="27"/>
  <c r="AS62" i="27" s="1"/>
  <c r="AT61" i="27"/>
  <c r="AT62" i="27" s="1"/>
  <c r="AU61" i="27"/>
  <c r="AU62" i="27" s="1"/>
  <c r="AV61" i="27"/>
  <c r="AV62" i="27" s="1"/>
  <c r="N10" i="20" s="1"/>
  <c r="AW61" i="27"/>
  <c r="AW62" i="27" s="1"/>
  <c r="O10" i="20" s="1"/>
  <c r="AX61" i="27"/>
  <c r="AX62" i="27" s="1"/>
  <c r="AY61" i="27"/>
  <c r="AY62" i="27" s="1"/>
  <c r="AZ61" i="27"/>
  <c r="AZ62" i="27" s="1"/>
  <c r="BA61" i="27"/>
  <c r="BA62" i="27" s="1"/>
  <c r="BB61" i="27"/>
  <c r="BB62" i="27" s="1"/>
  <c r="BC61" i="27"/>
  <c r="BC62" i="27" s="1"/>
  <c r="BD61" i="27"/>
  <c r="BD62" i="27" s="1"/>
  <c r="P10" i="20" s="1"/>
  <c r="BE61" i="27"/>
  <c r="BE62" i="27" s="1"/>
  <c r="Q10" i="20" s="1"/>
  <c r="BF61" i="27"/>
  <c r="BF62" i="27" s="1"/>
  <c r="BG61" i="27"/>
  <c r="BG62" i="27" s="1"/>
  <c r="R10" i="20" s="1"/>
  <c r="BH61" i="27"/>
  <c r="BH62" i="27" s="1"/>
  <c r="S10" i="20" s="1"/>
  <c r="BI61" i="27"/>
  <c r="BI62" i="27" s="1"/>
  <c r="T10" i="20" s="1"/>
  <c r="BJ61" i="27"/>
  <c r="BJ62" i="27" s="1"/>
  <c r="U10" i="20" s="1"/>
  <c r="BK61" i="27"/>
  <c r="BK62" i="27" s="1"/>
  <c r="BL61" i="27"/>
  <c r="BL62" i="27" s="1"/>
  <c r="BM61" i="27"/>
  <c r="BM62" i="27" s="1"/>
  <c r="BN61" i="27"/>
  <c r="BN62" i="27" s="1"/>
  <c r="BO61" i="27"/>
  <c r="BO62" i="27" s="1"/>
  <c r="BP61" i="27"/>
  <c r="BP62" i="27" s="1"/>
  <c r="U62" i="27"/>
  <c r="AA62" i="27"/>
  <c r="B61" i="4"/>
  <c r="B61" i="3"/>
  <c r="B61" i="2"/>
  <c r="BS61" i="12" l="1"/>
  <c r="BR61" i="12"/>
  <c r="BQ61" i="12"/>
  <c r="BP61" i="12"/>
  <c r="BO61" i="12"/>
  <c r="BN61" i="12"/>
  <c r="BM61" i="12"/>
  <c r="U5" i="20" s="1"/>
  <c r="BL61" i="12"/>
  <c r="T5" i="20" s="1"/>
  <c r="BK61" i="12"/>
  <c r="S5" i="20" s="1"/>
  <c r="BJ61" i="12"/>
  <c r="R5" i="20" s="1"/>
  <c r="BI61" i="12"/>
  <c r="BH61" i="12"/>
  <c r="Q5" i="20" s="1"/>
  <c r="BG61" i="12"/>
  <c r="P5" i="20" s="1"/>
  <c r="BF61" i="12"/>
  <c r="BE61" i="12"/>
  <c r="BD61" i="12"/>
  <c r="BC61" i="12"/>
  <c r="BB61" i="12"/>
  <c r="BA61" i="12"/>
  <c r="AZ61" i="12"/>
  <c r="O5" i="20" s="1"/>
  <c r="AY61" i="12"/>
  <c r="N5" i="20" s="1"/>
  <c r="AX61" i="12"/>
  <c r="AW61" i="12"/>
  <c r="AV61" i="12"/>
  <c r="AU61" i="12"/>
  <c r="M5" i="20" s="1"/>
  <c r="AT61" i="12"/>
  <c r="AS61" i="12"/>
  <c r="L5" i="20" s="1"/>
  <c r="AR61" i="12"/>
  <c r="AQ61" i="12"/>
  <c r="K5" i="20" s="1"/>
  <c r="AP61" i="12"/>
  <c r="AO61" i="12"/>
  <c r="AN61" i="12"/>
  <c r="AM61" i="12"/>
  <c r="AL61" i="12"/>
  <c r="AK61" i="12"/>
  <c r="J5" i="20" s="1"/>
  <c r="AJ61" i="12"/>
  <c r="I5" i="20" s="1"/>
  <c r="AI61" i="12"/>
  <c r="AH61" i="12"/>
  <c r="H5" i="20" s="1"/>
  <c r="AG61" i="12"/>
  <c r="AF61" i="12"/>
  <c r="AE61" i="12"/>
  <c r="AD61" i="12"/>
  <c r="G5" i="20" s="1"/>
  <c r="AC61" i="12"/>
  <c r="F5" i="20" s="1"/>
  <c r="AB61" i="12"/>
  <c r="AA61" i="12"/>
  <c r="Z61" i="12"/>
  <c r="Y61" i="12"/>
  <c r="X61" i="12"/>
  <c r="W61" i="12"/>
  <c r="E5" i="20" s="1"/>
  <c r="V61" i="12"/>
  <c r="D5" i="20" s="1"/>
  <c r="U61" i="12"/>
  <c r="T61" i="12"/>
  <c r="C5" i="20" s="1"/>
  <c r="S61" i="12"/>
  <c r="B5" i="20" s="1"/>
  <c r="R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BU62" i="24"/>
  <c r="BT62" i="24"/>
  <c r="BS62" i="24"/>
  <c r="BR62" i="24"/>
  <c r="BQ62" i="24"/>
  <c r="BP62" i="24"/>
  <c r="U4" i="20" s="1"/>
  <c r="BO62" i="24"/>
  <c r="T4" i="20" s="1"/>
  <c r="BN62" i="24"/>
  <c r="S4" i="20" s="1"/>
  <c r="BM62" i="24"/>
  <c r="R4" i="20" s="1"/>
  <c r="BL62" i="24"/>
  <c r="BK62" i="24"/>
  <c r="Q4" i="20" s="1"/>
  <c r="BJ62" i="24"/>
  <c r="P4" i="20" s="1"/>
  <c r="BI62" i="24"/>
  <c r="BH62" i="24"/>
  <c r="BG62" i="24"/>
  <c r="BF62" i="24"/>
  <c r="BE62" i="24"/>
  <c r="BD62" i="24"/>
  <c r="BC62" i="24"/>
  <c r="O4" i="20" s="1"/>
  <c r="BB62" i="24"/>
  <c r="N4" i="20" s="1"/>
  <c r="BA62" i="24"/>
  <c r="AZ62" i="24"/>
  <c r="AY62" i="24"/>
  <c r="AX62" i="24"/>
  <c r="M4" i="20" s="1"/>
  <c r="AW62" i="24"/>
  <c r="AV62" i="24"/>
  <c r="L4" i="20" s="1"/>
  <c r="AU62" i="24"/>
  <c r="AT62" i="24"/>
  <c r="K4" i="20" s="1"/>
  <c r="AS62" i="24"/>
  <c r="AR62" i="24"/>
  <c r="AQ62" i="24"/>
  <c r="AP62" i="24"/>
  <c r="AO62" i="24"/>
  <c r="AN62" i="24"/>
  <c r="J4" i="20" s="1"/>
  <c r="AM62" i="24"/>
  <c r="I4" i="20" s="1"/>
  <c r="AL62" i="24"/>
  <c r="AK62" i="24"/>
  <c r="H4" i="20" s="1"/>
  <c r="AJ62" i="24"/>
  <c r="AI62" i="24"/>
  <c r="AH62" i="24"/>
  <c r="AG62" i="24"/>
  <c r="AF62" i="24"/>
  <c r="G4" i="20" s="1"/>
  <c r="AE62" i="24"/>
  <c r="F4" i="20" s="1"/>
  <c r="AD62" i="24"/>
  <c r="AC62" i="24"/>
  <c r="AB62" i="24"/>
  <c r="AA62" i="24"/>
  <c r="Z62" i="24"/>
  <c r="Y62" i="24"/>
  <c r="E4" i="20" s="1"/>
  <c r="X62" i="24"/>
  <c r="D4" i="20" s="1"/>
  <c r="W62" i="24"/>
  <c r="V62" i="24"/>
  <c r="U62" i="24"/>
  <c r="C4" i="20" s="1"/>
  <c r="T62" i="24"/>
  <c r="B4" i="20" s="1"/>
  <c r="S62" i="24"/>
  <c r="R62" i="24"/>
  <c r="Q62" i="24"/>
  <c r="M62" i="24"/>
  <c r="L62" i="24"/>
  <c r="K62" i="24"/>
  <c r="J62" i="24"/>
  <c r="I62" i="24"/>
  <c r="H62" i="24"/>
  <c r="H16" i="21" s="1"/>
  <c r="G62" i="24"/>
  <c r="G16" i="21" s="1"/>
  <c r="F62" i="24"/>
  <c r="F16" i="21" s="1"/>
  <c r="E62" i="24"/>
  <c r="E16" i="21" s="1"/>
  <c r="D62" i="24"/>
  <c r="D16" i="21" s="1"/>
  <c r="C62" i="24"/>
  <c r="C16" i="21" s="1"/>
  <c r="B62" i="24"/>
  <c r="B16" i="21" s="1"/>
  <c r="BS61" i="9"/>
  <c r="BR61" i="9"/>
  <c r="BQ61" i="9"/>
  <c r="BP61" i="9"/>
  <c r="BO61" i="9"/>
  <c r="BN61" i="9"/>
  <c r="BM61" i="9"/>
  <c r="BL61" i="9"/>
  <c r="BK61" i="9"/>
  <c r="BJ61" i="9"/>
  <c r="BI61" i="9"/>
  <c r="BH61" i="9"/>
  <c r="BG61" i="9"/>
  <c r="BF61" i="9"/>
  <c r="BE61" i="9"/>
  <c r="BD61" i="9"/>
  <c r="BC61" i="9"/>
  <c r="BB61" i="9"/>
  <c r="BA61" i="9"/>
  <c r="AZ61" i="9"/>
  <c r="AY61" i="9"/>
  <c r="AX61" i="9"/>
  <c r="AW61" i="9"/>
  <c r="AV61" i="9"/>
  <c r="AU61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S61" i="25" l="1"/>
  <c r="BS62" i="25" s="1"/>
  <c r="BQ61" i="25"/>
  <c r="BQ62" i="25" s="1"/>
  <c r="BP61" i="25"/>
  <c r="BP62" i="25" s="1"/>
  <c r="BO61" i="25"/>
  <c r="BO62" i="25" s="1"/>
  <c r="BN61" i="25"/>
  <c r="BN62" i="25" s="1"/>
  <c r="BM61" i="25"/>
  <c r="BL61" i="25"/>
  <c r="BK61" i="25"/>
  <c r="BJ61" i="25"/>
  <c r="BI61" i="25"/>
  <c r="BI62" i="25" s="1"/>
  <c r="BH61" i="25"/>
  <c r="BG61" i="25"/>
  <c r="BF61" i="25"/>
  <c r="BF62" i="25" s="1"/>
  <c r="BE61" i="25"/>
  <c r="BE62" i="25" s="1"/>
  <c r="BD61" i="25"/>
  <c r="BD62" i="25" s="1"/>
  <c r="BC61" i="25"/>
  <c r="BC62" i="25" s="1"/>
  <c r="BB61" i="25"/>
  <c r="BB62" i="25" s="1"/>
  <c r="BA61" i="25"/>
  <c r="BA62" i="25" s="1"/>
  <c r="AZ61" i="25"/>
  <c r="AY61" i="25"/>
  <c r="AX61" i="25"/>
  <c r="AX62" i="25" s="1"/>
  <c r="AW61" i="25"/>
  <c r="AV61" i="25"/>
  <c r="AV62" i="25" s="1"/>
  <c r="AU61" i="25"/>
  <c r="AT61" i="25"/>
  <c r="AT62" i="25" s="1"/>
  <c r="AS61" i="25"/>
  <c r="AR61" i="25"/>
  <c r="AR62" i="25" s="1"/>
  <c r="AQ61" i="25"/>
  <c r="AP61" i="25"/>
  <c r="AP62" i="25" s="1"/>
  <c r="AO61" i="25"/>
  <c r="AO62" i="25" s="1"/>
  <c r="AN61" i="25"/>
  <c r="AN62" i="25" s="1"/>
  <c r="AM61" i="25"/>
  <c r="AM62" i="25" s="1"/>
  <c r="AL61" i="25"/>
  <c r="AL62" i="25" s="1"/>
  <c r="AK61" i="25"/>
  <c r="AJ61" i="25"/>
  <c r="AI61" i="25"/>
  <c r="AI62" i="25" s="1"/>
  <c r="AH61" i="25"/>
  <c r="H6" i="20" s="1"/>
  <c r="AG61" i="25"/>
  <c r="AF61" i="25"/>
  <c r="AF62" i="25" s="1"/>
  <c r="AE61" i="25"/>
  <c r="AE62" i="25" s="1"/>
  <c r="AD61" i="25"/>
  <c r="AC61" i="25"/>
  <c r="AB61" i="25"/>
  <c r="AB62" i="25" s="1"/>
  <c r="AA61" i="25"/>
  <c r="AA62" i="25" s="1"/>
  <c r="Z61" i="25"/>
  <c r="Z62" i="25" s="1"/>
  <c r="Y61" i="25"/>
  <c r="Y62" i="25" s="1"/>
  <c r="X61" i="25"/>
  <c r="X62" i="25" s="1"/>
  <c r="W61" i="25"/>
  <c r="V61" i="25"/>
  <c r="D6" i="20" s="1"/>
  <c r="U61" i="25"/>
  <c r="U62" i="25" s="1"/>
  <c r="T61" i="25"/>
  <c r="S61" i="25"/>
  <c r="R61" i="25"/>
  <c r="R62" i="25" s="1"/>
  <c r="Q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AC62" i="25" l="1"/>
  <c r="F6" i="20"/>
  <c r="AJ62" i="25"/>
  <c r="I6" i="20"/>
  <c r="BH62" i="25"/>
  <c r="Q6" i="20"/>
  <c r="S62" i="25"/>
  <c r="B6" i="20"/>
  <c r="BG62" i="25"/>
  <c r="P6" i="20"/>
  <c r="BM62" i="25"/>
  <c r="U6" i="20"/>
  <c r="AK62" i="25"/>
  <c r="J6" i="20"/>
  <c r="AS62" i="25"/>
  <c r="L6" i="20"/>
  <c r="AZ62" i="25"/>
  <c r="O6" i="20"/>
  <c r="BL62" i="25"/>
  <c r="T6" i="20"/>
  <c r="T62" i="25"/>
  <c r="C6" i="20"/>
  <c r="AY62" i="25"/>
  <c r="N6" i="20"/>
  <c r="W62" i="25"/>
  <c r="E6" i="20"/>
  <c r="AU62" i="25"/>
  <c r="M6" i="20"/>
  <c r="BK62" i="25"/>
  <c r="S6" i="20"/>
  <c r="AQ62" i="25"/>
  <c r="K6" i="20"/>
  <c r="AD62" i="25"/>
  <c r="G6" i="20"/>
  <c r="BJ62" i="25"/>
  <c r="R6" i="20"/>
  <c r="Q62" i="25"/>
  <c r="AG62" i="25"/>
  <c r="AW62" i="25"/>
  <c r="V62" i="25"/>
  <c r="AH62" i="25"/>
  <c r="BY61" i="11"/>
  <c r="D32" i="20"/>
  <c r="F32" i="20"/>
  <c r="H32" i="20"/>
  <c r="H36" i="20" s="1"/>
  <c r="D33" i="20"/>
  <c r="F33" i="20"/>
  <c r="D36" i="20" l="1"/>
  <c r="F36" i="20"/>
  <c r="H10" i="20"/>
  <c r="H61" i="10" l="1"/>
  <c r="G61" i="10"/>
  <c r="F61" i="10"/>
  <c r="E61" i="10"/>
  <c r="D61" i="10"/>
  <c r="C61" i="10"/>
  <c r="B61" i="10"/>
  <c r="AX62" i="1" l="1"/>
  <c r="S20" i="20" s="1"/>
  <c r="AW62" i="1"/>
  <c r="R20" i="20" s="1"/>
  <c r="AV62" i="1"/>
  <c r="AU62" i="1"/>
  <c r="Q20" i="20" s="1"/>
  <c r="AT62" i="1"/>
  <c r="P20" i="20" s="1"/>
  <c r="AS62" i="1"/>
  <c r="AR62" i="1"/>
  <c r="AQ62" i="1"/>
  <c r="AP62" i="1"/>
  <c r="AO62" i="1"/>
  <c r="AN62" i="1"/>
  <c r="AM62" i="1"/>
  <c r="AL62" i="1"/>
  <c r="AK62" i="1"/>
  <c r="AJ62" i="1"/>
  <c r="M20" i="20" s="1"/>
  <c r="AI62" i="1"/>
  <c r="AH62" i="1"/>
  <c r="L20" i="20" s="1"/>
  <c r="AG62" i="1"/>
  <c r="AF62" i="1"/>
  <c r="K20" i="20" s="1"/>
  <c r="AE62" i="1"/>
  <c r="F5" i="21"/>
  <c r="O20" i="20" l="1"/>
  <c r="BC62" i="1"/>
  <c r="N20" i="20"/>
  <c r="BB62" i="1"/>
  <c r="E5" i="21"/>
  <c r="AB62" i="18" l="1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C13" i="20" s="1"/>
  <c r="D62" i="18"/>
  <c r="B13" i="20" s="1"/>
  <c r="C62" i="18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C12" i="20" s="1"/>
  <c r="D62" i="17"/>
  <c r="B12" i="20" s="1"/>
  <c r="C62" i="17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DB62" i="16"/>
  <c r="DA62" i="16"/>
  <c r="CZ62" i="16"/>
  <c r="CY62" i="16"/>
  <c r="CX62" i="16"/>
  <c r="CW62" i="16"/>
  <c r="CV62" i="16"/>
  <c r="CU62" i="16"/>
  <c r="CT62" i="16"/>
  <c r="CS62" i="16"/>
  <c r="CR62" i="16"/>
  <c r="CQ62" i="16"/>
  <c r="CP62" i="16"/>
  <c r="CO62" i="16"/>
  <c r="CN62" i="16"/>
  <c r="CM62" i="16"/>
  <c r="CL62" i="16"/>
  <c r="CK62" i="16"/>
  <c r="CJ62" i="16"/>
  <c r="CI62" i="16"/>
  <c r="CH62" i="16"/>
  <c r="CG62" i="16"/>
  <c r="CF62" i="16"/>
  <c r="CE62" i="16"/>
  <c r="CD62" i="16"/>
  <c r="CC62" i="16"/>
  <c r="CB62" i="16"/>
  <c r="CA62" i="16"/>
  <c r="BZ62" i="16"/>
  <c r="BY62" i="16"/>
  <c r="BX62" i="16"/>
  <c r="BW62" i="16"/>
  <c r="BV62" i="16"/>
  <c r="BU62" i="16"/>
  <c r="BT62" i="16"/>
  <c r="BS62" i="16"/>
  <c r="BR62" i="16"/>
  <c r="BQ62" i="16"/>
  <c r="BP62" i="16"/>
  <c r="BO62" i="16"/>
  <c r="BN62" i="16"/>
  <c r="BM62" i="16"/>
  <c r="BL62" i="16"/>
  <c r="BK62" i="16"/>
  <c r="BJ62" i="16"/>
  <c r="BI62" i="16"/>
  <c r="BH62" i="16"/>
  <c r="BG62" i="16"/>
  <c r="BF62" i="16"/>
  <c r="BE62" i="16"/>
  <c r="BD62" i="16"/>
  <c r="BC62" i="16"/>
  <c r="BB62" i="16"/>
  <c r="BA62" i="16"/>
  <c r="AZ62" i="16"/>
  <c r="AY62" i="16"/>
  <c r="AX62" i="16"/>
  <c r="AW62" i="16"/>
  <c r="AV62" i="16"/>
  <c r="AU62" i="16"/>
  <c r="AT62" i="16"/>
  <c r="AS62" i="16"/>
  <c r="AR62" i="16"/>
  <c r="AQ62" i="16"/>
  <c r="AP62" i="16"/>
  <c r="AO62" i="16"/>
  <c r="AN62" i="16"/>
  <c r="AM62" i="16"/>
  <c r="AL62" i="16"/>
  <c r="AK62" i="16"/>
  <c r="AJ62" i="16"/>
  <c r="AI62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C62" i="16"/>
  <c r="CL62" i="14"/>
  <c r="CK62" i="14"/>
  <c r="CJ62" i="14"/>
  <c r="CI62" i="14"/>
  <c r="CH62" i="14"/>
  <c r="CG62" i="14"/>
  <c r="CF62" i="14"/>
  <c r="CE62" i="14"/>
  <c r="CD62" i="14"/>
  <c r="CC62" i="14"/>
  <c r="CB62" i="14"/>
  <c r="CA62" i="14"/>
  <c r="BZ62" i="14"/>
  <c r="BY62" i="14"/>
  <c r="BX62" i="14"/>
  <c r="BW62" i="14"/>
  <c r="BV62" i="14"/>
  <c r="BU62" i="14"/>
  <c r="BT62" i="14"/>
  <c r="BS62" i="14"/>
  <c r="BR62" i="14"/>
  <c r="BQ62" i="14"/>
  <c r="BP62" i="14"/>
  <c r="BO62" i="14"/>
  <c r="BN62" i="14"/>
  <c r="BM62" i="14"/>
  <c r="BL62" i="14"/>
  <c r="BK62" i="14"/>
  <c r="BJ62" i="14"/>
  <c r="BI62" i="14"/>
  <c r="BH62" i="14"/>
  <c r="BG62" i="14"/>
  <c r="BF62" i="14"/>
  <c r="BE62" i="14"/>
  <c r="BD62" i="14"/>
  <c r="BC62" i="14"/>
  <c r="BB62" i="14"/>
  <c r="BA62" i="14"/>
  <c r="AZ62" i="14"/>
  <c r="AY62" i="14"/>
  <c r="AX62" i="14"/>
  <c r="AW62" i="14"/>
  <c r="AV62" i="14"/>
  <c r="AU62" i="14"/>
  <c r="AT62" i="14"/>
  <c r="AS62" i="14"/>
  <c r="AR62" i="14"/>
  <c r="AQ62" i="14"/>
  <c r="AP62" i="14"/>
  <c r="AO62" i="14"/>
  <c r="AN62" i="14"/>
  <c r="AM62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BF56" i="1"/>
  <c r="BE56" i="1"/>
  <c r="BF55" i="1"/>
  <c r="BE55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BE62" i="1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E11" i="20"/>
  <c r="C11" i="20"/>
  <c r="B11" i="20"/>
  <c r="BU61" i="11"/>
  <c r="BT61" i="11"/>
  <c r="BS61" i="11"/>
  <c r="BR61" i="11"/>
  <c r="BQ61" i="11"/>
  <c r="BP61" i="11"/>
  <c r="U3" i="20" s="1"/>
  <c r="BO61" i="11"/>
  <c r="T3" i="20" s="1"/>
  <c r="BN61" i="11"/>
  <c r="S3" i="20" s="1"/>
  <c r="BM61" i="11"/>
  <c r="R3" i="20" s="1"/>
  <c r="BL61" i="11"/>
  <c r="BK61" i="11"/>
  <c r="Q3" i="20" s="1"/>
  <c r="BJ61" i="11"/>
  <c r="P3" i="20" s="1"/>
  <c r="BI61" i="11"/>
  <c r="BH61" i="11"/>
  <c r="BG61" i="11"/>
  <c r="BF61" i="11"/>
  <c r="BE61" i="11"/>
  <c r="BD61" i="11"/>
  <c r="BC61" i="11"/>
  <c r="O3" i="20" s="1"/>
  <c r="BB61" i="11"/>
  <c r="N3" i="20" s="1"/>
  <c r="BA61" i="11"/>
  <c r="AZ61" i="11"/>
  <c r="AY61" i="11"/>
  <c r="AX61" i="11"/>
  <c r="M3" i="20" s="1"/>
  <c r="AW61" i="11"/>
  <c r="AV61" i="11"/>
  <c r="L3" i="20" s="1"/>
  <c r="AU61" i="11"/>
  <c r="AT61" i="11"/>
  <c r="K3" i="20" s="1"/>
  <c r="AS61" i="11"/>
  <c r="AR61" i="11"/>
  <c r="AQ61" i="11"/>
  <c r="AP61" i="11"/>
  <c r="AO61" i="11"/>
  <c r="AN61" i="11"/>
  <c r="J3" i="20" s="1"/>
  <c r="AM61" i="11"/>
  <c r="I3" i="20" s="1"/>
  <c r="AL61" i="11"/>
  <c r="AK61" i="11"/>
  <c r="H3" i="20" s="1"/>
  <c r="AJ61" i="11"/>
  <c r="AI61" i="11"/>
  <c r="AH61" i="11"/>
  <c r="AG61" i="11"/>
  <c r="AF61" i="11"/>
  <c r="G3" i="20" s="1"/>
  <c r="AE61" i="11"/>
  <c r="F3" i="20" s="1"/>
  <c r="AD61" i="11"/>
  <c r="AC61" i="11"/>
  <c r="AB61" i="11"/>
  <c r="AA61" i="11"/>
  <c r="Z61" i="11"/>
  <c r="Y61" i="11"/>
  <c r="E3" i="20" s="1"/>
  <c r="X61" i="11"/>
  <c r="D3" i="20" s="1"/>
  <c r="W61" i="11"/>
  <c r="V61" i="11"/>
  <c r="U61" i="11"/>
  <c r="C3" i="20" s="1"/>
  <c r="T61" i="11"/>
  <c r="B3" i="20" s="1"/>
  <c r="S61" i="11"/>
  <c r="R61" i="11"/>
  <c r="Q61" i="11"/>
  <c r="BI61" i="10"/>
  <c r="BH61" i="10"/>
  <c r="BG61" i="10"/>
  <c r="BF61" i="10"/>
  <c r="U8" i="20" s="1"/>
  <c r="BE61" i="10"/>
  <c r="T8" i="20" s="1"/>
  <c r="BD61" i="10"/>
  <c r="S8" i="20" s="1"/>
  <c r="BC61" i="10"/>
  <c r="R8" i="20" s="1"/>
  <c r="BB61" i="10"/>
  <c r="BA61" i="10"/>
  <c r="Q8" i="20" s="1"/>
  <c r="AZ61" i="10"/>
  <c r="P8" i="20" s="1"/>
  <c r="AY61" i="10"/>
  <c r="AX61" i="10"/>
  <c r="AW61" i="10"/>
  <c r="AV61" i="10"/>
  <c r="AU61" i="10"/>
  <c r="AT61" i="10"/>
  <c r="AS61" i="10"/>
  <c r="O8" i="20" s="1"/>
  <c r="AR61" i="10"/>
  <c r="N8" i="20" s="1"/>
  <c r="AQ61" i="10"/>
  <c r="AP61" i="10"/>
  <c r="AO61" i="10"/>
  <c r="AN61" i="10"/>
  <c r="M8" i="20" s="1"/>
  <c r="AM61" i="10"/>
  <c r="AL61" i="10"/>
  <c r="L8" i="20" s="1"/>
  <c r="AK61" i="10"/>
  <c r="AJ61" i="10"/>
  <c r="K8" i="20" s="1"/>
  <c r="AI61" i="10"/>
  <c r="AH61" i="10"/>
  <c r="AG61" i="10"/>
  <c r="AF61" i="10"/>
  <c r="AE61" i="10"/>
  <c r="AD61" i="10"/>
  <c r="J8" i="20" s="1"/>
  <c r="AC61" i="10"/>
  <c r="I8" i="20" s="1"/>
  <c r="AB61" i="10"/>
  <c r="AA61" i="10"/>
  <c r="H8" i="20" s="1"/>
  <c r="Z61" i="10"/>
  <c r="Y61" i="10"/>
  <c r="X61" i="10"/>
  <c r="W61" i="10"/>
  <c r="V61" i="10"/>
  <c r="U61" i="10"/>
  <c r="T61" i="10"/>
  <c r="S61" i="10"/>
  <c r="R61" i="10"/>
  <c r="Q61" i="10"/>
  <c r="P61" i="10"/>
  <c r="E8" i="20" s="1"/>
  <c r="O61" i="10"/>
  <c r="N61" i="10"/>
  <c r="C8" i="20" s="1"/>
  <c r="M61" i="10"/>
  <c r="B8" i="20" s="1"/>
  <c r="L61" i="10"/>
  <c r="K61" i="10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BK49" i="7"/>
  <c r="BJ49" i="7"/>
  <c r="BI49" i="7"/>
  <c r="BH49" i="7"/>
  <c r="BG49" i="7"/>
  <c r="BF49" i="7"/>
  <c r="BE49" i="7"/>
  <c r="U17" i="20" s="1"/>
  <c r="BD49" i="7"/>
  <c r="T17" i="20" s="1"/>
  <c r="BC49" i="7"/>
  <c r="S17" i="20" s="1"/>
  <c r="BB49" i="7"/>
  <c r="R17" i="20" s="1"/>
  <c r="BA49" i="7"/>
  <c r="AZ49" i="7"/>
  <c r="Q17" i="20" s="1"/>
  <c r="AY49" i="7"/>
  <c r="P17" i="20" s="1"/>
  <c r="AX49" i="7"/>
  <c r="AW49" i="7"/>
  <c r="AV49" i="7"/>
  <c r="AU49" i="7"/>
  <c r="AT49" i="7"/>
  <c r="AS49" i="7"/>
  <c r="AR49" i="7"/>
  <c r="O17" i="20" s="1"/>
  <c r="AQ49" i="7"/>
  <c r="N17" i="20" s="1"/>
  <c r="AP49" i="7"/>
  <c r="AO49" i="7"/>
  <c r="AN49" i="7"/>
  <c r="AM49" i="7"/>
  <c r="M17" i="20" s="1"/>
  <c r="AL49" i="7"/>
  <c r="AK49" i="7"/>
  <c r="L17" i="20" s="1"/>
  <c r="AJ49" i="7"/>
  <c r="AI49" i="7"/>
  <c r="K17" i="20" s="1"/>
  <c r="AH49" i="7"/>
  <c r="AG49" i="7"/>
  <c r="AF49" i="7"/>
  <c r="AE49" i="7"/>
  <c r="AD49" i="7"/>
  <c r="AC49" i="7"/>
  <c r="J17" i="20" s="1"/>
  <c r="AB49" i="7"/>
  <c r="I17" i="20" s="1"/>
  <c r="AA49" i="7"/>
  <c r="Z49" i="7"/>
  <c r="H17" i="20" s="1"/>
  <c r="Y49" i="7"/>
  <c r="X49" i="7"/>
  <c r="W49" i="7"/>
  <c r="V49" i="7"/>
  <c r="G17" i="20" s="1"/>
  <c r="U49" i="7"/>
  <c r="T49" i="7"/>
  <c r="S49" i="7"/>
  <c r="R49" i="7"/>
  <c r="Q49" i="7"/>
  <c r="P49" i="7"/>
  <c r="E17" i="20" s="1"/>
  <c r="O49" i="7"/>
  <c r="N49" i="7"/>
  <c r="C17" i="20" s="1"/>
  <c r="M49" i="7"/>
  <c r="B17" i="20" s="1"/>
  <c r="L49" i="7"/>
  <c r="K49" i="7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BN51" i="8"/>
  <c r="BM51" i="8"/>
  <c r="BL51" i="8"/>
  <c r="BK51" i="8"/>
  <c r="BJ51" i="8"/>
  <c r="BI51" i="8"/>
  <c r="BH51" i="8"/>
  <c r="U7" i="20" s="1"/>
  <c r="BG51" i="8"/>
  <c r="T7" i="20" s="1"/>
  <c r="BF51" i="8"/>
  <c r="S7" i="20" s="1"/>
  <c r="BE51" i="8"/>
  <c r="R7" i="20" s="1"/>
  <c r="BD51" i="8"/>
  <c r="BC51" i="8"/>
  <c r="Q7" i="20" s="1"/>
  <c r="BB51" i="8"/>
  <c r="P7" i="20" s="1"/>
  <c r="BA51" i="8"/>
  <c r="AZ51" i="8"/>
  <c r="AY51" i="8"/>
  <c r="AX51" i="8"/>
  <c r="AW51" i="8"/>
  <c r="AV51" i="8"/>
  <c r="AU51" i="8"/>
  <c r="O7" i="20" s="1"/>
  <c r="AT51" i="8"/>
  <c r="N7" i="20" s="1"/>
  <c r="AS51" i="8"/>
  <c r="AR51" i="8"/>
  <c r="AQ51" i="8"/>
  <c r="AP51" i="8"/>
  <c r="M7" i="20" s="1"/>
  <c r="AO51" i="8"/>
  <c r="AN51" i="8"/>
  <c r="L7" i="20" s="1"/>
  <c r="AM51" i="8"/>
  <c r="AL51" i="8"/>
  <c r="K7" i="20" s="1"/>
  <c r="AK51" i="8"/>
  <c r="AJ51" i="8"/>
  <c r="AI51" i="8"/>
  <c r="AH51" i="8"/>
  <c r="AG51" i="8"/>
  <c r="AF51" i="8"/>
  <c r="J7" i="20" s="1"/>
  <c r="AE51" i="8"/>
  <c r="I7" i="20" s="1"/>
  <c r="AD51" i="8"/>
  <c r="AC51" i="8"/>
  <c r="H7" i="20" s="1"/>
  <c r="AB51" i="8"/>
  <c r="AA51" i="8"/>
  <c r="Z51" i="8"/>
  <c r="Y51" i="8"/>
  <c r="G7" i="20" s="1"/>
  <c r="X51" i="8"/>
  <c r="W51" i="8"/>
  <c r="V51" i="8"/>
  <c r="U51" i="8"/>
  <c r="T51" i="8"/>
  <c r="S51" i="8"/>
  <c r="E7" i="20" s="1"/>
  <c r="R51" i="8"/>
  <c r="Q51" i="8"/>
  <c r="C7" i="20" s="1"/>
  <c r="P51" i="8"/>
  <c r="B7" i="20" s="1"/>
  <c r="O51" i="8"/>
  <c r="N51" i="8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BK49" i="6"/>
  <c r="BJ49" i="6"/>
  <c r="BI49" i="6"/>
  <c r="BH49" i="6"/>
  <c r="BG49" i="6"/>
  <c r="BF49" i="6"/>
  <c r="BE49" i="6"/>
  <c r="U16" i="20" s="1"/>
  <c r="BD49" i="6"/>
  <c r="T16" i="20" s="1"/>
  <c r="BC49" i="6"/>
  <c r="S16" i="20" s="1"/>
  <c r="BB49" i="6"/>
  <c r="R16" i="20" s="1"/>
  <c r="BA49" i="6"/>
  <c r="AZ49" i="6"/>
  <c r="Q16" i="20" s="1"/>
  <c r="AY49" i="6"/>
  <c r="P16" i="20" s="1"/>
  <c r="AX49" i="6"/>
  <c r="AW49" i="6"/>
  <c r="AV49" i="6"/>
  <c r="AU49" i="6"/>
  <c r="AT49" i="6"/>
  <c r="AS49" i="6"/>
  <c r="AR49" i="6"/>
  <c r="O16" i="20" s="1"/>
  <c r="AQ49" i="6"/>
  <c r="N16" i="20" s="1"/>
  <c r="AP49" i="6"/>
  <c r="AO49" i="6"/>
  <c r="AN49" i="6"/>
  <c r="AM49" i="6"/>
  <c r="M16" i="20" s="1"/>
  <c r="AL49" i="6"/>
  <c r="AK49" i="6"/>
  <c r="L16" i="20" s="1"/>
  <c r="AJ49" i="6"/>
  <c r="AI49" i="6"/>
  <c r="K16" i="20" s="1"/>
  <c r="AH49" i="6"/>
  <c r="AG49" i="6"/>
  <c r="AF49" i="6"/>
  <c r="AE49" i="6"/>
  <c r="AD49" i="6"/>
  <c r="AC49" i="6"/>
  <c r="J16" i="20" s="1"/>
  <c r="AB49" i="6"/>
  <c r="I16" i="20" s="1"/>
  <c r="AA49" i="6"/>
  <c r="Z49" i="6"/>
  <c r="H16" i="20" s="1"/>
  <c r="Y49" i="6"/>
  <c r="X49" i="6"/>
  <c r="W49" i="6"/>
  <c r="V49" i="6"/>
  <c r="G16" i="20" s="1"/>
  <c r="U49" i="6"/>
  <c r="T49" i="6"/>
  <c r="S49" i="6"/>
  <c r="R49" i="6"/>
  <c r="Q49" i="6"/>
  <c r="P49" i="6"/>
  <c r="E16" i="20" s="1"/>
  <c r="O49" i="6"/>
  <c r="N49" i="6"/>
  <c r="C16" i="20" s="1"/>
  <c r="M49" i="6"/>
  <c r="B16" i="20" s="1"/>
  <c r="L49" i="6"/>
  <c r="K49" i="6"/>
  <c r="BN61" i="5"/>
  <c r="BM61" i="5"/>
  <c r="BL61" i="5"/>
  <c r="BK61" i="5"/>
  <c r="BJ61" i="5"/>
  <c r="BI61" i="5"/>
  <c r="BH61" i="5"/>
  <c r="BG61" i="5"/>
  <c r="BF61" i="5"/>
  <c r="S15" i="20" s="1"/>
  <c r="BE61" i="5"/>
  <c r="R15" i="20" s="1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M15" i="20" s="1"/>
  <c r="AO61" i="5"/>
  <c r="AN61" i="5"/>
  <c r="L15" i="20" s="1"/>
  <c r="AM61" i="5"/>
  <c r="AL61" i="5"/>
  <c r="AK61" i="5"/>
  <c r="AJ61" i="5"/>
  <c r="AI61" i="5"/>
  <c r="AH61" i="5"/>
  <c r="AG61" i="5"/>
  <c r="AF61" i="5"/>
  <c r="J15" i="20" s="1"/>
  <c r="AE61" i="5"/>
  <c r="AD61" i="5"/>
  <c r="AC61" i="5"/>
  <c r="AB61" i="5"/>
  <c r="AA61" i="5"/>
  <c r="Z61" i="5"/>
  <c r="Y61" i="5"/>
  <c r="G15" i="20" s="1"/>
  <c r="X61" i="5"/>
  <c r="W61" i="5"/>
  <c r="V61" i="5"/>
  <c r="U61" i="5"/>
  <c r="T61" i="5"/>
  <c r="S61" i="5"/>
  <c r="R61" i="5"/>
  <c r="Q61" i="5"/>
  <c r="C15" i="20" s="1"/>
  <c r="P61" i="5"/>
  <c r="B15" i="20" s="1"/>
  <c r="O61" i="5"/>
  <c r="N61" i="5"/>
  <c r="S9" i="20"/>
  <c r="M9" i="20"/>
  <c r="E9" i="20"/>
  <c r="D9" i="20"/>
  <c r="BK61" i="4"/>
  <c r="BJ61" i="4"/>
  <c r="BI61" i="4"/>
  <c r="BH61" i="4"/>
  <c r="BG61" i="4"/>
  <c r="BF61" i="4"/>
  <c r="BE61" i="4"/>
  <c r="U21" i="20" s="1"/>
  <c r="U32" i="20" s="1"/>
  <c r="U36" i="20" s="1"/>
  <c r="BD61" i="4"/>
  <c r="BC61" i="4"/>
  <c r="S21" i="20" s="1"/>
  <c r="S32" i="20" s="1"/>
  <c r="S36" i="20" s="1"/>
  <c r="BB61" i="4"/>
  <c r="R21" i="20" s="1"/>
  <c r="R32" i="20" s="1"/>
  <c r="R36" i="20" s="1"/>
  <c r="BA61" i="4"/>
  <c r="AZ61" i="4"/>
  <c r="Q21" i="20" s="1"/>
  <c r="Q32" i="20" s="1"/>
  <c r="Q36" i="20" s="1"/>
  <c r="AY61" i="4"/>
  <c r="P21" i="20" s="1"/>
  <c r="P32" i="20" s="1"/>
  <c r="P36" i="20" s="1"/>
  <c r="AX61" i="4"/>
  <c r="AW61" i="4"/>
  <c r="AV61" i="4"/>
  <c r="AU61" i="4"/>
  <c r="AT61" i="4"/>
  <c r="AS61" i="4"/>
  <c r="AR61" i="4"/>
  <c r="O21" i="20" s="1"/>
  <c r="O32" i="20" s="1"/>
  <c r="O36" i="20" s="1"/>
  <c r="AQ61" i="4"/>
  <c r="N21" i="20" s="1"/>
  <c r="N32" i="20" s="1"/>
  <c r="N36" i="20" s="1"/>
  <c r="AP61" i="4"/>
  <c r="AO61" i="4"/>
  <c r="AN61" i="4"/>
  <c r="AM61" i="4"/>
  <c r="M21" i="20" s="1"/>
  <c r="M32" i="20" s="1"/>
  <c r="M36" i="20" s="1"/>
  <c r="AL61" i="4"/>
  <c r="AK61" i="4"/>
  <c r="L21" i="20" s="1"/>
  <c r="L32" i="20" s="1"/>
  <c r="L36" i="20" s="1"/>
  <c r="AJ61" i="4"/>
  <c r="AI61" i="4"/>
  <c r="K21" i="20" s="1"/>
  <c r="K32" i="20" s="1"/>
  <c r="K36" i="20" s="1"/>
  <c r="AH61" i="4"/>
  <c r="AG61" i="4"/>
  <c r="AF61" i="4"/>
  <c r="AE61" i="4"/>
  <c r="AD61" i="4"/>
  <c r="AC61" i="4"/>
  <c r="J21" i="20" s="1"/>
  <c r="J32" i="20" s="1"/>
  <c r="J36" i="20" s="1"/>
  <c r="AB61" i="4"/>
  <c r="I21" i="20" s="1"/>
  <c r="I32" i="20" s="1"/>
  <c r="I36" i="20" s="1"/>
  <c r="AA61" i="4"/>
  <c r="Z61" i="4"/>
  <c r="Y61" i="4"/>
  <c r="X61" i="4"/>
  <c r="G21" i="20" s="1"/>
  <c r="G32" i="20" s="1"/>
  <c r="G36" i="20" s="1"/>
  <c r="W61" i="4"/>
  <c r="V61" i="4"/>
  <c r="U61" i="4"/>
  <c r="T61" i="4"/>
  <c r="S61" i="4"/>
  <c r="R61" i="4"/>
  <c r="Q61" i="4"/>
  <c r="P61" i="4"/>
  <c r="O61" i="4"/>
  <c r="B21" i="20" s="1"/>
  <c r="B32" i="20" s="1"/>
  <c r="B36" i="20" s="1"/>
  <c r="N61" i="4"/>
  <c r="M61" i="4"/>
  <c r="T19" i="20"/>
  <c r="S19" i="20"/>
  <c r="R19" i="20"/>
  <c r="M19" i="20"/>
  <c r="L19" i="20"/>
  <c r="J19" i="20"/>
  <c r="H19" i="20"/>
  <c r="G19" i="20"/>
  <c r="C19" i="20"/>
  <c r="B19" i="20"/>
  <c r="F61" i="2"/>
  <c r="E61" i="2"/>
  <c r="H18" i="20" s="1"/>
  <c r="D11" i="20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H53" i="8"/>
  <c r="G53" i="8"/>
  <c r="E53" i="8"/>
  <c r="F53" i="8"/>
  <c r="D53" i="8"/>
  <c r="C53" i="8"/>
  <c r="H52" i="8"/>
  <c r="G52" i="8"/>
  <c r="E52" i="8"/>
  <c r="F52" i="8"/>
  <c r="D52" i="8"/>
  <c r="C52" i="8"/>
  <c r="B53" i="8"/>
  <c r="B52" i="8"/>
  <c r="H51" i="8"/>
  <c r="G51" i="8"/>
  <c r="E51" i="8"/>
  <c r="F51" i="8"/>
  <c r="D51" i="8"/>
  <c r="C51" i="8"/>
  <c r="B51" i="8"/>
  <c r="H51" i="7"/>
  <c r="G51" i="7"/>
  <c r="E51" i="7"/>
  <c r="F51" i="7"/>
  <c r="D51" i="7"/>
  <c r="C51" i="7"/>
  <c r="B51" i="7"/>
  <c r="H50" i="7"/>
  <c r="G50" i="7"/>
  <c r="E50" i="7"/>
  <c r="F50" i="7"/>
  <c r="D50" i="7"/>
  <c r="C50" i="7"/>
  <c r="B50" i="7"/>
  <c r="H49" i="7"/>
  <c r="G49" i="7"/>
  <c r="E49" i="7"/>
  <c r="F49" i="7"/>
  <c r="D49" i="7"/>
  <c r="C49" i="7"/>
  <c r="B49" i="7"/>
  <c r="H51" i="6"/>
  <c r="G51" i="6"/>
  <c r="E51" i="6"/>
  <c r="F51" i="6"/>
  <c r="D51" i="6"/>
  <c r="C51" i="6"/>
  <c r="H50" i="6"/>
  <c r="G50" i="6"/>
  <c r="E50" i="6"/>
  <c r="F50" i="6"/>
  <c r="D50" i="6"/>
  <c r="C50" i="6"/>
  <c r="H49" i="6"/>
  <c r="G49" i="6"/>
  <c r="E49" i="6"/>
  <c r="F49" i="6"/>
  <c r="D49" i="6"/>
  <c r="C49" i="6"/>
  <c r="B49" i="6"/>
  <c r="B51" i="6"/>
  <c r="B50" i="6"/>
  <c r="K61" i="5"/>
  <c r="J61" i="5"/>
  <c r="I61" i="5"/>
  <c r="H61" i="5"/>
  <c r="G61" i="5"/>
  <c r="E61" i="5"/>
  <c r="F61" i="5"/>
  <c r="D61" i="5"/>
  <c r="C61" i="5"/>
  <c r="B61" i="5"/>
  <c r="J61" i="4"/>
  <c r="I61" i="4"/>
  <c r="H61" i="4"/>
  <c r="G61" i="4"/>
  <c r="F61" i="4"/>
  <c r="D61" i="4"/>
  <c r="E61" i="4"/>
  <c r="C61" i="4"/>
  <c r="D25" i="20" l="1"/>
  <c r="M25" i="20"/>
  <c r="O14" i="20"/>
  <c r="Q14" i="20"/>
  <c r="G14" i="20"/>
  <c r="J14" i="20"/>
  <c r="N14" i="20"/>
  <c r="P14" i="20"/>
  <c r="S14" i="20"/>
  <c r="S25" i="20" s="1"/>
  <c r="K14" i="20"/>
  <c r="R14" i="20"/>
  <c r="C14" i="20"/>
  <c r="B14" i="20"/>
  <c r="H11" i="21"/>
  <c r="D11" i="21"/>
  <c r="D21" i="21" s="1"/>
  <c r="I14" i="20"/>
  <c r="E11" i="21"/>
  <c r="L14" i="20"/>
  <c r="G11" i="21"/>
  <c r="G21" i="21" s="1"/>
  <c r="T14" i="20"/>
  <c r="C11" i="21"/>
  <c r="C21" i="21" s="1"/>
  <c r="H14" i="20"/>
  <c r="B11" i="21"/>
  <c r="B21" i="21" s="1"/>
  <c r="E14" i="20"/>
  <c r="E21" i="20"/>
  <c r="E32" i="20" s="1"/>
  <c r="E36" i="20" s="1"/>
  <c r="T21" i="20"/>
  <c r="T32" i="20" s="1"/>
  <c r="T36" i="20" s="1"/>
  <c r="H12" i="21"/>
  <c r="C21" i="20"/>
  <c r="C32" i="20" s="1"/>
  <c r="C36" i="20" s="1"/>
  <c r="G8" i="20"/>
  <c r="BK61" i="10"/>
  <c r="C9" i="20"/>
  <c r="O9" i="20"/>
  <c r="Q9" i="20"/>
  <c r="T9" i="20"/>
  <c r="B9" i="20"/>
  <c r="F9" i="20"/>
  <c r="F25" i="20" s="1"/>
  <c r="J9" i="20"/>
  <c r="L9" i="20"/>
  <c r="U9" i="20"/>
  <c r="I9" i="20"/>
  <c r="K9" i="20"/>
  <c r="N9" i="20"/>
  <c r="P9" i="20"/>
  <c r="G9" i="20"/>
  <c r="H9" i="20"/>
  <c r="R9" i="20"/>
  <c r="I19" i="20"/>
  <c r="Q19" i="20"/>
  <c r="P19" i="20"/>
  <c r="E19" i="20"/>
  <c r="O19" i="20"/>
  <c r="K19" i="20"/>
  <c r="N19" i="20"/>
  <c r="U19" i="20"/>
  <c r="N15" i="20"/>
  <c r="H15" i="20"/>
  <c r="K15" i="20"/>
  <c r="P15" i="20"/>
  <c r="U15" i="20"/>
  <c r="E15" i="20"/>
  <c r="I15" i="20"/>
  <c r="O15" i="20"/>
  <c r="Q15" i="20"/>
  <c r="T15" i="20"/>
  <c r="BF62" i="1"/>
  <c r="U25" i="20" l="1"/>
  <c r="B25" i="20"/>
  <c r="R25" i="20"/>
  <c r="N25" i="20"/>
  <c r="G25" i="20"/>
  <c r="O25" i="20"/>
  <c r="E25" i="20"/>
  <c r="H25" i="20"/>
  <c r="T25" i="20"/>
  <c r="L25" i="20"/>
  <c r="I25" i="20"/>
  <c r="C25" i="20"/>
  <c r="K25" i="20"/>
  <c r="P25" i="20"/>
  <c r="J25" i="20"/>
  <c r="Q25" i="20"/>
  <c r="H21" i="21"/>
  <c r="F11" i="21"/>
  <c r="F21" i="21" s="1"/>
  <c r="E21" i="21"/>
</calcChain>
</file>

<file path=xl/connections.xml><?xml version="1.0" encoding="utf-8"?>
<connections xmlns="http://schemas.openxmlformats.org/spreadsheetml/2006/main">
  <connection id="1" name="2011ea_v6_11f_12US2_cbo5_soa_ag_state" type="6" refreshedVersion="3" background="1" saveData="1">
    <textPr codePage="437" sourceFile="C:\Users\jbeidler\Desktop\Work (local)\2011NEI summaries\Annual state post-smoke\2011ea_v6_11f_12US2_cbo5_soa_ag_state.txt" semicolon="1">
      <textFields count="3">
        <textField/>
        <textField/>
        <textField/>
      </textFields>
    </textPr>
  </connection>
  <connection id="2" name="annual_2011_draft_ptfire_12US2_cbo5_soa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nnual_2011ea_v6_11f_afdust_12US2_cmaq_cb05_soa_state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nnual_2011ea_v6_11f_c1c2rail_12US2_cbo5_soa_state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nnual_2011ea_v6_11f_c3marine_12US2_cbo5_soa_state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nnual_2011ea_v6_11f_nonpt_12US2_cbo5_soa_state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nnual_2011ea_v6_11f_nonroad_12US2_cbo5_soa_state" type="6" refreshedVersion="3" background="1" saveData="1">
    <textPr codePage="437" sourceFile="C:\Users\jbeidler\Desktop\Work (local)\2011NEI summaries\Annual state post-smoke\annual_2011ea_v6_11f_nonroad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nnual_2011ea_v6_11f_othar_12US2_cmaq_cb05_soa_state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nnual_2011ea_v6_11f_othon_12US2_cmaq_cb05_soa_state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nnual_2011ea_v6_11f_othpt_12US2_cmaq_cb05_soa_state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nnual_2011ea_v6_11f_ptipm_12US2_cbo5_soa_state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nnual_2011ea_v6_11f_ptnonipm_12US2_cbo5_soa_state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nnual_2011ea_v6_11f_ptnonipm_12US2_cbo5_soa_state1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nnual_2011ea_v6_11f_rwc_12US2_cbo5_soa_state" type="6" refreshedVersion="3" background="1" saveData="1">
    <textPr codePage="437" sourceFile="C:\Users\jbeidler\Desktop\Work (local)\2011NEI summaries\Annual state post-smoke\annual_2011ea_v6_11f_rwc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rep_state_annual_onroad_rfl_RPD_2011ea_v6_11f_12US2" type="6" refreshedVersion="3" background="1" saveData="1">
    <textPr codePage="437" sourceFile="C:\Users\jbeidler\Desktop\Work (local)\2011NEI summaries\Annual state post-smoke\rep_state_annual_onroad_rfl_RPD_2011ea_v6_11f_12US2.txt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rep_state_annual_onroad_rfl_RPV_2011ea_v6_11f_12US2" type="6" refreshedVersion="3" background="1" saveData="1">
    <textPr codePage="437" sourceFile="C:\Users\jbeidler\Desktop\Work (local)\2011NEI summaries\Annual state post-smoke\rep_state_annual_onroad_rfl_RPV_2011ea_v6_11f_12US2.txt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rep_state_annual_onroad_RPD_2011ea_v6_11f_12US2" type="6" refreshedVersion="3" background="1" saveData="1">
    <textPr codePage="437" sourceFile="C:\Users\jbeidler\Desktop\Work (local)\2011NEI summaries\Annual state post-smoke\rep_state_annual_onroad_RPD_2011ea_v6_11f_12US2.txt" comma="1">
      <textFields count="9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rep_state_annual_onroad_RPP_2011ea_v6_11f_12US2" type="6" refreshedVersion="3" background="1" saveData="1">
    <textPr codePage="437" sourceFile="C:\Users\jbeidler\Desktop\Work (local)\2011NEI summaries\Annual state post-smoke\rep_state_annual_onroad_RPP_2011ea_v6_11f_12US2.txt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rep_state_annual_onroad_RPV_2011ea_v6_11f_12US2" type="6" refreshedVersion="3" background="1" saveData="1">
    <textPr codePage="437" sourceFile="C:\Users\jbeidler\Desktop\Work (local)\2011NEI summaries\Annual state post-smoke\rep_state_annual_onroad_RPV_2011ea_v6_11f_12US2.txt" comma="1">
      <textFields count="10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<sst xmlns="http://schemas.openxmlformats.org/spreadsheetml/2006/main" count="3824" uniqueCount="456">
  <si>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</si>
  <si>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</si>
  <si>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</si>
  <si>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</si>
  <si>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</si>
  <si>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</si>
  <si>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</si>
  <si>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</si>
  <si>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</si>
  <si>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</si>
  <si>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</si>
  <si>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</si>
  <si>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</si>
  <si>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</si>
  <si>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</si>
  <si>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</si>
  <si>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</si>
  <si>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</si>
  <si>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</si>
  <si>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</si>
  <si>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</si>
  <si>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</si>
  <si>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</si>
  <si>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</si>
  <si>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</si>
  <si>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</si>
  <si>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</si>
  <si>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</si>
  <si>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</si>
  <si>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</si>
  <si>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</si>
  <si>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</si>
  <si>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</si>
  <si>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</si>
  <si>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</si>
  <si>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</si>
  <si>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</si>
  <si>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</si>
  <si>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Pennsyvlania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</si>
  <si>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</si>
  <si>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</si>
  <si>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</si>
  <si>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</si>
  <si>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</si>
  <si>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</si>
  <si>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</si>
  <si>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</si>
  <si>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</si>
  <si>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</si>
  <si>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</si>
  <si>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</si>
  <si>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Tribal Data</t>
  </si>
  <si>
    <t>State</t>
  </si>
  <si>
    <t>PM2_5</t>
  </si>
  <si>
    <t>PM10</t>
  </si>
  <si>
    <t>Total</t>
  </si>
  <si>
    <t>CONUS Total</t>
  </si>
  <si>
    <t>NH3</t>
  </si>
  <si>
    <t>Puerto Rico</t>
  </si>
  <si>
    <t>CO</t>
  </si>
  <si>
    <t>NOX</t>
  </si>
  <si>
    <t>SO2</t>
  </si>
  <si>
    <t>VOC</t>
  </si>
  <si>
    <t>ACETALD</t>
  </si>
  <si>
    <t>BENZENE</t>
  </si>
  <si>
    <t>FORMALD</t>
  </si>
  <si>
    <t>CL</t>
  </si>
  <si>
    <t>HCL</t>
  </si>
  <si>
    <t>METHANOL</t>
  </si>
  <si>
    <t>Offshore to EEZ</t>
  </si>
  <si>
    <t>Non-US SECA C3</t>
  </si>
  <si>
    <t>Nova Scotia</t>
  </si>
  <si>
    <t>Ontario</t>
  </si>
  <si>
    <t>British Columbia</t>
  </si>
  <si>
    <t>Canada Total</t>
  </si>
  <si>
    <t>US Virgin Islands</t>
  </si>
  <si>
    <t xml:space="preserve">Newfoundland        </t>
  </si>
  <si>
    <t>Prince Edward Island</t>
  </si>
  <si>
    <t xml:space="preserve">Nova Scotia         </t>
  </si>
  <si>
    <t xml:space="preserve">New Brunswick       </t>
  </si>
  <si>
    <t xml:space="preserve">Quebec              </t>
  </si>
  <si>
    <t xml:space="preserve">Ontario             </t>
  </si>
  <si>
    <t xml:space="preserve">Manitoba            </t>
  </si>
  <si>
    <t xml:space="preserve">Saskatchewan        </t>
  </si>
  <si>
    <t xml:space="preserve">Alberta             </t>
  </si>
  <si>
    <t xml:space="preserve">British Columbia    </t>
  </si>
  <si>
    <t>Yukon</t>
  </si>
  <si>
    <t>N W Territories</t>
  </si>
  <si>
    <t>Nunavut</t>
  </si>
  <si>
    <t xml:space="preserve">Aguascalientes      </t>
  </si>
  <si>
    <t xml:space="preserve">Baja Calif Norte    </t>
  </si>
  <si>
    <t xml:space="preserve">Baja Calif Sur      </t>
  </si>
  <si>
    <t xml:space="preserve">Campeche            </t>
  </si>
  <si>
    <t xml:space="preserve">Coahuila            </t>
  </si>
  <si>
    <t xml:space="preserve">Colima              </t>
  </si>
  <si>
    <t xml:space="preserve">Chiapas             </t>
  </si>
  <si>
    <t xml:space="preserve">Chihuahua           </t>
  </si>
  <si>
    <t xml:space="preserve">Distrito Federal    </t>
  </si>
  <si>
    <t xml:space="preserve">Durango             </t>
  </si>
  <si>
    <t xml:space="preserve">Guanajuato          </t>
  </si>
  <si>
    <t xml:space="preserve">Guerrero            </t>
  </si>
  <si>
    <t xml:space="preserve">Hidalgo             </t>
  </si>
  <si>
    <t xml:space="preserve">Jalisco             </t>
  </si>
  <si>
    <t xml:space="preserve">Mexico              </t>
  </si>
  <si>
    <t xml:space="preserve">Michoacan           </t>
  </si>
  <si>
    <t xml:space="preserve">Morelos             </t>
  </si>
  <si>
    <t xml:space="preserve">Nayarit             </t>
  </si>
  <si>
    <t xml:space="preserve">Nuevo Leon          </t>
  </si>
  <si>
    <t xml:space="preserve">Oaxaca              </t>
  </si>
  <si>
    <t xml:space="preserve">Puebla              </t>
  </si>
  <si>
    <t xml:space="preserve">Queretaro           </t>
  </si>
  <si>
    <t xml:space="preserve">Quintana Roo        </t>
  </si>
  <si>
    <t xml:space="preserve">San Luis Potosi     </t>
  </si>
  <si>
    <t xml:space="preserve">Sinaloa             </t>
  </si>
  <si>
    <t xml:space="preserve">Sonora              </t>
  </si>
  <si>
    <t xml:space="preserve">Tabasco             </t>
  </si>
  <si>
    <t xml:space="preserve">Tamaulipas          </t>
  </si>
  <si>
    <t xml:space="preserve">Tlaxcala            </t>
  </si>
  <si>
    <t xml:space="preserve">Veracruz            </t>
  </si>
  <si>
    <t xml:space="preserve">Yucatan             </t>
  </si>
  <si>
    <t xml:space="preserve">Zacatecas           </t>
  </si>
  <si>
    <t>Newfoundland</t>
  </si>
  <si>
    <t>New Brunswick</t>
  </si>
  <si>
    <t>Quebec</t>
  </si>
  <si>
    <t>Manitoba</t>
  </si>
  <si>
    <t>Saskatchewan</t>
  </si>
  <si>
    <t>Alberta</t>
  </si>
  <si>
    <t>Mexico Total</t>
  </si>
  <si>
    <t>SMOKE (2011ea_v6_11f)</t>
  </si>
  <si>
    <t>NH3_FERT</t>
  </si>
  <si>
    <t>Massachusetts</t>
  </si>
  <si>
    <t>Pennsylvania</t>
  </si>
  <si>
    <t>ALD2</t>
  </si>
  <si>
    <t>ALD2_PRIMARY</t>
  </si>
  <si>
    <t>ALDX</t>
  </si>
  <si>
    <t>CH4</t>
  </si>
  <si>
    <t>CL2</t>
  </si>
  <si>
    <t>ETH</t>
  </si>
  <si>
    <t>ETHA</t>
  </si>
  <si>
    <t>ETOH</t>
  </si>
  <si>
    <t>FORM</t>
  </si>
  <si>
    <t>FORM_PRIMARY</t>
  </si>
  <si>
    <t>HONO</t>
  </si>
  <si>
    <t>IOLE</t>
  </si>
  <si>
    <t>ISOP</t>
  </si>
  <si>
    <t>MEOH</t>
  </si>
  <si>
    <t>NO</t>
  </si>
  <si>
    <t>NO2</t>
  </si>
  <si>
    <t>NVOL</t>
  </si>
  <si>
    <t>OLE</t>
  </si>
  <si>
    <t>PAL</t>
  </si>
  <si>
    <t>PAR</t>
  </si>
  <si>
    <t>PCA</t>
  </si>
  <si>
    <t>PCL</t>
  </si>
  <si>
    <t>PEC</t>
  </si>
  <si>
    <t>PFE</t>
  </si>
  <si>
    <t>PH2O</t>
  </si>
  <si>
    <t>PK</t>
  </si>
  <si>
    <t>PMC</t>
  </si>
  <si>
    <t>PMFINE</t>
  </si>
  <si>
    <t>PMG</t>
  </si>
  <si>
    <t>PMN</t>
  </si>
  <si>
    <t>PMOTHR</t>
  </si>
  <si>
    <t>PNA</t>
  </si>
  <si>
    <t>PNCOM</t>
  </si>
  <si>
    <t>PNH4</t>
  </si>
  <si>
    <t>PNO3</t>
  </si>
  <si>
    <t>POC</t>
  </si>
  <si>
    <t>PSI</t>
  </si>
  <si>
    <t>PSO4</t>
  </si>
  <si>
    <t>PTI</t>
  </si>
  <si>
    <t>SULF</t>
  </si>
  <si>
    <t>TERP</t>
  </si>
  <si>
    <t>TOL</t>
  </si>
  <si>
    <t>UNK</t>
  </si>
  <si>
    <t>UNR</t>
  </si>
  <si>
    <t>VOC_INV</t>
  </si>
  <si>
    <t>XYL</t>
  </si>
  <si>
    <t>Virgin Islands</t>
  </si>
  <si>
    <t>State Name</t>
  </si>
  <si>
    <t>ACROLEIN</t>
  </si>
  <si>
    <t>BRK__PM25BRAKE</t>
  </si>
  <si>
    <t>BRK__PMC</t>
  </si>
  <si>
    <t>BUTADIENE13</t>
  </si>
  <si>
    <t>EPM__BENZENE</t>
  </si>
  <si>
    <t>EPM__ETOH</t>
  </si>
  <si>
    <t>EPM__NAPHTH</t>
  </si>
  <si>
    <t>EPM__NONHAPTOG</t>
  </si>
  <si>
    <t>EPM__VOC_INV</t>
  </si>
  <si>
    <t>EVP__BENZENE</t>
  </si>
  <si>
    <t>EVP__ETOH</t>
  </si>
  <si>
    <t>EVP__NAPHTH</t>
  </si>
  <si>
    <t>EVP__NONHAPTOG</t>
  </si>
  <si>
    <t>EVP__VOC_INV</t>
  </si>
  <si>
    <t>EXH__ACETALD</t>
  </si>
  <si>
    <t>EXH__ACROLEI</t>
  </si>
  <si>
    <t>EXH__BENZENE</t>
  </si>
  <si>
    <t>EXH__BUTADIE</t>
  </si>
  <si>
    <t>EXH__CO</t>
  </si>
  <si>
    <t>EXH__ETOH</t>
  </si>
  <si>
    <t>EXH__FORMALD</t>
  </si>
  <si>
    <t>EXH__HONO</t>
  </si>
  <si>
    <t>EXH__NAPHTH</t>
  </si>
  <si>
    <t>EXH__NH3</t>
  </si>
  <si>
    <t>EXH__NO</t>
  </si>
  <si>
    <t>EXH__NO2</t>
  </si>
  <si>
    <t>EXH__NONHAPTOG</t>
  </si>
  <si>
    <t>EXH__PEC</t>
  </si>
  <si>
    <t>EXH__PMC</t>
  </si>
  <si>
    <t>EXH__PMFINE</t>
  </si>
  <si>
    <t>EXH__PNO3</t>
  </si>
  <si>
    <t>EXH__POC</t>
  </si>
  <si>
    <t>EXH__PSO4</t>
  </si>
  <si>
    <t>EXH__SO2</t>
  </si>
  <si>
    <t>EXH__VOC_INV</t>
  </si>
  <si>
    <t>NAPHTHALENE</t>
  </si>
  <si>
    <t>TIR__PM25TIRE</t>
  </si>
  <si>
    <t>TIR__PMC</t>
  </si>
  <si>
    <t>EXT__ACETALD</t>
  </si>
  <si>
    <t>EXT__ACROLEI</t>
  </si>
  <si>
    <t>EXT__BENZENE</t>
  </si>
  <si>
    <t>EXT__BUTADIE</t>
  </si>
  <si>
    <t>EXT__CO</t>
  </si>
  <si>
    <t>EXT__ETOH</t>
  </si>
  <si>
    <t>EXT__FORMALD</t>
  </si>
  <si>
    <t>EXT__HONO</t>
  </si>
  <si>
    <t>EXT__NAPHTH</t>
  </si>
  <si>
    <t>EXT__NH3</t>
  </si>
  <si>
    <t>EXT__NO</t>
  </si>
  <si>
    <t>EXT__NO2</t>
  </si>
  <si>
    <t>EXT__NONHAPTOG</t>
  </si>
  <si>
    <t>EXT__PEC</t>
  </si>
  <si>
    <t>EXT__PMC</t>
  </si>
  <si>
    <t>EXT__PMFINE</t>
  </si>
  <si>
    <t>EXT__PNO3</t>
  </si>
  <si>
    <t>EXT__POC</t>
  </si>
  <si>
    <t>EXT__PSO4</t>
  </si>
  <si>
    <t>EXT__SO2</t>
  </si>
  <si>
    <t>EXT__VOC_INV</t>
  </si>
  <si>
    <t>RFL__BENZENE</t>
  </si>
  <si>
    <t>RFL__ETOH</t>
  </si>
  <si>
    <t>RFL__NAPHTH</t>
  </si>
  <si>
    <t>RFL__NONHAPTOG</t>
  </si>
  <si>
    <t>RFL__VOC_INV</t>
  </si>
  <si>
    <t>NW Territories</t>
  </si>
  <si>
    <t>Aguascalientes</t>
  </si>
  <si>
    <t>Baja Calif Norte</t>
  </si>
  <si>
    <t>Baja Calif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</si>
  <si>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</si>
  <si>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</si>
  <si>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</si>
  <si>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</si>
  <si>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</si>
  <si>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</si>
  <si>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</si>
  <si>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</si>
  <si>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</si>
  <si>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</si>
  <si>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</si>
  <si>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</si>
  <si>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</si>
  <si>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</si>
  <si>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</si>
  <si>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</si>
  <si>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</si>
  <si>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</si>
  <si>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</si>
  <si>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</si>
  <si>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</si>
  <si>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</si>
  <si>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</si>
  <si>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</si>
  <si>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</si>
  <si>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</si>
  <si>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</si>
  <si>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</si>
  <si>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</si>
  <si>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HFLUX</t>
  </si>
  <si>
    <t>ag</t>
  </si>
  <si>
    <t>Sector</t>
  </si>
  <si>
    <t>afdust_adj</t>
  </si>
  <si>
    <t>c1c2rail</t>
  </si>
  <si>
    <t>c3marine</t>
  </si>
  <si>
    <t>nonpt</t>
  </si>
  <si>
    <t>nonroad</t>
  </si>
  <si>
    <t>onroad_adj</t>
  </si>
  <si>
    <t>onroad_rfl</t>
  </si>
  <si>
    <t>ptfire</t>
  </si>
  <si>
    <t>ptnonipm</t>
  </si>
  <si>
    <t>rwc</t>
  </si>
  <si>
    <t>sector</t>
  </si>
  <si>
    <t>othpt</t>
  </si>
  <si>
    <t>onroad_rfl_RPD</t>
  </si>
  <si>
    <t>othar</t>
  </si>
  <si>
    <t>othon</t>
  </si>
  <si>
    <t>afdust</t>
  </si>
  <si>
    <t>beis</t>
  </si>
  <si>
    <t>ocean_cl2</t>
  </si>
  <si>
    <t>SMOKE TOTAL</t>
  </si>
  <si>
    <t>US</t>
  </si>
  <si>
    <t>Low level totals (mrggrid)</t>
  </si>
  <si>
    <t>ptnonipm elevated</t>
  </si>
  <si>
    <t>c3marine elevated</t>
  </si>
  <si>
    <t>othpt elevated</t>
  </si>
  <si>
    <t>ptfire elevated</t>
  </si>
  <si>
    <t>Model-ready domain totals</t>
  </si>
  <si>
    <t>CHLORINE</t>
  </si>
  <si>
    <t># State</t>
  </si>
  <si>
    <t>state</t>
  </si>
  <si>
    <t>Offshore to EEZ*</t>
  </si>
  <si>
    <t>* - Offshore to EEZ includes both c3marine, and the offshore oil rigs/etc from the US point inventory</t>
  </si>
  <si>
    <t>VOC**</t>
  </si>
  <si>
    <t>** - does not include pre-speciated inventory VOC in Canada</t>
  </si>
  <si>
    <t xml:space="preserve"> PSI            </t>
  </si>
  <si>
    <t xml:space="preserve"> PSO4           </t>
  </si>
  <si>
    <t xml:space="preserve"> PTI            </t>
  </si>
  <si>
    <t xml:space="preserve"> S-SO2          </t>
  </si>
  <si>
    <t xml:space="preserve"> SULF           </t>
  </si>
  <si>
    <t xml:space="preserve"> TERP           </t>
  </si>
  <si>
    <t xml:space="preserve"> TOL            </t>
  </si>
  <si>
    <t xml:space="preserve"> UNK            </t>
  </si>
  <si>
    <t xml:space="preserve"> UNR            </t>
  </si>
  <si>
    <t xml:space="preserve"> XYL</t>
  </si>
  <si>
    <t>PM10_Primar</t>
  </si>
  <si>
    <t>PM2_5_Prima</t>
  </si>
  <si>
    <t>FIPS</t>
  </si>
  <si>
    <t>DC</t>
  </si>
  <si>
    <t>pt_oilgas elevated</t>
  </si>
  <si>
    <t>pt_oilgas</t>
  </si>
  <si>
    <t>Tribal</t>
  </si>
  <si>
    <t>EEZ Offshore</t>
  </si>
  <si>
    <t>Totals</t>
  </si>
  <si>
    <t>ptegu_pk elevated</t>
  </si>
  <si>
    <t>ptegu elevated</t>
  </si>
  <si>
    <t>ptegu</t>
  </si>
  <si>
    <t>ptegu_pk</t>
  </si>
  <si>
    <t>np_oilgas</t>
  </si>
  <si>
    <t>Domain Total</t>
  </si>
  <si>
    <t>NON-Conus</t>
  </si>
  <si>
    <t>SESQ</t>
  </si>
  <si>
    <t>NR</t>
  </si>
  <si>
    <t>Offshore</t>
  </si>
  <si>
    <t>Eastern State</t>
  </si>
  <si>
    <t>X</t>
  </si>
  <si>
    <t>Eastern State Total</t>
  </si>
  <si>
    <t>Eastern States Total</t>
  </si>
  <si>
    <t>Esatern States</t>
  </si>
  <si>
    <t>Eastern US Total</t>
  </si>
  <si>
    <t xml:space="preserve">CONUS </t>
  </si>
  <si>
    <t>Avg molecular wt:</t>
  </si>
  <si>
    <t>Continental US Totals</t>
  </si>
  <si>
    <t>Afdust emissions are unadjusted. Does not include tribal data.</t>
  </si>
  <si>
    <t>Inventory</t>
  </si>
  <si>
    <t>Biogenics computed with BEIS v3.14 within SMOKE v3.5</t>
  </si>
  <si>
    <t>Overall totals are provided for both the continental US ("CONUS") and the eastern states.</t>
  </si>
  <si>
    <t>Emissions are computed for each modeling sector and summarized.</t>
  </si>
  <si>
    <t>Inventory, including nonUS c3</t>
  </si>
  <si>
    <t>ag - agricultural ammonia emissions</t>
  </si>
  <si>
    <t>biogenics - emissions from natural sources</t>
  </si>
  <si>
    <t>c1c2rail - C1 and C2 commerical marine emissions plus railroad emissions</t>
  </si>
  <si>
    <t>c3marine - C3 marine (ocean going vessel ) emissions</t>
  </si>
  <si>
    <t>nonpt - nonpoint (county-level) not included in other sectors</t>
  </si>
  <si>
    <t>nonroad - mobile source emissions from off-road equipment</t>
  </si>
  <si>
    <t>onroad_rfl - refueling emissions from onroad vehicles</t>
  </si>
  <si>
    <t>othar - Non-US area sources</t>
  </si>
  <si>
    <t>othon - Non-US onroad sources</t>
  </si>
  <si>
    <t>onhpt - Non-US point sources</t>
  </si>
  <si>
    <t>ptfire - Point source wild and prescribed fire emissions</t>
  </si>
  <si>
    <t>ptegu_pk - Emissions from specific EGU peaking units</t>
  </si>
  <si>
    <t>ptegu - Emissions from EGUs not specifically designated as peaking</t>
  </si>
  <si>
    <t>ptnonipm - Point source emissions not included in ptegu_pk, ptegu, or pt_oilgas</t>
  </si>
  <si>
    <t>np_oilgas - oil and gas emissions from nonpoint sources</t>
  </si>
  <si>
    <t>pt_oilgas - oil and gas emissions from point sources</t>
  </si>
  <si>
    <t>rwc - residential wood combustion emissions</t>
  </si>
  <si>
    <t>afdust/afdust_adj - area fugitive dust emissions; afdust_adj are the emissions after metorological and land use adjustments</t>
  </si>
  <si>
    <t>onroad (plus RPD/RPV/RPP) - mobile source emissions on roads; onroad_RPD, onroad_RPV, and onroad_RPP are specific subcategories based on the type of activity data used</t>
  </si>
  <si>
    <t>This file contains national and state level emissions modeling sector total emissions by inventory pollutant and for air quality model species output from SMOKE</t>
  </si>
  <si>
    <t xml:space="preserve">Modeling sector descriptions: </t>
  </si>
  <si>
    <t>Elemental Carbon</t>
  </si>
  <si>
    <t>Sulfate</t>
  </si>
  <si>
    <t>Nitrate</t>
  </si>
  <si>
    <t>Primary organic carbon</t>
  </si>
  <si>
    <t>Primary un-speciated fine PM</t>
  </si>
  <si>
    <t>Chloride</t>
  </si>
  <si>
    <t>Ammonium</t>
  </si>
  <si>
    <t>Aluminum</t>
  </si>
  <si>
    <t>Calcium</t>
  </si>
  <si>
    <t>Iron</t>
  </si>
  <si>
    <t>Silicon</t>
  </si>
  <si>
    <t>Titanium</t>
  </si>
  <si>
    <t>Magnesium</t>
  </si>
  <si>
    <t>Potassium</t>
  </si>
  <si>
    <t>Manganese</t>
  </si>
  <si>
    <t>Water</t>
  </si>
  <si>
    <t>Sodium</t>
  </si>
  <si>
    <t>Primary non-carbon organic mass</t>
  </si>
  <si>
    <t>Benzene</t>
  </si>
  <si>
    <t>Carbon Monoxide</t>
  </si>
  <si>
    <t>Ammonia</t>
  </si>
  <si>
    <t>Ammonia from Fertilizer</t>
  </si>
  <si>
    <t>Sulfur Dioxide</t>
  </si>
  <si>
    <t>Toluene</t>
  </si>
  <si>
    <t>Inventory total unspeciated Volitile Organic Compounds</t>
  </si>
  <si>
    <t>Xylenes (mixed isomers)</t>
  </si>
  <si>
    <t>Nitrous acid</t>
  </si>
  <si>
    <t>Ethanol</t>
  </si>
  <si>
    <t>Lumped terpene species</t>
  </si>
  <si>
    <t>Higher aldehyde species</t>
  </si>
  <si>
    <t>Acetaldehyde</t>
  </si>
  <si>
    <t>Internal olefin species</t>
  </si>
  <si>
    <t>Ethane</t>
  </si>
  <si>
    <t>Ethene</t>
  </si>
  <si>
    <t>Formaldehyde</t>
  </si>
  <si>
    <t>Primary Formaldehyde</t>
  </si>
  <si>
    <t>Isoprene</t>
  </si>
  <si>
    <t>Methanol</t>
  </si>
  <si>
    <t>Nitric oxide</t>
  </si>
  <si>
    <t>Nitrogen dioxide</t>
  </si>
  <si>
    <t>Terminal olefin carbon bond</t>
  </si>
  <si>
    <t>Paraffin carbon bond</t>
  </si>
  <si>
    <t>Coarse Particulates</t>
  </si>
  <si>
    <t>Fine Particulates</t>
  </si>
  <si>
    <t>Sulfuric acid gas</t>
  </si>
  <si>
    <t>Naphthalene</t>
  </si>
  <si>
    <t>1,3-butadiene</t>
  </si>
  <si>
    <t>Methane</t>
  </si>
  <si>
    <t>Chlorine</t>
  </si>
  <si>
    <t>Nonreactive</t>
  </si>
  <si>
    <t>Nonvolatile</t>
  </si>
  <si>
    <t>Unknown VOC</t>
  </si>
  <si>
    <t>Unreactive VOC</t>
  </si>
  <si>
    <t xml:space="preserve">Hydrochloric acid </t>
  </si>
  <si>
    <t xml:space="preserve">Primary Acetaldehyde                   </t>
  </si>
  <si>
    <t>Acrolein</t>
  </si>
  <si>
    <t>Sequiterpenes</t>
  </si>
  <si>
    <t>CMAQ Emission Species</t>
  </si>
  <si>
    <t xml:space="preserve"> PM10           </t>
  </si>
  <si>
    <t xml:space="preserve"> PM2_5          </t>
  </si>
  <si>
    <t># FIPS</t>
  </si>
  <si>
    <t>SMOKE (2011ef_v6_11g)</t>
  </si>
  <si>
    <t>onroad_rfl_RPV</t>
  </si>
  <si>
    <t>Inventory (2011ec + 2011ef California)</t>
  </si>
  <si>
    <t>Inventory (2011ef w/Calif adj)</t>
  </si>
  <si>
    <t>SMOKE (2011ef_v6_11g inc. CA/TX adj)</t>
  </si>
  <si>
    <t>all no-rfl onroad 
inc. CA/TX adj</t>
  </si>
  <si>
    <t>SMOKE (2011ef_v6_11g inc. catx_adj)</t>
  </si>
  <si>
    <r>
      <t xml:space="preserve">State Totals do not include Biogenics. Afdust is pre-adjusted. </t>
    </r>
    <r>
      <rPr>
        <b/>
        <sz val="11"/>
        <color theme="1"/>
        <rFont val="Calibri"/>
        <family val="2"/>
        <scheme val="minor"/>
      </rPr>
      <t>Updated for 2011ef</t>
    </r>
  </si>
  <si>
    <r>
      <rPr>
        <b/>
        <sz val="11"/>
        <color theme="1"/>
        <rFont val="Calibri"/>
        <family val="2"/>
        <scheme val="minor"/>
      </rPr>
      <t>2011ef_v6_11g</t>
    </r>
    <r>
      <rPr>
        <sz val="11"/>
        <color theme="1"/>
        <rFont val="Calibri"/>
        <family val="2"/>
        <scheme val="minor"/>
      </rPr>
      <t xml:space="preserve"> case CAPs by sector from EMF/inventory summaries - CONUS Totals</t>
    </r>
  </si>
  <si>
    <t>SMOKE adjusted (2011ef_v6_11g)</t>
  </si>
  <si>
    <t>SMOKE unadjusted (2011ef_v6_11g)</t>
  </si>
  <si>
    <t>Adjustment</t>
  </si>
  <si>
    <t>% Reduction</t>
  </si>
  <si>
    <t>SMOKE</t>
  </si>
  <si>
    <t>2011ef onroad + onroad_catx_adj</t>
  </si>
  <si>
    <t>CONUS</t>
  </si>
  <si>
    <t>Eastern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</si>
</sst>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3" fontId="16" fillId="0" borderId="0" xfId="0" applyNumberFormat="1" applyFont="1"/>
    <xf numFmtId="0" fontId="16" fillId="0" borderId="0" xfId="0" applyFont="1"/>
    <xf numFmtId="0" fontId="22" fillId="0" borderId="0" xfId="42" applyFont="1" applyFill="1" applyBorder="1"/>
    <xf numFmtId="3" fontId="23" fillId="0" borderId="0" xfId="42" applyNumberFormat="1" applyFont="1" applyFill="1" applyBorder="1"/>
    <xf numFmtId="0" fontId="18" fillId="0" borderId="10" xfId="42" applyFill="1" applyBorder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 applyFill="1"/>
    <xf numFmtId="0" fontId="18" fillId="0" borderId="0" xfId="46"/>
    <xf numFmtId="0" fontId="20" fillId="0" borderId="0" xfId="46" applyFont="1" applyFill="1"/>
    <xf numFmtId="0" fontId="0" fillId="0" borderId="0" xfId="0"/>
    <xf numFmtId="0" fontId="0" fillId="0" borderId="0" xfId="0"/>
    <xf numFmtId="0" fontId="0" fillId="0" borderId="0" xfId="0"/>
    <xf numFmtId="0" fontId="0" fillId="33" borderId="0" xfId="0" applyFont="1" applyFill="1"/>
    <xf numFmtId="0" fontId="0" fillId="0" borderId="10" xfId="0" applyFont="1" applyFill="1" applyBorder="1"/>
    <xf numFmtId="0" fontId="0" fillId="0" borderId="0" xfId="0"/>
    <xf numFmtId="0" fontId="0" fillId="0" borderId="10" xfId="0" applyBorder="1"/>
    <xf numFmtId="0" fontId="18" fillId="0" borderId="10" xfId="42" applyFont="1" applyFill="1" applyBorder="1"/>
    <xf numFmtId="0" fontId="0" fillId="0" borderId="0" xfId="0"/>
    <xf numFmtId="3" fontId="18" fillId="0" borderId="10" xfId="42" applyNumberFormat="1" applyFill="1" applyBorder="1"/>
    <xf numFmtId="0" fontId="0" fillId="0" borderId="0" xfId="0"/>
    <xf numFmtId="0" fontId="18" fillId="0" borderId="0" xfId="42" applyFont="1" applyFill="1"/>
    <xf numFmtId="3" fontId="18" fillId="0" borderId="0" xfId="42" applyNumberFormat="1" applyFont="1" applyFill="1"/>
    <xf numFmtId="0" fontId="18" fillId="0" borderId="0" xfId="42" applyFont="1" applyFill="1"/>
    <xf numFmtId="0" fontId="20" fillId="0" borderId="0" xfId="42" applyFont="1" applyFill="1"/>
    <xf numFmtId="3" fontId="18" fillId="0" borderId="0" xfId="42" applyNumberFormat="1" applyFill="1"/>
    <xf numFmtId="164" fontId="0" fillId="0" borderId="0" xfId="0" applyNumberFormat="1"/>
    <xf numFmtId="164" fontId="16" fillId="0" borderId="0" xfId="0" applyNumberFormat="1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3" fontId="0" fillId="0" borderId="0" xfId="0" applyNumberFormat="1" applyFont="1"/>
    <xf numFmtId="0" fontId="24" fillId="0" borderId="0" xfId="0" applyFont="1"/>
    <xf numFmtId="3" fontId="25" fillId="0" borderId="0" xfId="0" applyNumberFormat="1" applyFont="1"/>
    <xf numFmtId="0" fontId="25" fillId="0" borderId="0" xfId="0" applyFont="1"/>
    <xf numFmtId="3" fontId="0" fillId="0" borderId="0" xfId="0" applyNumberFormat="1" applyFont="1" applyFill="1"/>
    <xf numFmtId="4" fontId="0" fillId="0" borderId="0" xfId="0" applyNumberFormat="1" applyFont="1"/>
    <xf numFmtId="0" fontId="0" fillId="0" borderId="0" xfId="0" applyFont="1"/>
    <xf numFmtId="3" fontId="20" fillId="0" borderId="0" xfId="0" applyNumberFormat="1" applyFont="1"/>
    <xf numFmtId="3" fontId="0" fillId="0" borderId="0" xfId="0" applyNumberFormat="1" applyFill="1"/>
    <xf numFmtId="10" fontId="0" fillId="0" borderId="0" xfId="74" applyNumberFormat="1" applyFont="1"/>
    <xf numFmtId="0" fontId="0" fillId="0" borderId="0" xfId="0" applyNumberFormat="1"/>
    <xf numFmtId="0" fontId="26" fillId="0" borderId="0" xfId="42" applyFont="1" applyFill="1"/>
    <xf numFmtId="0" fontId="18" fillId="0" borderId="0" xfId="42" applyFill="1" applyBorder="1"/>
    <xf numFmtId="3" fontId="0" fillId="0" borderId="10" xfId="0" applyNumberFormat="1" applyBorder="1"/>
    <xf numFmtId="3" fontId="0" fillId="0" borderId="0" xfId="0" applyNumberFormat="1" applyBorder="1"/>
    <xf numFmtId="3" fontId="18" fillId="0" borderId="0" xfId="46" applyNumberFormat="1"/>
    <xf numFmtId="3" fontId="20" fillId="0" borderId="0" xfId="46" applyNumberFormat="1" applyFont="1" applyFill="1"/>
    <xf numFmtId="3" fontId="27" fillId="0" borderId="0" xfId="0" applyNumberFormat="1" applyFont="1"/>
    <xf numFmtId="43" fontId="0" fillId="0" borderId="0" xfId="75" applyFont="1"/>
    <xf numFmtId="0" fontId="19" fillId="0" borderId="0" xfId="47"/>
    <xf numFmtId="3" fontId="27" fillId="0" borderId="0" xfId="47" applyNumberFormat="1" applyFont="1"/>
    <xf numFmtId="43" fontId="0" fillId="0" borderId="0" xfId="0" applyNumberFormat="1"/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75" applyNumberFormat="1" applyFont="1"/>
    <xf numFmtId="0" fontId="28" fillId="0" borderId="0" xfId="0" applyFont="1"/>
    <xf numFmtId="3" fontId="29" fillId="0" borderId="0" xfId="0" applyNumberFormat="1" applyFont="1"/>
    <xf numFmtId="0" fontId="30" fillId="0" borderId="0" xfId="0" applyFont="1"/>
    <xf numFmtId="3" fontId="31" fillId="0" borderId="0" xfId="0" applyNumberFormat="1" applyFont="1"/>
    <xf numFmtId="3" fontId="0" fillId="0" borderId="0" xfId="0" applyNumberFormat="1" applyFill="1" applyAlignment="1">
      <alignment wrapText="1"/>
    </xf>
  </cellXfs>
  <cellStyles count="76">
    <cellStyle name="20% - Accent1" xfId="19" builtinId="30" customBuiltin="1"/>
    <cellStyle name="20% - Accent1 2" xfId="53"/>
    <cellStyle name="20% - Accent2" xfId="23" builtinId="34" customBuiltin="1"/>
    <cellStyle name="20% - Accent2 2" xfId="54"/>
    <cellStyle name="20% - Accent3" xfId="27" builtinId="38" customBuiltin="1"/>
    <cellStyle name="20% - Accent3 2" xfId="55"/>
    <cellStyle name="20% - Accent4" xfId="31" builtinId="42" customBuiltin="1"/>
    <cellStyle name="20% - Accent4 2" xfId="56"/>
    <cellStyle name="20% - Accent5" xfId="35" builtinId="46" customBuiltin="1"/>
    <cellStyle name="20% - Accent5 2" xfId="57"/>
    <cellStyle name="20% - Accent6" xfId="39" builtinId="50" customBuiltin="1"/>
    <cellStyle name="20% - Accent6 2" xfId="58"/>
    <cellStyle name="40% - Accent1" xfId="20" builtinId="31" customBuiltin="1"/>
    <cellStyle name="40% - Accent1 2" xfId="59"/>
    <cellStyle name="40% - Accent2" xfId="24" builtinId="35" customBuiltin="1"/>
    <cellStyle name="40% - Accent2 2" xfId="60"/>
    <cellStyle name="40% - Accent3" xfId="28" builtinId="39" customBuiltin="1"/>
    <cellStyle name="40% - Accent3 2" xfId="61"/>
    <cellStyle name="40% - Accent4" xfId="32" builtinId="43" customBuiltin="1"/>
    <cellStyle name="40% - Accent4 2" xfId="62"/>
    <cellStyle name="40% - Accent5" xfId="36" builtinId="47" customBuiltin="1"/>
    <cellStyle name="40% - Accent5 2" xfId="63"/>
    <cellStyle name="40% - Accent6" xfId="40" builtinId="51" customBuiltin="1"/>
    <cellStyle name="40% - Accent6 2" xfId="6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3" xfId="43"/>
    <cellStyle name="Normal 4" xfId="47"/>
    <cellStyle name="Normal 5" xfId="48"/>
    <cellStyle name="Normal 5 2" xfId="51"/>
    <cellStyle name="Normal 5 2 2" xfId="65"/>
    <cellStyle name="Normal 5 3" xfId="52"/>
    <cellStyle name="Normal 5 3 2" xfId="66"/>
    <cellStyle name="Normal 5 4" xfId="67"/>
    <cellStyle name="Normal 6" xfId="68"/>
    <cellStyle name="Normal 7" xfId="69"/>
    <cellStyle name="Normal 8" xfId="46"/>
    <cellStyle name="Note" xfId="15" builtinId="10" customBuiltin="1"/>
    <cellStyle name="Note 2" xfId="50"/>
    <cellStyle name="Note 2 2" xfId="70"/>
    <cellStyle name="Note 3" xfId="49"/>
    <cellStyle name="Note 3 2" xfId="71"/>
    <cellStyle name="Note 4" xfId="72"/>
    <cellStyle name="Output" xfId="10" builtinId="21" customBuiltin="1"/>
    <cellStyle name="Percent" xfId="74" builtinId="5"/>
    <cellStyle name="Percent 2" xfId="73"/>
    <cellStyle name="Percent 3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nnual_2011ea_v6_11f_afdust_12US2_cmaq_cb05_soa_state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ep_state_annual_onroad_rfl_RPV_2011ea_v6_11f_12US2" connectionId="1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annual_2011ea_v6_11f_c3marine_12US2_cbo5_soa_state" connectionId="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annual_2011ea_v6_11f_othar_12US2_cmaq_cb05_soa_state" connectionId="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annual_2011ea_v6_11f_othon_12US2_cmaq_cb05_soa_state" connectionId="9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annual_2011ea_v6_11f_othpt_12US2_cmaq_cb05_soa_state" connectionId="1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annual_2011_draft_ptfire_12US2_cbo5_soa" connectionId="2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annual_2011ea_v6_11f_ptipm_12US2_cbo5_soa_state" connectionId="11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annual_2011ea_v6_11f_ptnonipm_12US2_cbo5_soa_state" connectionId="1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annual_2011ea_v6_11f_ptnonipm_12US2_cbo5_soa_state" connectionId="13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annual_2011ea_v6_11f_rwc_12US2_cbo5_soa_state" connectionId="1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011ea_v6_11f_12US2_cbo5_soa_ag_state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nnual_2011ea_v6_11f_c1c2rail_12US2_cbo5_soa_state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nual_2011ea_v6_11f_nonpt_12US2_cbo5_soa_state" connectionId="6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nual_2011ea_v6_11f_nonroad_12US2_cbo5_soa_state" connectionId="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rep_state_annual_onroad_RPD_2011ea_v6_11f_12US2" connectionId="1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rep_state_annual_onroad_RPP_2011ea_v6_11f_12US2" connectionId="1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rep_state_annual_onroad_RPV_2011ea_v6_11f_12US2" connectionId="1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rep_state_annual_onroad_rfl_RPD_2011ea_v6_11f_12US2_1" connectionId="1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abSelected="1" workbookViewId="0">
      <selection activeCell="B6" sqref="B6"/>
    </sheetView>
  </sheetViews>
  <sheetFormatPr defaultRowHeight="15" x14ac:dyDescent="0.25"/>
  <cols>
    <col min="1" max="1" width="16" customWidth="1"/>
  </cols>
  <sheetData>
    <row r="1" spans="1:1" x14ac:dyDescent="0.25">
      <c r="A1" s="34" t="s">
        <v>376</v>
      </c>
    </row>
    <row r="2" spans="1:1" s="34" customFormat="1" x14ac:dyDescent="0.25">
      <c r="A2" s="34" t="s">
        <v>354</v>
      </c>
    </row>
    <row r="3" spans="1:1" s="34" customFormat="1" x14ac:dyDescent="0.25">
      <c r="A3" s="34" t="s">
        <v>355</v>
      </c>
    </row>
    <row r="5" spans="1:1" x14ac:dyDescent="0.25">
      <c r="A5" s="2" t="s">
        <v>377</v>
      </c>
    </row>
    <row r="6" spans="1:1" ht="15.75" x14ac:dyDescent="0.25">
      <c r="A6" s="63" t="s">
        <v>357</v>
      </c>
    </row>
    <row r="7" spans="1:1" ht="15.75" x14ac:dyDescent="0.25">
      <c r="A7" s="63" t="s">
        <v>374</v>
      </c>
    </row>
    <row r="8" spans="1:1" ht="15.75" x14ac:dyDescent="0.25">
      <c r="A8" s="63" t="s">
        <v>358</v>
      </c>
    </row>
    <row r="9" spans="1:1" ht="15.75" x14ac:dyDescent="0.25">
      <c r="A9" s="63" t="s">
        <v>359</v>
      </c>
    </row>
    <row r="10" spans="1:1" ht="15.75" x14ac:dyDescent="0.25">
      <c r="A10" s="63" t="s">
        <v>360</v>
      </c>
    </row>
    <row r="11" spans="1:1" ht="15.75" x14ac:dyDescent="0.25">
      <c r="A11" s="63" t="s">
        <v>361</v>
      </c>
    </row>
    <row r="12" spans="1:1" ht="15.75" x14ac:dyDescent="0.25">
      <c r="A12" s="63" t="s">
        <v>362</v>
      </c>
    </row>
    <row r="13" spans="1:1" ht="15.75" x14ac:dyDescent="0.25">
      <c r="A13" s="63" t="s">
        <v>375</v>
      </c>
    </row>
    <row r="14" spans="1:1" ht="15.75" x14ac:dyDescent="0.25">
      <c r="A14" s="63" t="s">
        <v>363</v>
      </c>
    </row>
    <row r="15" spans="1:1" ht="15.75" x14ac:dyDescent="0.25">
      <c r="A15" s="63" t="s">
        <v>364</v>
      </c>
    </row>
    <row r="16" spans="1:1" ht="15.75" x14ac:dyDescent="0.25">
      <c r="A16" s="63" t="s">
        <v>365</v>
      </c>
    </row>
    <row r="17" spans="1:2" ht="15.75" x14ac:dyDescent="0.25">
      <c r="A17" s="63" t="s">
        <v>366</v>
      </c>
    </row>
    <row r="18" spans="1:2" ht="15.75" x14ac:dyDescent="0.25">
      <c r="A18" s="63" t="s">
        <v>367</v>
      </c>
    </row>
    <row r="19" spans="1:2" ht="15.75" x14ac:dyDescent="0.25">
      <c r="A19" s="63" t="s">
        <v>368</v>
      </c>
    </row>
    <row r="20" spans="1:2" ht="15.75" x14ac:dyDescent="0.25">
      <c r="A20" s="63" t="s">
        <v>369</v>
      </c>
    </row>
    <row r="21" spans="1:2" ht="15.75" x14ac:dyDescent="0.25">
      <c r="A21" s="63" t="s">
        <v>370</v>
      </c>
    </row>
    <row r="22" spans="1:2" ht="15.75" x14ac:dyDescent="0.25">
      <c r="A22" s="63" t="s">
        <v>372</v>
      </c>
    </row>
    <row r="23" spans="1:2" ht="15.75" x14ac:dyDescent="0.25">
      <c r="A23" s="63" t="s">
        <v>371</v>
      </c>
    </row>
    <row r="24" spans="1:2" ht="15.75" x14ac:dyDescent="0.25">
      <c r="A24" s="63" t="s">
        <v>373</v>
      </c>
    </row>
    <row r="26" spans="1:2" ht="15.75" x14ac:dyDescent="0.25">
      <c r="A26" s="66" t="s">
        <v>435</v>
      </c>
    </row>
    <row r="27" spans="1:2" ht="15.75" x14ac:dyDescent="0.25">
      <c r="A27" s="64" t="s">
        <v>180</v>
      </c>
      <c r="B27" s="64" t="s">
        <v>433</v>
      </c>
    </row>
    <row r="28" spans="1:2" ht="15.75" x14ac:dyDescent="0.25">
      <c r="A28" s="63" t="s">
        <v>132</v>
      </c>
      <c r="B28" s="65" t="s">
        <v>408</v>
      </c>
    </row>
    <row r="29" spans="1:2" ht="15.75" x14ac:dyDescent="0.25">
      <c r="A29" s="63" t="s">
        <v>133</v>
      </c>
      <c r="B29" s="63" t="s">
        <v>432</v>
      </c>
    </row>
    <row r="30" spans="1:2" ht="15.75" x14ac:dyDescent="0.25">
      <c r="A30" s="63" t="s">
        <v>134</v>
      </c>
      <c r="B30" s="63" t="s">
        <v>407</v>
      </c>
    </row>
    <row r="31" spans="1:2" ht="15.75" x14ac:dyDescent="0.25">
      <c r="A31" s="63" t="s">
        <v>64</v>
      </c>
      <c r="B31" s="63" t="s">
        <v>396</v>
      </c>
    </row>
    <row r="32" spans="1:2" ht="15.75" x14ac:dyDescent="0.25">
      <c r="A32" s="63" t="s">
        <v>183</v>
      </c>
      <c r="B32" s="63" t="s">
        <v>424</v>
      </c>
    </row>
    <row r="33" spans="1:2" ht="15.75" x14ac:dyDescent="0.25">
      <c r="A33" s="63" t="s">
        <v>135</v>
      </c>
      <c r="B33" s="63" t="s">
        <v>425</v>
      </c>
    </row>
    <row r="34" spans="1:2" ht="15.75" x14ac:dyDescent="0.25">
      <c r="A34" s="63" t="s">
        <v>136</v>
      </c>
      <c r="B34" s="63" t="s">
        <v>426</v>
      </c>
    </row>
    <row r="35" spans="1:2" ht="15.75" x14ac:dyDescent="0.25">
      <c r="A35" s="63" t="s">
        <v>59</v>
      </c>
      <c r="B35" s="63" t="s">
        <v>397</v>
      </c>
    </row>
    <row r="36" spans="1:2" ht="15.75" x14ac:dyDescent="0.25">
      <c r="A36" s="63" t="s">
        <v>137</v>
      </c>
      <c r="B36" s="65" t="s">
        <v>411</v>
      </c>
    </row>
    <row r="37" spans="1:2" ht="15.75" x14ac:dyDescent="0.25">
      <c r="A37" s="63" t="s">
        <v>138</v>
      </c>
      <c r="B37" s="63" t="s">
        <v>410</v>
      </c>
    </row>
    <row r="38" spans="1:2" ht="15.75" x14ac:dyDescent="0.25">
      <c r="A38" s="63" t="s">
        <v>139</v>
      </c>
      <c r="B38" s="63" t="s">
        <v>405</v>
      </c>
    </row>
    <row r="39" spans="1:2" ht="15.75" x14ac:dyDescent="0.25">
      <c r="A39" s="63" t="s">
        <v>140</v>
      </c>
      <c r="B39" s="65" t="s">
        <v>412</v>
      </c>
    </row>
    <row r="40" spans="1:2" ht="15.75" x14ac:dyDescent="0.25">
      <c r="A40" s="63" t="s">
        <v>141</v>
      </c>
      <c r="B40" s="65" t="s">
        <v>413</v>
      </c>
    </row>
    <row r="41" spans="1:2" ht="15.75" x14ac:dyDescent="0.25">
      <c r="A41" s="63" t="s">
        <v>67</v>
      </c>
      <c r="B41" s="65" t="s">
        <v>431</v>
      </c>
    </row>
    <row r="42" spans="1:2" ht="15.75" x14ac:dyDescent="0.25">
      <c r="A42" s="63" t="s">
        <v>142</v>
      </c>
      <c r="B42" s="63" t="s">
        <v>404</v>
      </c>
    </row>
    <row r="43" spans="1:2" ht="15.75" x14ac:dyDescent="0.25">
      <c r="A43" s="63" t="s">
        <v>143</v>
      </c>
      <c r="B43" s="63" t="s">
        <v>409</v>
      </c>
    </row>
    <row r="44" spans="1:2" ht="15.75" x14ac:dyDescent="0.25">
      <c r="A44" s="63" t="s">
        <v>144</v>
      </c>
      <c r="B44" s="65" t="s">
        <v>414</v>
      </c>
    </row>
    <row r="45" spans="1:2" ht="15.75" x14ac:dyDescent="0.25">
      <c r="A45" s="63" t="s">
        <v>145</v>
      </c>
      <c r="B45" s="65" t="s">
        <v>415</v>
      </c>
    </row>
    <row r="46" spans="1:2" ht="15.75" x14ac:dyDescent="0.25">
      <c r="A46" s="63" t="s">
        <v>215</v>
      </c>
      <c r="B46" s="63" t="s">
        <v>423</v>
      </c>
    </row>
    <row r="47" spans="1:2" ht="15.75" x14ac:dyDescent="0.25">
      <c r="A47" s="63" t="s">
        <v>57</v>
      </c>
      <c r="B47" s="63" t="s">
        <v>398</v>
      </c>
    </row>
    <row r="48" spans="1:2" ht="15.75" x14ac:dyDescent="0.25">
      <c r="A48" s="63" t="s">
        <v>129</v>
      </c>
      <c r="B48" s="63" t="s">
        <v>399</v>
      </c>
    </row>
    <row r="49" spans="1:2" ht="15.75" x14ac:dyDescent="0.25">
      <c r="A49" s="63" t="s">
        <v>146</v>
      </c>
      <c r="B49" s="65" t="s">
        <v>416</v>
      </c>
    </row>
    <row r="50" spans="1:2" ht="15.75" x14ac:dyDescent="0.25">
      <c r="A50" s="63" t="s">
        <v>147</v>
      </c>
      <c r="B50" s="65" t="s">
        <v>417</v>
      </c>
    </row>
    <row r="51" spans="1:2" ht="15.75" x14ac:dyDescent="0.25">
      <c r="A51" s="63" t="s">
        <v>340</v>
      </c>
      <c r="B51" s="63" t="s">
        <v>427</v>
      </c>
    </row>
    <row r="52" spans="1:2" ht="15.75" x14ac:dyDescent="0.25">
      <c r="A52" s="63" t="s">
        <v>148</v>
      </c>
      <c r="B52" s="63" t="s">
        <v>428</v>
      </c>
    </row>
    <row r="53" spans="1:2" ht="15.75" x14ac:dyDescent="0.25">
      <c r="A53" s="63" t="s">
        <v>149</v>
      </c>
      <c r="B53" s="65" t="s">
        <v>418</v>
      </c>
    </row>
    <row r="54" spans="1:2" ht="15.75" x14ac:dyDescent="0.25">
      <c r="A54" s="63" t="s">
        <v>150</v>
      </c>
      <c r="B54" s="65" t="s">
        <v>385</v>
      </c>
    </row>
    <row r="55" spans="1:2" ht="15.75" x14ac:dyDescent="0.25">
      <c r="A55" s="63" t="s">
        <v>151</v>
      </c>
      <c r="B55" s="65" t="s">
        <v>419</v>
      </c>
    </row>
    <row r="56" spans="1:2" ht="15.75" x14ac:dyDescent="0.25">
      <c r="A56" s="63" t="s">
        <v>152</v>
      </c>
      <c r="B56" s="65" t="s">
        <v>386</v>
      </c>
    </row>
    <row r="57" spans="1:2" ht="15.75" x14ac:dyDescent="0.25">
      <c r="A57" s="63" t="s">
        <v>153</v>
      </c>
      <c r="B57" s="65" t="s">
        <v>383</v>
      </c>
    </row>
    <row r="58" spans="1:2" ht="15.75" x14ac:dyDescent="0.25">
      <c r="A58" s="63" t="s">
        <v>154</v>
      </c>
      <c r="B58" s="65" t="s">
        <v>378</v>
      </c>
    </row>
    <row r="59" spans="1:2" ht="15.75" x14ac:dyDescent="0.25">
      <c r="A59" s="63" t="s">
        <v>155</v>
      </c>
      <c r="B59" s="65" t="s">
        <v>387</v>
      </c>
    </row>
    <row r="60" spans="1:2" ht="15.75" x14ac:dyDescent="0.25">
      <c r="A60" s="63" t="s">
        <v>156</v>
      </c>
      <c r="B60" s="65" t="s">
        <v>393</v>
      </c>
    </row>
    <row r="61" spans="1:2" ht="15.75" x14ac:dyDescent="0.25">
      <c r="A61" s="63" t="s">
        <v>157</v>
      </c>
      <c r="B61" s="65" t="s">
        <v>391</v>
      </c>
    </row>
    <row r="62" spans="1:2" ht="15.75" x14ac:dyDescent="0.25">
      <c r="A62" s="63" t="s">
        <v>158</v>
      </c>
      <c r="B62" s="65" t="s">
        <v>420</v>
      </c>
    </row>
    <row r="63" spans="1:2" ht="15.75" x14ac:dyDescent="0.25">
      <c r="A63" s="63" t="s">
        <v>159</v>
      </c>
      <c r="B63" s="65" t="s">
        <v>421</v>
      </c>
    </row>
    <row r="64" spans="1:2" ht="15.75" x14ac:dyDescent="0.25">
      <c r="A64" s="63" t="s">
        <v>160</v>
      </c>
      <c r="B64" s="65" t="s">
        <v>390</v>
      </c>
    </row>
    <row r="65" spans="1:2" ht="15.75" x14ac:dyDescent="0.25">
      <c r="A65" s="63" t="s">
        <v>161</v>
      </c>
      <c r="B65" s="65" t="s">
        <v>392</v>
      </c>
    </row>
    <row r="66" spans="1:2" ht="15.75" x14ac:dyDescent="0.25">
      <c r="A66" s="63" t="s">
        <v>162</v>
      </c>
      <c r="B66" s="65" t="s">
        <v>382</v>
      </c>
    </row>
    <row r="67" spans="1:2" ht="15.75" x14ac:dyDescent="0.25">
      <c r="A67" s="63" t="s">
        <v>163</v>
      </c>
      <c r="B67" s="65" t="s">
        <v>394</v>
      </c>
    </row>
    <row r="68" spans="1:2" ht="15.75" x14ac:dyDescent="0.25">
      <c r="A68" s="63" t="s">
        <v>164</v>
      </c>
      <c r="B68" s="65" t="s">
        <v>395</v>
      </c>
    </row>
    <row r="69" spans="1:2" ht="15.75" x14ac:dyDescent="0.25">
      <c r="A69" s="63" t="s">
        <v>165</v>
      </c>
      <c r="B69" s="65" t="s">
        <v>384</v>
      </c>
    </row>
    <row r="70" spans="1:2" ht="15.75" x14ac:dyDescent="0.25">
      <c r="A70" s="63" t="s">
        <v>166</v>
      </c>
      <c r="B70" s="65" t="s">
        <v>380</v>
      </c>
    </row>
    <row r="71" spans="1:2" ht="15.75" x14ac:dyDescent="0.25">
      <c r="A71" s="63" t="s">
        <v>167</v>
      </c>
      <c r="B71" s="65" t="s">
        <v>381</v>
      </c>
    </row>
    <row r="72" spans="1:2" ht="15.75" x14ac:dyDescent="0.25">
      <c r="A72" s="63" t="s">
        <v>168</v>
      </c>
      <c r="B72" s="65" t="s">
        <v>388</v>
      </c>
    </row>
    <row r="73" spans="1:2" ht="15.75" x14ac:dyDescent="0.25">
      <c r="A73" s="63" t="s">
        <v>169</v>
      </c>
      <c r="B73" s="65" t="s">
        <v>379</v>
      </c>
    </row>
    <row r="74" spans="1:2" ht="15.75" x14ac:dyDescent="0.25">
      <c r="A74" s="63" t="s">
        <v>170</v>
      </c>
      <c r="B74" s="65" t="s">
        <v>389</v>
      </c>
    </row>
    <row r="75" spans="1:2" ht="15.75" x14ac:dyDescent="0.25">
      <c r="A75" s="63" t="s">
        <v>339</v>
      </c>
      <c r="B75" s="65" t="s">
        <v>434</v>
      </c>
    </row>
    <row r="76" spans="1:2" ht="15.75" x14ac:dyDescent="0.25">
      <c r="A76" s="63" t="s">
        <v>61</v>
      </c>
      <c r="B76" s="63" t="s">
        <v>400</v>
      </c>
    </row>
    <row r="77" spans="1:2" ht="15.75" x14ac:dyDescent="0.25">
      <c r="A77" s="63" t="s">
        <v>171</v>
      </c>
      <c r="B77" s="65" t="s">
        <v>422</v>
      </c>
    </row>
    <row r="78" spans="1:2" ht="15.75" x14ac:dyDescent="0.25">
      <c r="A78" s="63" t="s">
        <v>172</v>
      </c>
      <c r="B78" s="63" t="s">
        <v>406</v>
      </c>
    </row>
    <row r="79" spans="1:2" ht="15.75" x14ac:dyDescent="0.25">
      <c r="A79" s="63" t="s">
        <v>173</v>
      </c>
      <c r="B79" s="63" t="s">
        <v>401</v>
      </c>
    </row>
    <row r="80" spans="1:2" ht="15.75" x14ac:dyDescent="0.25">
      <c r="A80" s="63" t="s">
        <v>174</v>
      </c>
      <c r="B80" s="63" t="s">
        <v>429</v>
      </c>
    </row>
    <row r="81" spans="1:2" ht="15.75" x14ac:dyDescent="0.25">
      <c r="A81" s="63" t="s">
        <v>175</v>
      </c>
      <c r="B81" s="63" t="s">
        <v>430</v>
      </c>
    </row>
    <row r="82" spans="1:2" ht="15.75" x14ac:dyDescent="0.25">
      <c r="A82" s="63" t="s">
        <v>176</v>
      </c>
      <c r="B82" s="63" t="s">
        <v>402</v>
      </c>
    </row>
    <row r="83" spans="1:2" ht="15.75" x14ac:dyDescent="0.25">
      <c r="A83" s="63" t="s">
        <v>177</v>
      </c>
      <c r="B83" s="63" t="s">
        <v>403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28515625" customWidth="1"/>
    <col min="2" max="2" width="10.42578125" customWidth="1"/>
    <col min="3" max="10" width="9.28515625" bestFit="1" customWidth="1"/>
    <col min="11" max="11" width="10.28515625" customWidth="1"/>
    <col min="13" max="13" width="15.140625" bestFit="1" customWidth="1"/>
    <col min="14" max="14" width="6.7109375" style="32" bestFit="1" customWidth="1"/>
    <col min="15" max="15" width="14.5703125" style="32" bestFit="1" customWidth="1"/>
    <col min="16" max="16" width="5.7109375" style="32" bestFit="1" customWidth="1"/>
    <col min="17" max="17" width="9" style="32" bestFit="1" customWidth="1"/>
    <col min="18" max="18" width="7.7109375" style="32" bestFit="1" customWidth="1"/>
    <col min="19" max="19" width="10.28515625" style="32" bestFit="1" customWidth="1"/>
    <col min="20" max="20" width="7.7109375" style="32" bestFit="1" customWidth="1"/>
    <col min="21" max="23" width="6.7109375" style="32" bestFit="1" customWidth="1"/>
    <col min="24" max="24" width="15.42578125" style="32" bestFit="1" customWidth="1"/>
    <col min="25" max="26" width="6.7109375" style="32" bestFit="1" customWidth="1"/>
    <col min="27" max="27" width="5.140625" style="32" bestFit="1" customWidth="1"/>
    <col min="28" max="28" width="6.5703125" style="32" bestFit="1" customWidth="1"/>
    <col min="29" max="29" width="5.7109375" style="32" bestFit="1" customWidth="1"/>
    <col min="30" max="30" width="10" style="32" bestFit="1" customWidth="1"/>
    <col min="31" max="31" width="9.28515625" style="32" bestFit="1" customWidth="1"/>
    <col min="32" max="32" width="7.7109375" style="32" bestFit="1" customWidth="1"/>
    <col min="33" max="33" width="9.28515625" style="32" bestFit="1" customWidth="1"/>
    <col min="34" max="34" width="6" style="32" customWidth="1"/>
    <col min="35" max="35" width="7.7109375" style="32" bestFit="1" customWidth="1"/>
    <col min="36" max="36" width="4.28515625" style="32" bestFit="1" customWidth="1"/>
    <col min="37" max="37" width="9.28515625" style="32" bestFit="1" customWidth="1"/>
    <col min="38" max="38" width="4.5703125" style="32" bestFit="1" customWidth="1"/>
    <col min="39" max="39" width="4.140625" style="32" bestFit="1" customWidth="1"/>
    <col min="40" max="40" width="6.7109375" style="32" bestFit="1" customWidth="1"/>
    <col min="41" max="41" width="4.140625" style="32" bestFit="1" customWidth="1"/>
    <col min="42" max="42" width="5.85546875" style="32" customWidth="1"/>
    <col min="43" max="43" width="3.28515625" style="32" bestFit="1" customWidth="1"/>
    <col min="44" max="45" width="7.7109375" style="32" bestFit="1" customWidth="1"/>
    <col min="46" max="46" width="5.7109375" style="32" bestFit="1" customWidth="1"/>
    <col min="47" max="47" width="7.85546875" style="32" bestFit="1" customWidth="1"/>
    <col min="48" max="48" width="5.140625" style="32" customWidth="1"/>
    <col min="49" max="49" width="5.28515625" style="32" bestFit="1" customWidth="1"/>
    <col min="50" max="50" width="8.7109375" style="32" bestFit="1" customWidth="1"/>
    <col min="51" max="51" width="4.85546875" style="32" bestFit="1" customWidth="1"/>
    <col min="52" max="52" width="7.85546875" style="32" bestFit="1" customWidth="1"/>
    <col min="53" max="53" width="5.85546875" style="32" bestFit="1" customWidth="1"/>
    <col min="54" max="54" width="6" style="32" bestFit="1" customWidth="1"/>
    <col min="55" max="55" width="6.7109375" style="32" bestFit="1" customWidth="1"/>
    <col min="56" max="56" width="3.85546875" style="32" bestFit="1" customWidth="1"/>
    <col min="57" max="57" width="5.5703125" style="32" bestFit="1" customWidth="1"/>
    <col min="58" max="58" width="3.85546875" style="32" bestFit="1" customWidth="1"/>
    <col min="59" max="59" width="5.7109375" style="32" bestFit="1" customWidth="1"/>
    <col min="60" max="61" width="5.28515625" style="32" bestFit="1" customWidth="1"/>
    <col min="62" max="62" width="7.7109375" style="32" bestFit="1" customWidth="1"/>
    <col min="63" max="63" width="4.85546875" style="32" bestFit="1" customWidth="1"/>
    <col min="64" max="64" width="7.7109375" style="32" bestFit="1" customWidth="1"/>
    <col min="65" max="65" width="9.28515625" style="32" bestFit="1" customWidth="1"/>
    <col min="66" max="66" width="7.7109375" style="32" bestFit="1" customWidth="1"/>
  </cols>
  <sheetData>
    <row r="1" spans="1:66" x14ac:dyDescent="0.25">
      <c r="B1" s="34" t="s">
        <v>352</v>
      </c>
      <c r="M1" s="34" t="s">
        <v>452</v>
      </c>
    </row>
    <row r="2" spans="1:66" x14ac:dyDescent="0.25">
      <c r="A2" s="13" t="s">
        <v>52</v>
      </c>
      <c r="B2" s="13" t="s">
        <v>59</v>
      </c>
      <c r="C2" s="13" t="s">
        <v>57</v>
      </c>
      <c r="D2" s="13" t="s">
        <v>60</v>
      </c>
      <c r="E2" s="13" t="s">
        <v>54</v>
      </c>
      <c r="F2" s="13" t="s">
        <v>53</v>
      </c>
      <c r="G2" s="13" t="s">
        <v>61</v>
      </c>
      <c r="H2" s="13" t="s">
        <v>62</v>
      </c>
      <c r="I2" s="13" t="s">
        <v>63</v>
      </c>
      <c r="J2" s="13" t="s">
        <v>64</v>
      </c>
      <c r="K2" s="13" t="s">
        <v>65</v>
      </c>
      <c r="M2" s="34" t="s">
        <v>307</v>
      </c>
      <c r="N2" s="32" t="s">
        <v>132</v>
      </c>
      <c r="O2" s="32" t="s">
        <v>133</v>
      </c>
      <c r="P2" s="32" t="s">
        <v>134</v>
      </c>
      <c r="Q2" s="32" t="s">
        <v>64</v>
      </c>
      <c r="R2" s="32" t="s">
        <v>135</v>
      </c>
      <c r="S2" s="32" t="s">
        <v>59</v>
      </c>
      <c r="T2" s="32" t="s">
        <v>137</v>
      </c>
      <c r="U2" s="32" t="s">
        <v>138</v>
      </c>
      <c r="V2" s="32" t="s">
        <v>139</v>
      </c>
      <c r="W2" s="32" t="s">
        <v>140</v>
      </c>
      <c r="X2" s="32" t="s">
        <v>141</v>
      </c>
      <c r="Y2" s="32" t="s">
        <v>142</v>
      </c>
      <c r="Z2" s="32" t="s">
        <v>143</v>
      </c>
      <c r="AA2" s="32" t="s">
        <v>144</v>
      </c>
      <c r="AB2" s="32" t="s">
        <v>145</v>
      </c>
      <c r="AC2" s="32" t="s">
        <v>57</v>
      </c>
      <c r="AD2" s="32" t="s">
        <v>129</v>
      </c>
      <c r="AE2" s="32" t="s">
        <v>146</v>
      </c>
      <c r="AF2" s="32" t="s">
        <v>147</v>
      </c>
      <c r="AG2" s="32" t="s">
        <v>60</v>
      </c>
      <c r="AH2" s="32" t="s">
        <v>148</v>
      </c>
      <c r="AI2" s="32" t="s">
        <v>149</v>
      </c>
      <c r="AJ2" s="32" t="s">
        <v>150</v>
      </c>
      <c r="AK2" s="32" t="s">
        <v>151</v>
      </c>
      <c r="AL2" s="32" t="s">
        <v>152</v>
      </c>
      <c r="AM2" s="32" t="s">
        <v>153</v>
      </c>
      <c r="AN2" s="32" t="s">
        <v>154</v>
      </c>
      <c r="AO2" s="32" t="s">
        <v>155</v>
      </c>
      <c r="AP2" s="32" t="s">
        <v>156</v>
      </c>
      <c r="AQ2" s="32" t="s">
        <v>157</v>
      </c>
      <c r="AR2" s="32" t="s">
        <v>54</v>
      </c>
      <c r="AS2" s="32" t="s">
        <v>53</v>
      </c>
      <c r="AT2" s="32" t="s">
        <v>158</v>
      </c>
      <c r="AU2" s="32" t="s">
        <v>159</v>
      </c>
      <c r="AV2" s="32" t="s">
        <v>160</v>
      </c>
      <c r="AW2" s="32" t="s">
        <v>161</v>
      </c>
      <c r="AX2" s="32" t="s">
        <v>162</v>
      </c>
      <c r="AY2" s="32" t="s">
        <v>163</v>
      </c>
      <c r="AZ2" s="32" t="s">
        <v>164</v>
      </c>
      <c r="BA2" s="32" t="s">
        <v>165</v>
      </c>
      <c r="BB2" s="32" t="s">
        <v>166</v>
      </c>
      <c r="BC2" s="32" t="s">
        <v>167</v>
      </c>
      <c r="BD2" s="32" t="s">
        <v>168</v>
      </c>
      <c r="BE2" s="32" t="s">
        <v>169</v>
      </c>
      <c r="BF2" s="32" t="s">
        <v>170</v>
      </c>
      <c r="BG2" s="32" t="s">
        <v>61</v>
      </c>
      <c r="BH2" s="32" t="s">
        <v>171</v>
      </c>
      <c r="BI2" s="32" t="s">
        <v>172</v>
      </c>
      <c r="BJ2" s="32" t="s">
        <v>173</v>
      </c>
      <c r="BK2" s="32" t="s">
        <v>174</v>
      </c>
      <c r="BL2" s="32" t="s">
        <v>175</v>
      </c>
      <c r="BM2" s="32" t="s">
        <v>176</v>
      </c>
      <c r="BN2" s="32" t="s">
        <v>177</v>
      </c>
    </row>
    <row r="3" spans="1:66" x14ac:dyDescent="0.25">
      <c r="A3" s="15" t="s">
        <v>0</v>
      </c>
      <c r="B3" s="32">
        <v>245941.73627712022</v>
      </c>
      <c r="C3" s="32">
        <v>31.825422327964034</v>
      </c>
      <c r="D3" s="32">
        <v>22869.194384958781</v>
      </c>
      <c r="E3" s="32">
        <v>2463.5712277539742</v>
      </c>
      <c r="F3" s="32">
        <v>2336.4999122549675</v>
      </c>
      <c r="G3" s="32">
        <v>64.626538201934324</v>
      </c>
      <c r="H3" s="32">
        <v>41818.074032697019</v>
      </c>
      <c r="I3" s="32">
        <v>153.55167698387802</v>
      </c>
      <c r="J3" s="32">
        <v>765.88211801624391</v>
      </c>
      <c r="K3" s="32">
        <v>311.14722246504385</v>
      </c>
      <c r="L3" s="32"/>
      <c r="M3" s="34" t="s">
        <v>0</v>
      </c>
      <c r="N3" s="32">
        <v>397.84958075600002</v>
      </c>
      <c r="O3" s="32">
        <v>160.936500306</v>
      </c>
      <c r="P3" s="32">
        <v>124.887674918</v>
      </c>
      <c r="Q3" s="32">
        <v>800.27065585800005</v>
      </c>
      <c r="R3" s="32">
        <v>5245.6446478300004</v>
      </c>
      <c r="S3" s="32">
        <v>247265.64907799999</v>
      </c>
      <c r="T3" s="32">
        <v>2984.1059261599999</v>
      </c>
      <c r="U3" s="32">
        <v>898.523143721</v>
      </c>
      <c r="V3" s="32">
        <v>1714.7131555999999</v>
      </c>
      <c r="W3" s="32">
        <v>475.21906227199997</v>
      </c>
      <c r="X3" s="32">
        <v>318.25536547799999</v>
      </c>
      <c r="Y3" s="32">
        <v>182.41962435799999</v>
      </c>
      <c r="Z3" s="32">
        <v>749.64220737899996</v>
      </c>
      <c r="AA3" s="32">
        <v>2.9937035339600002</v>
      </c>
      <c r="AB3" s="32">
        <v>0</v>
      </c>
      <c r="AC3" s="32">
        <v>31.860296925</v>
      </c>
      <c r="AD3" s="32">
        <v>0</v>
      </c>
      <c r="AE3" s="32">
        <v>20522.197229900001</v>
      </c>
      <c r="AF3" s="32">
        <v>2097.8291112699999</v>
      </c>
      <c r="AG3" s="32">
        <v>22802.445965499999</v>
      </c>
      <c r="AH3" s="32">
        <v>0</v>
      </c>
      <c r="AI3" s="32">
        <v>2096.9900878200001</v>
      </c>
      <c r="AJ3" s="32">
        <v>6.9770634809900006E-2</v>
      </c>
      <c r="AK3" s="32">
        <v>25858.2935923</v>
      </c>
      <c r="AL3" s="32">
        <v>1.38697808297</v>
      </c>
      <c r="AM3" s="32">
        <v>1.4961914057200001</v>
      </c>
      <c r="AN3" s="32">
        <v>1124.1229707299999</v>
      </c>
      <c r="AO3" s="32">
        <v>0.46863603785300001</v>
      </c>
      <c r="AP3" s="32">
        <v>0</v>
      </c>
      <c r="AQ3" s="32">
        <v>0.10316838098099999</v>
      </c>
      <c r="AR3" s="32">
        <v>2460.4682807899999</v>
      </c>
      <c r="AS3" s="32">
        <v>2332.9703128199999</v>
      </c>
      <c r="AT3" s="32">
        <v>127.49796796699999</v>
      </c>
      <c r="AU3" s="32">
        <v>476.47294128499999</v>
      </c>
      <c r="AV3" s="32">
        <v>0</v>
      </c>
      <c r="AW3" s="32">
        <v>6.3427740835699997E-3</v>
      </c>
      <c r="AX3" s="32">
        <v>288.27205962400001</v>
      </c>
      <c r="AY3" s="32">
        <v>0.67550718287900002</v>
      </c>
      <c r="AZ3" s="32">
        <v>182.52634483599999</v>
      </c>
      <c r="BA3" s="32">
        <v>0.13954116722599999</v>
      </c>
      <c r="BB3" s="32">
        <v>3.2638326130799999</v>
      </c>
      <c r="BC3" s="32">
        <v>720.78887911499999</v>
      </c>
      <c r="BD3" s="32">
        <v>1.29503333433</v>
      </c>
      <c r="BE3" s="32">
        <v>8.3216890766499994</v>
      </c>
      <c r="BF3" s="32">
        <v>3.6897814128299997E-2</v>
      </c>
      <c r="BG3" s="32">
        <v>64.464895319899995</v>
      </c>
      <c r="BH3" s="32">
        <v>0</v>
      </c>
      <c r="BI3" s="32">
        <v>4.5286742788699996</v>
      </c>
      <c r="BJ3" s="32">
        <v>5957.8087056499999</v>
      </c>
      <c r="BK3" s="32">
        <v>6.3376384828900001</v>
      </c>
      <c r="BL3" s="32">
        <v>3232.1013957599998</v>
      </c>
      <c r="BM3" s="32">
        <v>42490.031776800002</v>
      </c>
      <c r="BN3" s="32">
        <v>5808.8813434800004</v>
      </c>
    </row>
    <row r="4" spans="1:66" x14ac:dyDescent="0.25">
      <c r="A4" s="15" t="s">
        <v>2</v>
      </c>
      <c r="B4" s="32">
        <v>307220.77801429742</v>
      </c>
      <c r="C4" s="32">
        <v>41.598996650846217</v>
      </c>
      <c r="D4" s="32">
        <v>29500.351318964298</v>
      </c>
      <c r="E4" s="32">
        <v>3240.4300652073757</v>
      </c>
      <c r="F4" s="32">
        <v>3085.387523244729</v>
      </c>
      <c r="G4" s="32">
        <v>76.112753496881425</v>
      </c>
      <c r="H4" s="32">
        <v>38146.702696537715</v>
      </c>
      <c r="I4" s="32">
        <v>208.28862243708787</v>
      </c>
      <c r="J4" s="32">
        <v>815.6925871533798</v>
      </c>
      <c r="K4" s="32">
        <v>447.16000314904397</v>
      </c>
      <c r="L4" s="32"/>
      <c r="M4" s="34" t="s">
        <v>2</v>
      </c>
      <c r="N4" s="32">
        <v>466.18912493200003</v>
      </c>
      <c r="O4" s="32">
        <v>212.14462683599999</v>
      </c>
      <c r="P4" s="32">
        <v>127.189896946</v>
      </c>
      <c r="Q4" s="32">
        <v>838.20004053800005</v>
      </c>
      <c r="R4" s="32">
        <v>4324.2799513700002</v>
      </c>
      <c r="S4" s="32">
        <v>307104.12428300001</v>
      </c>
      <c r="T4" s="32">
        <v>2725.3205481300001</v>
      </c>
      <c r="U4" s="32">
        <v>760.82057964499995</v>
      </c>
      <c r="V4" s="32">
        <v>968.19044441599999</v>
      </c>
      <c r="W4" s="32">
        <v>623.68988425600003</v>
      </c>
      <c r="X4" s="32">
        <v>450.13369919500002</v>
      </c>
      <c r="Y4" s="32">
        <v>234.17207078000001</v>
      </c>
      <c r="Z4" s="32">
        <v>722.79308188899995</v>
      </c>
      <c r="AA4" s="32">
        <v>4.4794588436399998</v>
      </c>
      <c r="AB4" s="32">
        <v>0</v>
      </c>
      <c r="AC4" s="32">
        <v>41.396752882299999</v>
      </c>
      <c r="AD4" s="32">
        <v>0</v>
      </c>
      <c r="AE4" s="32">
        <v>26344.695385899999</v>
      </c>
      <c r="AF4" s="32">
        <v>2692.9627408000001</v>
      </c>
      <c r="AG4" s="32">
        <v>29271.830197499999</v>
      </c>
      <c r="AH4" s="32">
        <v>0</v>
      </c>
      <c r="AI4" s="32">
        <v>1834.2051945799999</v>
      </c>
      <c r="AJ4" s="32">
        <v>4.98222830735E-2</v>
      </c>
      <c r="AK4" s="32">
        <v>23869.3294967</v>
      </c>
      <c r="AL4" s="32">
        <v>1.7044925309600001</v>
      </c>
      <c r="AM4" s="32">
        <v>1.28135727784</v>
      </c>
      <c r="AN4" s="32">
        <v>1648.6058237100001</v>
      </c>
      <c r="AO4" s="32">
        <v>0.643077227137</v>
      </c>
      <c r="AP4" s="32">
        <v>0</v>
      </c>
      <c r="AQ4" s="32">
        <v>0.113180842408</v>
      </c>
      <c r="AR4" s="32">
        <v>3220.92776151</v>
      </c>
      <c r="AS4" s="32">
        <v>3066.35405614</v>
      </c>
      <c r="AT4" s="32">
        <v>154.57370536299999</v>
      </c>
      <c r="AU4" s="32">
        <v>536.16589377000003</v>
      </c>
      <c r="AV4" s="32">
        <v>0</v>
      </c>
      <c r="AW4" s="32">
        <v>4.5293009452300002E-3</v>
      </c>
      <c r="AX4" s="32">
        <v>311.642071187</v>
      </c>
      <c r="AY4" s="32">
        <v>0.482373964958</v>
      </c>
      <c r="AZ4" s="32">
        <v>218.81438004399999</v>
      </c>
      <c r="BA4" s="32">
        <v>9.9644477973099999E-2</v>
      </c>
      <c r="BB4" s="32">
        <v>3.7686598902099999</v>
      </c>
      <c r="BC4" s="32">
        <v>868.62541512500002</v>
      </c>
      <c r="BD4" s="32">
        <v>1.35790007165</v>
      </c>
      <c r="BE4" s="32">
        <v>9.1882636507399997</v>
      </c>
      <c r="BF4" s="32">
        <v>3.0502209428099999E-2</v>
      </c>
      <c r="BG4" s="32">
        <v>75.571007531199996</v>
      </c>
      <c r="BH4" s="32">
        <v>0</v>
      </c>
      <c r="BI4" s="32">
        <v>5.8063425124899997</v>
      </c>
      <c r="BJ4" s="32">
        <v>5197.7441581900002</v>
      </c>
      <c r="BK4" s="32">
        <v>9.7390595077800004</v>
      </c>
      <c r="BL4" s="32">
        <v>3081.10588138</v>
      </c>
      <c r="BM4" s="32">
        <v>38442.329233099998</v>
      </c>
      <c r="BN4" s="32">
        <v>5205.4525198600004</v>
      </c>
    </row>
    <row r="5" spans="1:66" x14ac:dyDescent="0.25">
      <c r="A5" s="15" t="s">
        <v>3</v>
      </c>
      <c r="B5" s="32">
        <v>162985.92634867068</v>
      </c>
      <c r="C5" s="32">
        <v>26.9302336866063</v>
      </c>
      <c r="D5" s="32">
        <v>22156.083915975083</v>
      </c>
      <c r="E5" s="32">
        <v>2317.3587858264391</v>
      </c>
      <c r="F5" s="32">
        <v>2210.8925938399871</v>
      </c>
      <c r="G5" s="32">
        <v>57.055058279065257</v>
      </c>
      <c r="H5" s="32">
        <v>29365.478424624536</v>
      </c>
      <c r="I5" s="32">
        <v>134.25921774674569</v>
      </c>
      <c r="J5" s="32">
        <v>558.53544473124055</v>
      </c>
      <c r="K5" s="32">
        <v>286.58258448329303</v>
      </c>
      <c r="L5" s="32"/>
      <c r="M5" s="34" t="s">
        <v>3</v>
      </c>
      <c r="N5" s="32">
        <v>304.805238729</v>
      </c>
      <c r="O5" s="32">
        <v>139.132174131</v>
      </c>
      <c r="P5" s="32">
        <v>98.576999033899995</v>
      </c>
      <c r="Q5" s="32">
        <v>583.57996866300005</v>
      </c>
      <c r="R5" s="32">
        <v>3749.3068228400002</v>
      </c>
      <c r="S5" s="32">
        <v>163884.48239700001</v>
      </c>
      <c r="T5" s="32">
        <v>2265.7639786300001</v>
      </c>
      <c r="U5" s="32">
        <v>652.37245619099997</v>
      </c>
      <c r="V5" s="32">
        <v>971.29349499800003</v>
      </c>
      <c r="W5" s="32">
        <v>416.11350478100002</v>
      </c>
      <c r="X5" s="32">
        <v>291.09090032199998</v>
      </c>
      <c r="Y5" s="32">
        <v>176.11615946800001</v>
      </c>
      <c r="Z5" s="32">
        <v>520.94855822600005</v>
      </c>
      <c r="AA5" s="32">
        <v>2.91038949469</v>
      </c>
      <c r="AB5" s="32">
        <v>0</v>
      </c>
      <c r="AC5" s="32">
        <v>26.875053831399999</v>
      </c>
      <c r="AD5" s="32">
        <v>0</v>
      </c>
      <c r="AE5" s="32">
        <v>19813.058042500001</v>
      </c>
      <c r="AF5" s="32">
        <v>2025.33433066</v>
      </c>
      <c r="AG5" s="32">
        <v>22014.508532600001</v>
      </c>
      <c r="AH5" s="32">
        <v>0</v>
      </c>
      <c r="AI5" s="32">
        <v>1538.02329007</v>
      </c>
      <c r="AJ5" s="32">
        <v>5.0987495240799999E-2</v>
      </c>
      <c r="AK5" s="32">
        <v>17996.020026499998</v>
      </c>
      <c r="AL5" s="32">
        <v>1.3134903119000001</v>
      </c>
      <c r="AM5" s="32">
        <v>1.2024881295400001</v>
      </c>
      <c r="AN5" s="32">
        <v>1227.6889514300001</v>
      </c>
      <c r="AO5" s="32">
        <v>0.478448288497</v>
      </c>
      <c r="AP5" s="32">
        <v>0</v>
      </c>
      <c r="AQ5" s="32">
        <v>9.5615429047000003E-2</v>
      </c>
      <c r="AR5" s="32">
        <v>2309.26677943</v>
      </c>
      <c r="AS5" s="32">
        <v>2202.62679484</v>
      </c>
      <c r="AT5" s="32">
        <v>106.63998459</v>
      </c>
      <c r="AU5" s="32">
        <v>360.49849831099999</v>
      </c>
      <c r="AV5" s="32">
        <v>0</v>
      </c>
      <c r="AW5" s="32">
        <v>4.6352362042999997E-3</v>
      </c>
      <c r="AX5" s="32">
        <v>203.16348212299999</v>
      </c>
      <c r="AY5" s="32">
        <v>0.49365205983299998</v>
      </c>
      <c r="AZ5" s="32">
        <v>152.66118903</v>
      </c>
      <c r="BA5" s="32">
        <v>0.101975073298</v>
      </c>
      <c r="BB5" s="32">
        <v>2.96823218858</v>
      </c>
      <c r="BC5" s="32">
        <v>603.83714611699997</v>
      </c>
      <c r="BD5" s="32">
        <v>0.90511422907100003</v>
      </c>
      <c r="BE5" s="32">
        <v>7.6339667983900004</v>
      </c>
      <c r="BF5" s="32">
        <v>2.90930420366E-2</v>
      </c>
      <c r="BG5" s="32">
        <v>56.763459120699999</v>
      </c>
      <c r="BH5" s="32">
        <v>0</v>
      </c>
      <c r="BI5" s="32">
        <v>3.4179120745799998</v>
      </c>
      <c r="BJ5" s="32">
        <v>4113.20116091</v>
      </c>
      <c r="BK5" s="32">
        <v>6.7837249543100002</v>
      </c>
      <c r="BL5" s="32">
        <v>2355.4523453500001</v>
      </c>
      <c r="BM5" s="32">
        <v>29801.6873438</v>
      </c>
      <c r="BN5" s="32">
        <v>4124.4908803400003</v>
      </c>
    </row>
    <row r="6" spans="1:66" x14ac:dyDescent="0.25">
      <c r="A6" s="15" t="s">
        <v>4</v>
      </c>
      <c r="B6" s="32">
        <v>820945.93865619088</v>
      </c>
      <c r="C6" s="32">
        <v>85.571372332291602</v>
      </c>
      <c r="D6" s="32">
        <v>113192.3698505033</v>
      </c>
      <c r="E6" s="32">
        <v>8193.7746358156019</v>
      </c>
      <c r="F6" s="32">
        <v>7598.4248313480193</v>
      </c>
      <c r="G6" s="32">
        <v>119.59296876350059</v>
      </c>
      <c r="H6" s="32">
        <v>118375.9184073779</v>
      </c>
      <c r="I6" s="32">
        <v>1627.3931703994531</v>
      </c>
      <c r="J6" s="32">
        <v>2616.7295125257087</v>
      </c>
      <c r="K6" s="32">
        <v>3950.0678580587032</v>
      </c>
      <c r="L6" s="32"/>
      <c r="M6" s="34" t="s">
        <v>4</v>
      </c>
      <c r="N6" s="32">
        <v>2452.5057573399999</v>
      </c>
      <c r="O6" s="32">
        <v>1653.31308158</v>
      </c>
      <c r="P6" s="32">
        <v>424.36922832200003</v>
      </c>
      <c r="Q6" s="32">
        <v>2947.1641345600001</v>
      </c>
      <c r="R6" s="32">
        <v>10830.313783899999</v>
      </c>
      <c r="S6" s="32">
        <v>826271.07198200002</v>
      </c>
      <c r="T6" s="32">
        <v>8243.3244155699995</v>
      </c>
      <c r="U6" s="32">
        <v>2014.1553850800001</v>
      </c>
      <c r="V6" s="32">
        <v>3675.8212344899998</v>
      </c>
      <c r="W6" s="32">
        <v>4482.8884924399999</v>
      </c>
      <c r="X6" s="32">
        <v>3882.6506423199999</v>
      </c>
      <c r="Y6" s="32">
        <v>902.02201586599995</v>
      </c>
      <c r="Z6" s="32">
        <v>1916.03292781</v>
      </c>
      <c r="AA6" s="32">
        <v>18.977692418699998</v>
      </c>
      <c r="AB6" s="32">
        <v>0</v>
      </c>
      <c r="AC6" s="32">
        <v>85.005397437499994</v>
      </c>
      <c r="AD6" s="32">
        <v>0</v>
      </c>
      <c r="AE6" s="32">
        <v>101477.351349</v>
      </c>
      <c r="AF6" s="32">
        <v>10373.2200092</v>
      </c>
      <c r="AG6" s="32">
        <v>112752.593374</v>
      </c>
      <c r="AH6" s="32">
        <v>0</v>
      </c>
      <c r="AI6" s="32">
        <v>5015.5216708999997</v>
      </c>
      <c r="AJ6" s="32">
        <v>0.12835959104299999</v>
      </c>
      <c r="AK6" s="32">
        <v>72380.629851799997</v>
      </c>
      <c r="AL6" s="32">
        <v>3.50682775288</v>
      </c>
      <c r="AM6" s="32">
        <v>2.7028988977199999</v>
      </c>
      <c r="AN6" s="32">
        <v>2326.73463593</v>
      </c>
      <c r="AO6" s="32">
        <v>1.16421798665</v>
      </c>
      <c r="AP6" s="32">
        <v>0</v>
      </c>
      <c r="AQ6" s="32">
        <v>0.18061322293199999</v>
      </c>
      <c r="AR6" s="32">
        <v>8303.4232005499998</v>
      </c>
      <c r="AS6" s="32">
        <v>7704.1200702200003</v>
      </c>
      <c r="AT6" s="32">
        <v>599.30313032399999</v>
      </c>
      <c r="AU6" s="32">
        <v>2332.8078538</v>
      </c>
      <c r="AV6" s="32">
        <v>0</v>
      </c>
      <c r="AW6" s="32">
        <v>1.16690770681E-2</v>
      </c>
      <c r="AX6" s="32">
        <v>1557.5373850000001</v>
      </c>
      <c r="AY6" s="32">
        <v>1.2427596722800001</v>
      </c>
      <c r="AZ6" s="32">
        <v>759.25149875299996</v>
      </c>
      <c r="BA6" s="32">
        <v>0.25671991820899998</v>
      </c>
      <c r="BB6" s="32">
        <v>8.2862044308500007</v>
      </c>
      <c r="BC6" s="32">
        <v>3019.86847278</v>
      </c>
      <c r="BD6" s="32">
        <v>6.7674515937799997</v>
      </c>
      <c r="BE6" s="32">
        <v>16.422903270700001</v>
      </c>
      <c r="BF6" s="32">
        <v>6.6911937362500007E-2</v>
      </c>
      <c r="BG6" s="32">
        <v>119.703861354</v>
      </c>
      <c r="BH6" s="32">
        <v>0</v>
      </c>
      <c r="BI6" s="32">
        <v>14.1699832558</v>
      </c>
      <c r="BJ6" s="32">
        <v>15961.59333</v>
      </c>
      <c r="BK6" s="32">
        <v>48.419550533699997</v>
      </c>
      <c r="BL6" s="32">
        <v>9810.3094211000007</v>
      </c>
      <c r="BM6" s="32">
        <v>119951.893598</v>
      </c>
      <c r="BN6" s="32">
        <v>15018.7694956</v>
      </c>
    </row>
    <row r="7" spans="1:66" x14ac:dyDescent="0.25">
      <c r="A7" s="15" t="s">
        <v>5</v>
      </c>
      <c r="B7" s="32">
        <v>261094.20758430014</v>
      </c>
      <c r="C7" s="32">
        <v>36.797708573304881</v>
      </c>
      <c r="D7" s="32">
        <v>27337.027310287551</v>
      </c>
      <c r="E7" s="32">
        <v>2971.9807742579487</v>
      </c>
      <c r="F7" s="32">
        <v>2832.5359223163132</v>
      </c>
      <c r="G7" s="32">
        <v>74.903359999611496</v>
      </c>
      <c r="H7" s="32">
        <v>30736.714949425663</v>
      </c>
      <c r="I7" s="32">
        <v>200.51624555939145</v>
      </c>
      <c r="J7" s="32">
        <v>641.58441606402289</v>
      </c>
      <c r="K7" s="32">
        <v>429.4676587698807</v>
      </c>
      <c r="L7" s="32"/>
      <c r="M7" s="34" t="s">
        <v>5</v>
      </c>
      <c r="N7" s="32">
        <v>383.70174061</v>
      </c>
      <c r="O7" s="32">
        <v>204.15822460999999</v>
      </c>
      <c r="P7" s="32">
        <v>111.459152339</v>
      </c>
      <c r="Q7" s="32">
        <v>658.65000317800002</v>
      </c>
      <c r="R7" s="32">
        <v>4023.2156216899998</v>
      </c>
      <c r="S7" s="32">
        <v>260738.86694199999</v>
      </c>
      <c r="T7" s="32">
        <v>2533.25371283</v>
      </c>
      <c r="U7" s="32">
        <v>707.81766143599998</v>
      </c>
      <c r="V7" s="32">
        <v>856.65695976899997</v>
      </c>
      <c r="W7" s="32">
        <v>579.55574549899995</v>
      </c>
      <c r="X7" s="32">
        <v>432.26279129400001</v>
      </c>
      <c r="Y7" s="32">
        <v>216.96042934499999</v>
      </c>
      <c r="Z7" s="32">
        <v>567.52024546099994</v>
      </c>
      <c r="AA7" s="32">
        <v>3.9583925815000001</v>
      </c>
      <c r="AB7" s="32">
        <v>0</v>
      </c>
      <c r="AC7" s="32">
        <v>36.603229746499998</v>
      </c>
      <c r="AD7" s="32">
        <v>0</v>
      </c>
      <c r="AE7" s="32">
        <v>24408.048208200002</v>
      </c>
      <c r="AF7" s="32">
        <v>2495.0500870599999</v>
      </c>
      <c r="AG7" s="32">
        <v>27120.0587246</v>
      </c>
      <c r="AH7" s="32">
        <v>0</v>
      </c>
      <c r="AI7" s="32">
        <v>1686.5984094200001</v>
      </c>
      <c r="AJ7" s="32">
        <v>4.6126824981700003E-2</v>
      </c>
      <c r="AK7" s="32">
        <v>18437.262360600002</v>
      </c>
      <c r="AL7" s="32">
        <v>1.58176817342</v>
      </c>
      <c r="AM7" s="32">
        <v>1.19403178271</v>
      </c>
      <c r="AN7" s="32">
        <v>1547.32466028</v>
      </c>
      <c r="AO7" s="32">
        <v>0.59905938535100001</v>
      </c>
      <c r="AP7" s="32">
        <v>0</v>
      </c>
      <c r="AQ7" s="32">
        <v>0.106186050243</v>
      </c>
      <c r="AR7" s="32">
        <v>2954.7844953499998</v>
      </c>
      <c r="AS7" s="32">
        <v>2815.7572820800001</v>
      </c>
      <c r="AT7" s="32">
        <v>139.02721327</v>
      </c>
      <c r="AU7" s="32">
        <v>474.14191876000001</v>
      </c>
      <c r="AV7" s="32">
        <v>0</v>
      </c>
      <c r="AW7" s="32">
        <v>4.1933469792799997E-3</v>
      </c>
      <c r="AX7" s="32">
        <v>271.77093119699998</v>
      </c>
      <c r="AY7" s="32">
        <v>0.44659198541599998</v>
      </c>
      <c r="AZ7" s="32">
        <v>197.09247308799999</v>
      </c>
      <c r="BA7" s="32">
        <v>9.22536371854E-2</v>
      </c>
      <c r="BB7" s="32">
        <v>3.4898099468099999</v>
      </c>
      <c r="BC7" s="32">
        <v>782.21423103300003</v>
      </c>
      <c r="BD7" s="32">
        <v>1.1849731031699999</v>
      </c>
      <c r="BE7" s="32">
        <v>8.5866620538300005</v>
      </c>
      <c r="BF7" s="32">
        <v>2.8391225720199999E-2</v>
      </c>
      <c r="BG7" s="32">
        <v>74.387417068800005</v>
      </c>
      <c r="BH7" s="32">
        <v>0</v>
      </c>
      <c r="BI7" s="32">
        <v>5.4164248195100004</v>
      </c>
      <c r="BJ7" s="32">
        <v>4059.4093676500001</v>
      </c>
      <c r="BK7" s="32">
        <v>9.0110408688099994</v>
      </c>
      <c r="BL7" s="32">
        <v>2599.38796852</v>
      </c>
      <c r="BM7" s="32">
        <v>30879.232218199999</v>
      </c>
      <c r="BN7" s="32">
        <v>4226.8849300399997</v>
      </c>
    </row>
    <row r="8" spans="1:66" x14ac:dyDescent="0.25">
      <c r="A8" s="15" t="s">
        <v>6</v>
      </c>
      <c r="B8" s="32">
        <v>156046.23635009606</v>
      </c>
      <c r="C8" s="32">
        <v>17.664770742345862</v>
      </c>
      <c r="D8" s="32">
        <v>13046.493736205628</v>
      </c>
      <c r="E8" s="32">
        <v>1286.8509029395186</v>
      </c>
      <c r="F8" s="32">
        <v>1221.4829268721073</v>
      </c>
      <c r="G8" s="32">
        <v>37.832951452565368</v>
      </c>
      <c r="H8" s="32">
        <v>16826.686619882017</v>
      </c>
      <c r="I8" s="32">
        <v>87.078636418133115</v>
      </c>
      <c r="J8" s="32">
        <v>353.29910112901581</v>
      </c>
      <c r="K8" s="32">
        <v>180.45645759487618</v>
      </c>
      <c r="L8" s="32"/>
      <c r="M8" s="34" t="s">
        <v>6</v>
      </c>
      <c r="N8" s="32">
        <v>190.193078695</v>
      </c>
      <c r="O8" s="32">
        <v>93.079438260499998</v>
      </c>
      <c r="P8" s="32">
        <v>55.406725675399997</v>
      </c>
      <c r="Q8" s="32">
        <v>375.51337843699997</v>
      </c>
      <c r="R8" s="32">
        <v>2237.9208068900002</v>
      </c>
      <c r="S8" s="32">
        <v>156030.25740900001</v>
      </c>
      <c r="T8" s="32">
        <v>1315.79892711</v>
      </c>
      <c r="U8" s="32">
        <v>386.609752195</v>
      </c>
      <c r="V8" s="32">
        <v>607.88469473400005</v>
      </c>
      <c r="W8" s="32">
        <v>257.580515494</v>
      </c>
      <c r="X8" s="32">
        <v>186.443768793</v>
      </c>
      <c r="Y8" s="32">
        <v>103.96571728799999</v>
      </c>
      <c r="Z8" s="32">
        <v>314.28205163199999</v>
      </c>
      <c r="AA8" s="32">
        <v>1.63129451509</v>
      </c>
      <c r="AB8" s="32">
        <v>0</v>
      </c>
      <c r="AC8" s="32">
        <v>17.636126251</v>
      </c>
      <c r="AD8" s="32">
        <v>0</v>
      </c>
      <c r="AE8" s="32">
        <v>11696.103676299999</v>
      </c>
      <c r="AF8" s="32">
        <v>1195.60240172</v>
      </c>
      <c r="AG8" s="32">
        <v>12995.671795300001</v>
      </c>
      <c r="AH8" s="32">
        <v>0</v>
      </c>
      <c r="AI8" s="32">
        <v>909.44433082600005</v>
      </c>
      <c r="AJ8" s="32">
        <v>5.8085018491300003E-2</v>
      </c>
      <c r="AK8" s="32">
        <v>10165.540105800001</v>
      </c>
      <c r="AL8" s="32">
        <v>0.82461693370199995</v>
      </c>
      <c r="AM8" s="32">
        <v>1.16415485485</v>
      </c>
      <c r="AN8" s="32">
        <v>589.48535932599998</v>
      </c>
      <c r="AO8" s="32">
        <v>0.25324004034499997</v>
      </c>
      <c r="AP8" s="32">
        <v>0</v>
      </c>
      <c r="AQ8" s="32">
        <v>7.0791326245499997E-2</v>
      </c>
      <c r="AR8" s="32">
        <v>1282.0720781699999</v>
      </c>
      <c r="AS8" s="32">
        <v>1216.7568881100001</v>
      </c>
      <c r="AT8" s="32">
        <v>65.315190066</v>
      </c>
      <c r="AU8" s="32">
        <v>245.30111344400001</v>
      </c>
      <c r="AV8" s="32">
        <v>0</v>
      </c>
      <c r="AW8" s="32">
        <v>5.2804671593999998E-3</v>
      </c>
      <c r="AX8" s="32">
        <v>146.009113025</v>
      </c>
      <c r="AY8" s="32">
        <v>0.56236959826300004</v>
      </c>
      <c r="AZ8" s="32">
        <v>95.525267393099995</v>
      </c>
      <c r="BA8" s="32">
        <v>0.116170025188</v>
      </c>
      <c r="BB8" s="32">
        <v>2.0341699741500001</v>
      </c>
      <c r="BC8" s="32">
        <v>374.34431356300001</v>
      </c>
      <c r="BD8" s="32">
        <v>0.68428406774799999</v>
      </c>
      <c r="BE8" s="32">
        <v>5.5919318000200002</v>
      </c>
      <c r="BF8" s="32">
        <v>2.91287468377E-2</v>
      </c>
      <c r="BG8" s="32">
        <v>37.687212976399998</v>
      </c>
      <c r="BH8" s="32">
        <v>0</v>
      </c>
      <c r="BI8" s="32">
        <v>2.8668628685000002</v>
      </c>
      <c r="BJ8" s="32">
        <v>2251.0627956200001</v>
      </c>
      <c r="BK8" s="32">
        <v>3.4281228128299999</v>
      </c>
      <c r="BL8" s="32">
        <v>1432.93620515</v>
      </c>
      <c r="BM8" s="32">
        <v>16975.831973200002</v>
      </c>
      <c r="BN8" s="32">
        <v>2309.1015591999999</v>
      </c>
    </row>
    <row r="9" spans="1:66" x14ac:dyDescent="0.25">
      <c r="A9" s="15" t="s">
        <v>7</v>
      </c>
      <c r="B9" s="32">
        <v>45851.925360238041</v>
      </c>
      <c r="C9" s="32">
        <v>6.0117486464981988</v>
      </c>
      <c r="D9" s="32">
        <v>4455.2134952063006</v>
      </c>
      <c r="E9" s="32">
        <v>422.00911430004874</v>
      </c>
      <c r="F9" s="32">
        <v>401.19874870804779</v>
      </c>
      <c r="G9" s="32">
        <v>11.903033759032196</v>
      </c>
      <c r="H9" s="32">
        <v>5859.7920943102999</v>
      </c>
      <c r="I9" s="32">
        <v>31.672901139308003</v>
      </c>
      <c r="J9" s="32">
        <v>112.5567768364732</v>
      </c>
      <c r="K9" s="32">
        <v>55.656386038756033</v>
      </c>
      <c r="L9" s="32"/>
      <c r="M9" s="34" t="s">
        <v>7</v>
      </c>
      <c r="N9" s="32">
        <v>66.286884227599998</v>
      </c>
      <c r="O9" s="32">
        <v>32.819422757200002</v>
      </c>
      <c r="P9" s="32">
        <v>18.728868411600001</v>
      </c>
      <c r="Q9" s="32">
        <v>117.29429538700001</v>
      </c>
      <c r="R9" s="32">
        <v>753.56201700899999</v>
      </c>
      <c r="S9" s="32">
        <v>46087.314744800002</v>
      </c>
      <c r="T9" s="32">
        <v>444.67273415</v>
      </c>
      <c r="U9" s="32">
        <v>130.30420279500001</v>
      </c>
      <c r="V9" s="32">
        <v>238.952461172</v>
      </c>
      <c r="W9" s="32">
        <v>80.876460347099993</v>
      </c>
      <c r="X9" s="32">
        <v>56.559077440599999</v>
      </c>
      <c r="Y9" s="32">
        <v>35.589776881200002</v>
      </c>
      <c r="Z9" s="32">
        <v>106.755394727</v>
      </c>
      <c r="AA9" s="32">
        <v>0.54459430787499996</v>
      </c>
      <c r="AB9" s="32">
        <v>0</v>
      </c>
      <c r="AC9" s="32">
        <v>6.01934424401</v>
      </c>
      <c r="AD9" s="32">
        <v>0</v>
      </c>
      <c r="AE9" s="32">
        <v>4003.8497001199999</v>
      </c>
      <c r="AF9" s="32">
        <v>409.282665608</v>
      </c>
      <c r="AG9" s="32">
        <v>4448.7221426100004</v>
      </c>
      <c r="AH9" s="32">
        <v>0</v>
      </c>
      <c r="AI9" s="32">
        <v>306.15921291699999</v>
      </c>
      <c r="AJ9" s="32">
        <v>1.0003848057500001E-2</v>
      </c>
      <c r="AK9" s="32">
        <v>3582.0170990299998</v>
      </c>
      <c r="AL9" s="32">
        <v>0.234300832796</v>
      </c>
      <c r="AM9" s="32">
        <v>0.22600185078000001</v>
      </c>
      <c r="AN9" s="32">
        <v>205.47853535900001</v>
      </c>
      <c r="AO9" s="32">
        <v>8.2791777862300006E-2</v>
      </c>
      <c r="AP9" s="32">
        <v>0</v>
      </c>
      <c r="AQ9" s="32">
        <v>1.69194917244E-2</v>
      </c>
      <c r="AR9" s="32">
        <v>420.62863185600003</v>
      </c>
      <c r="AS9" s="32">
        <v>399.80555717999999</v>
      </c>
      <c r="AT9" s="32">
        <v>20.823074676099999</v>
      </c>
      <c r="AU9" s="32">
        <v>74.814520301800002</v>
      </c>
      <c r="AV9" s="32">
        <v>0</v>
      </c>
      <c r="AW9" s="32">
        <v>9.0944305737000004E-4</v>
      </c>
      <c r="AX9" s="32">
        <v>44.1877588364</v>
      </c>
      <c r="AY9" s="32">
        <v>9.6854759503299998E-2</v>
      </c>
      <c r="AZ9" s="32">
        <v>29.7367953615</v>
      </c>
      <c r="BA9" s="32">
        <v>2.0007648715499999E-2</v>
      </c>
      <c r="BB9" s="32">
        <v>0.53837479676099997</v>
      </c>
      <c r="BC9" s="32">
        <v>117.61115208</v>
      </c>
      <c r="BD9" s="32">
        <v>0.19688157652499999</v>
      </c>
      <c r="BE9" s="32">
        <v>1.3629746413399999</v>
      </c>
      <c r="BF9" s="32">
        <v>5.5143957406700002E-3</v>
      </c>
      <c r="BG9" s="32">
        <v>11.878778842199999</v>
      </c>
      <c r="BH9" s="32">
        <v>0</v>
      </c>
      <c r="BI9" s="32">
        <v>0.86107308176399999</v>
      </c>
      <c r="BJ9" s="32">
        <v>809.08639159400002</v>
      </c>
      <c r="BK9" s="32">
        <v>1.18172799065</v>
      </c>
      <c r="BL9" s="32">
        <v>471.383500212</v>
      </c>
      <c r="BM9" s="32">
        <v>5951.7531092299996</v>
      </c>
      <c r="BN9" s="32">
        <v>802.51232788200002</v>
      </c>
    </row>
    <row r="10" spans="1:66" x14ac:dyDescent="0.25">
      <c r="A10" s="15" t="s">
        <v>8</v>
      </c>
      <c r="B10" s="32">
        <v>11995.57943759999</v>
      </c>
      <c r="C10" s="32">
        <v>2.8536496251768999</v>
      </c>
      <c r="D10" s="32">
        <v>2364.4469576505999</v>
      </c>
      <c r="E10" s="32">
        <v>211.68182249950013</v>
      </c>
      <c r="F10" s="32">
        <v>203.88385604020013</v>
      </c>
      <c r="G10" s="32">
        <v>6.206715053228403</v>
      </c>
      <c r="H10" s="32">
        <v>1250.2066398349</v>
      </c>
      <c r="I10" s="32">
        <v>14.465641476644</v>
      </c>
      <c r="J10" s="32">
        <v>27.891713963537612</v>
      </c>
      <c r="K10" s="32">
        <v>30.745674871652987</v>
      </c>
      <c r="L10" s="32"/>
      <c r="M10" s="34" t="s">
        <v>8</v>
      </c>
      <c r="N10" s="32">
        <v>22.471475123600001</v>
      </c>
      <c r="O10" s="32">
        <v>14.6203688055</v>
      </c>
      <c r="P10" s="32">
        <v>5.5581838500399998</v>
      </c>
      <c r="Q10" s="32">
        <v>28.8705375043</v>
      </c>
      <c r="R10" s="32">
        <v>121.749506881</v>
      </c>
      <c r="S10" s="32">
        <v>12049.847132000001</v>
      </c>
      <c r="T10" s="32">
        <v>111.205364187</v>
      </c>
      <c r="U10" s="32">
        <v>24.0644553757</v>
      </c>
      <c r="V10" s="32">
        <v>52.249944079800002</v>
      </c>
      <c r="W10" s="32">
        <v>39.981324779399998</v>
      </c>
      <c r="X10" s="32">
        <v>30.789842031300001</v>
      </c>
      <c r="Y10" s="32">
        <v>18.7610882235</v>
      </c>
      <c r="Z10" s="32">
        <v>21.911151878599998</v>
      </c>
      <c r="AA10" s="32">
        <v>0.346769086989</v>
      </c>
      <c r="AB10" s="32">
        <v>0</v>
      </c>
      <c r="AC10" s="32">
        <v>2.8361972585499999</v>
      </c>
      <c r="AD10" s="32">
        <v>0</v>
      </c>
      <c r="AE10" s="32">
        <v>2110.6155683799998</v>
      </c>
      <c r="AF10" s="32">
        <v>215.751563573</v>
      </c>
      <c r="AG10" s="32">
        <v>2345.12822018</v>
      </c>
      <c r="AH10" s="32">
        <v>0</v>
      </c>
      <c r="AI10" s="32">
        <v>61.930972546900001</v>
      </c>
      <c r="AJ10" s="32">
        <v>2.2047206468399998E-3</v>
      </c>
      <c r="AK10" s="32">
        <v>745.99369022899998</v>
      </c>
      <c r="AL10" s="32">
        <v>0.12003517474399999</v>
      </c>
      <c r="AM10" s="32">
        <v>7.4539889879099999E-2</v>
      </c>
      <c r="AN10" s="32">
        <v>137.53723716799999</v>
      </c>
      <c r="AO10" s="32">
        <v>4.9209056587100002E-2</v>
      </c>
      <c r="AP10" s="32">
        <v>0</v>
      </c>
      <c r="AQ10" s="32">
        <v>8.3131841906599994E-3</v>
      </c>
      <c r="AR10" s="32">
        <v>210.05336054899999</v>
      </c>
      <c r="AS10" s="32">
        <v>202.29453186500001</v>
      </c>
      <c r="AT10" s="32">
        <v>7.7588286843400001</v>
      </c>
      <c r="AU10" s="32">
        <v>19.8155644108</v>
      </c>
      <c r="AV10" s="32">
        <v>0</v>
      </c>
      <c r="AW10" s="32">
        <v>2.0042714551099999E-4</v>
      </c>
      <c r="AX10" s="32">
        <v>8.41509041706</v>
      </c>
      <c r="AY10" s="32">
        <v>2.1345707876599999E-2</v>
      </c>
      <c r="AZ10" s="32">
        <v>11.0828267663</v>
      </c>
      <c r="BA10" s="32">
        <v>4.4094243180800002E-3</v>
      </c>
      <c r="BB10" s="32">
        <v>0.25178779411000002</v>
      </c>
      <c r="BC10" s="32">
        <v>44.036890270500002</v>
      </c>
      <c r="BD10" s="32">
        <v>3.5641784200599998E-2</v>
      </c>
      <c r="BE10" s="32">
        <v>0.65305222198299995</v>
      </c>
      <c r="BF10" s="32">
        <v>1.69789039722E-3</v>
      </c>
      <c r="BG10" s="32">
        <v>6.15997698375</v>
      </c>
      <c r="BH10" s="32">
        <v>0</v>
      </c>
      <c r="BI10" s="32">
        <v>0.38113584259</v>
      </c>
      <c r="BJ10" s="32">
        <v>154.2663814</v>
      </c>
      <c r="BK10" s="32">
        <v>0.85867032065100002</v>
      </c>
      <c r="BL10" s="32">
        <v>109.294659667</v>
      </c>
      <c r="BM10" s="32">
        <v>1261.5466876099999</v>
      </c>
      <c r="BN10" s="32">
        <v>144.35536897099999</v>
      </c>
    </row>
    <row r="11" spans="1:66" x14ac:dyDescent="0.25">
      <c r="A11" s="15" t="s">
        <v>9</v>
      </c>
      <c r="B11" s="32">
        <v>1078298.3797162049</v>
      </c>
      <c r="C11" s="32">
        <v>142.25521787709559</v>
      </c>
      <c r="D11" s="32">
        <v>98584.417950063624</v>
      </c>
      <c r="E11" s="32">
        <v>10126.349119021359</v>
      </c>
      <c r="F11" s="32">
        <v>9626.9726067893862</v>
      </c>
      <c r="G11" s="32">
        <v>275.28304647539437</v>
      </c>
      <c r="H11" s="32">
        <v>162907.14607841428</v>
      </c>
      <c r="I11" s="32">
        <v>687.07366897306815</v>
      </c>
      <c r="J11" s="32">
        <v>3048.3222419362237</v>
      </c>
      <c r="K11" s="32">
        <v>1359.9668030399068</v>
      </c>
      <c r="L11" s="32"/>
      <c r="M11" s="34" t="s">
        <v>9</v>
      </c>
      <c r="N11" s="32">
        <v>1683.0692678200001</v>
      </c>
      <c r="O11" s="32">
        <v>699.22166087799997</v>
      </c>
      <c r="P11" s="32">
        <v>472.986296041</v>
      </c>
      <c r="Q11" s="32">
        <v>3129.9989563700001</v>
      </c>
      <c r="R11" s="32">
        <v>18484.8830261</v>
      </c>
      <c r="S11" s="32">
        <v>1082298.2822499999</v>
      </c>
      <c r="T11" s="32">
        <v>10946.4813411</v>
      </c>
      <c r="U11" s="32">
        <v>3199.2281840999999</v>
      </c>
      <c r="V11" s="32">
        <v>7478.7497197299999</v>
      </c>
      <c r="W11" s="32">
        <v>2017.18602693</v>
      </c>
      <c r="X11" s="32">
        <v>1367.68761814</v>
      </c>
      <c r="Y11" s="32">
        <v>786.57901634100006</v>
      </c>
      <c r="Z11" s="32">
        <v>2954.02475452</v>
      </c>
      <c r="AA11" s="32">
        <v>14.074873908100001</v>
      </c>
      <c r="AB11" s="32">
        <v>0</v>
      </c>
      <c r="AC11" s="32">
        <v>142.27410678199999</v>
      </c>
      <c r="AD11" s="32">
        <v>0</v>
      </c>
      <c r="AE11" s="32">
        <v>88490.119142199997</v>
      </c>
      <c r="AF11" s="32">
        <v>9045.6684746999999</v>
      </c>
      <c r="AG11" s="32">
        <v>98322.366633199999</v>
      </c>
      <c r="AH11" s="32">
        <v>0</v>
      </c>
      <c r="AI11" s="32">
        <v>7565.1801478999996</v>
      </c>
      <c r="AJ11" s="32">
        <v>0.12302491811500001</v>
      </c>
      <c r="AK11" s="32">
        <v>102067.06208800001</v>
      </c>
      <c r="AL11" s="32">
        <v>5.1084995872899999</v>
      </c>
      <c r="AM11" s="32">
        <v>3.3759418212400001</v>
      </c>
      <c r="AN11" s="32">
        <v>4986.7657111799999</v>
      </c>
      <c r="AO11" s="32">
        <v>1.95746595501</v>
      </c>
      <c r="AP11" s="32">
        <v>0</v>
      </c>
      <c r="AQ11" s="32">
        <v>0.31867219266199998</v>
      </c>
      <c r="AR11" s="32">
        <v>10095.0489691</v>
      </c>
      <c r="AS11" s="32">
        <v>9595.1904480199992</v>
      </c>
      <c r="AT11" s="32">
        <v>499.85852106200002</v>
      </c>
      <c r="AU11" s="32">
        <v>1773.3607706299999</v>
      </c>
      <c r="AV11" s="32">
        <v>0</v>
      </c>
      <c r="AW11" s="32">
        <v>1.1184100108599999E-2</v>
      </c>
      <c r="AX11" s="32">
        <v>1052.90412014</v>
      </c>
      <c r="AY11" s="32">
        <v>1.1911088725000001</v>
      </c>
      <c r="AZ11" s="32">
        <v>703.52001721800002</v>
      </c>
      <c r="BA11" s="32">
        <v>0.24605028175099999</v>
      </c>
      <c r="BB11" s="32">
        <v>11.1791347343</v>
      </c>
      <c r="BC11" s="32">
        <v>2797.65409955</v>
      </c>
      <c r="BD11" s="32">
        <v>4.5431818352400004</v>
      </c>
      <c r="BE11" s="32">
        <v>26.230731924600001</v>
      </c>
      <c r="BF11" s="32">
        <v>7.9456274001399999E-2</v>
      </c>
      <c r="BG11" s="32">
        <v>274.55472751100001</v>
      </c>
      <c r="BH11" s="32">
        <v>0</v>
      </c>
      <c r="BI11" s="32">
        <v>21.539798408199999</v>
      </c>
      <c r="BJ11" s="32">
        <v>23211.0786615</v>
      </c>
      <c r="BK11" s="32">
        <v>29.646332427000001</v>
      </c>
      <c r="BL11" s="32">
        <v>12300.0430375</v>
      </c>
      <c r="BM11" s="32">
        <v>165776.13685099999</v>
      </c>
      <c r="BN11" s="32">
        <v>21782.773485400001</v>
      </c>
    </row>
    <row r="12" spans="1:66" x14ac:dyDescent="0.25">
      <c r="A12" s="15" t="s">
        <v>10</v>
      </c>
      <c r="B12" s="32">
        <v>452457.08489801479</v>
      </c>
      <c r="C12" s="32">
        <v>60.595487725180107</v>
      </c>
      <c r="D12" s="32">
        <v>44449.058652679618</v>
      </c>
      <c r="E12" s="32">
        <v>4732.0480338528023</v>
      </c>
      <c r="F12" s="32">
        <v>4502.9126580644079</v>
      </c>
      <c r="G12" s="32">
        <v>125.06597256233847</v>
      </c>
      <c r="H12" s="32">
        <v>58581.38314868007</v>
      </c>
      <c r="I12" s="32">
        <v>298.99230621922067</v>
      </c>
      <c r="J12" s="32">
        <v>1186.484324779253</v>
      </c>
      <c r="K12" s="32">
        <v>629.30975069871977</v>
      </c>
      <c r="L12" s="32"/>
      <c r="M12" s="34" t="s">
        <v>10</v>
      </c>
      <c r="N12" s="32">
        <v>658.05879150400006</v>
      </c>
      <c r="O12" s="32">
        <v>309.62576288600002</v>
      </c>
      <c r="P12" s="32">
        <v>187.55790995199999</v>
      </c>
      <c r="Q12" s="32">
        <v>1234.44827736</v>
      </c>
      <c r="R12" s="32">
        <v>7031.80584146</v>
      </c>
      <c r="S12" s="32">
        <v>452766.60817700002</v>
      </c>
      <c r="T12" s="32">
        <v>4304.3966250900003</v>
      </c>
      <c r="U12" s="32">
        <v>1227.76713795</v>
      </c>
      <c r="V12" s="32">
        <v>2323.9808856999998</v>
      </c>
      <c r="W12" s="32">
        <v>894.00919922599996</v>
      </c>
      <c r="X12" s="32">
        <v>638.674106779</v>
      </c>
      <c r="Y12" s="32">
        <v>353.34124248299997</v>
      </c>
      <c r="Z12" s="32">
        <v>1069.9664738199999</v>
      </c>
      <c r="AA12" s="32">
        <v>6.2308679395800004</v>
      </c>
      <c r="AB12" s="32">
        <v>0</v>
      </c>
      <c r="AC12" s="32">
        <v>60.387377333000003</v>
      </c>
      <c r="AD12" s="32">
        <v>0</v>
      </c>
      <c r="AE12" s="32">
        <v>39750.897107700002</v>
      </c>
      <c r="AF12" s="32">
        <v>4063.4243007999999</v>
      </c>
      <c r="AG12" s="32">
        <v>44167.662650999999</v>
      </c>
      <c r="AH12" s="32">
        <v>0</v>
      </c>
      <c r="AI12" s="32">
        <v>2916.76899624</v>
      </c>
      <c r="AJ12" s="32">
        <v>0.111268044264</v>
      </c>
      <c r="AK12" s="32">
        <v>35959.6981973</v>
      </c>
      <c r="AL12" s="32">
        <v>2.6451864610900002</v>
      </c>
      <c r="AM12" s="32">
        <v>2.5346536510200002</v>
      </c>
      <c r="AN12" s="32">
        <v>2355.9168955599998</v>
      </c>
      <c r="AO12" s="32">
        <v>0.94081958586199999</v>
      </c>
      <c r="AP12" s="32">
        <v>0</v>
      </c>
      <c r="AQ12" s="32">
        <v>0.192065644284</v>
      </c>
      <c r="AR12" s="32">
        <v>4709.9210867399997</v>
      </c>
      <c r="AS12" s="32">
        <v>4481.0621445899997</v>
      </c>
      <c r="AT12" s="32">
        <v>228.85894215499999</v>
      </c>
      <c r="AU12" s="32">
        <v>809.85979103499994</v>
      </c>
      <c r="AV12" s="32">
        <v>0</v>
      </c>
      <c r="AW12" s="32">
        <v>1.01152940001E-2</v>
      </c>
      <c r="AX12" s="32">
        <v>472.7920431</v>
      </c>
      <c r="AY12" s="32">
        <v>1.0772782163800001</v>
      </c>
      <c r="AZ12" s="32">
        <v>327.16528668900003</v>
      </c>
      <c r="BA12" s="32">
        <v>0.222536109909</v>
      </c>
      <c r="BB12" s="32">
        <v>6.05710946576</v>
      </c>
      <c r="BC12" s="32">
        <v>1293.8011988799999</v>
      </c>
      <c r="BD12" s="32">
        <v>2.1083412404300002</v>
      </c>
      <c r="BE12" s="32">
        <v>15.4271496388</v>
      </c>
      <c r="BF12" s="32">
        <v>6.1742804488599999E-2</v>
      </c>
      <c r="BG12" s="32">
        <v>124.351218583</v>
      </c>
      <c r="BH12" s="32">
        <v>0</v>
      </c>
      <c r="BI12" s="32">
        <v>9.2250509039399997</v>
      </c>
      <c r="BJ12" s="32">
        <v>8038.5108220100001</v>
      </c>
      <c r="BK12" s="32">
        <v>13.6549323827</v>
      </c>
      <c r="BL12" s="32">
        <v>4732.9365604499999</v>
      </c>
      <c r="BM12" s="32">
        <v>59215.138353200004</v>
      </c>
      <c r="BN12" s="32">
        <v>7853.2369087899997</v>
      </c>
    </row>
    <row r="13" spans="1:66" x14ac:dyDescent="0.25">
      <c r="A13" s="15" t="s">
        <v>12</v>
      </c>
      <c r="B13" s="32">
        <v>97217.413273698301</v>
      </c>
      <c r="C13" s="32">
        <v>17.013501286804718</v>
      </c>
      <c r="D13" s="32">
        <v>12743.099605583373</v>
      </c>
      <c r="E13" s="32">
        <v>1466.5279551398869</v>
      </c>
      <c r="F13" s="32">
        <v>1395.539826171005</v>
      </c>
      <c r="G13" s="32">
        <v>33.687499885461079</v>
      </c>
      <c r="H13" s="32">
        <v>19680.113036880179</v>
      </c>
      <c r="I13" s="32">
        <v>100.73782196234197</v>
      </c>
      <c r="J13" s="32">
        <v>317.62533393514923</v>
      </c>
      <c r="K13" s="32">
        <v>212.32350969339188</v>
      </c>
      <c r="L13" s="32"/>
      <c r="M13" s="34" t="s">
        <v>12</v>
      </c>
      <c r="N13" s="32">
        <v>203.67530874900001</v>
      </c>
      <c r="O13" s="32">
        <v>102.235210736</v>
      </c>
      <c r="P13" s="32">
        <v>69.872795409999995</v>
      </c>
      <c r="Q13" s="32">
        <v>325.88922481899999</v>
      </c>
      <c r="R13" s="32">
        <v>2881.71887354</v>
      </c>
      <c r="S13" s="32">
        <v>97593.914702299997</v>
      </c>
      <c r="T13" s="32">
        <v>1673.2649158199999</v>
      </c>
      <c r="U13" s="32">
        <v>496.182369365</v>
      </c>
      <c r="V13" s="32">
        <v>505.41770058200001</v>
      </c>
      <c r="W13" s="32">
        <v>294.03953705100002</v>
      </c>
      <c r="X13" s="32">
        <v>213.62031666799999</v>
      </c>
      <c r="Y13" s="32">
        <v>101.317265527</v>
      </c>
      <c r="Z13" s="32">
        <v>347.68214049400001</v>
      </c>
      <c r="AA13" s="32">
        <v>1.71117775445</v>
      </c>
      <c r="AB13" s="32">
        <v>0</v>
      </c>
      <c r="AC13" s="32">
        <v>16.9793121065</v>
      </c>
      <c r="AD13" s="32">
        <v>0</v>
      </c>
      <c r="AE13" s="32">
        <v>11398.199896399999</v>
      </c>
      <c r="AF13" s="32">
        <v>1165.1472211600001</v>
      </c>
      <c r="AG13" s="32">
        <v>12664.6643831</v>
      </c>
      <c r="AH13" s="32">
        <v>0</v>
      </c>
      <c r="AI13" s="32">
        <v>1154.27317801</v>
      </c>
      <c r="AJ13" s="32">
        <v>1.54967246978E-2</v>
      </c>
      <c r="AK13" s="32">
        <v>11746.460824100001</v>
      </c>
      <c r="AL13" s="32">
        <v>0.73737177852400004</v>
      </c>
      <c r="AM13" s="32">
        <v>0.453610170142</v>
      </c>
      <c r="AN13" s="32">
        <v>740.24808005</v>
      </c>
      <c r="AO13" s="32">
        <v>0.28723004701400001</v>
      </c>
      <c r="AP13" s="32">
        <v>0</v>
      </c>
      <c r="AQ13" s="32">
        <v>4.5398791922300001E-2</v>
      </c>
      <c r="AR13" s="32">
        <v>1462.23631245</v>
      </c>
      <c r="AS13" s="32">
        <v>1391.15462209</v>
      </c>
      <c r="AT13" s="32">
        <v>71.081690353100001</v>
      </c>
      <c r="AU13" s="32">
        <v>247.90439950000001</v>
      </c>
      <c r="AV13" s="32">
        <v>0</v>
      </c>
      <c r="AW13" s="32">
        <v>1.40878355859E-3</v>
      </c>
      <c r="AX13" s="32">
        <v>145.617552555</v>
      </c>
      <c r="AY13" s="32">
        <v>0.15003636858</v>
      </c>
      <c r="AZ13" s="32">
        <v>99.934498740600006</v>
      </c>
      <c r="BA13" s="32">
        <v>3.0993506531700001E-2</v>
      </c>
      <c r="BB13" s="32">
        <v>1.59688414237</v>
      </c>
      <c r="BC13" s="32">
        <v>397.67096257100002</v>
      </c>
      <c r="BD13" s="32">
        <v>0.62525891223999996</v>
      </c>
      <c r="BE13" s="32">
        <v>3.7342958305099998</v>
      </c>
      <c r="BF13" s="32">
        <v>1.0561974660100001E-2</v>
      </c>
      <c r="BG13" s="32">
        <v>33.5324971414</v>
      </c>
      <c r="BH13" s="32">
        <v>0</v>
      </c>
      <c r="BI13" s="32">
        <v>2.02696281978</v>
      </c>
      <c r="BJ13" s="32">
        <v>2723.5594134900002</v>
      </c>
      <c r="BK13" s="32">
        <v>4.0585753492299999</v>
      </c>
      <c r="BL13" s="32">
        <v>1539.2995699200001</v>
      </c>
      <c r="BM13" s="32">
        <v>19883.9113874</v>
      </c>
      <c r="BN13" s="32">
        <v>2899.2573092900002</v>
      </c>
    </row>
    <row r="14" spans="1:66" x14ac:dyDescent="0.25">
      <c r="A14" s="15" t="s">
        <v>13</v>
      </c>
      <c r="B14" s="32">
        <v>583883.41083341499</v>
      </c>
      <c r="C14" s="32">
        <v>104.80252141667336</v>
      </c>
      <c r="D14" s="32">
        <v>86021.347842677947</v>
      </c>
      <c r="E14" s="32">
        <v>7935.6836960577166</v>
      </c>
      <c r="F14" s="32">
        <v>7600.4979661268235</v>
      </c>
      <c r="G14" s="32">
        <v>227.18200152238686</v>
      </c>
      <c r="H14" s="32">
        <v>69714.96495328084</v>
      </c>
      <c r="I14" s="32">
        <v>535.5945827794867</v>
      </c>
      <c r="J14" s="32">
        <v>1371.3506661246226</v>
      </c>
      <c r="K14" s="32">
        <v>1100.6348168724514</v>
      </c>
      <c r="L14" s="32"/>
      <c r="M14" s="34" t="s">
        <v>13</v>
      </c>
      <c r="N14" s="32">
        <v>950.00308995499995</v>
      </c>
      <c r="O14" s="32">
        <v>553.86396499700004</v>
      </c>
      <c r="P14" s="32">
        <v>265.65123319600002</v>
      </c>
      <c r="Q14" s="32">
        <v>1447.8418106900001</v>
      </c>
      <c r="R14" s="32">
        <v>8940.3701036900002</v>
      </c>
      <c r="S14" s="32">
        <v>584036.11412899999</v>
      </c>
      <c r="T14" s="32">
        <v>5957.2872680099999</v>
      </c>
      <c r="U14" s="32">
        <v>1598.0823855199999</v>
      </c>
      <c r="V14" s="32">
        <v>2339.93346165</v>
      </c>
      <c r="W14" s="32">
        <v>1479.0783826300001</v>
      </c>
      <c r="X14" s="32">
        <v>1114.9293981999999</v>
      </c>
      <c r="Y14" s="32">
        <v>681.77142075799998</v>
      </c>
      <c r="Z14" s="32">
        <v>1248.98615653</v>
      </c>
      <c r="AA14" s="32">
        <v>10.710746990900001</v>
      </c>
      <c r="AB14" s="32">
        <v>0</v>
      </c>
      <c r="AC14" s="32">
        <v>104.124389884</v>
      </c>
      <c r="AD14" s="32">
        <v>0</v>
      </c>
      <c r="AE14" s="32">
        <v>76699.264804499995</v>
      </c>
      <c r="AF14" s="32">
        <v>7840.3717585599998</v>
      </c>
      <c r="AG14" s="32">
        <v>85221.407983800003</v>
      </c>
      <c r="AH14" s="32">
        <v>0</v>
      </c>
      <c r="AI14" s="32">
        <v>3836.85384423</v>
      </c>
      <c r="AJ14" s="32">
        <v>0.19991282466599999</v>
      </c>
      <c r="AK14" s="32">
        <v>41579.983189099999</v>
      </c>
      <c r="AL14" s="32">
        <v>4.7627485951599997</v>
      </c>
      <c r="AM14" s="32">
        <v>4.6734003035800002</v>
      </c>
      <c r="AN14" s="32">
        <v>4548.5078160399999</v>
      </c>
      <c r="AO14" s="32">
        <v>1.7331901457800001</v>
      </c>
      <c r="AP14" s="32">
        <v>0</v>
      </c>
      <c r="AQ14" s="32">
        <v>0.36722776150399999</v>
      </c>
      <c r="AR14" s="32">
        <v>7869.1583402099996</v>
      </c>
      <c r="AS14" s="32">
        <v>7535.4545864000002</v>
      </c>
      <c r="AT14" s="32">
        <v>333.70375380399997</v>
      </c>
      <c r="AU14" s="32">
        <v>1042.3445938299999</v>
      </c>
      <c r="AV14" s="32">
        <v>0</v>
      </c>
      <c r="AW14" s="32">
        <v>1.8173851045500001E-2</v>
      </c>
      <c r="AX14" s="32">
        <v>542.76825617199995</v>
      </c>
      <c r="AY14" s="32">
        <v>1.93552312706</v>
      </c>
      <c r="AZ14" s="32">
        <v>482.90815806299997</v>
      </c>
      <c r="BA14" s="32">
        <v>0.39982539519499999</v>
      </c>
      <c r="BB14" s="32">
        <v>10.7786328211</v>
      </c>
      <c r="BC14" s="32">
        <v>1904.9364100600001</v>
      </c>
      <c r="BD14" s="32">
        <v>2.47000116812</v>
      </c>
      <c r="BE14" s="32">
        <v>28.887133661499998</v>
      </c>
      <c r="BF14" s="32">
        <v>0.113262110966</v>
      </c>
      <c r="BG14" s="32">
        <v>225.254730489</v>
      </c>
      <c r="BH14" s="32">
        <v>0</v>
      </c>
      <c r="BI14" s="32">
        <v>13.319370574400001</v>
      </c>
      <c r="BJ14" s="32">
        <v>9132.5569416300004</v>
      </c>
      <c r="BK14" s="32">
        <v>25.5842193987</v>
      </c>
      <c r="BL14" s="32">
        <v>5879.6899874999999</v>
      </c>
      <c r="BM14" s="32">
        <v>70338.335204100003</v>
      </c>
      <c r="BN14" s="32">
        <v>9329.3727474099996</v>
      </c>
    </row>
    <row r="15" spans="1:66" x14ac:dyDescent="0.25">
      <c r="A15" s="15" t="s">
        <v>14</v>
      </c>
      <c r="B15" s="32">
        <v>326190.90753925312</v>
      </c>
      <c r="C15" s="32">
        <v>56.885793534841483</v>
      </c>
      <c r="D15" s="32">
        <v>47664.701235148634</v>
      </c>
      <c r="E15" s="32">
        <v>4260.9880179920883</v>
      </c>
      <c r="F15" s="32">
        <v>4077.9483567757893</v>
      </c>
      <c r="G15" s="32">
        <v>126.30039304383419</v>
      </c>
      <c r="H15" s="32">
        <v>41188.654787501422</v>
      </c>
      <c r="I15" s="32">
        <v>280.24765130384077</v>
      </c>
      <c r="J15" s="32">
        <v>808.04089277294599</v>
      </c>
      <c r="K15" s="32">
        <v>566.27662735857268</v>
      </c>
      <c r="L15" s="32"/>
      <c r="M15" s="34" t="s">
        <v>14</v>
      </c>
      <c r="N15" s="32">
        <v>530.33320731499998</v>
      </c>
      <c r="O15" s="32">
        <v>294.72185820499999</v>
      </c>
      <c r="P15" s="32">
        <v>150.56598499099999</v>
      </c>
      <c r="Q15" s="32">
        <v>866.07196777800004</v>
      </c>
      <c r="R15" s="32">
        <v>5271.4220234900004</v>
      </c>
      <c r="S15" s="32">
        <v>326927.07913600001</v>
      </c>
      <c r="T15" s="32">
        <v>3406.6828193400002</v>
      </c>
      <c r="U15" s="32">
        <v>934.16148732199997</v>
      </c>
      <c r="V15" s="32">
        <v>1391.00557933</v>
      </c>
      <c r="W15" s="32">
        <v>782.29536223599996</v>
      </c>
      <c r="X15" s="32">
        <v>579.12791378600002</v>
      </c>
      <c r="Y15" s="32">
        <v>378.39072829899999</v>
      </c>
      <c r="Z15" s="32">
        <v>741.11028817900001</v>
      </c>
      <c r="AA15" s="32">
        <v>5.6401701880599999</v>
      </c>
      <c r="AB15" s="32">
        <v>0</v>
      </c>
      <c r="AC15" s="32">
        <v>56.614389376299997</v>
      </c>
      <c r="AD15" s="32">
        <v>0</v>
      </c>
      <c r="AE15" s="32">
        <v>42568.931499899998</v>
      </c>
      <c r="AF15" s="32">
        <v>4351.49226086</v>
      </c>
      <c r="AG15" s="32">
        <v>47298.814489099997</v>
      </c>
      <c r="AH15" s="32">
        <v>0</v>
      </c>
      <c r="AI15" s="32">
        <v>2231.2013724399999</v>
      </c>
      <c r="AJ15" s="32">
        <v>0.146201528577</v>
      </c>
      <c r="AK15" s="32">
        <v>24803.067515300001</v>
      </c>
      <c r="AL15" s="32">
        <v>2.71222030203</v>
      </c>
      <c r="AM15" s="32">
        <v>3.1773322132800002</v>
      </c>
      <c r="AN15" s="32">
        <v>2386.49639682</v>
      </c>
      <c r="AO15" s="32">
        <v>0.93118686761799996</v>
      </c>
      <c r="AP15" s="32">
        <v>0</v>
      </c>
      <c r="AQ15" s="32">
        <v>0.22398806250100001</v>
      </c>
      <c r="AR15" s="32">
        <v>4230.1469596300003</v>
      </c>
      <c r="AS15" s="32">
        <v>4047.6269905700001</v>
      </c>
      <c r="AT15" s="32">
        <v>182.51996906900001</v>
      </c>
      <c r="AU15" s="32">
        <v>588.068641953</v>
      </c>
      <c r="AV15" s="32">
        <v>0</v>
      </c>
      <c r="AW15" s="32">
        <v>1.3291038092500001E-2</v>
      </c>
      <c r="AX15" s="32">
        <v>310.44055444000003</v>
      </c>
      <c r="AY15" s="32">
        <v>1.4154954556599999</v>
      </c>
      <c r="AZ15" s="32">
        <v>267.18094314799998</v>
      </c>
      <c r="BA15" s="32">
        <v>0.29240293728400002</v>
      </c>
      <c r="BB15" s="32">
        <v>6.3412164815300001</v>
      </c>
      <c r="BC15" s="32">
        <v>1049.1998858100001</v>
      </c>
      <c r="BD15" s="32">
        <v>1.45795781357</v>
      </c>
      <c r="BE15" s="32">
        <v>17.520849498499999</v>
      </c>
      <c r="BF15" s="32">
        <v>7.8140208946400003E-2</v>
      </c>
      <c r="BG15" s="32">
        <v>125.38825803</v>
      </c>
      <c r="BH15" s="32">
        <v>0</v>
      </c>
      <c r="BI15" s="32">
        <v>7.1171039836499999</v>
      </c>
      <c r="BJ15" s="32">
        <v>5499.7011272299997</v>
      </c>
      <c r="BK15" s="32">
        <v>13.2879774743</v>
      </c>
      <c r="BL15" s="32">
        <v>3457.3502342299998</v>
      </c>
      <c r="BM15" s="32">
        <v>41666.548457700002</v>
      </c>
      <c r="BN15" s="32">
        <v>5581.0991610499996</v>
      </c>
    </row>
    <row r="16" spans="1:66" x14ac:dyDescent="0.25">
      <c r="A16" s="15" t="s">
        <v>15</v>
      </c>
      <c r="B16" s="32">
        <v>218868.84213845385</v>
      </c>
      <c r="C16" s="32">
        <v>54.79528003996834</v>
      </c>
      <c r="D16" s="32">
        <v>50254.133108981201</v>
      </c>
      <c r="E16" s="32">
        <v>4507.1339990088363</v>
      </c>
      <c r="F16" s="32">
        <v>4338.7910566658275</v>
      </c>
      <c r="G16" s="32">
        <v>117.42205308885906</v>
      </c>
      <c r="H16" s="32">
        <v>30213.070227757449</v>
      </c>
      <c r="I16" s="32">
        <v>285.6840979119325</v>
      </c>
      <c r="J16" s="32">
        <v>555.65038988636707</v>
      </c>
      <c r="K16" s="32">
        <v>607.36641347976126</v>
      </c>
      <c r="L16" s="32"/>
      <c r="M16" s="34" t="s">
        <v>15</v>
      </c>
      <c r="N16" s="32">
        <v>456.45010507299997</v>
      </c>
      <c r="O16" s="32">
        <v>290.06111611799997</v>
      </c>
      <c r="P16" s="32">
        <v>136.43491735000001</v>
      </c>
      <c r="Q16" s="32">
        <v>579.574730993</v>
      </c>
      <c r="R16" s="32">
        <v>3942.4518450700002</v>
      </c>
      <c r="S16" s="32">
        <v>219811.51216899999</v>
      </c>
      <c r="T16" s="32">
        <v>2926.58933204</v>
      </c>
      <c r="U16" s="32">
        <v>727.61151692299995</v>
      </c>
      <c r="V16" s="32">
        <v>713.61751760200002</v>
      </c>
      <c r="W16" s="32">
        <v>801.27503815299997</v>
      </c>
      <c r="X16" s="32">
        <v>609.99773806999997</v>
      </c>
      <c r="Y16" s="32">
        <v>399.33033457800002</v>
      </c>
      <c r="Z16" s="32">
        <v>524.53087156699996</v>
      </c>
      <c r="AA16" s="32">
        <v>6.4692172887400003</v>
      </c>
      <c r="AB16" s="32">
        <v>0</v>
      </c>
      <c r="AC16" s="32">
        <v>54.591088357700002</v>
      </c>
      <c r="AD16" s="32">
        <v>0</v>
      </c>
      <c r="AE16" s="32">
        <v>44924.644260900001</v>
      </c>
      <c r="AF16" s="32">
        <v>4592.3001090400003</v>
      </c>
      <c r="AG16" s="32">
        <v>49916.2747045</v>
      </c>
      <c r="AH16" s="32">
        <v>0</v>
      </c>
      <c r="AI16" s="32">
        <v>1777.7048144400001</v>
      </c>
      <c r="AJ16" s="32">
        <v>5.6116587575899997E-2</v>
      </c>
      <c r="AK16" s="32">
        <v>17734.178579300002</v>
      </c>
      <c r="AL16" s="32">
        <v>2.5844433372500002</v>
      </c>
      <c r="AM16" s="32">
        <v>1.73887104483</v>
      </c>
      <c r="AN16" s="32">
        <v>2896.6395254600002</v>
      </c>
      <c r="AO16" s="32">
        <v>1.04329547082</v>
      </c>
      <c r="AP16" s="32">
        <v>0</v>
      </c>
      <c r="AQ16" s="32">
        <v>0.18223730529099999</v>
      </c>
      <c r="AR16" s="32">
        <v>4476.4425625800004</v>
      </c>
      <c r="AS16" s="32">
        <v>4308.7314325999996</v>
      </c>
      <c r="AT16" s="32">
        <v>167.71112997899999</v>
      </c>
      <c r="AU16" s="32">
        <v>439.26418196899999</v>
      </c>
      <c r="AV16" s="32">
        <v>0</v>
      </c>
      <c r="AW16" s="32">
        <v>5.1014944151400003E-3</v>
      </c>
      <c r="AX16" s="32">
        <v>192.00030596799999</v>
      </c>
      <c r="AY16" s="32">
        <v>0.54331071534499997</v>
      </c>
      <c r="AZ16" s="32">
        <v>240.133043426</v>
      </c>
      <c r="BA16" s="32">
        <v>0.11223309636999999</v>
      </c>
      <c r="BB16" s="32">
        <v>5.4796455041699996</v>
      </c>
      <c r="BC16" s="32">
        <v>953.03936032900003</v>
      </c>
      <c r="BD16" s="32">
        <v>0.82605247011399996</v>
      </c>
      <c r="BE16" s="32">
        <v>14.3087193417</v>
      </c>
      <c r="BF16" s="32">
        <v>4.01254839972E-2</v>
      </c>
      <c r="BG16" s="32">
        <v>116.728578318</v>
      </c>
      <c r="BH16" s="32">
        <v>0</v>
      </c>
      <c r="BI16" s="32">
        <v>6.3679449478699999</v>
      </c>
      <c r="BJ16" s="32">
        <v>3862.3008353099999</v>
      </c>
      <c r="BK16" s="32">
        <v>16.364249853</v>
      </c>
      <c r="BL16" s="32">
        <v>2571.8263942399999</v>
      </c>
      <c r="BM16" s="32">
        <v>30502.206550999999</v>
      </c>
      <c r="BN16" s="32">
        <v>4074.3220231</v>
      </c>
    </row>
    <row r="17" spans="1:66" x14ac:dyDescent="0.25">
      <c r="A17" s="15" t="s">
        <v>16</v>
      </c>
      <c r="B17" s="32">
        <v>155244.7368980975</v>
      </c>
      <c r="C17" s="32">
        <v>38.851802757786167</v>
      </c>
      <c r="D17" s="32">
        <v>37631.200731586607</v>
      </c>
      <c r="E17" s="32">
        <v>3432.4393570479765</v>
      </c>
      <c r="F17" s="32">
        <v>3309.0976635202228</v>
      </c>
      <c r="G17" s="32">
        <v>87.033487830413648</v>
      </c>
      <c r="H17" s="32">
        <v>17320.920116778168</v>
      </c>
      <c r="I17" s="32">
        <v>205.19437341743287</v>
      </c>
      <c r="J17" s="32">
        <v>387.01873922273029</v>
      </c>
      <c r="K17" s="32">
        <v>448.01973659761529</v>
      </c>
      <c r="L17" s="32"/>
      <c r="M17" s="34" t="s">
        <v>16</v>
      </c>
      <c r="N17" s="32">
        <v>315.42319819400001</v>
      </c>
      <c r="O17" s="32">
        <v>208.43029848099999</v>
      </c>
      <c r="P17" s="32">
        <v>83.893453120499998</v>
      </c>
      <c r="Q17" s="32">
        <v>404.96152592599998</v>
      </c>
      <c r="R17" s="32">
        <v>1816.5943549599999</v>
      </c>
      <c r="S17" s="32">
        <v>155053.61897000001</v>
      </c>
      <c r="T17" s="32">
        <v>1662.11705237</v>
      </c>
      <c r="U17" s="32">
        <v>359.25833337400002</v>
      </c>
      <c r="V17" s="32">
        <v>498.04998916400001</v>
      </c>
      <c r="W17" s="32">
        <v>582.82334508999998</v>
      </c>
      <c r="X17" s="32">
        <v>449.61329632100001</v>
      </c>
      <c r="Y17" s="32">
        <v>298.25919044599999</v>
      </c>
      <c r="Z17" s="32">
        <v>301.07467004400002</v>
      </c>
      <c r="AA17" s="32">
        <v>5.1030938466400002</v>
      </c>
      <c r="AB17" s="32">
        <v>0</v>
      </c>
      <c r="AC17" s="32">
        <v>38.555118204099998</v>
      </c>
      <c r="AD17" s="32">
        <v>0</v>
      </c>
      <c r="AE17" s="32">
        <v>33554.1643148</v>
      </c>
      <c r="AF17" s="32">
        <v>3429.98183999</v>
      </c>
      <c r="AG17" s="32">
        <v>37282.405345200001</v>
      </c>
      <c r="AH17" s="32">
        <v>0</v>
      </c>
      <c r="AI17" s="32">
        <v>922.18832791399996</v>
      </c>
      <c r="AJ17" s="32">
        <v>4.81581135226E-2</v>
      </c>
      <c r="AK17" s="32">
        <v>10225.070360399999</v>
      </c>
      <c r="AL17" s="32">
        <v>2.0175465026400001</v>
      </c>
      <c r="AM17" s="32">
        <v>1.43773540766</v>
      </c>
      <c r="AN17" s="32">
        <v>2262.34142617</v>
      </c>
      <c r="AO17" s="32">
        <v>0.81055205266800001</v>
      </c>
      <c r="AP17" s="32">
        <v>0</v>
      </c>
      <c r="AQ17" s="32">
        <v>0.146285146161</v>
      </c>
      <c r="AR17" s="32">
        <v>3403.24689257</v>
      </c>
      <c r="AS17" s="32">
        <v>3280.6801032799999</v>
      </c>
      <c r="AT17" s="32">
        <v>122.566789288</v>
      </c>
      <c r="AU17" s="32">
        <v>303.22462236500002</v>
      </c>
      <c r="AV17" s="32">
        <v>0</v>
      </c>
      <c r="AW17" s="32">
        <v>4.3780125038399998E-3</v>
      </c>
      <c r="AX17" s="32">
        <v>121.180039704</v>
      </c>
      <c r="AY17" s="32">
        <v>0.466258377542</v>
      </c>
      <c r="AZ17" s="32">
        <v>176.457797946</v>
      </c>
      <c r="BA17" s="32">
        <v>9.6316208259599995E-2</v>
      </c>
      <c r="BB17" s="32">
        <v>4.2933170700599996</v>
      </c>
      <c r="BC17" s="32">
        <v>699.401433666</v>
      </c>
      <c r="BD17" s="32">
        <v>0.52765318970200004</v>
      </c>
      <c r="BE17" s="32">
        <v>11.419304010099999</v>
      </c>
      <c r="BF17" s="32">
        <v>3.3370801104499997E-2</v>
      </c>
      <c r="BG17" s="32">
        <v>86.277769852000006</v>
      </c>
      <c r="BH17" s="32">
        <v>0</v>
      </c>
      <c r="BI17" s="32">
        <v>5.0588403100299999</v>
      </c>
      <c r="BJ17" s="32">
        <v>2099.5842212100001</v>
      </c>
      <c r="BK17" s="32">
        <v>12.861195174100001</v>
      </c>
      <c r="BL17" s="32">
        <v>1561.4079808199999</v>
      </c>
      <c r="BM17" s="32">
        <v>17420.4716849</v>
      </c>
      <c r="BN17" s="32">
        <v>2083.37603021</v>
      </c>
    </row>
    <row r="18" spans="1:66" x14ac:dyDescent="0.25">
      <c r="A18" s="15" t="s">
        <v>17</v>
      </c>
      <c r="B18" s="32">
        <v>190706.85705768951</v>
      </c>
      <c r="C18" s="32">
        <v>29.952412057686328</v>
      </c>
      <c r="D18" s="32">
        <v>24375.000840851255</v>
      </c>
      <c r="E18" s="32">
        <v>2466.591316834732</v>
      </c>
      <c r="F18" s="32">
        <v>2353.9318359614308</v>
      </c>
      <c r="G18" s="32">
        <v>63.953104319585542</v>
      </c>
      <c r="H18" s="32">
        <v>30470.350223375819</v>
      </c>
      <c r="I18" s="32">
        <v>154.91650647396833</v>
      </c>
      <c r="J18" s="32">
        <v>579.09342246436188</v>
      </c>
      <c r="K18" s="32">
        <v>323.40866019482769</v>
      </c>
      <c r="L18" s="32"/>
      <c r="M18" s="34" t="s">
        <v>17</v>
      </c>
      <c r="N18" s="32">
        <v>331.264303369</v>
      </c>
      <c r="O18" s="32">
        <v>161.59636827</v>
      </c>
      <c r="P18" s="32">
        <v>103.521585028</v>
      </c>
      <c r="Q18" s="32">
        <v>609.41835511099998</v>
      </c>
      <c r="R18" s="32">
        <v>3916.6067614100002</v>
      </c>
      <c r="S18" s="32">
        <v>191646.220072</v>
      </c>
      <c r="T18" s="32">
        <v>2399.2882661600001</v>
      </c>
      <c r="U18" s="32">
        <v>683.987270287</v>
      </c>
      <c r="V18" s="32">
        <v>1120.4764973199999</v>
      </c>
      <c r="W18" s="32">
        <v>464.04983928600001</v>
      </c>
      <c r="X18" s="32">
        <v>329.57627417800001</v>
      </c>
      <c r="Y18" s="32">
        <v>193.87134423200001</v>
      </c>
      <c r="Z18" s="32">
        <v>542.05255498400004</v>
      </c>
      <c r="AA18" s="32">
        <v>3.2832321487199998</v>
      </c>
      <c r="AB18" s="32">
        <v>0</v>
      </c>
      <c r="AC18" s="32">
        <v>29.897917723599999</v>
      </c>
      <c r="AD18" s="32">
        <v>0</v>
      </c>
      <c r="AE18" s="32">
        <v>21810.534520599998</v>
      </c>
      <c r="AF18" s="32">
        <v>2229.5235972700002</v>
      </c>
      <c r="AG18" s="32">
        <v>24233.929462100001</v>
      </c>
      <c r="AH18" s="32">
        <v>0</v>
      </c>
      <c r="AI18" s="32">
        <v>1615.0927483200001</v>
      </c>
      <c r="AJ18" s="32">
        <v>6.7015480770799996E-2</v>
      </c>
      <c r="AK18" s="32">
        <v>18544.816547999999</v>
      </c>
      <c r="AL18" s="32">
        <v>1.4579226289</v>
      </c>
      <c r="AM18" s="32">
        <v>1.50555014071</v>
      </c>
      <c r="AN18" s="32">
        <v>1309.18847783</v>
      </c>
      <c r="AO18" s="32">
        <v>0.51461948808699998</v>
      </c>
      <c r="AP18" s="32">
        <v>0</v>
      </c>
      <c r="AQ18" s="32">
        <v>0.111778822897</v>
      </c>
      <c r="AR18" s="32">
        <v>2457.72209617</v>
      </c>
      <c r="AS18" s="32">
        <v>2344.9148347400001</v>
      </c>
      <c r="AT18" s="32">
        <v>112.807261428</v>
      </c>
      <c r="AU18" s="32">
        <v>381.73516511000003</v>
      </c>
      <c r="AV18" s="32">
        <v>0</v>
      </c>
      <c r="AW18" s="32">
        <v>6.0923458842500004E-3</v>
      </c>
      <c r="AX18" s="32">
        <v>213.604370163</v>
      </c>
      <c r="AY18" s="32">
        <v>0.64883126002299996</v>
      </c>
      <c r="AZ18" s="32">
        <v>162.68053056700001</v>
      </c>
      <c r="BA18" s="32">
        <v>0.13403101720899999</v>
      </c>
      <c r="BB18" s="32">
        <v>3.35507453562</v>
      </c>
      <c r="BC18" s="32">
        <v>641.77296006899996</v>
      </c>
      <c r="BD18" s="32">
        <v>0.96819023804399995</v>
      </c>
      <c r="BE18" s="32">
        <v>8.8631571992500007</v>
      </c>
      <c r="BF18" s="32">
        <v>3.6776419343400001E-2</v>
      </c>
      <c r="BG18" s="32">
        <v>63.641253101799997</v>
      </c>
      <c r="BH18" s="32">
        <v>0</v>
      </c>
      <c r="BI18" s="32">
        <v>4.17368021371</v>
      </c>
      <c r="BJ18" s="32">
        <v>4207.2742025899997</v>
      </c>
      <c r="BK18" s="32">
        <v>7.6361915056200003</v>
      </c>
      <c r="BL18" s="32">
        <v>2471.3482276700001</v>
      </c>
      <c r="BM18" s="32">
        <v>30917.218593699999</v>
      </c>
      <c r="BN18" s="32">
        <v>4202.9639014300001</v>
      </c>
    </row>
    <row r="19" spans="1:66" x14ac:dyDescent="0.25">
      <c r="A19" s="15" t="s">
        <v>18</v>
      </c>
      <c r="B19" s="32">
        <v>239582.17291259495</v>
      </c>
      <c r="C19" s="32">
        <v>32.840506621052072</v>
      </c>
      <c r="D19" s="32">
        <v>23506.835471471215</v>
      </c>
      <c r="E19" s="32">
        <v>2427.297800720346</v>
      </c>
      <c r="F19" s="32">
        <v>2302.9959979452256</v>
      </c>
      <c r="G19" s="32">
        <v>64.246786243108772</v>
      </c>
      <c r="H19" s="32">
        <v>47045.227596548961</v>
      </c>
      <c r="I19" s="32">
        <v>155.75258283734928</v>
      </c>
      <c r="J19" s="32">
        <v>824.86234112420084</v>
      </c>
      <c r="K19" s="32">
        <v>305.91602944107802</v>
      </c>
      <c r="L19" s="32"/>
      <c r="M19" s="34" t="s">
        <v>18</v>
      </c>
      <c r="N19" s="32">
        <v>424.35818663499998</v>
      </c>
      <c r="O19" s="32">
        <v>160.48434614000001</v>
      </c>
      <c r="P19" s="32">
        <v>136.21976648899999</v>
      </c>
      <c r="Q19" s="32">
        <v>852.82710480200001</v>
      </c>
      <c r="R19" s="32">
        <v>5814.0963813999997</v>
      </c>
      <c r="S19" s="32">
        <v>241632.373093</v>
      </c>
      <c r="T19" s="32">
        <v>3270.9060313199998</v>
      </c>
      <c r="U19" s="32">
        <v>993.09898030299996</v>
      </c>
      <c r="V19" s="32">
        <v>2042.2144230700001</v>
      </c>
      <c r="W19" s="32">
        <v>480.08762256400001</v>
      </c>
      <c r="X19" s="32">
        <v>310.17494050699997</v>
      </c>
      <c r="Y19" s="32">
        <v>187.92677035</v>
      </c>
      <c r="Z19" s="32">
        <v>831.68724863499995</v>
      </c>
      <c r="AA19" s="32">
        <v>3.0060994244799999</v>
      </c>
      <c r="AB19" s="32">
        <v>0</v>
      </c>
      <c r="AC19" s="32">
        <v>32.957310628800002</v>
      </c>
      <c r="AD19" s="32">
        <v>0</v>
      </c>
      <c r="AE19" s="32">
        <v>21141.7586271</v>
      </c>
      <c r="AF19" s="32">
        <v>2161.1573660099998</v>
      </c>
      <c r="AG19" s="32">
        <v>23490.8427634</v>
      </c>
      <c r="AH19" s="32">
        <v>0</v>
      </c>
      <c r="AI19" s="32">
        <v>2310.5719882499998</v>
      </c>
      <c r="AJ19" s="32">
        <v>4.7772355429199997E-2</v>
      </c>
      <c r="AK19" s="32">
        <v>29289.912125899999</v>
      </c>
      <c r="AL19" s="32">
        <v>1.28100690366</v>
      </c>
      <c r="AM19" s="32">
        <v>1.1110195834400001</v>
      </c>
      <c r="AN19" s="32">
        <v>1129.9300479000001</v>
      </c>
      <c r="AO19" s="32">
        <v>0.45989724984399999</v>
      </c>
      <c r="AP19" s="32">
        <v>0</v>
      </c>
      <c r="AQ19" s="32">
        <v>8.6687067026E-2</v>
      </c>
      <c r="AR19" s="32">
        <v>2428.5239870700002</v>
      </c>
      <c r="AS19" s="32">
        <v>2303.4856552000001</v>
      </c>
      <c r="AT19" s="32">
        <v>125.038331873</v>
      </c>
      <c r="AU19" s="32">
        <v>461.00636079700001</v>
      </c>
      <c r="AV19" s="32">
        <v>0</v>
      </c>
      <c r="AW19" s="32">
        <v>4.3429393684900003E-3</v>
      </c>
      <c r="AX19" s="32">
        <v>278.97476145399997</v>
      </c>
      <c r="AY19" s="32">
        <v>0.46252297293299999</v>
      </c>
      <c r="AZ19" s="32">
        <v>177.23174724</v>
      </c>
      <c r="BA19" s="32">
        <v>9.5544596769100001E-2</v>
      </c>
      <c r="BB19" s="32">
        <v>2.9152584294300001</v>
      </c>
      <c r="BC19" s="32">
        <v>702.54840655400005</v>
      </c>
      <c r="BD19" s="32">
        <v>1.2273002371099999</v>
      </c>
      <c r="BE19" s="32">
        <v>7.0855815241700002</v>
      </c>
      <c r="BF19" s="32">
        <v>2.6953390488199998E-2</v>
      </c>
      <c r="BG19" s="32">
        <v>64.235233744799999</v>
      </c>
      <c r="BH19" s="32">
        <v>0</v>
      </c>
      <c r="BI19" s="32">
        <v>4.2671849819699998</v>
      </c>
      <c r="BJ19" s="32">
        <v>6826.0231970200002</v>
      </c>
      <c r="BK19" s="32">
        <v>6.4039172709200001</v>
      </c>
      <c r="BL19" s="32">
        <v>3527.0217144399999</v>
      </c>
      <c r="BM19" s="32">
        <v>47957.385224099999</v>
      </c>
      <c r="BN19" s="32">
        <v>6552.28894261</v>
      </c>
    </row>
    <row r="20" spans="1:66" x14ac:dyDescent="0.25">
      <c r="A20" s="15" t="s">
        <v>19</v>
      </c>
      <c r="B20" s="32">
        <v>103845.72403120541</v>
      </c>
      <c r="C20" s="32">
        <v>13.561957531504826</v>
      </c>
      <c r="D20" s="32">
        <v>6759.2310849688365</v>
      </c>
      <c r="E20" s="32">
        <v>1068.1408237095652</v>
      </c>
      <c r="F20" s="32">
        <v>1000.7297145281382</v>
      </c>
      <c r="G20" s="32">
        <v>23.353119815004014</v>
      </c>
      <c r="H20" s="32">
        <v>26171.234733047662</v>
      </c>
      <c r="I20" s="32">
        <v>104.01808915058918</v>
      </c>
      <c r="J20" s="32">
        <v>329.83966782789145</v>
      </c>
      <c r="K20" s="32">
        <v>201.58581772624566</v>
      </c>
      <c r="L20" s="32"/>
      <c r="M20" s="34" t="s">
        <v>19</v>
      </c>
      <c r="N20" s="32">
        <v>232.47942212000001</v>
      </c>
      <c r="O20" s="32">
        <v>106.38836779</v>
      </c>
      <c r="P20" s="32">
        <v>84.495514372299994</v>
      </c>
      <c r="Q20" s="32">
        <v>339.33894458700001</v>
      </c>
      <c r="R20" s="32">
        <v>4189.1149699300004</v>
      </c>
      <c r="S20" s="32">
        <v>104517.053499</v>
      </c>
      <c r="T20" s="32">
        <v>2181.0255820100001</v>
      </c>
      <c r="U20" s="32">
        <v>702.07520033100002</v>
      </c>
      <c r="V20" s="32">
        <v>695.04349881400003</v>
      </c>
      <c r="W20" s="32">
        <v>285.89891381400003</v>
      </c>
      <c r="X20" s="32">
        <v>204.37621174899999</v>
      </c>
      <c r="Y20" s="32">
        <v>53.994557471699999</v>
      </c>
      <c r="Z20" s="32">
        <v>463.23733149999998</v>
      </c>
      <c r="AA20" s="32">
        <v>0.80578596001900005</v>
      </c>
      <c r="AB20" s="32">
        <v>0</v>
      </c>
      <c r="AC20" s="32">
        <v>13.615685795099999</v>
      </c>
      <c r="AD20" s="32">
        <v>0</v>
      </c>
      <c r="AE20" s="32">
        <v>6074.3708950199998</v>
      </c>
      <c r="AF20" s="32">
        <v>620.93628296300005</v>
      </c>
      <c r="AG20" s="32">
        <v>6749.3017354599997</v>
      </c>
      <c r="AH20" s="32">
        <v>0</v>
      </c>
      <c r="AI20" s="32">
        <v>1595.1135047</v>
      </c>
      <c r="AJ20" s="32">
        <v>1.69370018243E-2</v>
      </c>
      <c r="AK20" s="32">
        <v>15599.7689371</v>
      </c>
      <c r="AL20" s="32">
        <v>0.47342339324400001</v>
      </c>
      <c r="AM20" s="32">
        <v>0.36732586120799998</v>
      </c>
      <c r="AN20" s="32">
        <v>339.17126451600001</v>
      </c>
      <c r="AO20" s="32">
        <v>0.16070530310799999</v>
      </c>
      <c r="AP20" s="32">
        <v>0</v>
      </c>
      <c r="AQ20" s="32">
        <v>2.58099846228E-2</v>
      </c>
      <c r="AR20" s="32">
        <v>1070.95841402</v>
      </c>
      <c r="AS20" s="32">
        <v>1003.15063193</v>
      </c>
      <c r="AT20" s="32">
        <v>67.807782095199997</v>
      </c>
      <c r="AU20" s="32">
        <v>284.07232262399998</v>
      </c>
      <c r="AV20" s="32">
        <v>0</v>
      </c>
      <c r="AW20" s="32">
        <v>1.53972779532E-3</v>
      </c>
      <c r="AX20" s="32">
        <v>187.31921614699999</v>
      </c>
      <c r="AY20" s="32">
        <v>0.16398073755600001</v>
      </c>
      <c r="AZ20" s="32">
        <v>94.693084210999999</v>
      </c>
      <c r="BA20" s="32">
        <v>3.3873965398500003E-2</v>
      </c>
      <c r="BB20" s="32">
        <v>1.1069148718299999</v>
      </c>
      <c r="BC20" s="32">
        <v>376.51236583500003</v>
      </c>
      <c r="BD20" s="32">
        <v>0.81442697355000004</v>
      </c>
      <c r="BE20" s="32">
        <v>2.2877640822999998</v>
      </c>
      <c r="BF20" s="32">
        <v>9.0373838853200009E-3</v>
      </c>
      <c r="BG20" s="32">
        <v>23.366365114099999</v>
      </c>
      <c r="BH20" s="32">
        <v>0</v>
      </c>
      <c r="BI20" s="32">
        <v>1.3857989133399999</v>
      </c>
      <c r="BJ20" s="32">
        <v>3711.3292242100001</v>
      </c>
      <c r="BK20" s="32">
        <v>1.6351520820100001</v>
      </c>
      <c r="BL20" s="32">
        <v>1901.70116407</v>
      </c>
      <c r="BM20" s="32">
        <v>26471.557466400001</v>
      </c>
      <c r="BN20" s="32">
        <v>4025.8229690500002</v>
      </c>
    </row>
    <row r="21" spans="1:66" x14ac:dyDescent="0.25">
      <c r="A21" s="15" t="s">
        <v>20</v>
      </c>
      <c r="B21" s="32">
        <v>264418.02505350648</v>
      </c>
      <c r="C21" s="32">
        <v>31.531209129244516</v>
      </c>
      <c r="D21" s="32">
        <v>22050.325508965685</v>
      </c>
      <c r="E21" s="32">
        <v>2341.7634742441751</v>
      </c>
      <c r="F21" s="32">
        <v>2222.6667753487231</v>
      </c>
      <c r="G21" s="32">
        <v>61.877520090531156</v>
      </c>
      <c r="H21" s="32">
        <v>29451.486246920977</v>
      </c>
      <c r="I21" s="32">
        <v>163.88570528599027</v>
      </c>
      <c r="J21" s="32">
        <v>627.85434077353625</v>
      </c>
      <c r="K21" s="32">
        <v>321.93701863653621</v>
      </c>
      <c r="L21" s="32"/>
      <c r="M21" s="34" t="s">
        <v>20</v>
      </c>
      <c r="N21" s="32">
        <v>344.33839838599999</v>
      </c>
      <c r="O21" s="32">
        <v>168.110149114</v>
      </c>
      <c r="P21" s="32">
        <v>95.347655980599995</v>
      </c>
      <c r="Q21" s="32">
        <v>646.28499110899998</v>
      </c>
      <c r="R21" s="32">
        <v>3720.5010188699998</v>
      </c>
      <c r="S21" s="32">
        <v>264681.76726599998</v>
      </c>
      <c r="T21" s="32">
        <v>2227.95344948</v>
      </c>
      <c r="U21" s="32">
        <v>645.82651907399998</v>
      </c>
      <c r="V21" s="32">
        <v>1126.02017353</v>
      </c>
      <c r="W21" s="32">
        <v>452.76409230000002</v>
      </c>
      <c r="X21" s="32">
        <v>325.24385740999998</v>
      </c>
      <c r="Y21" s="32">
        <v>175.69942079500001</v>
      </c>
      <c r="Z21" s="32">
        <v>553.01271354100004</v>
      </c>
      <c r="AA21" s="32">
        <v>3.0480260959000001</v>
      </c>
      <c r="AB21" s="32">
        <v>0</v>
      </c>
      <c r="AC21" s="32">
        <v>31.471619477800001</v>
      </c>
      <c r="AD21" s="32">
        <v>0</v>
      </c>
      <c r="AE21" s="32">
        <v>19766.189539300001</v>
      </c>
      <c r="AF21" s="32">
        <v>2020.5439347700001</v>
      </c>
      <c r="AG21" s="32">
        <v>21962.4328948</v>
      </c>
      <c r="AH21" s="32">
        <v>0</v>
      </c>
      <c r="AI21" s="32">
        <v>1529.0888204299999</v>
      </c>
      <c r="AJ21" s="32">
        <v>4.21223665515E-2</v>
      </c>
      <c r="AK21" s="32">
        <v>17945.376484699998</v>
      </c>
      <c r="AL21" s="32">
        <v>1.21991999107</v>
      </c>
      <c r="AM21" s="32">
        <v>1.0057118942700001</v>
      </c>
      <c r="AN21" s="32">
        <v>1100.9978037599999</v>
      </c>
      <c r="AO21" s="32">
        <v>0.444252542315</v>
      </c>
      <c r="AP21" s="32">
        <v>0</v>
      </c>
      <c r="AQ21" s="32">
        <v>8.1269791056999996E-2</v>
      </c>
      <c r="AR21" s="32">
        <v>2331.26447934</v>
      </c>
      <c r="AS21" s="32">
        <v>2212.37591251</v>
      </c>
      <c r="AT21" s="32">
        <v>118.88856683</v>
      </c>
      <c r="AU21" s="32">
        <v>434.46543185799999</v>
      </c>
      <c r="AV21" s="32">
        <v>0</v>
      </c>
      <c r="AW21" s="32">
        <v>3.8293290343200002E-3</v>
      </c>
      <c r="AX21" s="32">
        <v>261.72257599099999</v>
      </c>
      <c r="AY21" s="32">
        <v>0.40782075982299998</v>
      </c>
      <c r="AZ21" s="32">
        <v>168.28368469500001</v>
      </c>
      <c r="BA21" s="32">
        <v>8.4244807067999999E-2</v>
      </c>
      <c r="BB21" s="32">
        <v>2.7535495869100002</v>
      </c>
      <c r="BC21" s="32">
        <v>667.50907113799997</v>
      </c>
      <c r="BD21" s="32">
        <v>1.14705934291</v>
      </c>
      <c r="BE21" s="32">
        <v>6.6500561682599999</v>
      </c>
      <c r="BF21" s="32">
        <v>2.4274816018800001E-2</v>
      </c>
      <c r="BG21" s="32">
        <v>61.628991124899997</v>
      </c>
      <c r="BH21" s="32">
        <v>0</v>
      </c>
      <c r="BI21" s="32">
        <v>5.3052738528100001</v>
      </c>
      <c r="BJ21" s="32">
        <v>3957.8318958499999</v>
      </c>
      <c r="BK21" s="32">
        <v>6.3856990861199998</v>
      </c>
      <c r="BL21" s="32">
        <v>2456.1933100800002</v>
      </c>
      <c r="BM21" s="32">
        <v>29733.453632699999</v>
      </c>
      <c r="BN21" s="32">
        <v>3975.5584135899999</v>
      </c>
    </row>
    <row r="22" spans="1:66" x14ac:dyDescent="0.25">
      <c r="A22" s="15" t="s">
        <v>21</v>
      </c>
      <c r="B22" s="32">
        <v>281778.66797965654</v>
      </c>
      <c r="C22" s="32">
        <v>32.025397729046396</v>
      </c>
      <c r="D22" s="32">
        <v>22688.492882142033</v>
      </c>
      <c r="E22" s="32">
        <v>2245.0782410076745</v>
      </c>
      <c r="F22" s="32">
        <v>2129.2235758937786</v>
      </c>
      <c r="G22" s="32">
        <v>65.467341979238626</v>
      </c>
      <c r="H22" s="32">
        <v>34755.945004024208</v>
      </c>
      <c r="I22" s="32">
        <v>165.79556590088725</v>
      </c>
      <c r="J22" s="32">
        <v>668.71339213523288</v>
      </c>
      <c r="K22" s="32">
        <v>322.70502651213314</v>
      </c>
      <c r="L22" s="32"/>
      <c r="M22" s="34" t="s">
        <v>130</v>
      </c>
      <c r="N22" s="32">
        <v>368.00130926499997</v>
      </c>
      <c r="O22" s="32">
        <v>175.389050943</v>
      </c>
      <c r="P22" s="32">
        <v>112.078815248</v>
      </c>
      <c r="Q22" s="32">
        <v>705.469275831</v>
      </c>
      <c r="R22" s="32">
        <v>4771.2487080399997</v>
      </c>
      <c r="S22" s="32">
        <v>282320.13973900001</v>
      </c>
      <c r="T22" s="32">
        <v>2718.0223232799999</v>
      </c>
      <c r="U22" s="32">
        <v>817.575077867</v>
      </c>
      <c r="V22" s="32">
        <v>1260.61500813</v>
      </c>
      <c r="W22" s="32">
        <v>468.77718605199999</v>
      </c>
      <c r="X22" s="32">
        <v>332.03667088100002</v>
      </c>
      <c r="Y22" s="32">
        <v>180.84499980499999</v>
      </c>
      <c r="Z22" s="32">
        <v>637.46171401200002</v>
      </c>
      <c r="AA22" s="32">
        <v>2.7737202627699999</v>
      </c>
      <c r="AB22" s="32">
        <v>0</v>
      </c>
      <c r="AC22" s="32">
        <v>32.009217294199999</v>
      </c>
      <c r="AD22" s="32">
        <v>0</v>
      </c>
      <c r="AE22" s="32">
        <v>20345.037955200001</v>
      </c>
      <c r="AF22" s="32">
        <v>2079.7109060900002</v>
      </c>
      <c r="AG22" s="32">
        <v>22605.593861099998</v>
      </c>
      <c r="AH22" s="32">
        <v>0</v>
      </c>
      <c r="AI22" s="32">
        <v>1905.3113396900001</v>
      </c>
      <c r="AJ22" s="32">
        <v>9.0357645507799997E-2</v>
      </c>
      <c r="AK22" s="32">
        <v>21025.532973199999</v>
      </c>
      <c r="AL22" s="32">
        <v>1.3803624271799999</v>
      </c>
      <c r="AM22" s="32">
        <v>1.83167183397</v>
      </c>
      <c r="AN22" s="32">
        <v>1010.60862558</v>
      </c>
      <c r="AO22" s="32">
        <v>0.43330919801399997</v>
      </c>
      <c r="AP22" s="32">
        <v>0</v>
      </c>
      <c r="AQ22" s="32">
        <v>0.113961220589</v>
      </c>
      <c r="AR22" s="32">
        <v>2238.7681803199998</v>
      </c>
      <c r="AS22" s="32">
        <v>2122.8189805500001</v>
      </c>
      <c r="AT22" s="32">
        <v>115.949199777</v>
      </c>
      <c r="AU22" s="32">
        <v>438.39504235599998</v>
      </c>
      <c r="AV22" s="32">
        <v>0</v>
      </c>
      <c r="AW22" s="32">
        <v>8.2143263072000008E-3</v>
      </c>
      <c r="AX22" s="32">
        <v>263.85599596600002</v>
      </c>
      <c r="AY22" s="32">
        <v>0.87482535646000004</v>
      </c>
      <c r="AZ22" s="32">
        <v>168.36268478900001</v>
      </c>
      <c r="BA22" s="32">
        <v>0.18071522670699999</v>
      </c>
      <c r="BB22" s="32">
        <v>3.3699204252700001</v>
      </c>
      <c r="BC22" s="32">
        <v>661.38417059400001</v>
      </c>
      <c r="BD22" s="32">
        <v>1.2193233265500001</v>
      </c>
      <c r="BE22" s="32">
        <v>9.0612215865600003</v>
      </c>
      <c r="BF22" s="32">
        <v>4.5717030473399999E-2</v>
      </c>
      <c r="BG22" s="32">
        <v>65.235796397900003</v>
      </c>
      <c r="BH22" s="32">
        <v>0</v>
      </c>
      <c r="BI22" s="32">
        <v>4.7953955259800001</v>
      </c>
      <c r="BJ22" s="32">
        <v>4751.9664218600001</v>
      </c>
      <c r="BK22" s="32">
        <v>5.8286689363799997</v>
      </c>
      <c r="BL22" s="32">
        <v>2852.2477341200001</v>
      </c>
      <c r="BM22" s="32">
        <v>35157.8207845</v>
      </c>
      <c r="BN22" s="32">
        <v>4877.4366907100002</v>
      </c>
    </row>
    <row r="23" spans="1:66" x14ac:dyDescent="0.25">
      <c r="A23" s="15" t="s">
        <v>22</v>
      </c>
      <c r="B23" s="32">
        <v>627635.89922803733</v>
      </c>
      <c r="C23" s="32">
        <v>88.751269981189282</v>
      </c>
      <c r="D23" s="32">
        <v>56258.928512257386</v>
      </c>
      <c r="E23" s="32">
        <v>6432.0530946631288</v>
      </c>
      <c r="F23" s="32">
        <v>6080.3456404779727</v>
      </c>
      <c r="G23" s="32">
        <v>172.55701393566824</v>
      </c>
      <c r="H23" s="32">
        <v>123250.45504089951</v>
      </c>
      <c r="I23" s="32">
        <v>570.87733843924264</v>
      </c>
      <c r="J23" s="32">
        <v>1819.8652783388779</v>
      </c>
      <c r="K23" s="32">
        <v>1041.75431347021</v>
      </c>
      <c r="L23" s="32"/>
      <c r="M23" s="34" t="s">
        <v>22</v>
      </c>
      <c r="N23" s="32">
        <v>1221.6974157499999</v>
      </c>
      <c r="O23" s="32">
        <v>593.77112210300004</v>
      </c>
      <c r="P23" s="32">
        <v>401.57698289199999</v>
      </c>
      <c r="Q23" s="32">
        <v>1910.08538976</v>
      </c>
      <c r="R23" s="32">
        <v>18597.603454</v>
      </c>
      <c r="S23" s="32">
        <v>632708.88245599996</v>
      </c>
      <c r="T23" s="32">
        <v>10061.862406599999</v>
      </c>
      <c r="U23" s="32">
        <v>3145.9746659100001</v>
      </c>
      <c r="V23" s="32">
        <v>3635.6702304300002</v>
      </c>
      <c r="W23" s="32">
        <v>1490.0763993600001</v>
      </c>
      <c r="X23" s="32">
        <v>1063.6163621600001</v>
      </c>
      <c r="Y23" s="32">
        <v>448.124217708</v>
      </c>
      <c r="Z23" s="32">
        <v>2192.7062511300001</v>
      </c>
      <c r="AA23" s="32">
        <v>6.3017601292799998</v>
      </c>
      <c r="AB23" s="32">
        <v>0</v>
      </c>
      <c r="AC23" s="32">
        <v>88.9014785735</v>
      </c>
      <c r="AD23" s="32">
        <v>0</v>
      </c>
      <c r="AE23" s="32">
        <v>50413.981241499998</v>
      </c>
      <c r="AF23" s="32">
        <v>5153.4288560799996</v>
      </c>
      <c r="AG23" s="32">
        <v>56015.534315299999</v>
      </c>
      <c r="AH23" s="32">
        <v>0</v>
      </c>
      <c r="AI23" s="32">
        <v>7216.1026536400004</v>
      </c>
      <c r="AJ23" s="32">
        <v>0.18606101726900001</v>
      </c>
      <c r="AK23" s="32">
        <v>74121.048199099998</v>
      </c>
      <c r="AL23" s="32">
        <v>3.52228259947</v>
      </c>
      <c r="AM23" s="32">
        <v>3.8942925603899998</v>
      </c>
      <c r="AN23" s="32">
        <v>2676.6167632800002</v>
      </c>
      <c r="AO23" s="32">
        <v>1.1593342607099999</v>
      </c>
      <c r="AP23" s="32">
        <v>0</v>
      </c>
      <c r="AQ23" s="32">
        <v>0.25738676175199998</v>
      </c>
      <c r="AR23" s="32">
        <v>6426.7923457699999</v>
      </c>
      <c r="AS23" s="32">
        <v>6073.50549529</v>
      </c>
      <c r="AT23" s="32">
        <v>353.28685047699997</v>
      </c>
      <c r="AU23" s="32">
        <v>1375.8222208699999</v>
      </c>
      <c r="AV23" s="32">
        <v>0</v>
      </c>
      <c r="AW23" s="32">
        <v>1.6914645502599999E-2</v>
      </c>
      <c r="AX23" s="32">
        <v>856.55216969000003</v>
      </c>
      <c r="AY23" s="32">
        <v>1.8014084532900001</v>
      </c>
      <c r="AZ23" s="32">
        <v>504.13560282600002</v>
      </c>
      <c r="BA23" s="32">
        <v>0.372122206033</v>
      </c>
      <c r="BB23" s="32">
        <v>8.3945080365100004</v>
      </c>
      <c r="BC23" s="32">
        <v>1991.6973389100001</v>
      </c>
      <c r="BD23" s="32">
        <v>3.83609086405</v>
      </c>
      <c r="BE23" s="32">
        <v>20.9746641873</v>
      </c>
      <c r="BF23" s="32">
        <v>9.6531008311400004E-2</v>
      </c>
      <c r="BG23" s="32">
        <v>172.07035089199999</v>
      </c>
      <c r="BH23" s="32">
        <v>0</v>
      </c>
      <c r="BI23" s="32">
        <v>9.4225246816400006</v>
      </c>
      <c r="BJ23" s="32">
        <v>17395.821555800001</v>
      </c>
      <c r="BK23" s="32">
        <v>13.683095038799999</v>
      </c>
      <c r="BL23" s="32">
        <v>9348.1224446399992</v>
      </c>
      <c r="BM23" s="32">
        <v>125080.52673300001</v>
      </c>
      <c r="BN23" s="32">
        <v>18433.451761200002</v>
      </c>
    </row>
    <row r="24" spans="1:66" x14ac:dyDescent="0.25">
      <c r="A24" s="15" t="s">
        <v>23</v>
      </c>
      <c r="B24" s="32">
        <v>351260.82524001319</v>
      </c>
      <c r="C24" s="32">
        <v>66.962805458676485</v>
      </c>
      <c r="D24" s="32">
        <v>53485.892797823915</v>
      </c>
      <c r="E24" s="32">
        <v>5567.9338561930335</v>
      </c>
      <c r="F24" s="32">
        <v>5312.08225466972</v>
      </c>
      <c r="G24" s="32">
        <v>135.07461438039459</v>
      </c>
      <c r="H24" s="32">
        <v>76049.210211537997</v>
      </c>
      <c r="I24" s="32">
        <v>437.74878602073846</v>
      </c>
      <c r="J24" s="32">
        <v>1068.4874846215444</v>
      </c>
      <c r="K24" s="32">
        <v>865.57701998912592</v>
      </c>
      <c r="L24" s="32"/>
      <c r="M24" s="34" t="s">
        <v>23</v>
      </c>
      <c r="N24" s="32">
        <v>827.81523055299999</v>
      </c>
      <c r="O24" s="32">
        <v>446.02075319300002</v>
      </c>
      <c r="P24" s="32">
        <v>270.40584787699999</v>
      </c>
      <c r="Q24" s="32">
        <v>1109.19953513</v>
      </c>
      <c r="R24" s="32">
        <v>11190.5575419</v>
      </c>
      <c r="S24" s="32">
        <v>352720.82354000001</v>
      </c>
      <c r="T24" s="32">
        <v>6537.1726799400003</v>
      </c>
      <c r="U24" s="32">
        <v>1929.9309824100001</v>
      </c>
      <c r="V24" s="32">
        <v>2410.3694804500001</v>
      </c>
      <c r="W24" s="32">
        <v>1185.56142555</v>
      </c>
      <c r="X24" s="32">
        <v>871.47577039500004</v>
      </c>
      <c r="Y24" s="32">
        <v>423.69820798199999</v>
      </c>
      <c r="Z24" s="32">
        <v>1326.99752347</v>
      </c>
      <c r="AA24" s="32">
        <v>6.8018995804999998</v>
      </c>
      <c r="AB24" s="32">
        <v>0</v>
      </c>
      <c r="AC24" s="32">
        <v>66.661353972100002</v>
      </c>
      <c r="AD24" s="32">
        <v>0</v>
      </c>
      <c r="AE24" s="32">
        <v>47666.057387300003</v>
      </c>
      <c r="AF24" s="32">
        <v>4872.52978532</v>
      </c>
      <c r="AG24" s="32">
        <v>52962.285380699999</v>
      </c>
      <c r="AH24" s="32">
        <v>0</v>
      </c>
      <c r="AI24" s="32">
        <v>4482.5020677399998</v>
      </c>
      <c r="AJ24" s="32">
        <v>7.9965869508399998E-2</v>
      </c>
      <c r="AK24" s="32">
        <v>45248.819052999999</v>
      </c>
      <c r="AL24" s="32">
        <v>2.9590926956499999</v>
      </c>
      <c r="AM24" s="32">
        <v>2.1417711583600001</v>
      </c>
      <c r="AN24" s="32">
        <v>2957.5449081299998</v>
      </c>
      <c r="AO24" s="32">
        <v>1.134514196</v>
      </c>
      <c r="AP24" s="32">
        <v>0</v>
      </c>
      <c r="AQ24" s="32">
        <v>0.197384098304</v>
      </c>
      <c r="AR24" s="32">
        <v>5529.7450683799998</v>
      </c>
      <c r="AS24" s="32">
        <v>5274.1805422199996</v>
      </c>
      <c r="AT24" s="32">
        <v>255.56452616300001</v>
      </c>
      <c r="AU24" s="32">
        <v>856.35897457500005</v>
      </c>
      <c r="AV24" s="32">
        <v>0</v>
      </c>
      <c r="AW24" s="32">
        <v>7.2696270760600002E-3</v>
      </c>
      <c r="AX24" s="32">
        <v>484.62516826199999</v>
      </c>
      <c r="AY24" s="32">
        <v>0.77421365476699999</v>
      </c>
      <c r="AZ24" s="32">
        <v>362.13276332800001</v>
      </c>
      <c r="BA24" s="32">
        <v>0.15993153303900001</v>
      </c>
      <c r="BB24" s="32">
        <v>6.4793615128099997</v>
      </c>
      <c r="BC24" s="32">
        <v>1437.8572054900001</v>
      </c>
      <c r="BD24" s="32">
        <v>2.1056558854</v>
      </c>
      <c r="BE24" s="32">
        <v>15.9400925183</v>
      </c>
      <c r="BF24" s="32">
        <v>5.0620341532300002E-2</v>
      </c>
      <c r="BG24" s="32">
        <v>134.03720752500001</v>
      </c>
      <c r="BH24" s="32">
        <v>0</v>
      </c>
      <c r="BI24" s="32">
        <v>8.0152756477100002</v>
      </c>
      <c r="BJ24" s="32">
        <v>10444.093404499999</v>
      </c>
      <c r="BK24" s="32">
        <v>16.427568127899999</v>
      </c>
      <c r="BL24" s="32">
        <v>5733.9246312200003</v>
      </c>
      <c r="BM24" s="32">
        <v>76944.873804699993</v>
      </c>
      <c r="BN24" s="32">
        <v>10990.767187699999</v>
      </c>
    </row>
    <row r="25" spans="1:66" x14ac:dyDescent="0.25">
      <c r="A25" s="15" t="s">
        <v>24</v>
      </c>
      <c r="B25" s="32">
        <v>145614.29866354866</v>
      </c>
      <c r="C25" s="32">
        <v>22.237256316277321</v>
      </c>
      <c r="D25" s="32">
        <v>17265.770292586712</v>
      </c>
      <c r="E25" s="32">
        <v>1810.6480479481065</v>
      </c>
      <c r="F25" s="32">
        <v>1722.2280815103029</v>
      </c>
      <c r="G25" s="32">
        <v>46.076789710654403</v>
      </c>
      <c r="H25" s="32">
        <v>28862.18501483179</v>
      </c>
      <c r="I25" s="32">
        <v>107.55967256862195</v>
      </c>
      <c r="J25" s="32">
        <v>508.36582892560631</v>
      </c>
      <c r="K25" s="32">
        <v>220.38801260081001</v>
      </c>
      <c r="L25" s="32"/>
      <c r="M25" s="34" t="s">
        <v>24</v>
      </c>
      <c r="N25" s="32">
        <v>272.248510297</v>
      </c>
      <c r="O25" s="32">
        <v>112.282423464</v>
      </c>
      <c r="P25" s="32">
        <v>88.175230108400001</v>
      </c>
      <c r="Q25" s="32">
        <v>531.65989214700005</v>
      </c>
      <c r="R25" s="32">
        <v>3629.3358162700001</v>
      </c>
      <c r="S25" s="32">
        <v>146734.11254199999</v>
      </c>
      <c r="T25" s="32">
        <v>2095.54602828</v>
      </c>
      <c r="U25" s="32">
        <v>624.03656968300004</v>
      </c>
      <c r="V25" s="32">
        <v>1186.41427731</v>
      </c>
      <c r="W25" s="32">
        <v>335.57270711299998</v>
      </c>
      <c r="X25" s="32">
        <v>224.859499048</v>
      </c>
      <c r="Y25" s="32">
        <v>137.60507456100001</v>
      </c>
      <c r="Z25" s="32">
        <v>508.56104198899999</v>
      </c>
      <c r="AA25" s="32">
        <v>2.1980854946899999</v>
      </c>
      <c r="AB25" s="32">
        <v>0</v>
      </c>
      <c r="AC25" s="32">
        <v>22.256821890699999</v>
      </c>
      <c r="AD25" s="32">
        <v>0</v>
      </c>
      <c r="AE25" s="32">
        <v>15480.5617633</v>
      </c>
      <c r="AF25" s="32">
        <v>1582.4584354199999</v>
      </c>
      <c r="AG25" s="32">
        <v>17200.6252733</v>
      </c>
      <c r="AH25" s="32">
        <v>0</v>
      </c>
      <c r="AI25" s="32">
        <v>1457.28118006</v>
      </c>
      <c r="AJ25" s="32">
        <v>4.5424310378800001E-2</v>
      </c>
      <c r="AK25" s="32">
        <v>17821.003478400002</v>
      </c>
      <c r="AL25" s="32">
        <v>1.0219727676299999</v>
      </c>
      <c r="AM25" s="32">
        <v>1.0167643019899999</v>
      </c>
      <c r="AN25" s="32">
        <v>891.40127228699998</v>
      </c>
      <c r="AO25" s="32">
        <v>0.35884587223100001</v>
      </c>
      <c r="AP25" s="32">
        <v>0</v>
      </c>
      <c r="AQ25" s="32">
        <v>7.5076072366699997E-2</v>
      </c>
      <c r="AR25" s="32">
        <v>1807.9028451199999</v>
      </c>
      <c r="AS25" s="32">
        <v>1719.14191742</v>
      </c>
      <c r="AT25" s="32">
        <v>88.760927704899999</v>
      </c>
      <c r="AU25" s="32">
        <v>317.27056799899998</v>
      </c>
      <c r="AV25" s="32">
        <v>0</v>
      </c>
      <c r="AW25" s="32">
        <v>4.1294705427199997E-3</v>
      </c>
      <c r="AX25" s="32">
        <v>186.3231566</v>
      </c>
      <c r="AY25" s="32">
        <v>0.43979018045899998</v>
      </c>
      <c r="AZ25" s="32">
        <v>127.03764316</v>
      </c>
      <c r="BA25" s="32">
        <v>9.0848703062800004E-2</v>
      </c>
      <c r="BB25" s="32">
        <v>2.3568960918699999</v>
      </c>
      <c r="BC25" s="32">
        <v>502.08528029000001</v>
      </c>
      <c r="BD25" s="32">
        <v>0.83371374471600002</v>
      </c>
      <c r="BE25" s="32">
        <v>6.0279007490199996</v>
      </c>
      <c r="BF25" s="32">
        <v>2.4854984066100001E-2</v>
      </c>
      <c r="BG25" s="32">
        <v>45.944957541400001</v>
      </c>
      <c r="BH25" s="32">
        <v>0</v>
      </c>
      <c r="BI25" s="32">
        <v>2.88991677413</v>
      </c>
      <c r="BJ25" s="32">
        <v>4131.7257595000001</v>
      </c>
      <c r="BK25" s="32">
        <v>4.9090406157300004</v>
      </c>
      <c r="BL25" s="32">
        <v>2207.2519249900001</v>
      </c>
      <c r="BM25" s="32">
        <v>29362.313819200001</v>
      </c>
      <c r="BN25" s="32">
        <v>4018.5392597999999</v>
      </c>
    </row>
    <row r="26" spans="1:66" x14ac:dyDescent="0.25">
      <c r="A26" s="15" t="s">
        <v>25</v>
      </c>
      <c r="B26" s="32">
        <v>316737.15960368013</v>
      </c>
      <c r="C26" s="32">
        <v>50.761684702494613</v>
      </c>
      <c r="D26" s="32">
        <v>41970.537951298327</v>
      </c>
      <c r="E26" s="32">
        <v>4133.5636964259329</v>
      </c>
      <c r="F26" s="32">
        <v>3952.0206131636492</v>
      </c>
      <c r="G26" s="32">
        <v>106.80734131861929</v>
      </c>
      <c r="H26" s="32">
        <v>45082.958419021037</v>
      </c>
      <c r="I26" s="32">
        <v>258.64798734871908</v>
      </c>
      <c r="J26" s="32">
        <v>907.30499161118587</v>
      </c>
      <c r="K26" s="32">
        <v>539.41466936809957</v>
      </c>
      <c r="L26" s="32"/>
      <c r="M26" s="34" t="s">
        <v>25</v>
      </c>
      <c r="N26" s="32">
        <v>525.45157902699998</v>
      </c>
      <c r="O26" s="32">
        <v>266.39447891700001</v>
      </c>
      <c r="P26" s="32">
        <v>159.570394499</v>
      </c>
      <c r="Q26" s="32">
        <v>945.00228000899995</v>
      </c>
      <c r="R26" s="32">
        <v>5709.2091249799996</v>
      </c>
      <c r="S26" s="32">
        <v>317549.921195</v>
      </c>
      <c r="T26" s="32">
        <v>3610.3321846899998</v>
      </c>
      <c r="U26" s="32">
        <v>1005.66260252</v>
      </c>
      <c r="V26" s="32">
        <v>1480.38978868</v>
      </c>
      <c r="W26" s="32">
        <v>757.74291879099997</v>
      </c>
      <c r="X26" s="32">
        <v>546.06256866299998</v>
      </c>
      <c r="Y26" s="32">
        <v>333.706822574</v>
      </c>
      <c r="Z26" s="32">
        <v>810.05389762000004</v>
      </c>
      <c r="AA26" s="32">
        <v>5.5766513790300003</v>
      </c>
      <c r="AB26" s="32">
        <v>0</v>
      </c>
      <c r="AC26" s="32">
        <v>50.609543160100003</v>
      </c>
      <c r="AD26" s="32">
        <v>0</v>
      </c>
      <c r="AE26" s="32">
        <v>37542.027153299998</v>
      </c>
      <c r="AF26" s="32">
        <v>3837.63162164</v>
      </c>
      <c r="AG26" s="32">
        <v>41713.3655975</v>
      </c>
      <c r="AH26" s="32">
        <v>0</v>
      </c>
      <c r="AI26" s="32">
        <v>2394.51407496</v>
      </c>
      <c r="AJ26" s="32">
        <v>8.2797153068000007E-2</v>
      </c>
      <c r="AK26" s="32">
        <v>27390.812624599999</v>
      </c>
      <c r="AL26" s="32">
        <v>2.3546097332999998</v>
      </c>
      <c r="AM26" s="32">
        <v>2.0358691000200002</v>
      </c>
      <c r="AN26" s="32">
        <v>2300.4490833700002</v>
      </c>
      <c r="AO26" s="32">
        <v>0.87827837794899999</v>
      </c>
      <c r="AP26" s="32">
        <v>0</v>
      </c>
      <c r="AQ26" s="32">
        <v>0.17068512133700001</v>
      </c>
      <c r="AR26" s="32">
        <v>4114.2766294399999</v>
      </c>
      <c r="AS26" s="32">
        <v>3932.8739458599998</v>
      </c>
      <c r="AT26" s="32">
        <v>181.40268357900001</v>
      </c>
      <c r="AU26" s="32">
        <v>585.38296141399996</v>
      </c>
      <c r="AV26" s="32">
        <v>0</v>
      </c>
      <c r="AW26" s="32">
        <v>7.5270006629299998E-3</v>
      </c>
      <c r="AX26" s="32">
        <v>317.60895970299998</v>
      </c>
      <c r="AY26" s="32">
        <v>0.80162579482700003</v>
      </c>
      <c r="AZ26" s="32">
        <v>259.82030874600002</v>
      </c>
      <c r="BA26" s="32">
        <v>0.16559412429699999</v>
      </c>
      <c r="BB26" s="32">
        <v>5.24828021153</v>
      </c>
      <c r="BC26" s="32">
        <v>1028.22485852</v>
      </c>
      <c r="BD26" s="32">
        <v>1.4102472135199999</v>
      </c>
      <c r="BE26" s="32">
        <v>13.568762338899999</v>
      </c>
      <c r="BF26" s="32">
        <v>4.8866741039600002E-2</v>
      </c>
      <c r="BG26" s="32">
        <v>106.239605821</v>
      </c>
      <c r="BH26" s="32">
        <v>0</v>
      </c>
      <c r="BI26" s="32">
        <v>6.9383106851900003</v>
      </c>
      <c r="BJ26" s="32">
        <v>6134.6373930999998</v>
      </c>
      <c r="BK26" s="32">
        <v>13.0468973746</v>
      </c>
      <c r="BL26" s="32">
        <v>3737.07958568</v>
      </c>
      <c r="BM26" s="32">
        <v>45637.443471500002</v>
      </c>
      <c r="BN26" s="32">
        <v>6195.1494512600002</v>
      </c>
    </row>
    <row r="27" spans="1:66" x14ac:dyDescent="0.25">
      <c r="A27" s="15" t="s">
        <v>26</v>
      </c>
      <c r="B27" s="32">
        <v>60949.446385659707</v>
      </c>
      <c r="C27" s="32">
        <v>16.684449093356314</v>
      </c>
      <c r="D27" s="32">
        <v>15418.212224883817</v>
      </c>
      <c r="E27" s="32">
        <v>1531.3492751067397</v>
      </c>
      <c r="F27" s="32">
        <v>1471.6254535348335</v>
      </c>
      <c r="G27" s="32">
        <v>35.347706434287346</v>
      </c>
      <c r="H27" s="32">
        <v>11055.425754690521</v>
      </c>
      <c r="I27" s="32">
        <v>94.805494530923411</v>
      </c>
      <c r="J27" s="32">
        <v>195.95167482789498</v>
      </c>
      <c r="K27" s="32">
        <v>205.90115898129346</v>
      </c>
      <c r="L27" s="32"/>
      <c r="M27" s="34" t="s">
        <v>26</v>
      </c>
      <c r="N27" s="32">
        <v>153.802803657</v>
      </c>
      <c r="O27" s="32">
        <v>94.936136595400001</v>
      </c>
      <c r="P27" s="32">
        <v>48.0098123366</v>
      </c>
      <c r="Q27" s="32">
        <v>199.362595551</v>
      </c>
      <c r="R27" s="32">
        <v>1473.4560022799999</v>
      </c>
      <c r="S27" s="32">
        <v>61087.624469499999</v>
      </c>
      <c r="T27" s="32">
        <v>1048.1835057999999</v>
      </c>
      <c r="U27" s="32">
        <v>268.432312024</v>
      </c>
      <c r="V27" s="32">
        <v>273.12109348799999</v>
      </c>
      <c r="W27" s="32">
        <v>270.54073887499999</v>
      </c>
      <c r="X27" s="32">
        <v>205.38991613300001</v>
      </c>
      <c r="Y27" s="32">
        <v>122.328185586</v>
      </c>
      <c r="Z27" s="32">
        <v>189.50563916199999</v>
      </c>
      <c r="AA27" s="32">
        <v>2.10263649385</v>
      </c>
      <c r="AB27" s="32">
        <v>0</v>
      </c>
      <c r="AC27" s="32">
        <v>16.5903015104</v>
      </c>
      <c r="AD27" s="32">
        <v>0</v>
      </c>
      <c r="AE27" s="32">
        <v>13761.886405499999</v>
      </c>
      <c r="AF27" s="32">
        <v>1406.7704530999999</v>
      </c>
      <c r="AG27" s="32">
        <v>15290.985044200001</v>
      </c>
      <c r="AH27" s="32">
        <v>0</v>
      </c>
      <c r="AI27" s="32">
        <v>649.240249189</v>
      </c>
      <c r="AJ27" s="32">
        <v>6.4272427499400004E-3</v>
      </c>
      <c r="AK27" s="32">
        <v>6490.8395375099999</v>
      </c>
      <c r="AL27" s="32">
        <v>0.80825946097000001</v>
      </c>
      <c r="AM27" s="32">
        <v>0.35973195037400002</v>
      </c>
      <c r="AN27" s="32">
        <v>958.46832443200003</v>
      </c>
      <c r="AO27" s="32">
        <v>0.343254009601</v>
      </c>
      <c r="AP27" s="32">
        <v>0</v>
      </c>
      <c r="AQ27" s="32">
        <v>5.06392492821E-2</v>
      </c>
      <c r="AR27" s="32">
        <v>1521.7970797800001</v>
      </c>
      <c r="AS27" s="32">
        <v>1462.23586718</v>
      </c>
      <c r="AT27" s="32">
        <v>59.561212597199997</v>
      </c>
      <c r="AU27" s="32">
        <v>163.26008106399999</v>
      </c>
      <c r="AV27" s="32">
        <v>0</v>
      </c>
      <c r="AW27" s="32">
        <v>5.8430205914999998E-4</v>
      </c>
      <c r="AX27" s="32">
        <v>77.377557752800001</v>
      </c>
      <c r="AY27" s="32">
        <v>6.2227399431600001E-2</v>
      </c>
      <c r="AZ27" s="32">
        <v>83.917215518299997</v>
      </c>
      <c r="BA27" s="32">
        <v>1.2854479221E-2</v>
      </c>
      <c r="BB27" s="32">
        <v>1.6510577252700001</v>
      </c>
      <c r="BC27" s="32">
        <v>334.81434748100003</v>
      </c>
      <c r="BD27" s="32">
        <v>0.31715258750999997</v>
      </c>
      <c r="BE27" s="32">
        <v>4.04205647679</v>
      </c>
      <c r="BF27" s="32">
        <v>7.7288038106899997E-3</v>
      </c>
      <c r="BG27" s="32">
        <v>35.0926379426</v>
      </c>
      <c r="BH27" s="32">
        <v>0</v>
      </c>
      <c r="BI27" s="32">
        <v>2.0149481515000001</v>
      </c>
      <c r="BJ27" s="32">
        <v>1439.9326406600001</v>
      </c>
      <c r="BK27" s="32">
        <v>5.3442327826499998</v>
      </c>
      <c r="BL27" s="32">
        <v>914.23488741899996</v>
      </c>
      <c r="BM27" s="32">
        <v>11148.830247399999</v>
      </c>
      <c r="BN27" s="32">
        <v>1515.3508318700001</v>
      </c>
    </row>
    <row r="28" spans="1:66" x14ac:dyDescent="0.25">
      <c r="A28" s="15" t="s">
        <v>27</v>
      </c>
      <c r="B28" s="32">
        <v>106141.85224175081</v>
      </c>
      <c r="C28" s="32">
        <v>32.390715325073877</v>
      </c>
      <c r="D28" s="32">
        <v>32009.175347803626</v>
      </c>
      <c r="E28" s="32">
        <v>2930.7787044065772</v>
      </c>
      <c r="F28" s="32">
        <v>2827.7713360876669</v>
      </c>
      <c r="G28" s="32">
        <v>72.108430549993571</v>
      </c>
      <c r="H28" s="32">
        <v>13242.204972775824</v>
      </c>
      <c r="I28" s="32">
        <v>173.46264729078649</v>
      </c>
      <c r="J28" s="32">
        <v>286.96443717232631</v>
      </c>
      <c r="K28" s="32">
        <v>379.61428877147887</v>
      </c>
      <c r="L28" s="32"/>
      <c r="M28" s="34" t="s">
        <v>27</v>
      </c>
      <c r="N28" s="32">
        <v>253.179922038</v>
      </c>
      <c r="O28" s="32">
        <v>174.65428047699999</v>
      </c>
      <c r="P28" s="32">
        <v>69.786253051399996</v>
      </c>
      <c r="Q28" s="32">
        <v>297.01041481800002</v>
      </c>
      <c r="R28" s="32">
        <v>1442.70110598</v>
      </c>
      <c r="S28" s="32">
        <v>106087.008726</v>
      </c>
      <c r="T28" s="32">
        <v>1376.73424099</v>
      </c>
      <c r="U28" s="32">
        <v>289.65373231199999</v>
      </c>
      <c r="V28" s="32">
        <v>333.479189921</v>
      </c>
      <c r="W28" s="32">
        <v>489.48290723600002</v>
      </c>
      <c r="X28" s="32">
        <v>379.21907192200001</v>
      </c>
      <c r="Y28" s="32">
        <v>253.662865012</v>
      </c>
      <c r="Z28" s="32">
        <v>224.59546695</v>
      </c>
      <c r="AA28" s="32">
        <v>4.3599597424900001</v>
      </c>
      <c r="AB28" s="32">
        <v>0</v>
      </c>
      <c r="AC28" s="32">
        <v>32.136222470200003</v>
      </c>
      <c r="AD28" s="32">
        <v>0</v>
      </c>
      <c r="AE28" s="32">
        <v>28537.082330699999</v>
      </c>
      <c r="AF28" s="32">
        <v>2917.1238432099999</v>
      </c>
      <c r="AG28" s="32">
        <v>31707.869039000001</v>
      </c>
      <c r="AH28" s="32">
        <v>0</v>
      </c>
      <c r="AI28" s="32">
        <v>746.750409375</v>
      </c>
      <c r="AJ28" s="32">
        <v>2.5186881295400001E-2</v>
      </c>
      <c r="AK28" s="32">
        <v>7693.9397304200002</v>
      </c>
      <c r="AL28" s="32">
        <v>1.66579583249</v>
      </c>
      <c r="AM28" s="32">
        <v>0.95795567100400003</v>
      </c>
      <c r="AN28" s="32">
        <v>1968.2694062200001</v>
      </c>
      <c r="AO28" s="32">
        <v>0.69545763829899998</v>
      </c>
      <c r="AP28" s="32">
        <v>0</v>
      </c>
      <c r="AQ28" s="32">
        <v>0.11469575900200001</v>
      </c>
      <c r="AR28" s="32">
        <v>2905.5839338199999</v>
      </c>
      <c r="AS28" s="32">
        <v>2803.22520803</v>
      </c>
      <c r="AT28" s="32">
        <v>102.35872578599999</v>
      </c>
      <c r="AU28" s="32">
        <v>241.06596114600001</v>
      </c>
      <c r="AV28" s="32">
        <v>0</v>
      </c>
      <c r="AW28" s="32">
        <v>2.28970575988E-3</v>
      </c>
      <c r="AX28" s="32">
        <v>90.7090344792</v>
      </c>
      <c r="AY28" s="32">
        <v>0.24385356757599999</v>
      </c>
      <c r="AZ28" s="32">
        <v>146.206010701</v>
      </c>
      <c r="BA28" s="32">
        <v>5.03735795783E-2</v>
      </c>
      <c r="BB28" s="32">
        <v>3.4497715160600002</v>
      </c>
      <c r="BC28" s="32">
        <v>581.46198881199996</v>
      </c>
      <c r="BD28" s="32">
        <v>0.37498717837000001</v>
      </c>
      <c r="BE28" s="32">
        <v>8.9780803413899992</v>
      </c>
      <c r="BF28" s="32">
        <v>2.1472921130799998E-2</v>
      </c>
      <c r="BG28" s="32">
        <v>71.469110791700004</v>
      </c>
      <c r="BH28" s="32">
        <v>0</v>
      </c>
      <c r="BI28" s="32">
        <v>4.0739959106699999</v>
      </c>
      <c r="BJ28" s="32">
        <v>1570.81568143</v>
      </c>
      <c r="BK28" s="32">
        <v>11.176520296</v>
      </c>
      <c r="BL28" s="32">
        <v>1207.800943</v>
      </c>
      <c r="BM28" s="32">
        <v>13327.188022</v>
      </c>
      <c r="BN28" s="32">
        <v>1595.1953309999999</v>
      </c>
    </row>
    <row r="29" spans="1:66" x14ac:dyDescent="0.25">
      <c r="A29" s="15" t="s">
        <v>28</v>
      </c>
      <c r="B29" s="32">
        <v>142896.28730095489</v>
      </c>
      <c r="C29" s="32">
        <v>20.305891028491725</v>
      </c>
      <c r="D29" s="32">
        <v>14705.938749756871</v>
      </c>
      <c r="E29" s="32">
        <v>1610.1073609253995</v>
      </c>
      <c r="F29" s="32">
        <v>1535.5541279010188</v>
      </c>
      <c r="G29" s="32">
        <v>41.04228454293056</v>
      </c>
      <c r="H29" s="32">
        <v>15328.194838379088</v>
      </c>
      <c r="I29" s="32">
        <v>98.454080393254984</v>
      </c>
      <c r="J29" s="32">
        <v>366.78116624008442</v>
      </c>
      <c r="K29" s="32">
        <v>217.00746035081841</v>
      </c>
      <c r="L29" s="32"/>
      <c r="M29" s="34" t="s">
        <v>28</v>
      </c>
      <c r="N29" s="32">
        <v>198.05364580899999</v>
      </c>
      <c r="O29" s="32">
        <v>99.112563800199993</v>
      </c>
      <c r="P29" s="32">
        <v>56.268247814299997</v>
      </c>
      <c r="Q29" s="32">
        <v>372.73634306700001</v>
      </c>
      <c r="R29" s="32">
        <v>1822.93720818</v>
      </c>
      <c r="S29" s="32">
        <v>142699.14260699999</v>
      </c>
      <c r="T29" s="32">
        <v>1207.92338326</v>
      </c>
      <c r="U29" s="32">
        <v>325.26056718500001</v>
      </c>
      <c r="V29" s="32">
        <v>329.053922129</v>
      </c>
      <c r="W29" s="32">
        <v>295.211246953</v>
      </c>
      <c r="X29" s="32">
        <v>216.95860952300001</v>
      </c>
      <c r="Y29" s="32">
        <v>116.689202819</v>
      </c>
      <c r="Z29" s="32">
        <v>290.73286953500002</v>
      </c>
      <c r="AA29" s="32">
        <v>2.2555491895299999</v>
      </c>
      <c r="AB29" s="32">
        <v>0</v>
      </c>
      <c r="AC29" s="32">
        <v>20.1856426087</v>
      </c>
      <c r="AD29" s="32">
        <v>0</v>
      </c>
      <c r="AE29" s="32">
        <v>13127.5588843</v>
      </c>
      <c r="AF29" s="32">
        <v>1341.9389857900001</v>
      </c>
      <c r="AG29" s="32">
        <v>14586.1870729</v>
      </c>
      <c r="AH29" s="32">
        <v>0</v>
      </c>
      <c r="AI29" s="32">
        <v>788.865710025</v>
      </c>
      <c r="AJ29" s="32">
        <v>1.2889310112000001E-2</v>
      </c>
      <c r="AK29" s="32">
        <v>9408.7649288699995</v>
      </c>
      <c r="AL29" s="32">
        <v>0.80879429212300002</v>
      </c>
      <c r="AM29" s="32">
        <v>0.43896515594899999</v>
      </c>
      <c r="AN29" s="32">
        <v>856.06913307599996</v>
      </c>
      <c r="AO29" s="32">
        <v>0.32445952104600001</v>
      </c>
      <c r="AP29" s="32">
        <v>0</v>
      </c>
      <c r="AQ29" s="32">
        <v>4.9202646593599998E-2</v>
      </c>
      <c r="AR29" s="32">
        <v>1599.2147552599999</v>
      </c>
      <c r="AS29" s="32">
        <v>1524.9727379200001</v>
      </c>
      <c r="AT29" s="32">
        <v>74.242017339399993</v>
      </c>
      <c r="AU29" s="32">
        <v>247.80420072000001</v>
      </c>
      <c r="AV29" s="32">
        <v>0</v>
      </c>
      <c r="AW29" s="32">
        <v>1.1717532136199999E-3</v>
      </c>
      <c r="AX29" s="32">
        <v>141.15637348499999</v>
      </c>
      <c r="AY29" s="32">
        <v>0.124791294301</v>
      </c>
      <c r="AZ29" s="32">
        <v>104.267100779</v>
      </c>
      <c r="BA29" s="32">
        <v>2.5778644620399999E-2</v>
      </c>
      <c r="BB29" s="32">
        <v>1.7182838354900001</v>
      </c>
      <c r="BC29" s="32">
        <v>415.35402319299999</v>
      </c>
      <c r="BD29" s="32">
        <v>0.600296562664</v>
      </c>
      <c r="BE29" s="32">
        <v>4.0270970986099996</v>
      </c>
      <c r="BF29" s="32">
        <v>9.9881208772199994E-3</v>
      </c>
      <c r="BG29" s="32">
        <v>40.735246400199998</v>
      </c>
      <c r="BH29" s="32">
        <v>0</v>
      </c>
      <c r="BI29" s="32">
        <v>2.80159406784</v>
      </c>
      <c r="BJ29" s="32">
        <v>2027.8837109000001</v>
      </c>
      <c r="BK29" s="32">
        <v>5.1069373956600002</v>
      </c>
      <c r="BL29" s="32">
        <v>1337.8054346900001</v>
      </c>
      <c r="BM29" s="32">
        <v>15417.702728</v>
      </c>
      <c r="BN29" s="32">
        <v>2085.0345275300001</v>
      </c>
    </row>
    <row r="30" spans="1:66" x14ac:dyDescent="0.25">
      <c r="A30" s="15" t="s">
        <v>29</v>
      </c>
      <c r="B30" s="32">
        <v>83100.438397636011</v>
      </c>
      <c r="C30" s="32">
        <v>10.386998252722467</v>
      </c>
      <c r="D30" s="32">
        <v>6532.3331037799344</v>
      </c>
      <c r="E30" s="32">
        <v>762.08756952544979</v>
      </c>
      <c r="F30" s="32">
        <v>718.2433364224936</v>
      </c>
      <c r="G30" s="32">
        <v>19.962094013089324</v>
      </c>
      <c r="H30" s="32">
        <v>15093.566141164374</v>
      </c>
      <c r="I30" s="32">
        <v>70.417814783411387</v>
      </c>
      <c r="J30" s="32">
        <v>226.56048692883064</v>
      </c>
      <c r="K30" s="32">
        <v>130.40551525290664</v>
      </c>
      <c r="L30" s="32"/>
      <c r="M30" s="34" t="s">
        <v>29</v>
      </c>
      <c r="N30" s="32">
        <v>150.21257472900001</v>
      </c>
      <c r="O30" s="32">
        <v>73.277565965899996</v>
      </c>
      <c r="P30" s="32">
        <v>48.8440125507</v>
      </c>
      <c r="Q30" s="32">
        <v>236.87746666199999</v>
      </c>
      <c r="R30" s="32">
        <v>2283.8655048300002</v>
      </c>
      <c r="S30" s="32">
        <v>83447.891750900002</v>
      </c>
      <c r="T30" s="32">
        <v>1229.9973759100001</v>
      </c>
      <c r="U30" s="32">
        <v>385.90472069999998</v>
      </c>
      <c r="V30" s="32">
        <v>451.00866522299998</v>
      </c>
      <c r="W30" s="32">
        <v>185.156006999</v>
      </c>
      <c r="X30" s="32">
        <v>133.34908907100001</v>
      </c>
      <c r="Y30" s="32">
        <v>52.193322696000003</v>
      </c>
      <c r="Z30" s="32">
        <v>269.844743736</v>
      </c>
      <c r="AA30" s="32">
        <v>0.75521881711000005</v>
      </c>
      <c r="AB30" s="32">
        <v>0</v>
      </c>
      <c r="AC30" s="32">
        <v>10.4106153618</v>
      </c>
      <c r="AD30" s="32">
        <v>0</v>
      </c>
      <c r="AE30" s="32">
        <v>5871.7490397199999</v>
      </c>
      <c r="AF30" s="32">
        <v>600.22140421200004</v>
      </c>
      <c r="AG30" s="32">
        <v>6524.1637666300003</v>
      </c>
      <c r="AH30" s="32">
        <v>0</v>
      </c>
      <c r="AI30" s="32">
        <v>884.82655355400004</v>
      </c>
      <c r="AJ30" s="32">
        <v>2.36892195087E-2</v>
      </c>
      <c r="AK30" s="32">
        <v>9028.5178934899996</v>
      </c>
      <c r="AL30" s="32">
        <v>0.41261513362800001</v>
      </c>
      <c r="AM30" s="32">
        <v>0.48185169100000003</v>
      </c>
      <c r="AN30" s="32">
        <v>289.81686227199998</v>
      </c>
      <c r="AO30" s="32">
        <v>0.131049228878</v>
      </c>
      <c r="AP30" s="32">
        <v>0</v>
      </c>
      <c r="AQ30" s="32">
        <v>3.01812372339E-2</v>
      </c>
      <c r="AR30" s="32">
        <v>762.09196050000003</v>
      </c>
      <c r="AS30" s="32">
        <v>718.09236140999997</v>
      </c>
      <c r="AT30" s="32">
        <v>43.999599089500002</v>
      </c>
      <c r="AU30" s="32">
        <v>177.02763019700001</v>
      </c>
      <c r="AV30" s="32">
        <v>0</v>
      </c>
      <c r="AW30" s="32">
        <v>2.15355973699E-3</v>
      </c>
      <c r="AX30" s="32">
        <v>112.421813191</v>
      </c>
      <c r="AY30" s="32">
        <v>0.22935411399</v>
      </c>
      <c r="AZ30" s="32">
        <v>62.733715394299999</v>
      </c>
      <c r="BA30" s="32">
        <v>4.73784380253E-2</v>
      </c>
      <c r="BB30" s="32">
        <v>1.0001007523300001</v>
      </c>
      <c r="BC30" s="32">
        <v>247.77184135499999</v>
      </c>
      <c r="BD30" s="32">
        <v>0.50395420338700003</v>
      </c>
      <c r="BE30" s="32">
        <v>2.47592683411</v>
      </c>
      <c r="BF30" s="32">
        <v>1.2017628928999999E-2</v>
      </c>
      <c r="BG30" s="32">
        <v>19.943373137799998</v>
      </c>
      <c r="BH30" s="32">
        <v>0</v>
      </c>
      <c r="BI30" s="32">
        <v>1.2696626523600001</v>
      </c>
      <c r="BJ30" s="32">
        <v>2108.3924726999999</v>
      </c>
      <c r="BK30" s="32">
        <v>1.5849430307600001</v>
      </c>
      <c r="BL30" s="32">
        <v>1149.0746944099999</v>
      </c>
      <c r="BM30" s="32">
        <v>15253.1509145</v>
      </c>
      <c r="BN30" s="32">
        <v>2243.4002338599998</v>
      </c>
    </row>
    <row r="31" spans="1:66" x14ac:dyDescent="0.25">
      <c r="A31" s="15" t="s">
        <v>30</v>
      </c>
      <c r="B31" s="32">
        <v>384979.13569593144</v>
      </c>
      <c r="C31" s="32">
        <v>42.657052838627742</v>
      </c>
      <c r="D31" s="32">
        <v>30302.823280538309</v>
      </c>
      <c r="E31" s="32">
        <v>3071.5519108901731</v>
      </c>
      <c r="F31" s="32">
        <v>2916.6621896985425</v>
      </c>
      <c r="G31" s="32">
        <v>87.690369006214155</v>
      </c>
      <c r="H31" s="32">
        <v>38698.380571349087</v>
      </c>
      <c r="I31" s="32">
        <v>212.91485438567858</v>
      </c>
      <c r="J31" s="32">
        <v>853.3348509661588</v>
      </c>
      <c r="K31" s="32">
        <v>443.52741282912115</v>
      </c>
      <c r="L31" s="32"/>
      <c r="M31" s="34" t="s">
        <v>30</v>
      </c>
      <c r="N31" s="32">
        <v>451.71603289699999</v>
      </c>
      <c r="O31" s="32">
        <v>222.94021317599999</v>
      </c>
      <c r="P31" s="32">
        <v>126.34020300900001</v>
      </c>
      <c r="Q31" s="32">
        <v>891.75459398299995</v>
      </c>
      <c r="R31" s="32">
        <v>4950.9296101700002</v>
      </c>
      <c r="S31" s="32">
        <v>384539.68672499998</v>
      </c>
      <c r="T31" s="32">
        <v>2964.1650731899999</v>
      </c>
      <c r="U31" s="32">
        <v>859.37089400499997</v>
      </c>
      <c r="V31" s="32">
        <v>1464.15067662</v>
      </c>
      <c r="W31" s="32">
        <v>621.11809985399998</v>
      </c>
      <c r="X31" s="32">
        <v>453.051025434</v>
      </c>
      <c r="Y31" s="32">
        <v>241.27178902</v>
      </c>
      <c r="Z31" s="32">
        <v>725.34124654100003</v>
      </c>
      <c r="AA31" s="32">
        <v>4.0423298601799997</v>
      </c>
      <c r="AB31" s="32">
        <v>0</v>
      </c>
      <c r="AC31" s="32">
        <v>42.538573529099999</v>
      </c>
      <c r="AD31" s="32">
        <v>0</v>
      </c>
      <c r="AE31" s="32">
        <v>27143.077735899999</v>
      </c>
      <c r="AF31" s="32">
        <v>2774.6279832700002</v>
      </c>
      <c r="AG31" s="32">
        <v>30158.977508100001</v>
      </c>
      <c r="AH31" s="32">
        <v>0</v>
      </c>
      <c r="AI31" s="32">
        <v>2033.08417876</v>
      </c>
      <c r="AJ31" s="32">
        <v>0.10136088625799999</v>
      </c>
      <c r="AK31" s="32">
        <v>23419.994664500002</v>
      </c>
      <c r="AL31" s="32">
        <v>1.8104148448199999</v>
      </c>
      <c r="AM31" s="32">
        <v>2.1310234340299998</v>
      </c>
      <c r="AN31" s="32">
        <v>1438.9089456900001</v>
      </c>
      <c r="AO31" s="32">
        <v>0.59856561594400004</v>
      </c>
      <c r="AP31" s="32">
        <v>0</v>
      </c>
      <c r="AQ31" s="32">
        <v>0.14197917591199999</v>
      </c>
      <c r="AR31" s="32">
        <v>3058.0152148799998</v>
      </c>
      <c r="AS31" s="32">
        <v>2903.3973194099999</v>
      </c>
      <c r="AT31" s="32">
        <v>154.617895468</v>
      </c>
      <c r="AU31" s="32">
        <v>570.30565761100002</v>
      </c>
      <c r="AV31" s="32">
        <v>0</v>
      </c>
      <c r="AW31" s="32">
        <v>9.2146401009699994E-3</v>
      </c>
      <c r="AX31" s="32">
        <v>339.71155982499999</v>
      </c>
      <c r="AY31" s="32">
        <v>0.98135893737199997</v>
      </c>
      <c r="AZ31" s="32">
        <v>223.01813114199999</v>
      </c>
      <c r="BA31" s="32">
        <v>0.20272192220999999</v>
      </c>
      <c r="BB31" s="32">
        <v>4.3099228911400003</v>
      </c>
      <c r="BC31" s="32">
        <v>878.53516757900002</v>
      </c>
      <c r="BD31" s="32">
        <v>1.5477701780799999</v>
      </c>
      <c r="BE31" s="32">
        <v>11.3376256331</v>
      </c>
      <c r="BF31" s="32">
        <v>5.2773215275799999E-2</v>
      </c>
      <c r="BG31" s="32">
        <v>87.294173373700005</v>
      </c>
      <c r="BH31" s="32">
        <v>0</v>
      </c>
      <c r="BI31" s="32">
        <v>7.1030593855099999</v>
      </c>
      <c r="BJ31" s="32">
        <v>5149.8260517500003</v>
      </c>
      <c r="BK31" s="32">
        <v>8.4868767977400008</v>
      </c>
      <c r="BL31" s="32">
        <v>3311.5031792300001</v>
      </c>
      <c r="BM31" s="32">
        <v>38974.0436147</v>
      </c>
      <c r="BN31" s="32">
        <v>5210.4410283099996</v>
      </c>
    </row>
    <row r="32" spans="1:66" x14ac:dyDescent="0.25">
      <c r="A32" s="15" t="s">
        <v>31</v>
      </c>
      <c r="B32" s="32">
        <v>78423.472217772927</v>
      </c>
      <c r="C32" s="32">
        <v>10.384223328909991</v>
      </c>
      <c r="D32" s="32">
        <v>7536.9465082142588</v>
      </c>
      <c r="E32" s="32">
        <v>803.49390868358853</v>
      </c>
      <c r="F32" s="32">
        <v>765.01760436415566</v>
      </c>
      <c r="G32" s="32">
        <v>20.844720640479995</v>
      </c>
      <c r="H32" s="32">
        <v>10259.501213335727</v>
      </c>
      <c r="I32" s="32">
        <v>52.625535498389986</v>
      </c>
      <c r="J32" s="32">
        <v>217.66930697446679</v>
      </c>
      <c r="K32" s="32">
        <v>111.86747568100799</v>
      </c>
      <c r="L32" s="32"/>
      <c r="M32" s="34" t="s">
        <v>31</v>
      </c>
      <c r="N32" s="32">
        <v>115.00864087399999</v>
      </c>
      <c r="O32" s="32">
        <v>53.5350237878</v>
      </c>
      <c r="P32" s="32">
        <v>33.6762494066</v>
      </c>
      <c r="Q32" s="32">
        <v>223.00457216500001</v>
      </c>
      <c r="R32" s="32">
        <v>1252.60151647</v>
      </c>
      <c r="S32" s="32">
        <v>78604.828488600004</v>
      </c>
      <c r="T32" s="32">
        <v>764.83891567900002</v>
      </c>
      <c r="U32" s="32">
        <v>218.53915850999999</v>
      </c>
      <c r="V32" s="32">
        <v>346.381087407</v>
      </c>
      <c r="W32" s="32">
        <v>157.235165365</v>
      </c>
      <c r="X32" s="32">
        <v>112.561852694</v>
      </c>
      <c r="Y32" s="32">
        <v>59.9209655867</v>
      </c>
      <c r="Z32" s="32">
        <v>187.79648732199999</v>
      </c>
      <c r="AA32" s="32">
        <v>1.08540028493</v>
      </c>
      <c r="AB32" s="32">
        <v>0</v>
      </c>
      <c r="AC32" s="32">
        <v>10.354632429900001</v>
      </c>
      <c r="AD32" s="32">
        <v>0</v>
      </c>
      <c r="AE32" s="32">
        <v>6741.1370852</v>
      </c>
      <c r="AF32" s="32">
        <v>689.09060071099998</v>
      </c>
      <c r="AG32" s="32">
        <v>7490.1486514999997</v>
      </c>
      <c r="AH32" s="32">
        <v>0</v>
      </c>
      <c r="AI32" s="32">
        <v>519.03701080099995</v>
      </c>
      <c r="AJ32" s="32">
        <v>1.25211961353E-2</v>
      </c>
      <c r="AK32" s="32">
        <v>6300.15849093</v>
      </c>
      <c r="AL32" s="32">
        <v>0.42375122780899999</v>
      </c>
      <c r="AM32" s="32">
        <v>0.32061913810300002</v>
      </c>
      <c r="AN32" s="32">
        <v>408.64760433599997</v>
      </c>
      <c r="AO32" s="32">
        <v>0.15959047063199999</v>
      </c>
      <c r="AP32" s="32">
        <v>0</v>
      </c>
      <c r="AQ32" s="32">
        <v>2.8176617735099999E-2</v>
      </c>
      <c r="AR32" s="32">
        <v>800.20300537499998</v>
      </c>
      <c r="AS32" s="32">
        <v>761.73542183500001</v>
      </c>
      <c r="AT32" s="32">
        <v>38.467583540299998</v>
      </c>
      <c r="AU32" s="32">
        <v>133.66740592100001</v>
      </c>
      <c r="AV32" s="32">
        <v>0</v>
      </c>
      <c r="AW32" s="32">
        <v>1.13826643187E-3</v>
      </c>
      <c r="AX32" s="32">
        <v>77.765496575699999</v>
      </c>
      <c r="AY32" s="32">
        <v>0.12122674623099999</v>
      </c>
      <c r="AZ32" s="32">
        <v>54.466130891699997</v>
      </c>
      <c r="BA32" s="32">
        <v>2.5042147589500002E-2</v>
      </c>
      <c r="BB32" s="32">
        <v>0.93792673181300001</v>
      </c>
      <c r="BC32" s="32">
        <v>216.19475699</v>
      </c>
      <c r="BD32" s="32">
        <v>0.338988554484</v>
      </c>
      <c r="BE32" s="32">
        <v>2.2877278562800001</v>
      </c>
      <c r="BF32" s="32">
        <v>7.6384540859900001E-3</v>
      </c>
      <c r="BG32" s="32">
        <v>20.737925068900001</v>
      </c>
      <c r="BH32" s="32">
        <v>0</v>
      </c>
      <c r="BI32" s="32">
        <v>1.5006684185700001</v>
      </c>
      <c r="BJ32" s="32">
        <v>1408.2312849800001</v>
      </c>
      <c r="BK32" s="32">
        <v>2.4012764450000001</v>
      </c>
      <c r="BL32" s="32">
        <v>842.85427280900001</v>
      </c>
      <c r="BM32" s="32">
        <v>10362.944759600001</v>
      </c>
      <c r="BN32" s="32">
        <v>1402.59396107</v>
      </c>
    </row>
    <row r="33" spans="1:66" x14ac:dyDescent="0.25">
      <c r="A33" s="15" t="s">
        <v>32</v>
      </c>
      <c r="B33" s="32">
        <v>780376.13426726859</v>
      </c>
      <c r="C33" s="32">
        <v>91.761240443509777</v>
      </c>
      <c r="D33" s="32">
        <v>62622.312454896419</v>
      </c>
      <c r="E33" s="32">
        <v>6468.0541907950246</v>
      </c>
      <c r="F33" s="32">
        <v>6135.0589515187885</v>
      </c>
      <c r="G33" s="32">
        <v>180.18240193405666</v>
      </c>
      <c r="H33" s="32">
        <v>107912.01651943506</v>
      </c>
      <c r="I33" s="32">
        <v>512.67301450750858</v>
      </c>
      <c r="J33" s="32">
        <v>1968.7161871411374</v>
      </c>
      <c r="K33" s="32">
        <v>1009.4849051394405</v>
      </c>
      <c r="L33" s="32"/>
      <c r="M33" s="34" t="s">
        <v>32</v>
      </c>
      <c r="N33" s="32">
        <v>1118.1403497199999</v>
      </c>
      <c r="O33" s="32">
        <v>532.49624115300003</v>
      </c>
      <c r="P33" s="32">
        <v>348.622452641</v>
      </c>
      <c r="Q33" s="32">
        <v>2049.9856659400002</v>
      </c>
      <c r="R33" s="32">
        <v>15029.231859</v>
      </c>
      <c r="S33" s="32">
        <v>782249.18055100006</v>
      </c>
      <c r="T33" s="32">
        <v>8484.4477444200002</v>
      </c>
      <c r="U33" s="32">
        <v>2569.3732125400002</v>
      </c>
      <c r="V33" s="32">
        <v>3687.7941177299999</v>
      </c>
      <c r="W33" s="32">
        <v>1441.7192517200001</v>
      </c>
      <c r="X33" s="32">
        <v>1028.75674839</v>
      </c>
      <c r="Y33" s="32">
        <v>499.038760524</v>
      </c>
      <c r="Z33" s="32">
        <v>1952.1893107999999</v>
      </c>
      <c r="AA33" s="32">
        <v>7.9551223030499996</v>
      </c>
      <c r="AB33" s="32">
        <v>0</v>
      </c>
      <c r="AC33" s="32">
        <v>91.735632011099995</v>
      </c>
      <c r="AD33" s="32">
        <v>0</v>
      </c>
      <c r="AE33" s="32">
        <v>56141.846401100003</v>
      </c>
      <c r="AF33" s="32">
        <v>5738.9454477999998</v>
      </c>
      <c r="AG33" s="32">
        <v>62379.8306094</v>
      </c>
      <c r="AH33" s="32">
        <v>0</v>
      </c>
      <c r="AI33" s="32">
        <v>5967.8992250299998</v>
      </c>
      <c r="AJ33" s="32">
        <v>0.186551992019</v>
      </c>
      <c r="AK33" s="32">
        <v>65191.453274500003</v>
      </c>
      <c r="AL33" s="32">
        <v>3.6588515308299998</v>
      </c>
      <c r="AM33" s="32">
        <v>3.9898466482599999</v>
      </c>
      <c r="AN33" s="32">
        <v>2957.73448293</v>
      </c>
      <c r="AO33" s="32">
        <v>1.2329718144599999</v>
      </c>
      <c r="AP33" s="32">
        <v>0</v>
      </c>
      <c r="AQ33" s="32">
        <v>0.27387491018900001</v>
      </c>
      <c r="AR33" s="32">
        <v>6454.9961162099999</v>
      </c>
      <c r="AS33" s="32">
        <v>6121.3225905199997</v>
      </c>
      <c r="AT33" s="32">
        <v>333.67352568699999</v>
      </c>
      <c r="AU33" s="32">
        <v>1245.4838775999999</v>
      </c>
      <c r="AV33" s="32">
        <v>0</v>
      </c>
      <c r="AW33" s="32">
        <v>1.6959258186600001E-2</v>
      </c>
      <c r="AX33" s="32">
        <v>752.38809305699999</v>
      </c>
      <c r="AY33" s="32">
        <v>1.8061616487300001</v>
      </c>
      <c r="AZ33" s="32">
        <v>478.08169755900002</v>
      </c>
      <c r="BA33" s="32">
        <v>0.37310327841599999</v>
      </c>
      <c r="BB33" s="32">
        <v>8.6223722294799998</v>
      </c>
      <c r="BC33" s="32">
        <v>1887.41674543</v>
      </c>
      <c r="BD33" s="32">
        <v>3.3851260761600002</v>
      </c>
      <c r="BE33" s="32">
        <v>22.0651123321</v>
      </c>
      <c r="BF33" s="32">
        <v>9.8449423954299994E-2</v>
      </c>
      <c r="BG33" s="32">
        <v>179.610423661</v>
      </c>
      <c r="BH33" s="32">
        <v>0</v>
      </c>
      <c r="BI33" s="32">
        <v>12.788580118100001</v>
      </c>
      <c r="BJ33" s="32">
        <v>14926.3608542</v>
      </c>
      <c r="BK33" s="32">
        <v>17.050909114300001</v>
      </c>
      <c r="BL33" s="32">
        <v>8640.5739650699998</v>
      </c>
      <c r="BM33" s="32">
        <v>109160.836643</v>
      </c>
      <c r="BN33" s="32">
        <v>15388.2333428</v>
      </c>
    </row>
    <row r="34" spans="1:66" x14ac:dyDescent="0.25">
      <c r="A34" s="15" t="s">
        <v>33</v>
      </c>
      <c r="B34" s="32">
        <v>462850.94843331486</v>
      </c>
      <c r="C34" s="32">
        <v>62.203221463216657</v>
      </c>
      <c r="D34" s="32">
        <v>46950.299907617249</v>
      </c>
      <c r="E34" s="32">
        <v>4799.1707897922406</v>
      </c>
      <c r="F34" s="32">
        <v>4568.2739480700493</v>
      </c>
      <c r="G34" s="32">
        <v>130.81158308113527</v>
      </c>
      <c r="H34" s="32">
        <v>61752.772587483661</v>
      </c>
      <c r="I34" s="32">
        <v>304.82073376363985</v>
      </c>
      <c r="J34" s="32">
        <v>1223.060202443653</v>
      </c>
      <c r="K34" s="32">
        <v>631.73689248830317</v>
      </c>
      <c r="L34" s="32"/>
      <c r="M34" s="34" t="s">
        <v>33</v>
      </c>
      <c r="N34" s="32">
        <v>680.34294846499995</v>
      </c>
      <c r="O34" s="32">
        <v>319.48058007899999</v>
      </c>
      <c r="P34" s="32">
        <v>199.51747695500001</v>
      </c>
      <c r="Q34" s="32">
        <v>1286.0529354400001</v>
      </c>
      <c r="R34" s="32">
        <v>7660.9040408700002</v>
      </c>
      <c r="S34" s="32">
        <v>463827.99160100002</v>
      </c>
      <c r="T34" s="32">
        <v>4624.4269956799999</v>
      </c>
      <c r="U34" s="32">
        <v>1332.6243882199999</v>
      </c>
      <c r="V34" s="32">
        <v>2369.0887694899998</v>
      </c>
      <c r="W34" s="32">
        <v>910.19384001200001</v>
      </c>
      <c r="X34" s="32">
        <v>645.46377125799995</v>
      </c>
      <c r="Y34" s="32">
        <v>373.54274622499997</v>
      </c>
      <c r="Z34" s="32">
        <v>1125.9490139899999</v>
      </c>
      <c r="AA34" s="32">
        <v>6.2645976278199997</v>
      </c>
      <c r="AB34" s="32">
        <v>0</v>
      </c>
      <c r="AC34" s="32">
        <v>62.064557757499998</v>
      </c>
      <c r="AD34" s="32">
        <v>0</v>
      </c>
      <c r="AE34" s="32">
        <v>42023.5556287</v>
      </c>
      <c r="AF34" s="32">
        <v>4295.74674813</v>
      </c>
      <c r="AG34" s="32">
        <v>46692.8451231</v>
      </c>
      <c r="AH34" s="32">
        <v>0</v>
      </c>
      <c r="AI34" s="32">
        <v>3151.8460581200002</v>
      </c>
      <c r="AJ34" s="32">
        <v>0.14628576260600001</v>
      </c>
      <c r="AK34" s="32">
        <v>37859.750228299999</v>
      </c>
      <c r="AL34" s="32">
        <v>2.8388701549299999</v>
      </c>
      <c r="AM34" s="32">
        <v>3.16139370393</v>
      </c>
      <c r="AN34" s="32">
        <v>2392.3283635600001</v>
      </c>
      <c r="AO34" s="32">
        <v>0.96755651372100004</v>
      </c>
      <c r="AP34" s="32">
        <v>0</v>
      </c>
      <c r="AQ34" s="32">
        <v>0.220825698066</v>
      </c>
      <c r="AR34" s="32">
        <v>4779.5141367599999</v>
      </c>
      <c r="AS34" s="32">
        <v>4548.6643866100003</v>
      </c>
      <c r="AT34" s="32">
        <v>230.84975015000001</v>
      </c>
      <c r="AU34" s="32">
        <v>819.35594058499998</v>
      </c>
      <c r="AV34" s="32">
        <v>0</v>
      </c>
      <c r="AW34" s="32">
        <v>1.32986760804E-2</v>
      </c>
      <c r="AX34" s="32">
        <v>474.989973545</v>
      </c>
      <c r="AY34" s="32">
        <v>1.41631123718</v>
      </c>
      <c r="AZ34" s="32">
        <v>333.07295074299998</v>
      </c>
      <c r="BA34" s="32">
        <v>0.29257160688299999</v>
      </c>
      <c r="BB34" s="32">
        <v>6.6557252593499996</v>
      </c>
      <c r="BC34" s="32">
        <v>1312.7564861599999</v>
      </c>
      <c r="BD34" s="32">
        <v>2.1612650093400001</v>
      </c>
      <c r="BE34" s="32">
        <v>17.567871033999999</v>
      </c>
      <c r="BF34" s="32">
        <v>7.7838484035800001E-2</v>
      </c>
      <c r="BG34" s="32">
        <v>130.15919801499999</v>
      </c>
      <c r="BH34" s="32">
        <v>0</v>
      </c>
      <c r="BI34" s="32">
        <v>9.21444724861</v>
      </c>
      <c r="BJ34" s="32">
        <v>8506.1615205599992</v>
      </c>
      <c r="BK34" s="32">
        <v>13.7733129738</v>
      </c>
      <c r="BL34" s="32">
        <v>5006.4023063000004</v>
      </c>
      <c r="BM34" s="32">
        <v>62549.436251899999</v>
      </c>
      <c r="BN34" s="32">
        <v>8404.1710343300001</v>
      </c>
    </row>
    <row r="35" spans="1:66" x14ac:dyDescent="0.25">
      <c r="A35" s="15" t="s">
        <v>34</v>
      </c>
      <c r="B35" s="32">
        <v>62663.035438742059</v>
      </c>
      <c r="C35" s="32">
        <v>30.293852372626805</v>
      </c>
      <c r="D35" s="32">
        <v>31168.693370457244</v>
      </c>
      <c r="E35" s="32">
        <v>2831.6964566987226</v>
      </c>
      <c r="F35" s="32">
        <v>2736.8980355035415</v>
      </c>
      <c r="G35" s="32">
        <v>67.256434955707377</v>
      </c>
      <c r="H35" s="32">
        <v>10447.778174787349</v>
      </c>
      <c r="I35" s="32">
        <v>172.36524748167403</v>
      </c>
      <c r="J35" s="32">
        <v>182.2698361711214</v>
      </c>
      <c r="K35" s="32">
        <v>374.00489633287856</v>
      </c>
      <c r="L35" s="32"/>
      <c r="M35" s="34" t="s">
        <v>34</v>
      </c>
      <c r="N35" s="32">
        <v>229.11982269000001</v>
      </c>
      <c r="O35" s="32">
        <v>171.807844773</v>
      </c>
      <c r="P35" s="32">
        <v>63.422530778199999</v>
      </c>
      <c r="Q35" s="32">
        <v>184.82831211000001</v>
      </c>
      <c r="R35" s="32">
        <v>1175.01978407</v>
      </c>
      <c r="S35" s="32">
        <v>62581.7829986</v>
      </c>
      <c r="T35" s="32">
        <v>1238.09844333</v>
      </c>
      <c r="U35" s="32">
        <v>244.85014506100001</v>
      </c>
      <c r="V35" s="32">
        <v>251.620321725</v>
      </c>
      <c r="W35" s="32">
        <v>472.837069445</v>
      </c>
      <c r="X35" s="32">
        <v>371.86647492399999</v>
      </c>
      <c r="Y35" s="32">
        <v>247.123094966</v>
      </c>
      <c r="Z35" s="32">
        <v>166.811356448</v>
      </c>
      <c r="AA35" s="32">
        <v>4.2220387102299997</v>
      </c>
      <c r="AB35" s="32">
        <v>0</v>
      </c>
      <c r="AC35" s="32">
        <v>30.059120160599999</v>
      </c>
      <c r="AD35" s="32">
        <v>0</v>
      </c>
      <c r="AE35" s="32">
        <v>27801.354446099998</v>
      </c>
      <c r="AF35" s="32">
        <v>2841.9091809699999</v>
      </c>
      <c r="AG35" s="32">
        <v>30890.3867221</v>
      </c>
      <c r="AH35" s="32">
        <v>0</v>
      </c>
      <c r="AI35" s="32">
        <v>639.28744297100002</v>
      </c>
      <c r="AJ35" s="32">
        <v>7.0424291759700001E-3</v>
      </c>
      <c r="AK35" s="32">
        <v>5866.3137040600004</v>
      </c>
      <c r="AL35" s="32">
        <v>1.56162669599</v>
      </c>
      <c r="AM35" s="32">
        <v>0.64217436884400003</v>
      </c>
      <c r="AN35" s="32">
        <v>1971.25497655</v>
      </c>
      <c r="AO35" s="32">
        <v>0.68329873884600001</v>
      </c>
      <c r="AP35" s="32">
        <v>0</v>
      </c>
      <c r="AQ35" s="32">
        <v>0.10145698440799999</v>
      </c>
      <c r="AR35" s="32">
        <v>2808.4942103200001</v>
      </c>
      <c r="AS35" s="32">
        <v>2714.3028075299999</v>
      </c>
      <c r="AT35" s="32">
        <v>94.191402789899996</v>
      </c>
      <c r="AU35" s="32">
        <v>199.05903230300001</v>
      </c>
      <c r="AV35" s="32">
        <v>0</v>
      </c>
      <c r="AW35" s="32">
        <v>6.4022440814200002E-4</v>
      </c>
      <c r="AX35" s="32">
        <v>62.275624222200001</v>
      </c>
      <c r="AY35" s="32">
        <v>6.8183532820800002E-2</v>
      </c>
      <c r="AZ35" s="32">
        <v>133.46410006799999</v>
      </c>
      <c r="BA35" s="32">
        <v>1.40848766842E-2</v>
      </c>
      <c r="BB35" s="32">
        <v>3.1211021092700002</v>
      </c>
      <c r="BC35" s="32">
        <v>532.91886594200002</v>
      </c>
      <c r="BD35" s="32">
        <v>0.23040964962999999</v>
      </c>
      <c r="BE35" s="32">
        <v>7.9488306222</v>
      </c>
      <c r="BF35" s="32">
        <v>1.3307880884300001E-2</v>
      </c>
      <c r="BG35" s="32">
        <v>66.685349712800004</v>
      </c>
      <c r="BH35" s="32">
        <v>0</v>
      </c>
      <c r="BI35" s="32">
        <v>3.6338249867900001</v>
      </c>
      <c r="BJ35" s="32">
        <v>1171.0459338000001</v>
      </c>
      <c r="BK35" s="32">
        <v>11.085678507200001</v>
      </c>
      <c r="BL35" s="32">
        <v>918.67300228399995</v>
      </c>
      <c r="BM35" s="32">
        <v>10498.2969564</v>
      </c>
      <c r="BN35" s="32">
        <v>1214.9256439200001</v>
      </c>
    </row>
    <row r="36" spans="1:66" x14ac:dyDescent="0.25">
      <c r="A36" s="15" t="s">
        <v>35</v>
      </c>
      <c r="B36" s="32">
        <v>599832.48511063587</v>
      </c>
      <c r="C36" s="32">
        <v>80.727947564224976</v>
      </c>
      <c r="D36" s="32">
        <v>62035.397000183082</v>
      </c>
      <c r="E36" s="32">
        <v>5936.4417915470622</v>
      </c>
      <c r="F36" s="32">
        <v>5653.7465979673625</v>
      </c>
      <c r="G36" s="32">
        <v>171.42599909905618</v>
      </c>
      <c r="H36" s="32">
        <v>68739.323088870151</v>
      </c>
      <c r="I36" s="32">
        <v>397.07054728282134</v>
      </c>
      <c r="J36" s="32">
        <v>1432.357940499011</v>
      </c>
      <c r="K36" s="32">
        <v>800.14604258809186</v>
      </c>
      <c r="L36" s="32"/>
      <c r="M36" s="34" t="s">
        <v>35</v>
      </c>
      <c r="N36" s="32">
        <v>820.16033955099999</v>
      </c>
      <c r="O36" s="32">
        <v>418.95806762699999</v>
      </c>
      <c r="P36" s="32">
        <v>234.080887426</v>
      </c>
      <c r="Q36" s="32">
        <v>1518.6138742099999</v>
      </c>
      <c r="R36" s="32">
        <v>8980.6456734599997</v>
      </c>
      <c r="S36" s="32">
        <v>600841.02668600006</v>
      </c>
      <c r="T36" s="32">
        <v>5438.5431434100001</v>
      </c>
      <c r="U36" s="32">
        <v>1563.5344818599999</v>
      </c>
      <c r="V36" s="32">
        <v>2289.0248731699999</v>
      </c>
      <c r="W36" s="32">
        <v>1125.8747133899999</v>
      </c>
      <c r="X36" s="32">
        <v>820.56655636400001</v>
      </c>
      <c r="Y36" s="32">
        <v>493.12497954200001</v>
      </c>
      <c r="Z36" s="32">
        <v>1273.3186981399999</v>
      </c>
      <c r="AA36" s="32">
        <v>7.4845235934299996</v>
      </c>
      <c r="AB36" s="32">
        <v>0</v>
      </c>
      <c r="AC36" s="32">
        <v>80.460458260300001</v>
      </c>
      <c r="AD36" s="32">
        <v>0</v>
      </c>
      <c r="AE36" s="32">
        <v>55476.514285700003</v>
      </c>
      <c r="AF36" s="32">
        <v>5670.9337831100001</v>
      </c>
      <c r="AG36" s="32">
        <v>61640.573048300001</v>
      </c>
      <c r="AH36" s="32">
        <v>0</v>
      </c>
      <c r="AI36" s="32">
        <v>3698.5432645400001</v>
      </c>
      <c r="AJ36" s="32">
        <v>0.198982084911</v>
      </c>
      <c r="AK36" s="32">
        <v>41644.284920099999</v>
      </c>
      <c r="AL36" s="32">
        <v>3.6031106174600001</v>
      </c>
      <c r="AM36" s="32">
        <v>4.2362327573799998</v>
      </c>
      <c r="AN36" s="32">
        <v>2982.3662909999998</v>
      </c>
      <c r="AO36" s="32">
        <v>1.20884318612</v>
      </c>
      <c r="AP36" s="32">
        <v>0</v>
      </c>
      <c r="AQ36" s="32">
        <v>0.28851024653200003</v>
      </c>
      <c r="AR36" s="32">
        <v>5902.5325385699998</v>
      </c>
      <c r="AS36" s="32">
        <v>5620.33352973</v>
      </c>
      <c r="AT36" s="32">
        <v>282.19900883499997</v>
      </c>
      <c r="AU36" s="32">
        <v>996.82680984599995</v>
      </c>
      <c r="AV36" s="32">
        <v>0</v>
      </c>
      <c r="AW36" s="32">
        <v>1.80892729355E-2</v>
      </c>
      <c r="AX36" s="32">
        <v>573.12486654899999</v>
      </c>
      <c r="AY36" s="32">
        <v>1.9265065907200001</v>
      </c>
      <c r="AZ36" s="32">
        <v>409.08637147899998</v>
      </c>
      <c r="BA36" s="32">
        <v>0.39796364853900001</v>
      </c>
      <c r="BB36" s="32">
        <v>8.5188556152300006</v>
      </c>
      <c r="BC36" s="32">
        <v>1609.7733041199999</v>
      </c>
      <c r="BD36" s="32">
        <v>2.63408304337</v>
      </c>
      <c r="BE36" s="32">
        <v>22.848269151299998</v>
      </c>
      <c r="BF36" s="32">
        <v>0.104629590348</v>
      </c>
      <c r="BG36" s="32">
        <v>170.40770943999999</v>
      </c>
      <c r="BH36" s="32">
        <v>0</v>
      </c>
      <c r="BI36" s="32">
        <v>11.4010907575</v>
      </c>
      <c r="BJ36" s="32">
        <v>9239.2764510600009</v>
      </c>
      <c r="BK36" s="32">
        <v>16.441540386900002</v>
      </c>
      <c r="BL36" s="32">
        <v>5831.4487689600001</v>
      </c>
      <c r="BM36" s="32">
        <v>69465.0596009</v>
      </c>
      <c r="BN36" s="32">
        <v>9456.9594517700007</v>
      </c>
    </row>
    <row r="37" spans="1:66" x14ac:dyDescent="0.25">
      <c r="A37" s="15" t="s">
        <v>36</v>
      </c>
      <c r="B37" s="32">
        <v>198251.70003971327</v>
      </c>
      <c r="C37" s="32">
        <v>30.34558244178659</v>
      </c>
      <c r="D37" s="32">
        <v>24650.390973821774</v>
      </c>
      <c r="E37" s="32">
        <v>2423.1592731574519</v>
      </c>
      <c r="F37" s="32">
        <v>2315.9605280348828</v>
      </c>
      <c r="G37" s="32">
        <v>63.234268433002057</v>
      </c>
      <c r="H37" s="32">
        <v>27815.23443679194</v>
      </c>
      <c r="I37" s="32">
        <v>151.16185846113925</v>
      </c>
      <c r="J37" s="32">
        <v>565.20164492410629</v>
      </c>
      <c r="K37" s="32">
        <v>318.30734784693681</v>
      </c>
      <c r="L37" s="32"/>
      <c r="M37" s="34" t="s">
        <v>36</v>
      </c>
      <c r="N37" s="32">
        <v>322.986026864</v>
      </c>
      <c r="O37" s="32">
        <v>154.786182419</v>
      </c>
      <c r="P37" s="32">
        <v>93.380373491200004</v>
      </c>
      <c r="Q37" s="32">
        <v>585.43318579699996</v>
      </c>
      <c r="R37" s="32">
        <v>3266.3392769900001</v>
      </c>
      <c r="S37" s="32">
        <v>198847.329264</v>
      </c>
      <c r="T37" s="32">
        <v>2075.3342678600002</v>
      </c>
      <c r="U37" s="32">
        <v>576.09881437900003</v>
      </c>
      <c r="V37" s="32">
        <v>992.40109729100004</v>
      </c>
      <c r="W37" s="32">
        <v>449.06692965500002</v>
      </c>
      <c r="X37" s="32">
        <v>321.16369541900002</v>
      </c>
      <c r="Y37" s="32">
        <v>195.99337857200001</v>
      </c>
      <c r="Z37" s="32">
        <v>503.11578406899997</v>
      </c>
      <c r="AA37" s="32">
        <v>3.3283609250200001</v>
      </c>
      <c r="AB37" s="32">
        <v>0</v>
      </c>
      <c r="AC37" s="32">
        <v>30.2619815091</v>
      </c>
      <c r="AD37" s="32">
        <v>0</v>
      </c>
      <c r="AE37" s="32">
        <v>22049.243789</v>
      </c>
      <c r="AF37" s="32">
        <v>2253.9237430899998</v>
      </c>
      <c r="AG37" s="32">
        <v>24499.1609107</v>
      </c>
      <c r="AH37" s="32">
        <v>0</v>
      </c>
      <c r="AI37" s="32">
        <v>1378.7458670000001</v>
      </c>
      <c r="AJ37" s="32">
        <v>4.5101522579199999E-2</v>
      </c>
      <c r="AK37" s="32">
        <v>17183.174192800001</v>
      </c>
      <c r="AL37" s="32">
        <v>1.3602047479799999</v>
      </c>
      <c r="AM37" s="32">
        <v>1.1300604998999999</v>
      </c>
      <c r="AN37" s="32">
        <v>1339.5793960399999</v>
      </c>
      <c r="AO37" s="32">
        <v>0.51124139254900003</v>
      </c>
      <c r="AP37" s="32">
        <v>0</v>
      </c>
      <c r="AQ37" s="32">
        <v>9.6883638728599994E-2</v>
      </c>
      <c r="AR37" s="32">
        <v>2411.13530524</v>
      </c>
      <c r="AS37" s="32">
        <v>2304.02089342</v>
      </c>
      <c r="AT37" s="32">
        <v>107.114411823</v>
      </c>
      <c r="AU37" s="32">
        <v>347.57255116699997</v>
      </c>
      <c r="AV37" s="32">
        <v>0</v>
      </c>
      <c r="AW37" s="32">
        <v>4.1001330036299997E-3</v>
      </c>
      <c r="AX37" s="32">
        <v>189.99729952800001</v>
      </c>
      <c r="AY37" s="32">
        <v>0.43666475183100001</v>
      </c>
      <c r="AZ37" s="32">
        <v>153.037462414</v>
      </c>
      <c r="BA37" s="32">
        <v>9.0203034188199999E-2</v>
      </c>
      <c r="BB37" s="32">
        <v>3.0173528162399998</v>
      </c>
      <c r="BC37" s="32">
        <v>606.12769219100005</v>
      </c>
      <c r="BD37" s="32">
        <v>0.83884660339399997</v>
      </c>
      <c r="BE37" s="32">
        <v>7.7239011997600002</v>
      </c>
      <c r="BF37" s="32">
        <v>2.7030077657800002E-2</v>
      </c>
      <c r="BG37" s="32">
        <v>62.906243693199997</v>
      </c>
      <c r="BH37" s="32">
        <v>0</v>
      </c>
      <c r="BI37" s="32">
        <v>4.1549325985400003</v>
      </c>
      <c r="BJ37" s="32">
        <v>3837.1821669800001</v>
      </c>
      <c r="BK37" s="32">
        <v>7.6309685937199996</v>
      </c>
      <c r="BL37" s="32">
        <v>2247.2656834200002</v>
      </c>
      <c r="BM37" s="32">
        <v>28203.498252099998</v>
      </c>
      <c r="BN37" s="32">
        <v>3756.1509768400001</v>
      </c>
    </row>
    <row r="38" spans="1:66" x14ac:dyDescent="0.25">
      <c r="A38" s="15" t="s">
        <v>37</v>
      </c>
      <c r="B38" s="32">
        <v>203781.54724962226</v>
      </c>
      <c r="C38" s="32">
        <v>27.842245480714553</v>
      </c>
      <c r="D38" s="32">
        <v>20570.783799217079</v>
      </c>
      <c r="E38" s="32">
        <v>2210.4307774008635</v>
      </c>
      <c r="F38" s="32">
        <v>2101.6516912927173</v>
      </c>
      <c r="G38" s="32">
        <v>56.663320242038481</v>
      </c>
      <c r="H38" s="32">
        <v>29076.544260232993</v>
      </c>
      <c r="I38" s="32">
        <v>143.57429200732369</v>
      </c>
      <c r="J38" s="32">
        <v>573.48614493713012</v>
      </c>
      <c r="K38" s="32">
        <v>299.79245016633502</v>
      </c>
      <c r="L38" s="32"/>
      <c r="M38" s="34" t="s">
        <v>37</v>
      </c>
      <c r="N38" s="32">
        <v>309.65725038199997</v>
      </c>
      <c r="O38" s="32">
        <v>148.36396919000001</v>
      </c>
      <c r="P38" s="32">
        <v>99.767125427799996</v>
      </c>
      <c r="Q38" s="32">
        <v>595.34404914200002</v>
      </c>
      <c r="R38" s="32">
        <v>4002.7603141599998</v>
      </c>
      <c r="S38" s="32">
        <v>204202.374751</v>
      </c>
      <c r="T38" s="32">
        <v>2351.85983128</v>
      </c>
      <c r="U38" s="32">
        <v>691.30753288699998</v>
      </c>
      <c r="V38" s="32">
        <v>826.22184473499999</v>
      </c>
      <c r="W38" s="32">
        <v>426.00947200500002</v>
      </c>
      <c r="X38" s="32">
        <v>304.27543131499999</v>
      </c>
      <c r="Y38" s="32">
        <v>163.69630897600001</v>
      </c>
      <c r="Z38" s="32">
        <v>528.72542263599996</v>
      </c>
      <c r="AA38" s="32">
        <v>2.7222739862699998</v>
      </c>
      <c r="AB38" s="32">
        <v>0</v>
      </c>
      <c r="AC38" s="32">
        <v>27.7859508152</v>
      </c>
      <c r="AD38" s="32">
        <v>0</v>
      </c>
      <c r="AE38" s="32">
        <v>18415.863723300001</v>
      </c>
      <c r="AF38" s="32">
        <v>1882.51115583</v>
      </c>
      <c r="AG38" s="32">
        <v>20462.071188099999</v>
      </c>
      <c r="AH38" s="32">
        <v>0</v>
      </c>
      <c r="AI38" s="32">
        <v>1620.0975932399999</v>
      </c>
      <c r="AJ38" s="32">
        <v>4.9062738447000001E-2</v>
      </c>
      <c r="AK38" s="32">
        <v>17556.505940499999</v>
      </c>
      <c r="AL38" s="32">
        <v>1.213760543</v>
      </c>
      <c r="AM38" s="32">
        <v>1.1262767279000001</v>
      </c>
      <c r="AN38" s="32">
        <v>1080.7941347000001</v>
      </c>
      <c r="AO38" s="32">
        <v>0.433525551018</v>
      </c>
      <c r="AP38" s="32">
        <v>0</v>
      </c>
      <c r="AQ38" s="32">
        <v>8.6301032711099998E-2</v>
      </c>
      <c r="AR38" s="32">
        <v>2202.9332672999999</v>
      </c>
      <c r="AS38" s="32">
        <v>2094.11392015</v>
      </c>
      <c r="AT38" s="32">
        <v>108.819347142</v>
      </c>
      <c r="AU38" s="32">
        <v>389.63287332800002</v>
      </c>
      <c r="AV38" s="32">
        <v>0</v>
      </c>
      <c r="AW38" s="32">
        <v>4.4602470819100001E-3</v>
      </c>
      <c r="AX38" s="32">
        <v>229.98380750999999</v>
      </c>
      <c r="AY38" s="32">
        <v>0.47501557939099998</v>
      </c>
      <c r="AZ38" s="32">
        <v>155.124294061</v>
      </c>
      <c r="BA38" s="32">
        <v>9.8125376553800006E-2</v>
      </c>
      <c r="BB38" s="32">
        <v>2.7720796676499999</v>
      </c>
      <c r="BC38" s="32">
        <v>613.94986393099998</v>
      </c>
      <c r="BD38" s="32">
        <v>1.02066992852</v>
      </c>
      <c r="BE38" s="32">
        <v>6.9649685249399997</v>
      </c>
      <c r="BF38" s="32">
        <v>2.7393193251700001E-2</v>
      </c>
      <c r="BG38" s="32">
        <v>56.400822916599999</v>
      </c>
      <c r="BH38" s="32">
        <v>0</v>
      </c>
      <c r="BI38" s="32">
        <v>3.7659159278700001</v>
      </c>
      <c r="BJ38" s="32">
        <v>3984.7843190799999</v>
      </c>
      <c r="BK38" s="32">
        <v>6.1080950319799996</v>
      </c>
      <c r="BL38" s="32">
        <v>2412.3118536900001</v>
      </c>
      <c r="BM38" s="32">
        <v>29380.004252899998</v>
      </c>
      <c r="BN38" s="32">
        <v>4158.32222482</v>
      </c>
    </row>
    <row r="39" spans="1:66" x14ac:dyDescent="0.25">
      <c r="A39" s="15" t="s">
        <v>38</v>
      </c>
      <c r="B39" s="32">
        <v>555124.73418333684</v>
      </c>
      <c r="C39" s="32">
        <v>64.402701676759079</v>
      </c>
      <c r="D39" s="32">
        <v>46193.620950108765</v>
      </c>
      <c r="E39" s="32">
        <v>5019.3985314826359</v>
      </c>
      <c r="F39" s="32">
        <v>4762.5679637822313</v>
      </c>
      <c r="G39" s="32">
        <v>133.91399398530928</v>
      </c>
      <c r="H39" s="32">
        <v>71263.593175840622</v>
      </c>
      <c r="I39" s="32">
        <v>348.93390736252746</v>
      </c>
      <c r="J39" s="32">
        <v>1405.7967974010903</v>
      </c>
      <c r="K39" s="32">
        <v>720.1882784844239</v>
      </c>
      <c r="L39" s="32"/>
      <c r="M39" s="34" t="s">
        <v>131</v>
      </c>
      <c r="N39" s="32">
        <v>769.61715165099997</v>
      </c>
      <c r="O39" s="32">
        <v>368.03276443599998</v>
      </c>
      <c r="P39" s="32">
        <v>232.27832839000001</v>
      </c>
      <c r="Q39" s="32">
        <v>1480.6298797300001</v>
      </c>
      <c r="R39" s="32">
        <v>9616.9577521699994</v>
      </c>
      <c r="S39" s="32">
        <v>555907.56269799999</v>
      </c>
      <c r="T39" s="32">
        <v>5552.4896526100001</v>
      </c>
      <c r="U39" s="32">
        <v>1653.54914454</v>
      </c>
      <c r="V39" s="32">
        <v>2420.2462987499998</v>
      </c>
      <c r="W39" s="32">
        <v>1026.52701572</v>
      </c>
      <c r="X39" s="32">
        <v>739.29540032900002</v>
      </c>
      <c r="Y39" s="32">
        <v>367.37611133799999</v>
      </c>
      <c r="Z39" s="32">
        <v>1308.3049015900001</v>
      </c>
      <c r="AA39" s="32">
        <v>6.1111991576199998</v>
      </c>
      <c r="AB39" s="32">
        <v>0</v>
      </c>
      <c r="AC39" s="32">
        <v>64.269863689800005</v>
      </c>
      <c r="AD39" s="32">
        <v>0</v>
      </c>
      <c r="AE39" s="32">
        <v>41329.805161700002</v>
      </c>
      <c r="AF39" s="32">
        <v>4224.8261408199996</v>
      </c>
      <c r="AG39" s="32">
        <v>45922.007413799998</v>
      </c>
      <c r="AH39" s="32">
        <v>0</v>
      </c>
      <c r="AI39" s="32">
        <v>3868.4568191100002</v>
      </c>
      <c r="AJ39" s="32">
        <v>0.18606796221300001</v>
      </c>
      <c r="AK39" s="32">
        <v>43107.018645299999</v>
      </c>
      <c r="AL39" s="32">
        <v>3.0278896302299998</v>
      </c>
      <c r="AM39" s="32">
        <v>3.8246446428200001</v>
      </c>
      <c r="AN39" s="32">
        <v>2293.9994507199999</v>
      </c>
      <c r="AO39" s="32">
        <v>0.97150661584999998</v>
      </c>
      <c r="AP39" s="32">
        <v>0</v>
      </c>
      <c r="AQ39" s="32">
        <v>0.244459674598</v>
      </c>
      <c r="AR39" s="32">
        <v>5003.4129107500003</v>
      </c>
      <c r="AS39" s="32">
        <v>4746.45837682</v>
      </c>
      <c r="AT39" s="32">
        <v>256.95453392600001</v>
      </c>
      <c r="AU39" s="32">
        <v>962.63434244400003</v>
      </c>
      <c r="AV39" s="32">
        <v>0</v>
      </c>
      <c r="AW39" s="32">
        <v>1.6915251520899999E-2</v>
      </c>
      <c r="AX39" s="32">
        <v>577.47633195000003</v>
      </c>
      <c r="AY39" s="32">
        <v>1.8014733170199999</v>
      </c>
      <c r="AZ39" s="32">
        <v>371.969809763</v>
      </c>
      <c r="BA39" s="32">
        <v>0.37213578586500001</v>
      </c>
      <c r="BB39" s="32">
        <v>7.3155924094899998</v>
      </c>
      <c r="BC39" s="32">
        <v>1463.0313109199999</v>
      </c>
      <c r="BD39" s="32">
        <v>2.6519368242399999</v>
      </c>
      <c r="BE39" s="32">
        <v>19.4776803243</v>
      </c>
      <c r="BF39" s="32">
        <v>9.5172634578400001E-2</v>
      </c>
      <c r="BG39" s="32">
        <v>133.26149168699999</v>
      </c>
      <c r="BH39" s="32">
        <v>0</v>
      </c>
      <c r="BI39" s="32">
        <v>10.0184060379</v>
      </c>
      <c r="BJ39" s="32">
        <v>9721.4694299999992</v>
      </c>
      <c r="BK39" s="32">
        <v>13.003302043</v>
      </c>
      <c r="BL39" s="32">
        <v>5881.5805997999996</v>
      </c>
      <c r="BM39" s="32">
        <v>71939.063619399996</v>
      </c>
      <c r="BN39" s="32">
        <v>9986.6979615300006</v>
      </c>
    </row>
    <row r="40" spans="1:66" x14ac:dyDescent="0.25">
      <c r="A40" s="15" t="s">
        <v>39</v>
      </c>
      <c r="B40" s="32">
        <v>43267.446404317627</v>
      </c>
      <c r="C40" s="32">
        <v>4.8028654605216792</v>
      </c>
      <c r="D40" s="32">
        <v>3505.5954758093817</v>
      </c>
      <c r="E40" s="32">
        <v>319.53871159686469</v>
      </c>
      <c r="F40" s="32">
        <v>303.34721457959989</v>
      </c>
      <c r="G40" s="32">
        <v>9.9874641083506166</v>
      </c>
      <c r="H40" s="32">
        <v>5173.8898919353587</v>
      </c>
      <c r="I40" s="32">
        <v>23.481270735562596</v>
      </c>
      <c r="J40" s="32">
        <v>100.82331050827069</v>
      </c>
      <c r="K40" s="32">
        <v>44.469234212458026</v>
      </c>
      <c r="L40" s="32"/>
      <c r="M40" s="34" t="s">
        <v>39</v>
      </c>
      <c r="N40" s="32">
        <v>53.962672355000002</v>
      </c>
      <c r="O40" s="32">
        <v>25.217643051300001</v>
      </c>
      <c r="P40" s="32">
        <v>16.550902966399999</v>
      </c>
      <c r="Q40" s="32">
        <v>107.48394418300001</v>
      </c>
      <c r="R40" s="32">
        <v>707.20346037499996</v>
      </c>
      <c r="S40" s="32">
        <v>43450.661288299998</v>
      </c>
      <c r="T40" s="32">
        <v>401.854956018</v>
      </c>
      <c r="U40" s="32">
        <v>121.105861316</v>
      </c>
      <c r="V40" s="32">
        <v>192.74148596399999</v>
      </c>
      <c r="W40" s="32">
        <v>66.411191130800006</v>
      </c>
      <c r="X40" s="32">
        <v>46.173680847</v>
      </c>
      <c r="Y40" s="32">
        <v>27.994863896599998</v>
      </c>
      <c r="Z40" s="32">
        <v>94.952914116700001</v>
      </c>
      <c r="AA40" s="32">
        <v>0.40426436343200001</v>
      </c>
      <c r="AB40" s="32">
        <v>0</v>
      </c>
      <c r="AC40" s="32">
        <v>4.8116022432000003</v>
      </c>
      <c r="AD40" s="32">
        <v>0</v>
      </c>
      <c r="AE40" s="32">
        <v>3149.4182421400001</v>
      </c>
      <c r="AF40" s="32">
        <v>321.94192910999999</v>
      </c>
      <c r="AG40" s="32">
        <v>3499.3550351499998</v>
      </c>
      <c r="AH40" s="32">
        <v>0</v>
      </c>
      <c r="AI40" s="32">
        <v>282.118061775</v>
      </c>
      <c r="AJ40" s="32">
        <v>1.5948916373199999E-2</v>
      </c>
      <c r="AK40" s="32">
        <v>3146.5458756200001</v>
      </c>
      <c r="AL40" s="32">
        <v>0.211860628207</v>
      </c>
      <c r="AM40" s="32">
        <v>0.31590701235099999</v>
      </c>
      <c r="AN40" s="32">
        <v>146.18158016300001</v>
      </c>
      <c r="AO40" s="32">
        <v>6.3444533253999999E-2</v>
      </c>
      <c r="AP40" s="32">
        <v>0</v>
      </c>
      <c r="AQ40" s="32">
        <v>1.8743375386499998E-2</v>
      </c>
      <c r="AR40" s="32">
        <v>319.02623977100001</v>
      </c>
      <c r="AS40" s="32">
        <v>302.79079617399998</v>
      </c>
      <c r="AT40" s="32">
        <v>16.235443597500002</v>
      </c>
      <c r="AU40" s="32">
        <v>61.220732155</v>
      </c>
      <c r="AV40" s="32">
        <v>0</v>
      </c>
      <c r="AW40" s="32">
        <v>1.4498996897E-3</v>
      </c>
      <c r="AX40" s="32">
        <v>36.3484120659</v>
      </c>
      <c r="AY40" s="32">
        <v>0.15441348666499999</v>
      </c>
      <c r="AZ40" s="32">
        <v>23.878697068400001</v>
      </c>
      <c r="BA40" s="32">
        <v>3.1897845753600003E-2</v>
      </c>
      <c r="BB40" s="32">
        <v>0.52857514288700003</v>
      </c>
      <c r="BC40" s="32">
        <v>93.384876182900001</v>
      </c>
      <c r="BD40" s="32">
        <v>0.17224774439599999</v>
      </c>
      <c r="BE40" s="32">
        <v>1.4750325303</v>
      </c>
      <c r="BF40" s="32">
        <v>7.9251059045299995E-3</v>
      </c>
      <c r="BG40" s="32">
        <v>9.9670251161600003</v>
      </c>
      <c r="BH40" s="32">
        <v>0</v>
      </c>
      <c r="BI40" s="32">
        <v>0.69943885368500003</v>
      </c>
      <c r="BJ40" s="32">
        <v>712.80893336099996</v>
      </c>
      <c r="BK40" s="32">
        <v>0.84657493847499998</v>
      </c>
      <c r="BL40" s="32">
        <v>428.00084247400002</v>
      </c>
      <c r="BM40" s="32">
        <v>5252.8813159399997</v>
      </c>
      <c r="BN40" s="32">
        <v>727.31217072599998</v>
      </c>
    </row>
    <row r="41" spans="1:66" x14ac:dyDescent="0.25">
      <c r="A41" s="15" t="s">
        <v>40</v>
      </c>
      <c r="B41" s="32">
        <v>233460.2883329711</v>
      </c>
      <c r="C41" s="32">
        <v>31.29242827651834</v>
      </c>
      <c r="D41" s="32">
        <v>23155.105917850582</v>
      </c>
      <c r="E41" s="32">
        <v>2342.8317491663092</v>
      </c>
      <c r="F41" s="32">
        <v>2228.1361283466408</v>
      </c>
      <c r="G41" s="32">
        <v>64.958354274167661</v>
      </c>
      <c r="H41" s="32">
        <v>34266.816760547998</v>
      </c>
      <c r="I41" s="32">
        <v>150.24966335505232</v>
      </c>
      <c r="J41" s="32">
        <v>646.58911720140088</v>
      </c>
      <c r="K41" s="32">
        <v>304.19129934342772</v>
      </c>
      <c r="L41" s="32"/>
      <c r="M41" s="34" t="s">
        <v>40</v>
      </c>
      <c r="N41" s="32">
        <v>358.20572272200002</v>
      </c>
      <c r="O41" s="32">
        <v>157.51219352699999</v>
      </c>
      <c r="P41" s="32">
        <v>105.343318088</v>
      </c>
      <c r="Q41" s="32">
        <v>679.11329612700001</v>
      </c>
      <c r="R41" s="32">
        <v>4161.4234194800001</v>
      </c>
      <c r="S41" s="32">
        <v>234358.77337800001</v>
      </c>
      <c r="T41" s="32">
        <v>2459.9520199200001</v>
      </c>
      <c r="U41" s="32">
        <v>719.89815974099997</v>
      </c>
      <c r="V41" s="32">
        <v>1414.75589547</v>
      </c>
      <c r="W41" s="32">
        <v>450.19253267900001</v>
      </c>
      <c r="X41" s="32">
        <v>310.98658814999999</v>
      </c>
      <c r="Y41" s="32">
        <v>184.515891178</v>
      </c>
      <c r="Z41" s="32">
        <v>621.27487864700004</v>
      </c>
      <c r="AA41" s="32">
        <v>3.0595891596399998</v>
      </c>
      <c r="AB41" s="32">
        <v>0</v>
      </c>
      <c r="AC41" s="32">
        <v>31.277225924</v>
      </c>
      <c r="AD41" s="32">
        <v>0</v>
      </c>
      <c r="AE41" s="32">
        <v>20758.0087288</v>
      </c>
      <c r="AF41" s="32">
        <v>2121.9321499799998</v>
      </c>
      <c r="AG41" s="32">
        <v>23064.4567699</v>
      </c>
      <c r="AH41" s="32">
        <v>0</v>
      </c>
      <c r="AI41" s="32">
        <v>1696.44384844</v>
      </c>
      <c r="AJ41" s="32">
        <v>7.03413373457E-2</v>
      </c>
      <c r="AK41" s="32">
        <v>21203.860742600002</v>
      </c>
      <c r="AL41" s="32">
        <v>1.3704679077599999</v>
      </c>
      <c r="AM41" s="32">
        <v>1.51682853563</v>
      </c>
      <c r="AN41" s="32">
        <v>1143.9004017899999</v>
      </c>
      <c r="AO41" s="32">
        <v>0.46595768349299999</v>
      </c>
      <c r="AP41" s="32">
        <v>0</v>
      </c>
      <c r="AQ41" s="32">
        <v>0.105569282781</v>
      </c>
      <c r="AR41" s="32">
        <v>2335.3428771099998</v>
      </c>
      <c r="AS41" s="32">
        <v>2220.5346737700002</v>
      </c>
      <c r="AT41" s="32">
        <v>114.808203343</v>
      </c>
      <c r="AU41" s="32">
        <v>413.07820488700003</v>
      </c>
      <c r="AV41" s="32">
        <v>0</v>
      </c>
      <c r="AW41" s="32">
        <v>6.3946756064100002E-3</v>
      </c>
      <c r="AX41" s="32">
        <v>242.261086713</v>
      </c>
      <c r="AY41" s="32">
        <v>0.68103262101999995</v>
      </c>
      <c r="AZ41" s="32">
        <v>165.327078159</v>
      </c>
      <c r="BA41" s="32">
        <v>0.14068291803800001</v>
      </c>
      <c r="BB41" s="32">
        <v>3.21654505421</v>
      </c>
      <c r="BC41" s="32">
        <v>651.915115109</v>
      </c>
      <c r="BD41" s="32">
        <v>1.09864252727</v>
      </c>
      <c r="BE41" s="32">
        <v>8.4244069247199995</v>
      </c>
      <c r="BF41" s="32">
        <v>3.7363704272000003E-2</v>
      </c>
      <c r="BG41" s="32">
        <v>64.719166592899995</v>
      </c>
      <c r="BH41" s="32">
        <v>0</v>
      </c>
      <c r="BI41" s="32">
        <v>4.5704595179199998</v>
      </c>
      <c r="BJ41" s="32">
        <v>4813.9770146999999</v>
      </c>
      <c r="BK41" s="32">
        <v>6.5990469798799998</v>
      </c>
      <c r="BL41" s="32">
        <v>2684.3741612499998</v>
      </c>
      <c r="BM41" s="32">
        <v>34806.543556800003</v>
      </c>
      <c r="BN41" s="32">
        <v>4668.8955902799999</v>
      </c>
    </row>
    <row r="42" spans="1:66" x14ac:dyDescent="0.25">
      <c r="A42" s="15" t="s">
        <v>41</v>
      </c>
      <c r="B42" s="32">
        <v>56231.610855378844</v>
      </c>
      <c r="C42" s="32">
        <v>22.148427442860253</v>
      </c>
      <c r="D42" s="32">
        <v>22193.029808048519</v>
      </c>
      <c r="E42" s="32">
        <v>2045.319995062921</v>
      </c>
      <c r="F42" s="32">
        <v>1974.0016016380491</v>
      </c>
      <c r="G42" s="32">
        <v>48.853555318138994</v>
      </c>
      <c r="H42" s="32">
        <v>9590.8257882532871</v>
      </c>
      <c r="I42" s="32">
        <v>125.44308800391258</v>
      </c>
      <c r="J42" s="32">
        <v>166.36176980972695</v>
      </c>
      <c r="K42" s="32">
        <v>270.49754499456839</v>
      </c>
      <c r="L42" s="32"/>
      <c r="M42" s="34" t="s">
        <v>41</v>
      </c>
      <c r="N42" s="32">
        <v>177.897596214</v>
      </c>
      <c r="O42" s="32">
        <v>125.655279079</v>
      </c>
      <c r="P42" s="32">
        <v>50.509791926600002</v>
      </c>
      <c r="Q42" s="32">
        <v>170.43935558699999</v>
      </c>
      <c r="R42" s="32">
        <v>1141.8991273300001</v>
      </c>
      <c r="S42" s="32">
        <v>56247.386590399998</v>
      </c>
      <c r="T42" s="32">
        <v>1026.68461288</v>
      </c>
      <c r="U42" s="32">
        <v>224.443798757</v>
      </c>
      <c r="V42" s="32">
        <v>267.10824767999998</v>
      </c>
      <c r="W42" s="32">
        <v>346.76889598499997</v>
      </c>
      <c r="X42" s="32">
        <v>269.66648965100001</v>
      </c>
      <c r="Y42" s="32">
        <v>176.014846363</v>
      </c>
      <c r="Z42" s="32">
        <v>158.015195014</v>
      </c>
      <c r="AA42" s="32">
        <v>2.9938527986899999</v>
      </c>
      <c r="AB42" s="32">
        <v>0</v>
      </c>
      <c r="AC42" s="32">
        <v>21.992672821799999</v>
      </c>
      <c r="AD42" s="32">
        <v>0</v>
      </c>
      <c r="AE42" s="32">
        <v>19801.6521818</v>
      </c>
      <c r="AF42" s="32">
        <v>2024.1677431000001</v>
      </c>
      <c r="AG42" s="32">
        <v>22001.8347712</v>
      </c>
      <c r="AH42" s="32">
        <v>0</v>
      </c>
      <c r="AI42" s="32">
        <v>568.06196101900002</v>
      </c>
      <c r="AJ42" s="32">
        <v>9.6824553238899994E-3</v>
      </c>
      <c r="AK42" s="32">
        <v>5506.1404161700002</v>
      </c>
      <c r="AL42" s="32">
        <v>1.1321537741500001</v>
      </c>
      <c r="AM42" s="32">
        <v>0.53302943732499997</v>
      </c>
      <c r="AN42" s="32">
        <v>1385.9261557499999</v>
      </c>
      <c r="AO42" s="32">
        <v>0.48566486229400002</v>
      </c>
      <c r="AP42" s="32">
        <v>0</v>
      </c>
      <c r="AQ42" s="32">
        <v>7.4634158501299994E-2</v>
      </c>
      <c r="AR42" s="32">
        <v>2029.7196032700001</v>
      </c>
      <c r="AS42" s="32">
        <v>1958.77805167</v>
      </c>
      <c r="AT42" s="32">
        <v>70.941551601900002</v>
      </c>
      <c r="AU42" s="32">
        <v>163.23568963299999</v>
      </c>
      <c r="AV42" s="32">
        <v>0</v>
      </c>
      <c r="AW42" s="32">
        <v>8.8023601763699999E-4</v>
      </c>
      <c r="AX42" s="32">
        <v>59.952307478599998</v>
      </c>
      <c r="AY42" s="32">
        <v>9.3743954607899999E-2</v>
      </c>
      <c r="AZ42" s="32">
        <v>100.687281988</v>
      </c>
      <c r="BA42" s="32">
        <v>1.93649628719E-2</v>
      </c>
      <c r="BB42" s="32">
        <v>2.2973913566699999</v>
      </c>
      <c r="BC42" s="32">
        <v>401.45781158199998</v>
      </c>
      <c r="BD42" s="32">
        <v>0.23709347255499999</v>
      </c>
      <c r="BE42" s="32">
        <v>5.8610033488199997</v>
      </c>
      <c r="BF42" s="32">
        <v>1.14696924321E-2</v>
      </c>
      <c r="BG42" s="32">
        <v>48.460650008099996</v>
      </c>
      <c r="BH42" s="32">
        <v>0</v>
      </c>
      <c r="BI42" s="32">
        <v>2.69725417079</v>
      </c>
      <c r="BJ42" s="32">
        <v>1149.37102157</v>
      </c>
      <c r="BK42" s="32">
        <v>7.7779107292400003</v>
      </c>
      <c r="BL42" s="32">
        <v>816.36722675600004</v>
      </c>
      <c r="BM42" s="32">
        <v>9658.8078648299997</v>
      </c>
      <c r="BN42" s="32">
        <v>1182.23659432</v>
      </c>
    </row>
    <row r="43" spans="1:66" x14ac:dyDescent="0.25">
      <c r="A43" s="15" t="s">
        <v>42</v>
      </c>
      <c r="B43" s="32">
        <v>294062.26828109566</v>
      </c>
      <c r="C43" s="32">
        <v>40.401977384887196</v>
      </c>
      <c r="D43" s="32">
        <v>31192.569058499954</v>
      </c>
      <c r="E43" s="32">
        <v>3188.8365911723263</v>
      </c>
      <c r="F43" s="32">
        <v>3035.0835880638342</v>
      </c>
      <c r="G43" s="32">
        <v>85.611810835590063</v>
      </c>
      <c r="H43" s="32">
        <v>44035.394359648919</v>
      </c>
      <c r="I43" s="32">
        <v>199.34530239702465</v>
      </c>
      <c r="J43" s="32">
        <v>845.87223511346031</v>
      </c>
      <c r="K43" s="32">
        <v>412.32745435641567</v>
      </c>
      <c r="L43" s="32"/>
      <c r="M43" s="34" t="s">
        <v>42</v>
      </c>
      <c r="N43" s="32">
        <v>460.19070805500002</v>
      </c>
      <c r="O43" s="32">
        <v>210.04843739399999</v>
      </c>
      <c r="P43" s="32">
        <v>141.53726434399999</v>
      </c>
      <c r="Q43" s="32">
        <v>892.08863038599998</v>
      </c>
      <c r="R43" s="32">
        <v>5608.35193411</v>
      </c>
      <c r="S43" s="32">
        <v>295147.68398600002</v>
      </c>
      <c r="T43" s="32">
        <v>3320.9877455800001</v>
      </c>
      <c r="U43" s="32">
        <v>970.65240846300003</v>
      </c>
      <c r="V43" s="32">
        <v>1663.8194726500001</v>
      </c>
      <c r="W43" s="32">
        <v>604.46086138500004</v>
      </c>
      <c r="X43" s="32">
        <v>422.656373207</v>
      </c>
      <c r="Y43" s="32">
        <v>248.279647138</v>
      </c>
      <c r="Z43" s="32">
        <v>793.74274898199997</v>
      </c>
      <c r="AA43" s="32">
        <v>4.0546151959700003</v>
      </c>
      <c r="AB43" s="32">
        <v>0</v>
      </c>
      <c r="AC43" s="32">
        <v>40.351850260799999</v>
      </c>
      <c r="AD43" s="32">
        <v>0</v>
      </c>
      <c r="AE43" s="32">
        <v>27931.4467176</v>
      </c>
      <c r="AF43" s="32">
        <v>2855.2152550599999</v>
      </c>
      <c r="AG43" s="32">
        <v>31034.9416198</v>
      </c>
      <c r="AH43" s="32">
        <v>0</v>
      </c>
      <c r="AI43" s="32">
        <v>2282.02207245</v>
      </c>
      <c r="AJ43" s="32">
        <v>0.10455453824700001</v>
      </c>
      <c r="AK43" s="32">
        <v>26973.599772500002</v>
      </c>
      <c r="AL43" s="32">
        <v>1.91763807029</v>
      </c>
      <c r="AM43" s="32">
        <v>2.2279356202999998</v>
      </c>
      <c r="AN43" s="32">
        <v>1582.26778717</v>
      </c>
      <c r="AO43" s="32">
        <v>0.64398419451400002</v>
      </c>
      <c r="AP43" s="32">
        <v>0</v>
      </c>
      <c r="AQ43" s="32">
        <v>0.15197264615299999</v>
      </c>
      <c r="AR43" s="32">
        <v>3179.1888357100001</v>
      </c>
      <c r="AS43" s="32">
        <v>3025.1998466199998</v>
      </c>
      <c r="AT43" s="32">
        <v>153.98898909299999</v>
      </c>
      <c r="AU43" s="32">
        <v>549.22677905800003</v>
      </c>
      <c r="AV43" s="32">
        <v>0</v>
      </c>
      <c r="AW43" s="32">
        <v>9.5049626360699992E-3</v>
      </c>
      <c r="AX43" s="32">
        <v>318.67084749000003</v>
      </c>
      <c r="AY43" s="32">
        <v>1.0122782715800001</v>
      </c>
      <c r="AZ43" s="32">
        <v>222.767806611</v>
      </c>
      <c r="BA43" s="32">
        <v>0.20910920780200001</v>
      </c>
      <c r="BB43" s="32">
        <v>4.5309605924899996</v>
      </c>
      <c r="BC43" s="32">
        <v>877.10859754099999</v>
      </c>
      <c r="BD43" s="32">
        <v>1.4586261282999999</v>
      </c>
      <c r="BE43" s="32">
        <v>12.065722258899999</v>
      </c>
      <c r="BF43" s="32">
        <v>5.5016862084400001E-2</v>
      </c>
      <c r="BG43" s="32">
        <v>85.234266319699998</v>
      </c>
      <c r="BH43" s="32">
        <v>0</v>
      </c>
      <c r="BI43" s="32">
        <v>5.7614419523100002</v>
      </c>
      <c r="BJ43" s="32">
        <v>6129.2694877399999</v>
      </c>
      <c r="BK43" s="32">
        <v>8.9896438735099995</v>
      </c>
      <c r="BL43" s="32">
        <v>3543.6671585899999</v>
      </c>
      <c r="BM43" s="32">
        <v>44661.539217700003</v>
      </c>
      <c r="BN43" s="32">
        <v>6086.5840374700001</v>
      </c>
    </row>
    <row r="44" spans="1:66" x14ac:dyDescent="0.25">
      <c r="A44" s="15" t="s">
        <v>43</v>
      </c>
      <c r="B44" s="32">
        <v>810131.06694978813</v>
      </c>
      <c r="C44" s="32">
        <v>724.8466992482048</v>
      </c>
      <c r="D44" s="32">
        <v>133895.24801488066</v>
      </c>
      <c r="E44" s="32">
        <v>13254.184326557192</v>
      </c>
      <c r="F44" s="32">
        <v>12736.065807410658</v>
      </c>
      <c r="G44" s="32">
        <v>181.93152640050488</v>
      </c>
      <c r="H44" s="32">
        <v>99795.93996262255</v>
      </c>
      <c r="I44" s="32">
        <v>135.23605598106835</v>
      </c>
      <c r="J44" s="32">
        <v>2059.5915741760982</v>
      </c>
      <c r="K44" s="32">
        <v>356.26361181966433</v>
      </c>
      <c r="L44" s="32"/>
      <c r="M44" s="34" t="s">
        <v>43</v>
      </c>
      <c r="N44" s="32">
        <v>733.96219182100003</v>
      </c>
      <c r="O44" s="32">
        <v>180.874185176</v>
      </c>
      <c r="P44" s="32">
        <v>419.96212963900001</v>
      </c>
      <c r="Q44" s="32">
        <v>2230.0633875100002</v>
      </c>
      <c r="R44" s="32">
        <v>11266.5788682</v>
      </c>
      <c r="S44" s="32">
        <v>811482.321444</v>
      </c>
      <c r="T44" s="32">
        <v>8796.5486274399991</v>
      </c>
      <c r="U44" s="32">
        <v>2112.4963687499999</v>
      </c>
      <c r="V44" s="32">
        <v>3831.36626695</v>
      </c>
      <c r="W44" s="32">
        <v>1049.06775414</v>
      </c>
      <c r="X44" s="32">
        <v>405.86873576400001</v>
      </c>
      <c r="Y44" s="32">
        <v>1061.4447593</v>
      </c>
      <c r="Z44" s="32">
        <v>1762.49508651</v>
      </c>
      <c r="AA44" s="32">
        <v>21.755059918699999</v>
      </c>
      <c r="AB44" s="32">
        <v>0</v>
      </c>
      <c r="AC44" s="32">
        <v>717.78230158500003</v>
      </c>
      <c r="AD44" s="32">
        <v>0</v>
      </c>
      <c r="AE44" s="32">
        <v>119412.55335</v>
      </c>
      <c r="AF44" s="32">
        <v>12206.6182298</v>
      </c>
      <c r="AG44" s="32">
        <v>132680.616339</v>
      </c>
      <c r="AH44" s="32">
        <v>0</v>
      </c>
      <c r="AI44" s="32">
        <v>5239.7652284300002</v>
      </c>
      <c r="AJ44" s="32">
        <v>0.35056620418700002</v>
      </c>
      <c r="AK44" s="32">
        <v>61211.431024199999</v>
      </c>
      <c r="AL44" s="32">
        <v>8.2775677061500001</v>
      </c>
      <c r="AM44" s="32">
        <v>8.26575721755</v>
      </c>
      <c r="AN44" s="32">
        <v>8130.13407431</v>
      </c>
      <c r="AO44" s="32">
        <v>3.0378411285500002</v>
      </c>
      <c r="AP44" s="32">
        <v>0</v>
      </c>
      <c r="AQ44" s="32">
        <v>0.65705271720799996</v>
      </c>
      <c r="AR44" s="32">
        <v>13158.029318299999</v>
      </c>
      <c r="AS44" s="32">
        <v>12641.8966638</v>
      </c>
      <c r="AT44" s="32">
        <v>516.13265449699998</v>
      </c>
      <c r="AU44" s="32">
        <v>1476.4913520699999</v>
      </c>
      <c r="AV44" s="32">
        <v>0</v>
      </c>
      <c r="AW44" s="32">
        <v>3.1869619420000002E-2</v>
      </c>
      <c r="AX44" s="32">
        <v>695.29538622699999</v>
      </c>
      <c r="AY44" s="32">
        <v>3.39411037596</v>
      </c>
      <c r="AZ44" s="32">
        <v>753.05409180000004</v>
      </c>
      <c r="BA44" s="32">
        <v>0.701131071469</v>
      </c>
      <c r="BB44" s="32">
        <v>18.652281472799999</v>
      </c>
      <c r="BC44" s="32">
        <v>2965.4061873999999</v>
      </c>
      <c r="BD44" s="32">
        <v>3.2315509742600002</v>
      </c>
      <c r="BE44" s="32">
        <v>51.212768497500001</v>
      </c>
      <c r="BF44" s="32">
        <v>0.19999232084400001</v>
      </c>
      <c r="BG44" s="32">
        <v>180.93601773399999</v>
      </c>
      <c r="BH44" s="32">
        <v>0</v>
      </c>
      <c r="BI44" s="32">
        <v>22.681528803100001</v>
      </c>
      <c r="BJ44" s="32">
        <v>13243.2781154</v>
      </c>
      <c r="BK44" s="32">
        <v>54.114972942999998</v>
      </c>
      <c r="BL44" s="32">
        <v>8691.3735215100005</v>
      </c>
      <c r="BM44" s="32">
        <v>100827.895748</v>
      </c>
      <c r="BN44" s="32">
        <v>12801.9930102</v>
      </c>
    </row>
    <row r="45" spans="1:66" x14ac:dyDescent="0.25">
      <c r="A45" s="15" t="s">
        <v>44</v>
      </c>
      <c r="B45" s="32">
        <v>119298.55334065319</v>
      </c>
      <c r="C45" s="32">
        <v>16.745039551762368</v>
      </c>
      <c r="D45" s="32">
        <v>11709.172527253813</v>
      </c>
      <c r="E45" s="32">
        <v>1375.6314706909118</v>
      </c>
      <c r="F45" s="32">
        <v>1304.8127750937647</v>
      </c>
      <c r="G45" s="32">
        <v>33.524617187291213</v>
      </c>
      <c r="H45" s="32">
        <v>21441.222610238146</v>
      </c>
      <c r="I45" s="32">
        <v>95.106452309966585</v>
      </c>
      <c r="J45" s="32">
        <v>379.01399025001456</v>
      </c>
      <c r="K45" s="32">
        <v>200.16987630988748</v>
      </c>
      <c r="L45" s="32"/>
      <c r="M45" s="34" t="s">
        <v>44</v>
      </c>
      <c r="N45" s="32">
        <v>212.05847735899999</v>
      </c>
      <c r="O45" s="32">
        <v>98.109336595200006</v>
      </c>
      <c r="P45" s="32">
        <v>71.886329446299996</v>
      </c>
      <c r="Q45" s="32">
        <v>392.94601007400001</v>
      </c>
      <c r="R45" s="32">
        <v>3046.7320605199998</v>
      </c>
      <c r="S45" s="32">
        <v>119711.12394</v>
      </c>
      <c r="T45" s="32">
        <v>1730.8037201499999</v>
      </c>
      <c r="U45" s="32">
        <v>521.66168183900004</v>
      </c>
      <c r="V45" s="32">
        <v>605.45420842500005</v>
      </c>
      <c r="W45" s="32">
        <v>285.97045427299997</v>
      </c>
      <c r="X45" s="32">
        <v>203.15528823</v>
      </c>
      <c r="Y45" s="32">
        <v>93.154104371200006</v>
      </c>
      <c r="Z45" s="32">
        <v>382.68221858499999</v>
      </c>
      <c r="AA45" s="32">
        <v>1.61186195562</v>
      </c>
      <c r="AB45" s="32">
        <v>0</v>
      </c>
      <c r="AC45" s="32">
        <v>16.7246121262</v>
      </c>
      <c r="AD45" s="32">
        <v>0</v>
      </c>
      <c r="AE45" s="32">
        <v>10479.826751500001</v>
      </c>
      <c r="AF45" s="32">
        <v>1071.2728278899999</v>
      </c>
      <c r="AG45" s="32">
        <v>11644.253683700001</v>
      </c>
      <c r="AH45" s="32">
        <v>0</v>
      </c>
      <c r="AI45" s="32">
        <v>1211.3593986200001</v>
      </c>
      <c r="AJ45" s="32">
        <v>3.0229282521499999E-2</v>
      </c>
      <c r="AK45" s="32">
        <v>12924.0887368</v>
      </c>
      <c r="AL45" s="32">
        <v>0.73666327584799995</v>
      </c>
      <c r="AM45" s="32">
        <v>0.68325702398099997</v>
      </c>
      <c r="AN45" s="32">
        <v>633.49444122199998</v>
      </c>
      <c r="AO45" s="32">
        <v>0.25985377480900002</v>
      </c>
      <c r="AP45" s="32">
        <v>0</v>
      </c>
      <c r="AQ45" s="32">
        <v>5.11914096463E-2</v>
      </c>
      <c r="AR45" s="32">
        <v>1373.1651159999999</v>
      </c>
      <c r="AS45" s="32">
        <v>1302.16110862</v>
      </c>
      <c r="AT45" s="32">
        <v>71.004007385500003</v>
      </c>
      <c r="AU45" s="32">
        <v>263.24547937900002</v>
      </c>
      <c r="AV45" s="32">
        <v>0</v>
      </c>
      <c r="AW45" s="32">
        <v>2.74813664265E-3</v>
      </c>
      <c r="AX45" s="32">
        <v>159.51293175000001</v>
      </c>
      <c r="AY45" s="32">
        <v>0.292675370386</v>
      </c>
      <c r="AZ45" s="32">
        <v>100.89805280100001</v>
      </c>
      <c r="BA45" s="32">
        <v>6.0458802503899997E-2</v>
      </c>
      <c r="BB45" s="32">
        <v>1.6933408006099999</v>
      </c>
      <c r="BC45" s="32">
        <v>399.55818345799997</v>
      </c>
      <c r="BD45" s="32">
        <v>0.70573927225400002</v>
      </c>
      <c r="BE45" s="32">
        <v>4.1696637574500004</v>
      </c>
      <c r="BF45" s="32">
        <v>1.6669514178499999E-2</v>
      </c>
      <c r="BG45" s="32">
        <v>33.383381695200001</v>
      </c>
      <c r="BH45" s="32">
        <v>0</v>
      </c>
      <c r="BI45" s="32">
        <v>2.1348276269599999</v>
      </c>
      <c r="BJ45" s="32">
        <v>2992.3476524799999</v>
      </c>
      <c r="BK45" s="32">
        <v>3.64190312159</v>
      </c>
      <c r="BL45" s="32">
        <v>1706.5531874000001</v>
      </c>
      <c r="BM45" s="32">
        <v>21677.2671333</v>
      </c>
      <c r="BN45" s="32">
        <v>3133.62978767</v>
      </c>
    </row>
    <row r="46" spans="1:66" x14ac:dyDescent="0.25">
      <c r="A46" s="15" t="s">
        <v>45</v>
      </c>
      <c r="B46" s="32">
        <v>40934.12926065841</v>
      </c>
      <c r="C46" s="32">
        <v>5.4698664442019407</v>
      </c>
      <c r="D46" s="32">
        <v>3243.7655801111609</v>
      </c>
      <c r="E46" s="32">
        <v>440.56597045905903</v>
      </c>
      <c r="F46" s="32">
        <v>415.12254659575018</v>
      </c>
      <c r="G46" s="32">
        <v>10.31907741893561</v>
      </c>
      <c r="H46" s="32">
        <v>9086.5288866908177</v>
      </c>
      <c r="I46" s="32">
        <v>39.493799055863597</v>
      </c>
      <c r="J46" s="32">
        <v>122.64442348830171</v>
      </c>
      <c r="K46" s="32">
        <v>78.450221226303427</v>
      </c>
      <c r="L46" s="32"/>
      <c r="M46" s="34" t="s">
        <v>45</v>
      </c>
      <c r="N46" s="32">
        <v>85.718617932200004</v>
      </c>
      <c r="O46" s="32">
        <v>40.861508342100002</v>
      </c>
      <c r="P46" s="32">
        <v>29.748090789199999</v>
      </c>
      <c r="Q46" s="32">
        <v>127.859913222</v>
      </c>
      <c r="R46" s="32">
        <v>1414.41408136</v>
      </c>
      <c r="S46" s="32">
        <v>41122.913643</v>
      </c>
      <c r="T46" s="32">
        <v>754.51784052100004</v>
      </c>
      <c r="U46" s="32">
        <v>238.44321033</v>
      </c>
      <c r="V46" s="32">
        <v>249.617706457</v>
      </c>
      <c r="W46" s="32">
        <v>110.29038990799999</v>
      </c>
      <c r="X46" s="32">
        <v>79.9695268742</v>
      </c>
      <c r="Y46" s="32">
        <v>25.8328927992</v>
      </c>
      <c r="Z46" s="32">
        <v>161.037989815</v>
      </c>
      <c r="AA46" s="32">
        <v>0.39937391137400002</v>
      </c>
      <c r="AB46" s="32">
        <v>0</v>
      </c>
      <c r="AC46" s="32">
        <v>5.4774812797800001</v>
      </c>
      <c r="AD46" s="32">
        <v>0</v>
      </c>
      <c r="AE46" s="32">
        <v>2906.1978709999999</v>
      </c>
      <c r="AF46" s="32">
        <v>297.078213264</v>
      </c>
      <c r="AG46" s="32">
        <v>3229.1089770600001</v>
      </c>
      <c r="AH46" s="32">
        <v>0</v>
      </c>
      <c r="AI46" s="32">
        <v>544.79436693599996</v>
      </c>
      <c r="AJ46" s="32">
        <v>1.15533875009E-2</v>
      </c>
      <c r="AK46" s="32">
        <v>5417.9920815699998</v>
      </c>
      <c r="AL46" s="32">
        <v>0.22860830029199999</v>
      </c>
      <c r="AM46" s="32">
        <v>0.24070093453899999</v>
      </c>
      <c r="AN46" s="32">
        <v>167.316509091</v>
      </c>
      <c r="AO46" s="32">
        <v>7.4918340029899999E-2</v>
      </c>
      <c r="AP46" s="32">
        <v>0</v>
      </c>
      <c r="AQ46" s="32">
        <v>1.57759300694E-2</v>
      </c>
      <c r="AR46" s="32">
        <v>440.788963346</v>
      </c>
      <c r="AS46" s="32">
        <v>415.23383422699999</v>
      </c>
      <c r="AT46" s="32">
        <v>25.5551291192</v>
      </c>
      <c r="AU46" s="32">
        <v>102.656280913</v>
      </c>
      <c r="AV46" s="32">
        <v>0</v>
      </c>
      <c r="AW46" s="32">
        <v>1.0502958194900001E-3</v>
      </c>
      <c r="AX46" s="32">
        <v>65.415597369899999</v>
      </c>
      <c r="AY46" s="32">
        <v>0.11185737517700001</v>
      </c>
      <c r="AZ46" s="32">
        <v>36.2374830933</v>
      </c>
      <c r="BA46" s="32">
        <v>2.3106656040399999E-2</v>
      </c>
      <c r="BB46" s="32">
        <v>0.54552902770699996</v>
      </c>
      <c r="BC46" s="32">
        <v>143.40737247600001</v>
      </c>
      <c r="BD46" s="32">
        <v>0.290442379779</v>
      </c>
      <c r="BE46" s="32">
        <v>1.3081427184100001</v>
      </c>
      <c r="BF46" s="32">
        <v>5.9723221062999996E-3</v>
      </c>
      <c r="BG46" s="32">
        <v>10.296965245199999</v>
      </c>
      <c r="BH46" s="32">
        <v>0</v>
      </c>
      <c r="BI46" s="32">
        <v>0.61908819180200003</v>
      </c>
      <c r="BJ46" s="32">
        <v>1277.53058371</v>
      </c>
      <c r="BK46" s="32">
        <v>0.858748594212</v>
      </c>
      <c r="BL46" s="32">
        <v>673.63433121200001</v>
      </c>
      <c r="BM46" s="32">
        <v>9182.3902222800007</v>
      </c>
      <c r="BN46" s="32">
        <v>1374.59716228</v>
      </c>
    </row>
    <row r="47" spans="1:66" x14ac:dyDescent="0.25">
      <c r="A47" s="15" t="s">
        <v>46</v>
      </c>
      <c r="B47" s="32">
        <v>364629.69063286047</v>
      </c>
      <c r="C47" s="32">
        <v>47.722016514744894</v>
      </c>
      <c r="D47" s="32">
        <v>34799.071021489508</v>
      </c>
      <c r="E47" s="32">
        <v>3675.8923790064828</v>
      </c>
      <c r="F47" s="32">
        <v>3495.468718495074</v>
      </c>
      <c r="G47" s="32">
        <v>97.08766454225497</v>
      </c>
      <c r="H47" s="32">
        <v>45061.51304117954</v>
      </c>
      <c r="I47" s="32">
        <v>239.46510013844537</v>
      </c>
      <c r="J47" s="32">
        <v>917.9419052486985</v>
      </c>
      <c r="K47" s="32">
        <v>491.06702320378622</v>
      </c>
      <c r="L47" s="32"/>
      <c r="M47" s="34" t="s">
        <v>46</v>
      </c>
      <c r="N47" s="32">
        <v>512.35152961599999</v>
      </c>
      <c r="O47" s="32">
        <v>247.40197001300001</v>
      </c>
      <c r="P47" s="32">
        <v>148.46735704700001</v>
      </c>
      <c r="Q47" s="32">
        <v>953.438750658</v>
      </c>
      <c r="R47" s="32">
        <v>5690.8701786600004</v>
      </c>
      <c r="S47" s="32">
        <v>365095.12195300002</v>
      </c>
      <c r="T47" s="32">
        <v>3448.3477316799999</v>
      </c>
      <c r="U47" s="32">
        <v>990.95017567499997</v>
      </c>
      <c r="V47" s="32">
        <v>1698.8212094099999</v>
      </c>
      <c r="W47" s="32">
        <v>695.82895419399995</v>
      </c>
      <c r="X47" s="32">
        <v>497.90612461199999</v>
      </c>
      <c r="Y47" s="32">
        <v>276.90042433899998</v>
      </c>
      <c r="Z47" s="32">
        <v>833.721665024</v>
      </c>
      <c r="AA47" s="32">
        <v>4.8139399194500001</v>
      </c>
      <c r="AB47" s="32">
        <v>0</v>
      </c>
      <c r="AC47" s="32">
        <v>47.5982224774</v>
      </c>
      <c r="AD47" s="32">
        <v>0</v>
      </c>
      <c r="AE47" s="32">
        <v>31151.27089</v>
      </c>
      <c r="AF47" s="32">
        <v>3184.3539617900001</v>
      </c>
      <c r="AG47" s="32">
        <v>34612.525276100001</v>
      </c>
      <c r="AH47" s="32">
        <v>0</v>
      </c>
      <c r="AI47" s="32">
        <v>2347.23998213</v>
      </c>
      <c r="AJ47" s="32">
        <v>8.1664056446E-2</v>
      </c>
      <c r="AK47" s="32">
        <v>27479.6409719</v>
      </c>
      <c r="AL47" s="32">
        <v>2.02026571692</v>
      </c>
      <c r="AM47" s="32">
        <v>1.8760880152299999</v>
      </c>
      <c r="AN47" s="32">
        <v>1802.32189679</v>
      </c>
      <c r="AO47" s="32">
        <v>0.72200640134000005</v>
      </c>
      <c r="AP47" s="32">
        <v>0</v>
      </c>
      <c r="AQ47" s="32">
        <v>0.14389432491699999</v>
      </c>
      <c r="AR47" s="32">
        <v>3659.1475839499999</v>
      </c>
      <c r="AS47" s="32">
        <v>3478.96421156</v>
      </c>
      <c r="AT47" s="32">
        <v>180.18337239499999</v>
      </c>
      <c r="AU47" s="32">
        <v>643.593642961</v>
      </c>
      <c r="AV47" s="32">
        <v>0</v>
      </c>
      <c r="AW47" s="32">
        <v>7.4240091691299996E-3</v>
      </c>
      <c r="AX47" s="32">
        <v>379.12763995</v>
      </c>
      <c r="AY47" s="32">
        <v>0.79065611520300005</v>
      </c>
      <c r="AZ47" s="32">
        <v>256.93384963900002</v>
      </c>
      <c r="BA47" s="32">
        <v>0.163327985516</v>
      </c>
      <c r="BB47" s="32">
        <v>4.6126615145800001</v>
      </c>
      <c r="BC47" s="32">
        <v>1016.82943063</v>
      </c>
      <c r="BD47" s="32">
        <v>1.68305153855</v>
      </c>
      <c r="BE47" s="32">
        <v>11.606579654900001</v>
      </c>
      <c r="BF47" s="32">
        <v>4.5624028045000001E-2</v>
      </c>
      <c r="BG47" s="32">
        <v>96.607306126099999</v>
      </c>
      <c r="BH47" s="32">
        <v>0</v>
      </c>
      <c r="BI47" s="32">
        <v>7.60248767584</v>
      </c>
      <c r="BJ47" s="32">
        <v>6106.8732497199999</v>
      </c>
      <c r="BK47" s="32">
        <v>10.453685739399999</v>
      </c>
      <c r="BL47" s="32">
        <v>3709.57334975</v>
      </c>
      <c r="BM47" s="32">
        <v>45565.827406900004</v>
      </c>
      <c r="BN47" s="32">
        <v>6114.4719834899997</v>
      </c>
    </row>
    <row r="48" spans="1:66" x14ac:dyDescent="0.25">
      <c r="A48" s="15" t="s">
        <v>47</v>
      </c>
      <c r="B48" s="32">
        <v>326926.7811218045</v>
      </c>
      <c r="C48" s="32">
        <v>45.294606980548636</v>
      </c>
      <c r="D48" s="32">
        <v>33658.789139203662</v>
      </c>
      <c r="E48" s="32">
        <v>3497.7925865082993</v>
      </c>
      <c r="F48" s="32">
        <v>3328.8422191468762</v>
      </c>
      <c r="G48" s="32">
        <v>91.876178592277668</v>
      </c>
      <c r="H48" s="32">
        <v>45136.884481851346</v>
      </c>
      <c r="I48" s="32">
        <v>236.53335763935632</v>
      </c>
      <c r="J48" s="32">
        <v>887.15612471212353</v>
      </c>
      <c r="K48" s="32">
        <v>488.42856899664679</v>
      </c>
      <c r="L48" s="32"/>
      <c r="M48" s="34" t="s">
        <v>47</v>
      </c>
      <c r="N48" s="32">
        <v>494.978350363</v>
      </c>
      <c r="O48" s="32">
        <v>243.82219707199999</v>
      </c>
      <c r="P48" s="32">
        <v>157.18037934099999</v>
      </c>
      <c r="Q48" s="32">
        <v>920.62915174499994</v>
      </c>
      <c r="R48" s="32">
        <v>6234.3067868199996</v>
      </c>
      <c r="S48" s="32">
        <v>327662.78812799999</v>
      </c>
      <c r="T48" s="32">
        <v>3693.196903</v>
      </c>
      <c r="U48" s="32">
        <v>1079.0384476199999</v>
      </c>
      <c r="V48" s="32">
        <v>1257.314973</v>
      </c>
      <c r="W48" s="32">
        <v>688.14072564100002</v>
      </c>
      <c r="X48" s="32">
        <v>495.11161820799998</v>
      </c>
      <c r="Y48" s="32">
        <v>267.94319963999999</v>
      </c>
      <c r="Z48" s="32">
        <v>822.99521325700005</v>
      </c>
      <c r="AA48" s="32">
        <v>4.4421410060099999</v>
      </c>
      <c r="AB48" s="32">
        <v>0</v>
      </c>
      <c r="AC48" s="32">
        <v>45.213751118700003</v>
      </c>
      <c r="AD48" s="32">
        <v>0</v>
      </c>
      <c r="AE48" s="32">
        <v>30143.610561199999</v>
      </c>
      <c r="AF48" s="32">
        <v>3081.3493902300002</v>
      </c>
      <c r="AG48" s="32">
        <v>33492.903151099999</v>
      </c>
      <c r="AH48" s="32">
        <v>0</v>
      </c>
      <c r="AI48" s="32">
        <v>2532.68499393</v>
      </c>
      <c r="AJ48" s="32">
        <v>7.4610490352E-2</v>
      </c>
      <c r="AK48" s="32">
        <v>27221.309152400001</v>
      </c>
      <c r="AL48" s="32">
        <v>1.92547649476</v>
      </c>
      <c r="AM48" s="32">
        <v>1.74185535497</v>
      </c>
      <c r="AN48" s="32">
        <v>1751.8071695000001</v>
      </c>
      <c r="AO48" s="32">
        <v>0.69543431174500003</v>
      </c>
      <c r="AP48" s="32">
        <v>0</v>
      </c>
      <c r="AQ48" s="32">
        <v>0.13663510114300001</v>
      </c>
      <c r="AR48" s="32">
        <v>3485.1722109299999</v>
      </c>
      <c r="AS48" s="32">
        <v>3316.1946741199999</v>
      </c>
      <c r="AT48" s="32">
        <v>168.97753680599999</v>
      </c>
      <c r="AU48" s="32">
        <v>595.34382541599996</v>
      </c>
      <c r="AV48" s="32">
        <v>0</v>
      </c>
      <c r="AW48" s="32">
        <v>6.7827997143900002E-3</v>
      </c>
      <c r="AX48" s="32">
        <v>347.41405342899998</v>
      </c>
      <c r="AY48" s="32">
        <v>0.72236730677899996</v>
      </c>
      <c r="AZ48" s="32">
        <v>240.90612893700001</v>
      </c>
      <c r="BA48" s="32">
        <v>0.14922096734400001</v>
      </c>
      <c r="BB48" s="32">
        <v>4.3703514208199996</v>
      </c>
      <c r="BC48" s="32">
        <v>953.66789788200003</v>
      </c>
      <c r="BD48" s="32">
        <v>1.53973841267</v>
      </c>
      <c r="BE48" s="32">
        <v>11.0054299069</v>
      </c>
      <c r="BF48" s="32">
        <v>4.2225161439E-2</v>
      </c>
      <c r="BG48" s="32">
        <v>91.473197857499997</v>
      </c>
      <c r="BH48" s="32">
        <v>0</v>
      </c>
      <c r="BI48" s="32">
        <v>6.1057200254800001</v>
      </c>
      <c r="BJ48" s="32">
        <v>6159.1139079300001</v>
      </c>
      <c r="BK48" s="32">
        <v>10.0232275936</v>
      </c>
      <c r="BL48" s="32">
        <v>3753.7957254399998</v>
      </c>
      <c r="BM48" s="32">
        <v>45627.322332600001</v>
      </c>
      <c r="BN48" s="32">
        <v>6450.6990904699996</v>
      </c>
    </row>
    <row r="49" spans="1:67" x14ac:dyDescent="0.25">
      <c r="A49" s="15" t="s">
        <v>48</v>
      </c>
      <c r="B49" s="32">
        <v>84686.530293666045</v>
      </c>
      <c r="C49" s="32">
        <v>9.7358587289327367</v>
      </c>
      <c r="D49" s="32">
        <v>6494.8124912694029</v>
      </c>
      <c r="E49" s="32">
        <v>856.0796952531897</v>
      </c>
      <c r="F49" s="32">
        <v>808.18967873789779</v>
      </c>
      <c r="G49" s="32">
        <v>18.956931951125188</v>
      </c>
      <c r="H49" s="32">
        <v>15157.838663514463</v>
      </c>
      <c r="I49" s="32">
        <v>51.468844610070441</v>
      </c>
      <c r="J49" s="32">
        <v>291.3392438399826</v>
      </c>
      <c r="K49" s="32">
        <v>109.71275207944473</v>
      </c>
      <c r="L49" s="32"/>
      <c r="M49" s="34" t="s">
        <v>48</v>
      </c>
      <c r="N49" s="32">
        <v>134.85347321099999</v>
      </c>
      <c r="O49" s="32">
        <v>53.455691114700002</v>
      </c>
      <c r="P49" s="32">
        <v>47.137273306600001</v>
      </c>
      <c r="Q49" s="32">
        <v>301.07154488499998</v>
      </c>
      <c r="R49" s="32">
        <v>2089.30895392</v>
      </c>
      <c r="S49" s="32">
        <v>85148.073306799997</v>
      </c>
      <c r="T49" s="32">
        <v>1154.89309688</v>
      </c>
      <c r="U49" s="32">
        <v>355.30519613899997</v>
      </c>
      <c r="V49" s="32">
        <v>527.20249748000003</v>
      </c>
      <c r="W49" s="32">
        <v>166.45209992599999</v>
      </c>
      <c r="X49" s="32">
        <v>111.745754136</v>
      </c>
      <c r="Y49" s="32">
        <v>51.741525130600003</v>
      </c>
      <c r="Z49" s="32">
        <v>272.22078666300001</v>
      </c>
      <c r="AA49" s="32">
        <v>0.93282439781100002</v>
      </c>
      <c r="AB49" s="32">
        <v>0</v>
      </c>
      <c r="AC49" s="32">
        <v>9.7448019670699999</v>
      </c>
      <c r="AD49" s="32">
        <v>0</v>
      </c>
      <c r="AE49" s="32">
        <v>5820.9233135000004</v>
      </c>
      <c r="AF49" s="32">
        <v>595.02803937700003</v>
      </c>
      <c r="AG49" s="32">
        <v>6467.6928780099997</v>
      </c>
      <c r="AH49" s="32">
        <v>0</v>
      </c>
      <c r="AI49" s="32">
        <v>821.98115466800004</v>
      </c>
      <c r="AJ49" s="32">
        <v>1.9630847985800001E-2</v>
      </c>
      <c r="AK49" s="32">
        <v>9226.3166199900006</v>
      </c>
      <c r="AL49" s="32">
        <v>0.44075518433400002</v>
      </c>
      <c r="AM49" s="32">
        <v>0.42452308007700001</v>
      </c>
      <c r="AN49" s="32">
        <v>346.04246710400002</v>
      </c>
      <c r="AO49" s="32">
        <v>0.14986405948100001</v>
      </c>
      <c r="AP49" s="32">
        <v>0</v>
      </c>
      <c r="AQ49" s="32">
        <v>2.9685279265E-2</v>
      </c>
      <c r="AR49" s="32">
        <v>856.56073357499997</v>
      </c>
      <c r="AS49" s="32">
        <v>808.43780260200003</v>
      </c>
      <c r="AT49" s="32">
        <v>48.122930972200002</v>
      </c>
      <c r="AU49" s="32">
        <v>189.04178213899999</v>
      </c>
      <c r="AV49" s="32">
        <v>0</v>
      </c>
      <c r="AW49" s="32">
        <v>1.78462323231E-3</v>
      </c>
      <c r="AX49" s="32">
        <v>119.08993900900001</v>
      </c>
      <c r="AY49" s="32">
        <v>0.19006243048599999</v>
      </c>
      <c r="AZ49" s="32">
        <v>68.120629419599993</v>
      </c>
      <c r="BA49" s="32">
        <v>3.9261702298899998E-2</v>
      </c>
      <c r="BB49" s="32">
        <v>1.0323873912199999</v>
      </c>
      <c r="BC49" s="32">
        <v>269.86128820499999</v>
      </c>
      <c r="BD49" s="32">
        <v>0.52603860282100001</v>
      </c>
      <c r="BE49" s="32">
        <v>2.4598777629700002</v>
      </c>
      <c r="BF49" s="32">
        <v>1.0451008493299999E-2</v>
      </c>
      <c r="BG49" s="32">
        <v>18.909208151400001</v>
      </c>
      <c r="BH49" s="32">
        <v>0</v>
      </c>
      <c r="BI49" s="32">
        <v>1.4879311635200001</v>
      </c>
      <c r="BJ49" s="32">
        <v>2134.1413004000001</v>
      </c>
      <c r="BK49" s="32">
        <v>1.952986299</v>
      </c>
      <c r="BL49" s="32">
        <v>1222.43649682</v>
      </c>
      <c r="BM49" s="32">
        <v>15349.197682399999</v>
      </c>
      <c r="BN49" s="32">
        <v>2177.1997787800001</v>
      </c>
    </row>
    <row r="50" spans="1:67" x14ac:dyDescent="0.25">
      <c r="A50" s="15" t="s">
        <v>49</v>
      </c>
      <c r="B50" s="32">
        <v>375536.54458456917</v>
      </c>
      <c r="C50" s="32">
        <v>59.004892757862628</v>
      </c>
      <c r="D50" s="32">
        <v>40845.485098170342</v>
      </c>
      <c r="E50" s="32">
        <v>4439.2368297437733</v>
      </c>
      <c r="F50" s="32">
        <v>4205.1920755438014</v>
      </c>
      <c r="G50" s="32">
        <v>115.93493125653605</v>
      </c>
      <c r="H50" s="32">
        <v>83857.911499605383</v>
      </c>
      <c r="I50" s="32">
        <v>368.58971855852053</v>
      </c>
      <c r="J50" s="32">
        <v>1151.2311294130729</v>
      </c>
      <c r="K50" s="32">
        <v>708.19488510047074</v>
      </c>
      <c r="L50" s="32"/>
      <c r="M50" s="34" t="s">
        <v>49</v>
      </c>
      <c r="N50" s="32">
        <v>799.38379778499996</v>
      </c>
      <c r="O50" s="32">
        <v>382.69023944000003</v>
      </c>
      <c r="P50" s="32">
        <v>278.38788908399999</v>
      </c>
      <c r="Q50" s="32">
        <v>1212.34027025</v>
      </c>
      <c r="R50" s="32">
        <v>12839.5991498</v>
      </c>
      <c r="S50" s="32">
        <v>378724.48729999998</v>
      </c>
      <c r="T50" s="32">
        <v>6993.7123655100004</v>
      </c>
      <c r="U50" s="32">
        <v>2175.5758267699998</v>
      </c>
      <c r="V50" s="32">
        <v>2612.77649096</v>
      </c>
      <c r="W50" s="32">
        <v>1018.01833644</v>
      </c>
      <c r="X50" s="32">
        <v>721.93787379499997</v>
      </c>
      <c r="Y50" s="32">
        <v>325.253956061</v>
      </c>
      <c r="Z50" s="32">
        <v>1485.29853622</v>
      </c>
      <c r="AA50" s="32">
        <v>4.5516092699600001</v>
      </c>
      <c r="AB50" s="32">
        <v>0</v>
      </c>
      <c r="AC50" s="32">
        <v>59.0943247903</v>
      </c>
      <c r="AD50" s="32">
        <v>0</v>
      </c>
      <c r="AE50" s="32">
        <v>36591.055268700002</v>
      </c>
      <c r="AF50" s="32">
        <v>3740.4193988699999</v>
      </c>
      <c r="AG50" s="32">
        <v>40656.7286236</v>
      </c>
      <c r="AH50" s="32">
        <v>0</v>
      </c>
      <c r="AI50" s="32">
        <v>4987.8934920800002</v>
      </c>
      <c r="AJ50" s="32">
        <v>0.112463033251</v>
      </c>
      <c r="AK50" s="32">
        <v>50408.096078499999</v>
      </c>
      <c r="AL50" s="32">
        <v>2.40916876569</v>
      </c>
      <c r="AM50" s="32">
        <v>2.44229322729</v>
      </c>
      <c r="AN50" s="32">
        <v>1962.1262691699999</v>
      </c>
      <c r="AO50" s="32">
        <v>0.82331601437400004</v>
      </c>
      <c r="AP50" s="32">
        <v>0</v>
      </c>
      <c r="AQ50" s="32">
        <v>0.17196436720200001</v>
      </c>
      <c r="AR50" s="32">
        <v>4433.3121903800002</v>
      </c>
      <c r="AS50" s="32">
        <v>4198.1043754299999</v>
      </c>
      <c r="AT50" s="32">
        <v>235.207814955</v>
      </c>
      <c r="AU50" s="32">
        <v>891.24657487699994</v>
      </c>
      <c r="AV50" s="32">
        <v>0</v>
      </c>
      <c r="AW50" s="32">
        <v>1.02238911159E-2</v>
      </c>
      <c r="AX50" s="32">
        <v>546.44677285199998</v>
      </c>
      <c r="AY50" s="32">
        <v>1.08884557836</v>
      </c>
      <c r="AZ50" s="32">
        <v>335.02913892999999</v>
      </c>
      <c r="BA50" s="32">
        <v>0.22492614960599999</v>
      </c>
      <c r="BB50" s="32">
        <v>5.6330984549999998</v>
      </c>
      <c r="BC50" s="32">
        <v>1325.1003613600001</v>
      </c>
      <c r="BD50" s="32">
        <v>2.43360569266</v>
      </c>
      <c r="BE50" s="32">
        <v>13.9980715631</v>
      </c>
      <c r="BF50" s="32">
        <v>6.0072513963500003E-2</v>
      </c>
      <c r="BG50" s="32">
        <v>115.587935219</v>
      </c>
      <c r="BH50" s="32">
        <v>0</v>
      </c>
      <c r="BI50" s="32">
        <v>6.4505436987799998</v>
      </c>
      <c r="BJ50" s="32">
        <v>11816.1241445</v>
      </c>
      <c r="BK50" s="32">
        <v>10.2472208594</v>
      </c>
      <c r="BL50" s="32">
        <v>6279.3074395000003</v>
      </c>
      <c r="BM50" s="32">
        <v>85318.7671538</v>
      </c>
      <c r="BN50" s="32">
        <v>12529.3868981</v>
      </c>
    </row>
    <row r="51" spans="1:67" x14ac:dyDescent="0.25">
      <c r="A51" s="15" t="s">
        <v>50</v>
      </c>
      <c r="B51" s="32">
        <v>38030.08931837092</v>
      </c>
      <c r="C51" s="32">
        <v>6.3099691463078527</v>
      </c>
      <c r="D51" s="32">
        <v>4389.5070941718386</v>
      </c>
      <c r="E51" s="32">
        <v>524.53153889981445</v>
      </c>
      <c r="F51" s="32">
        <v>497.98697236002914</v>
      </c>
      <c r="G51" s="32">
        <v>12.096233923621359</v>
      </c>
      <c r="H51" s="32">
        <v>8218.402784082069</v>
      </c>
      <c r="I51" s="32">
        <v>39.542487071175863</v>
      </c>
      <c r="J51" s="32">
        <v>124.70992859906613</v>
      </c>
      <c r="K51" s="32">
        <v>83.079791360324151</v>
      </c>
      <c r="L51" s="32"/>
      <c r="M51" s="34" t="s">
        <v>50</v>
      </c>
      <c r="N51" s="32">
        <v>81.058524562900004</v>
      </c>
      <c r="O51" s="32">
        <v>39.891025511800002</v>
      </c>
      <c r="P51" s="32">
        <v>28.543013898400002</v>
      </c>
      <c r="Q51" s="32">
        <v>126.947307262</v>
      </c>
      <c r="R51" s="32">
        <v>1234.99632591</v>
      </c>
      <c r="S51" s="32">
        <v>38196.420764499999</v>
      </c>
      <c r="T51" s="32">
        <v>696.29735391999998</v>
      </c>
      <c r="U51" s="32">
        <v>211.03661514000001</v>
      </c>
      <c r="V51" s="32">
        <v>206.45993792499999</v>
      </c>
      <c r="W51" s="32">
        <v>114.668565646</v>
      </c>
      <c r="X51" s="32">
        <v>83.389509672100004</v>
      </c>
      <c r="Y51" s="32">
        <v>34.901141387899997</v>
      </c>
      <c r="Z51" s="32">
        <v>144.10264413900001</v>
      </c>
      <c r="AA51" s="32">
        <v>0.58632913560099997</v>
      </c>
      <c r="AB51" s="32">
        <v>0</v>
      </c>
      <c r="AC51" s="32">
        <v>6.3021434139699997</v>
      </c>
      <c r="AD51" s="32">
        <v>0</v>
      </c>
      <c r="AE51" s="32">
        <v>3926.3812045</v>
      </c>
      <c r="AF51" s="32">
        <v>401.36339787399999</v>
      </c>
      <c r="AG51" s="32">
        <v>4362.6457437600002</v>
      </c>
      <c r="AH51" s="32">
        <v>0</v>
      </c>
      <c r="AI51" s="32">
        <v>487.501595845</v>
      </c>
      <c r="AJ51" s="32">
        <v>5.22552422384E-3</v>
      </c>
      <c r="AK51" s="32">
        <v>4892.3634411800003</v>
      </c>
      <c r="AL51" s="32">
        <v>0.25584462838299998</v>
      </c>
      <c r="AM51" s="32">
        <v>0.152131259666</v>
      </c>
      <c r="AN51" s="32">
        <v>250.42914697699999</v>
      </c>
      <c r="AO51" s="32">
        <v>9.8989012494700004E-2</v>
      </c>
      <c r="AP51" s="32">
        <v>0</v>
      </c>
      <c r="AQ51" s="32">
        <v>1.51571630924E-2</v>
      </c>
      <c r="AR51" s="32">
        <v>523.55554978500004</v>
      </c>
      <c r="AS51" s="32">
        <v>496.94197071399998</v>
      </c>
      <c r="AT51" s="32">
        <v>26.613579071499998</v>
      </c>
      <c r="AU51" s="32">
        <v>96.181122350999999</v>
      </c>
      <c r="AV51" s="32">
        <v>0</v>
      </c>
      <c r="AW51" s="32">
        <v>4.7504463984700002E-4</v>
      </c>
      <c r="AX51" s="32">
        <v>58.041117522900002</v>
      </c>
      <c r="AY51" s="32">
        <v>5.0592660604E-2</v>
      </c>
      <c r="AZ51" s="32">
        <v>37.301915629100002</v>
      </c>
      <c r="BA51" s="32">
        <v>1.0451015492999999E-2</v>
      </c>
      <c r="BB51" s="32">
        <v>0.55614449533400001</v>
      </c>
      <c r="BC51" s="32">
        <v>148.512309397</v>
      </c>
      <c r="BD51" s="32">
        <v>0.24903896713500001</v>
      </c>
      <c r="BE51" s="32">
        <v>1.26324749417</v>
      </c>
      <c r="BF51" s="32">
        <v>3.5453296295700001E-3</v>
      </c>
      <c r="BG51" s="32">
        <v>12.048781229799999</v>
      </c>
      <c r="BH51" s="32">
        <v>0</v>
      </c>
      <c r="BI51" s="32">
        <v>0.69015293718500004</v>
      </c>
      <c r="BJ51" s="32">
        <v>1148.3909172399999</v>
      </c>
      <c r="BK51" s="32">
        <v>1.3877714462399999</v>
      </c>
      <c r="BL51" s="32">
        <v>628.28812295299997</v>
      </c>
      <c r="BM51" s="32">
        <v>8297.4224635499995</v>
      </c>
      <c r="BN51" s="32">
        <v>1229.6957183100001</v>
      </c>
    </row>
    <row r="54" spans="1:67" s="34" customFormat="1" x14ac:dyDescent="0.25">
      <c r="A54" s="34" t="s">
        <v>329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</row>
    <row r="55" spans="1:67" s="34" customFormat="1" x14ac:dyDescent="0.25">
      <c r="A55" s="15" t="s">
        <v>1</v>
      </c>
      <c r="B55" s="32">
        <v>58954.284350297305</v>
      </c>
      <c r="C55" s="32">
        <v>7.1190087192219078</v>
      </c>
      <c r="D55" s="32">
        <v>2759.7390710705249</v>
      </c>
      <c r="E55" s="32">
        <v>609.14420862868633</v>
      </c>
      <c r="F55" s="32">
        <v>568.46694730487866</v>
      </c>
      <c r="G55" s="32">
        <v>51.537082293038765</v>
      </c>
      <c r="H55" s="32">
        <v>16653.856911964947</v>
      </c>
      <c r="I55" s="32">
        <v>43.560061766457011</v>
      </c>
      <c r="J55" s="32">
        <v>230.51810875254583</v>
      </c>
      <c r="K55" s="32">
        <v>108.9033456997863</v>
      </c>
      <c r="L55" s="32"/>
      <c r="M55" s="32" t="s">
        <v>1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/>
    </row>
    <row r="56" spans="1:67" s="34" customFormat="1" x14ac:dyDescent="0.25">
      <c r="A56" s="15" t="s">
        <v>11</v>
      </c>
      <c r="B56" s="32">
        <v>50686.433844748077</v>
      </c>
      <c r="C56" s="32">
        <v>5.7809484682464101</v>
      </c>
      <c r="D56" s="32">
        <v>3841.7325401766207</v>
      </c>
      <c r="E56" s="32">
        <v>402.95430744894333</v>
      </c>
      <c r="F56" s="32">
        <v>382.88392421345435</v>
      </c>
      <c r="G56" s="32">
        <v>6.5669360768931275</v>
      </c>
      <c r="H56" s="32">
        <v>5427.8403267315753</v>
      </c>
      <c r="I56" s="32">
        <v>28.587854376839388</v>
      </c>
      <c r="J56" s="32">
        <v>113.46482877247354</v>
      </c>
      <c r="K56" s="32">
        <v>57.729499356060394</v>
      </c>
      <c r="L56" s="32"/>
      <c r="M56" s="32" t="s">
        <v>11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/>
    </row>
    <row r="57" spans="1:67" s="34" customFormat="1" x14ac:dyDescent="0.25">
      <c r="A57" s="15" t="s">
        <v>58</v>
      </c>
      <c r="B57" s="32">
        <v>178235.80908504638</v>
      </c>
      <c r="C57" s="32">
        <v>14.850717131057319</v>
      </c>
      <c r="D57" s="32">
        <v>8829.2807803438736</v>
      </c>
      <c r="E57" s="32">
        <v>1115.1784801847277</v>
      </c>
      <c r="F57" s="32">
        <v>1054.3492126431361</v>
      </c>
      <c r="G57" s="32">
        <v>28.596534242593275</v>
      </c>
      <c r="H57" s="32">
        <v>18241.943007397589</v>
      </c>
      <c r="I57" s="32">
        <v>61.998719856284609</v>
      </c>
      <c r="J57" s="32">
        <v>499.89491103591035</v>
      </c>
      <c r="K57" s="32">
        <v>149.20061363962168</v>
      </c>
      <c r="L57" s="32"/>
      <c r="M57" s="32" t="s">
        <v>58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/>
    </row>
    <row r="58" spans="1:67" s="34" customFormat="1" x14ac:dyDescent="0.25">
      <c r="A58" s="15" t="s">
        <v>75</v>
      </c>
      <c r="B58" s="32">
        <v>6261.5904206050072</v>
      </c>
      <c r="C58" s="32">
        <v>0.69232623374089786</v>
      </c>
      <c r="D58" s="32">
        <v>441.23118100166118</v>
      </c>
      <c r="E58" s="32">
        <v>50.278759537787394</v>
      </c>
      <c r="F58" s="32">
        <v>47.777829242458338</v>
      </c>
      <c r="G58" s="32">
        <v>1.3159265377277374</v>
      </c>
      <c r="H58" s="32">
        <v>775.3288758443648</v>
      </c>
      <c r="I58" s="32">
        <v>3.0441816547203988</v>
      </c>
      <c r="J58" s="32">
        <v>20.886839134659716</v>
      </c>
      <c r="K58" s="32">
        <v>6.9715932178113995</v>
      </c>
      <c r="L58" s="32"/>
      <c r="M58" s="32" t="s">
        <v>178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32">
        <v>0</v>
      </c>
      <c r="BG58" s="32">
        <v>0</v>
      </c>
      <c r="BH58" s="32">
        <v>0</v>
      </c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/>
    </row>
    <row r="59" spans="1:67" s="34" customFormat="1" x14ac:dyDescent="0.25">
      <c r="A59" s="34" t="s">
        <v>341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</row>
    <row r="61" spans="1:67" x14ac:dyDescent="0.25">
      <c r="A61" s="2" t="s">
        <v>55</v>
      </c>
      <c r="B61" s="1">
        <f t="shared" ref="B61:K61" si="0">SUM(B3:B58)</f>
        <v>14246527.067134755</v>
      </c>
      <c r="C61" s="1">
        <f t="shared" si="0"/>
        <v>2655.6817765501964</v>
      </c>
      <c r="D61" s="1">
        <f t="shared" si="0"/>
        <v>1646281.2179094683</v>
      </c>
      <c r="E61" s="1">
        <f t="shared" si="0"/>
        <v>164597.615998797</v>
      </c>
      <c r="F61" s="1">
        <f t="shared" si="0"/>
        <v>156713.04994183095</v>
      </c>
      <c r="G61" s="1">
        <f t="shared" si="0"/>
        <v>4119.259897083658</v>
      </c>
      <c r="H61" s="1">
        <f t="shared" si="0"/>
        <v>2065731.5522914347</v>
      </c>
      <c r="I61" s="1">
        <f t="shared" si="0"/>
        <v>11544.378834013469</v>
      </c>
      <c r="J61" s="1">
        <f t="shared" si="0"/>
        <v>38957.241123582164</v>
      </c>
      <c r="K61" s="1">
        <f t="shared" si="0"/>
        <v>24269.509510940443</v>
      </c>
      <c r="N61" s="1">
        <f t="shared" ref="N61:AS61" si="1">SUM(N3:N58)</f>
        <v>23305.2893757483</v>
      </c>
      <c r="O61" s="1">
        <f t="shared" si="1"/>
        <v>11796.7219093166</v>
      </c>
      <c r="P61" s="1">
        <f t="shared" si="1"/>
        <v>6933.77880520504</v>
      </c>
      <c r="Q61" s="1">
        <f t="shared" si="1"/>
        <v>40023.670727051322</v>
      </c>
      <c r="R61" s="1">
        <f t="shared" si="1"/>
        <v>259587.54699863499</v>
      </c>
      <c r="S61" s="1">
        <f t="shared" si="1"/>
        <v>13993701.223941701</v>
      </c>
      <c r="T61" s="1">
        <f t="shared" si="1"/>
        <v>159437.21345921504</v>
      </c>
      <c r="U61" s="1">
        <f t="shared" si="1"/>
        <v>45364.233774140695</v>
      </c>
      <c r="V61" s="1">
        <f t="shared" si="1"/>
        <v>69854.760970800795</v>
      </c>
      <c r="W61" s="1">
        <f t="shared" si="1"/>
        <v>33194.386204591297</v>
      </c>
      <c r="X61" s="1">
        <f t="shared" si="1"/>
        <v>24209.743835751204</v>
      </c>
      <c r="Y61" s="1">
        <f t="shared" si="1"/>
        <v>12964.4064585876</v>
      </c>
      <c r="Z61" s="1">
        <f t="shared" si="1"/>
        <v>36251.80206892929</v>
      </c>
      <c r="AA61" s="1">
        <f t="shared" si="1"/>
        <v>221.87237489809101</v>
      </c>
      <c r="AB61" s="1">
        <f t="shared" si="1"/>
        <v>0</v>
      </c>
      <c r="AC61" s="1">
        <f t="shared" si="1"/>
        <v>2615.3636712576808</v>
      </c>
      <c r="AD61" s="1">
        <f t="shared" si="1"/>
        <v>0</v>
      </c>
      <c r="AE61" s="1">
        <f t="shared" si="1"/>
        <v>1458495.6792669797</v>
      </c>
      <c r="AF61" s="1">
        <f t="shared" si="1"/>
        <v>149090.64966695203</v>
      </c>
      <c r="AG61" s="1">
        <f t="shared" si="1"/>
        <v>1620550.7353920601</v>
      </c>
      <c r="AH61" s="1">
        <f t="shared" si="1"/>
        <v>0</v>
      </c>
      <c r="AI61" s="1">
        <f t="shared" si="1"/>
        <v>107307.16876608193</v>
      </c>
      <c r="AJ61" s="1">
        <f t="shared" si="1"/>
        <v>3.6616316598389798</v>
      </c>
      <c r="AK61" s="1">
        <f t="shared" si="1"/>
        <v>1230499.7984651686</v>
      </c>
      <c r="AL61" s="1">
        <f t="shared" si="1"/>
        <v>91.031534662504001</v>
      </c>
      <c r="AM61" s="1">
        <f t="shared" si="1"/>
        <v>84.864268243552104</v>
      </c>
      <c r="AN61" s="1">
        <f t="shared" si="1"/>
        <v>82939.987542429008</v>
      </c>
      <c r="AO61" s="1">
        <f t="shared" si="1"/>
        <v>32.768771026654996</v>
      </c>
      <c r="AP61" s="1">
        <f t="shared" si="1"/>
        <v>0</v>
      </c>
      <c r="AQ61" s="1">
        <f t="shared" si="1"/>
        <v>6.5901643984046618</v>
      </c>
      <c r="AR61" s="1">
        <f t="shared" si="1"/>
        <v>161816.71341400698</v>
      </c>
      <c r="AS61" s="1">
        <f t="shared" si="1"/>
        <v>154055.14716639702</v>
      </c>
      <c r="AT61" s="1">
        <f t="shared" ref="AT61:BN61" si="2">SUM(AT3:AT58)</f>
        <v>7761.5662475877407</v>
      </c>
      <c r="AU61" s="1">
        <f t="shared" si="2"/>
        <v>26796.812182738595</v>
      </c>
      <c r="AV61" s="1">
        <f t="shared" si="2"/>
        <v>0</v>
      </c>
      <c r="AW61" s="1">
        <f t="shared" si="2"/>
        <v>0.33287554276401693</v>
      </c>
      <c r="AX61" s="1">
        <f t="shared" si="2"/>
        <v>15446.241060991657</v>
      </c>
      <c r="AY61" s="1">
        <f t="shared" si="2"/>
        <v>35.451249497636205</v>
      </c>
      <c r="AZ61" s="1">
        <f t="shared" si="2"/>
        <v>11017.955714653199</v>
      </c>
      <c r="BA61" s="1">
        <f t="shared" si="2"/>
        <v>7.323261190107182</v>
      </c>
      <c r="BB61" s="1">
        <f t="shared" si="2"/>
        <v>207.06618583876195</v>
      </c>
      <c r="BC61" s="1">
        <f t="shared" si="2"/>
        <v>43582.937333676389</v>
      </c>
      <c r="BD61" s="1">
        <f t="shared" si="2"/>
        <v>68.779036327539615</v>
      </c>
      <c r="BE61" s="1">
        <f t="shared" si="2"/>
        <v>528.34392162044298</v>
      </c>
      <c r="BF61" s="1">
        <f t="shared" si="2"/>
        <v>2.0601970271860099</v>
      </c>
      <c r="BG61" s="1">
        <f t="shared" si="2"/>
        <v>4011.4317575198115</v>
      </c>
      <c r="BH61" s="1">
        <f t="shared" si="2"/>
        <v>0</v>
      </c>
      <c r="BI61" s="1">
        <f t="shared" si="2"/>
        <v>284.538842837586</v>
      </c>
      <c r="BJ61" s="1">
        <f t="shared" si="2"/>
        <v>277406.75621467497</v>
      </c>
      <c r="BK61" s="1">
        <f t="shared" si="2"/>
        <v>513.26153408498783</v>
      </c>
      <c r="BL61" s="1">
        <f t="shared" si="2"/>
        <v>163208.31703344596</v>
      </c>
      <c r="BM61" s="1">
        <f t="shared" si="2"/>
        <v>2049725.5659199397</v>
      </c>
      <c r="BN61" s="1">
        <f t="shared" si="2"/>
        <v>279410.04303971905</v>
      </c>
    </row>
    <row r="62" spans="1:67" x14ac:dyDescent="0.25">
      <c r="A62" s="34" t="s">
        <v>56</v>
      </c>
      <c r="B62" s="32">
        <f>SUM(B2:B51)</f>
        <v>13952388.949434057</v>
      </c>
      <c r="C62" s="32">
        <f t="shared" ref="C62:K62" si="3">SUM(C2:C51)</f>
        <v>2627.2387759979297</v>
      </c>
      <c r="D62" s="32">
        <f t="shared" si="3"/>
        <v>1630409.2343368756</v>
      </c>
      <c r="E62" s="32">
        <f t="shared" si="3"/>
        <v>162420.06024299687</v>
      </c>
      <c r="F62" s="32">
        <f t="shared" si="3"/>
        <v>154659.57202842704</v>
      </c>
      <c r="G62" s="32">
        <f t="shared" si="3"/>
        <v>4031.2434179334055</v>
      </c>
      <c r="H62" s="32">
        <f t="shared" si="3"/>
        <v>2024632.5831694962</v>
      </c>
      <c r="I62" s="32">
        <f t="shared" si="3"/>
        <v>11407.188016359167</v>
      </c>
      <c r="J62" s="32">
        <f t="shared" si="3"/>
        <v>38092.476435886572</v>
      </c>
      <c r="K62" s="32">
        <f t="shared" si="3"/>
        <v>23946.704459027162</v>
      </c>
    </row>
    <row r="63" spans="1:67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11483608.855533134</v>
      </c>
      <c r="C63" s="32">
        <f t="shared" ref="C63:K63" si="4">+C3+C5+C8+C9+C11+C12+C14+C15+C16+C17+C18+C19+C20+C21+C22+C23+C24+C25+C26+C28+C30+C31+C33+C34+C35+C36+C37+C39+C40+C41+C42+C43+C44+C46+C47+C49+C50</f>
        <v>2299.837122919414</v>
      </c>
      <c r="D63" s="32">
        <f t="shared" si="4"/>
        <v>1337282.5892511848</v>
      </c>
      <c r="E63" s="32">
        <f t="shared" si="4"/>
        <v>134782.32807186095</v>
      </c>
      <c r="F63" s="32">
        <f t="shared" si="4"/>
        <v>128538.30922561338</v>
      </c>
      <c r="G63" s="32">
        <f t="shared" si="4"/>
        <v>3429.345059171796</v>
      </c>
      <c r="H63" s="32">
        <f t="shared" si="4"/>
        <v>1675926.75149663</v>
      </c>
      <c r="I63" s="32">
        <f t="shared" si="4"/>
        <v>8495.1448150738615</v>
      </c>
      <c r="J63" s="32">
        <f t="shared" si="4"/>
        <v>30928.184535704</v>
      </c>
      <c r="K63" s="32">
        <f t="shared" si="4"/>
        <v>17270.692972638182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15" x14ac:dyDescent="0.25"/>
  <cols>
    <col min="1" max="1" width="28.7109375" style="34" customWidth="1"/>
    <col min="2" max="2" width="10.5703125" style="34" customWidth="1"/>
    <col min="3" max="3" width="9.140625" style="34"/>
    <col min="4" max="4" width="10.28515625" style="34" customWidth="1"/>
    <col min="5" max="7" width="9.140625" style="34"/>
    <col min="8" max="8" width="9.85546875" style="34" bestFit="1" customWidth="1"/>
    <col min="9" max="16384" width="9.140625" style="34"/>
  </cols>
  <sheetData>
    <row r="1" spans="1:8" x14ac:dyDescent="0.25">
      <c r="B1" s="1" t="s">
        <v>453</v>
      </c>
      <c r="C1" s="32"/>
      <c r="D1" s="32"/>
      <c r="E1" s="32"/>
      <c r="F1" s="32"/>
      <c r="G1" s="32"/>
      <c r="H1" s="32"/>
    </row>
    <row r="2" spans="1:8" x14ac:dyDescent="0.25">
      <c r="A2" s="2" t="s">
        <v>52</v>
      </c>
      <c r="B2" s="2" t="s">
        <v>59</v>
      </c>
      <c r="C2" s="2" t="s">
        <v>57</v>
      </c>
      <c r="D2" s="2" t="s">
        <v>60</v>
      </c>
      <c r="E2" s="2" t="s">
        <v>54</v>
      </c>
      <c r="F2" s="2" t="s">
        <v>53</v>
      </c>
      <c r="G2" s="2" t="s">
        <v>61</v>
      </c>
      <c r="H2" s="2" t="s">
        <v>62</v>
      </c>
    </row>
    <row r="3" spans="1:8" x14ac:dyDescent="0.25">
      <c r="A3" s="34" t="s">
        <v>0</v>
      </c>
      <c r="B3" s="32">
        <v>529200.93823700002</v>
      </c>
      <c r="C3" s="32">
        <v>2453.0695841299998</v>
      </c>
      <c r="D3" s="32">
        <v>134744.03442123698</v>
      </c>
      <c r="E3" s="32">
        <v>6507.7412779552506</v>
      </c>
      <c r="F3" s="32">
        <v>4774.58643042535</v>
      </c>
      <c r="G3" s="32">
        <v>684.67928094349998</v>
      </c>
      <c r="H3" s="32">
        <v>59129.908367199998</v>
      </c>
    </row>
    <row r="4" spans="1:8" x14ac:dyDescent="0.25">
      <c r="A4" s="34" t="s">
        <v>2</v>
      </c>
      <c r="B4" s="32">
        <v>493332.72928199999</v>
      </c>
      <c r="C4" s="32">
        <v>2194.4233028200001</v>
      </c>
      <c r="D4" s="32">
        <v>116869.737638652</v>
      </c>
      <c r="E4" s="32">
        <v>5662.7584942480535</v>
      </c>
      <c r="F4" s="32">
        <v>4127.8425094713539</v>
      </c>
      <c r="G4" s="32">
        <v>422.70695687340003</v>
      </c>
      <c r="H4" s="32">
        <v>66503.481353499999</v>
      </c>
    </row>
    <row r="5" spans="1:8" x14ac:dyDescent="0.25">
      <c r="A5" s="34" t="s">
        <v>3</v>
      </c>
      <c r="B5" s="32">
        <v>275988.12527099997</v>
      </c>
      <c r="C5" s="32">
        <v>1235.71467635</v>
      </c>
      <c r="D5" s="32">
        <v>80795.267972654008</v>
      </c>
      <c r="E5" s="32">
        <v>3781.8328691566871</v>
      </c>
      <c r="F5" s="32">
        <v>2958.4854010877871</v>
      </c>
      <c r="G5" s="32">
        <v>349.4200743518</v>
      </c>
      <c r="H5" s="32">
        <v>29803.279120780004</v>
      </c>
    </row>
    <row r="6" spans="1:8" x14ac:dyDescent="0.25">
      <c r="A6" s="34" t="s">
        <v>4</v>
      </c>
      <c r="B6" s="32">
        <v>1586342.8028870001</v>
      </c>
      <c r="C6" s="32">
        <v>16961.975032900002</v>
      </c>
      <c r="D6" s="32">
        <v>413441.10778308602</v>
      </c>
      <c r="E6" s="32">
        <v>29195.378712041576</v>
      </c>
      <c r="F6" s="32">
        <v>16568.700382836578</v>
      </c>
      <c r="G6" s="32">
        <v>1976.9084153889</v>
      </c>
      <c r="H6" s="32">
        <v>167594.11414899997</v>
      </c>
    </row>
    <row r="7" spans="1:8" x14ac:dyDescent="0.25">
      <c r="A7" s="34" t="s">
        <v>5</v>
      </c>
      <c r="B7" s="32">
        <v>475201.95559299999</v>
      </c>
      <c r="C7" s="32">
        <v>1775.4007971200001</v>
      </c>
      <c r="D7" s="32">
        <v>88498.966543537012</v>
      </c>
      <c r="E7" s="32">
        <v>4405.0995814173302</v>
      </c>
      <c r="F7" s="32">
        <v>3159.8575483007303</v>
      </c>
      <c r="G7" s="32">
        <v>478.41794941640001</v>
      </c>
      <c r="H7" s="32">
        <v>53343.362493100001</v>
      </c>
    </row>
    <row r="8" spans="1:8" x14ac:dyDescent="0.25">
      <c r="A8" s="34" t="s">
        <v>6</v>
      </c>
      <c r="B8" s="32">
        <v>248297.68765099999</v>
      </c>
      <c r="C8" s="32">
        <v>1139.02398126</v>
      </c>
      <c r="D8" s="32">
        <v>37472.1306526275</v>
      </c>
      <c r="E8" s="32">
        <v>1933.082646149242</v>
      </c>
      <c r="F8" s="32">
        <v>1345.8937883470419</v>
      </c>
      <c r="G8" s="32">
        <v>285.938712802</v>
      </c>
      <c r="H8" s="32">
        <v>22198.327222439999</v>
      </c>
    </row>
    <row r="9" spans="1:8" x14ac:dyDescent="0.25">
      <c r="A9" s="34" t="s">
        <v>7</v>
      </c>
      <c r="B9" s="32">
        <v>74467.186912999998</v>
      </c>
      <c r="C9" s="32">
        <v>328.703908883</v>
      </c>
      <c r="D9" s="32">
        <v>14384.0339473689</v>
      </c>
      <c r="E9" s="32">
        <v>635.06861226467652</v>
      </c>
      <c r="F9" s="32">
        <v>483.35639406019646</v>
      </c>
      <c r="G9" s="32">
        <v>86.980394801819997</v>
      </c>
      <c r="H9" s="32">
        <v>7551.0010587899997</v>
      </c>
    </row>
    <row r="10" spans="1:8" x14ac:dyDescent="0.25">
      <c r="A10" s="34" t="s">
        <v>8</v>
      </c>
      <c r="B10" s="32">
        <v>27138.471153530001</v>
      </c>
      <c r="C10" s="32">
        <v>155.56387012600001</v>
      </c>
      <c r="D10" s="32">
        <v>4910.011612730591</v>
      </c>
      <c r="E10" s="32">
        <v>359.58582185244353</v>
      </c>
      <c r="F10" s="32">
        <v>221.30084383858352</v>
      </c>
      <c r="G10" s="32">
        <v>45.343473918409998</v>
      </c>
      <c r="H10" s="32">
        <v>2298.7192714900002</v>
      </c>
    </row>
    <row r="11" spans="1:8" x14ac:dyDescent="0.25">
      <c r="A11" s="34" t="s">
        <v>9</v>
      </c>
      <c r="B11" s="32">
        <v>1621581.1302</v>
      </c>
      <c r="C11" s="32">
        <v>7313.1813353099997</v>
      </c>
      <c r="D11" s="32">
        <v>311430.76115497603</v>
      </c>
      <c r="E11" s="32">
        <v>16126.316044886787</v>
      </c>
      <c r="F11" s="32">
        <v>10380.823243347388</v>
      </c>
      <c r="G11" s="32">
        <v>2075.2745453325001</v>
      </c>
      <c r="H11" s="32">
        <v>184278.5375795</v>
      </c>
    </row>
    <row r="12" spans="1:8" x14ac:dyDescent="0.25">
      <c r="A12" s="34" t="s">
        <v>10</v>
      </c>
      <c r="B12" s="32">
        <v>1044413.099589</v>
      </c>
      <c r="C12" s="32">
        <v>4382.1851959300002</v>
      </c>
      <c r="D12" s="32">
        <v>236648.87900118</v>
      </c>
      <c r="E12" s="32">
        <v>11092.724989683085</v>
      </c>
      <c r="F12" s="32">
        <v>8289.6781764764855</v>
      </c>
      <c r="G12" s="32">
        <v>1116.7810065076999</v>
      </c>
      <c r="H12" s="32">
        <v>111996.7029527</v>
      </c>
    </row>
    <row r="13" spans="1:8" x14ac:dyDescent="0.25">
      <c r="A13" s="34" t="s">
        <v>12</v>
      </c>
      <c r="B13" s="32">
        <v>228679.49891199998</v>
      </c>
      <c r="C13" s="32">
        <v>677.17925813800002</v>
      </c>
      <c r="D13" s="32">
        <v>48027.151994024098</v>
      </c>
      <c r="E13" s="32">
        <v>2047.3005167191959</v>
      </c>
      <c r="F13" s="32">
        <v>1648.0080802372959</v>
      </c>
      <c r="G13" s="32">
        <v>165.02356115200001</v>
      </c>
      <c r="H13" s="32">
        <v>25253.176132480003</v>
      </c>
    </row>
    <row r="14" spans="1:8" x14ac:dyDescent="0.25">
      <c r="A14" s="34" t="s">
        <v>13</v>
      </c>
      <c r="B14" s="32">
        <v>793995.02899600007</v>
      </c>
      <c r="C14" s="32">
        <v>3492.0901375399999</v>
      </c>
      <c r="D14" s="32">
        <v>170650.59342697499</v>
      </c>
      <c r="E14" s="32">
        <v>9948.7586886861591</v>
      </c>
      <c r="F14" s="32">
        <v>6860.4962678544598</v>
      </c>
      <c r="G14" s="32">
        <v>1079.0422808393</v>
      </c>
      <c r="H14" s="32">
        <v>71976.086436799989</v>
      </c>
    </row>
    <row r="15" spans="1:8" x14ac:dyDescent="0.25">
      <c r="A15" s="34" t="s">
        <v>14</v>
      </c>
      <c r="B15" s="32">
        <v>697426.497905</v>
      </c>
      <c r="C15" s="32">
        <v>2904.87756089</v>
      </c>
      <c r="D15" s="32">
        <v>146345.078139377</v>
      </c>
      <c r="E15" s="32">
        <v>7655.1168820324474</v>
      </c>
      <c r="F15" s="32">
        <v>5511.5730864814468</v>
      </c>
      <c r="G15" s="32">
        <v>801.44873555669994</v>
      </c>
      <c r="H15" s="32">
        <v>65231.6138555</v>
      </c>
    </row>
    <row r="16" spans="1:8" x14ac:dyDescent="0.25">
      <c r="A16" s="34" t="s">
        <v>15</v>
      </c>
      <c r="B16" s="32">
        <v>315710.73935400002</v>
      </c>
      <c r="C16" s="32">
        <v>1193.5691232700001</v>
      </c>
      <c r="D16" s="32">
        <v>64541.403550261006</v>
      </c>
      <c r="E16" s="32">
        <v>2815.2021093038579</v>
      </c>
      <c r="F16" s="32">
        <v>2264.1025563805579</v>
      </c>
      <c r="G16" s="32">
        <v>302.61560950950002</v>
      </c>
      <c r="H16" s="32">
        <v>32736.615670439998</v>
      </c>
    </row>
    <row r="17" spans="1:8" x14ac:dyDescent="0.25">
      <c r="A17" s="34" t="s">
        <v>16</v>
      </c>
      <c r="B17" s="32">
        <v>264053.08327099995</v>
      </c>
      <c r="C17" s="32">
        <v>1134.50441241</v>
      </c>
      <c r="D17" s="32">
        <v>61019.615716790904</v>
      </c>
      <c r="E17" s="32">
        <v>2984.9228352519617</v>
      </c>
      <c r="F17" s="32">
        <v>2230.7221535082617</v>
      </c>
      <c r="G17" s="32">
        <v>309.90525431470002</v>
      </c>
      <c r="H17" s="32">
        <v>29002.86814043</v>
      </c>
    </row>
    <row r="18" spans="1:8" x14ac:dyDescent="0.25">
      <c r="A18" s="34" t="s">
        <v>17</v>
      </c>
      <c r="B18" s="32">
        <v>434667.55911100004</v>
      </c>
      <c r="C18" s="32">
        <v>1928.6492576400001</v>
      </c>
      <c r="D18" s="32">
        <v>106695.65558242101</v>
      </c>
      <c r="E18" s="32">
        <v>4611.9082627907328</v>
      </c>
      <c r="F18" s="32">
        <v>3567.7179930672328</v>
      </c>
      <c r="G18" s="32">
        <v>496.34096732649999</v>
      </c>
      <c r="H18" s="32">
        <v>42693.140034659998</v>
      </c>
    </row>
    <row r="19" spans="1:8" x14ac:dyDescent="0.25">
      <c r="A19" s="34" t="s">
        <v>18</v>
      </c>
      <c r="B19" s="32">
        <v>410294.75560000003</v>
      </c>
      <c r="C19" s="32">
        <v>1765.6999338600001</v>
      </c>
      <c r="D19" s="32">
        <v>98865.048510834997</v>
      </c>
      <c r="E19" s="32">
        <v>4558.2337085286053</v>
      </c>
      <c r="F19" s="32">
        <v>3337.2135481590053</v>
      </c>
      <c r="G19" s="32">
        <v>496.14992646680003</v>
      </c>
      <c r="H19" s="32">
        <v>51486.112636599995</v>
      </c>
    </row>
    <row r="20" spans="1:8" x14ac:dyDescent="0.25">
      <c r="A20" s="34" t="s">
        <v>19</v>
      </c>
      <c r="B20" s="32">
        <v>116322.07760429999</v>
      </c>
      <c r="C20" s="32">
        <v>538.20750151699997</v>
      </c>
      <c r="D20" s="32">
        <v>26261.514427152801</v>
      </c>
      <c r="E20" s="32">
        <v>1364.4339696209265</v>
      </c>
      <c r="F20" s="32">
        <v>1079.0705127507265</v>
      </c>
      <c r="G20" s="32">
        <v>132.23864154901</v>
      </c>
      <c r="H20" s="32">
        <v>11708.772447449999</v>
      </c>
    </row>
    <row r="21" spans="1:8" x14ac:dyDescent="0.25">
      <c r="A21" s="34" t="s">
        <v>20</v>
      </c>
      <c r="B21" s="32">
        <v>415594.79821899999</v>
      </c>
      <c r="C21" s="32">
        <v>2108.3619702300002</v>
      </c>
      <c r="D21" s="32">
        <v>85383.870470848997</v>
      </c>
      <c r="E21" s="32">
        <v>4516.4206513010204</v>
      </c>
      <c r="F21" s="32">
        <v>3301.5566429476212</v>
      </c>
      <c r="G21" s="32">
        <v>556.49694703700004</v>
      </c>
      <c r="H21" s="32">
        <v>38759.448018840005</v>
      </c>
    </row>
    <row r="22" spans="1:8" x14ac:dyDescent="0.25">
      <c r="A22" s="34" t="s">
        <v>130</v>
      </c>
      <c r="B22" s="32">
        <v>392111.30400100001</v>
      </c>
      <c r="C22" s="32">
        <v>1887.8380052</v>
      </c>
      <c r="D22" s="32">
        <v>64765.594417159002</v>
      </c>
      <c r="E22" s="32">
        <v>4405.7682305799772</v>
      </c>
      <c r="F22" s="32">
        <v>2997.5241219808772</v>
      </c>
      <c r="G22" s="32">
        <v>535.70554146669997</v>
      </c>
      <c r="H22" s="32">
        <v>35010.472409579997</v>
      </c>
    </row>
    <row r="23" spans="1:8" x14ac:dyDescent="0.25">
      <c r="A23" s="34" t="s">
        <v>22</v>
      </c>
      <c r="B23" s="32">
        <v>1134385.1937599999</v>
      </c>
      <c r="C23" s="32">
        <v>4162.5895586699999</v>
      </c>
      <c r="D23" s="32">
        <v>194093.06818659598</v>
      </c>
      <c r="E23" s="32">
        <v>9459.8762403472338</v>
      </c>
      <c r="F23" s="32">
        <v>7080.7745133372337</v>
      </c>
      <c r="G23" s="32">
        <v>987.5447747019</v>
      </c>
      <c r="H23" s="32">
        <v>103758.87416989999</v>
      </c>
    </row>
    <row r="24" spans="1:8" x14ac:dyDescent="0.25">
      <c r="A24" s="34" t="s">
        <v>23</v>
      </c>
      <c r="B24" s="32">
        <v>618607.32339700009</v>
      </c>
      <c r="C24" s="32">
        <v>2255.2547747200001</v>
      </c>
      <c r="D24" s="32">
        <v>113651.84743023699</v>
      </c>
      <c r="E24" s="32">
        <v>6640.5884532534128</v>
      </c>
      <c r="F24" s="32">
        <v>4993.996701397713</v>
      </c>
      <c r="G24" s="32">
        <v>596.64463152719998</v>
      </c>
      <c r="H24" s="32">
        <v>61442.674810700002</v>
      </c>
    </row>
    <row r="25" spans="1:8" x14ac:dyDescent="0.25">
      <c r="A25" s="34" t="s">
        <v>24</v>
      </c>
      <c r="B25" s="32">
        <v>282942.00971860002</v>
      </c>
      <c r="C25" s="32">
        <v>1469.6604689000001</v>
      </c>
      <c r="D25" s="32">
        <v>74528.163106943</v>
      </c>
      <c r="E25" s="32">
        <v>3531.15591769498</v>
      </c>
      <c r="F25" s="32">
        <v>2606.1169549708798</v>
      </c>
      <c r="G25" s="32">
        <v>396.56637899279997</v>
      </c>
      <c r="H25" s="32">
        <v>29262.18494028</v>
      </c>
    </row>
    <row r="26" spans="1:8" x14ac:dyDescent="0.25">
      <c r="A26" s="34" t="s">
        <v>25</v>
      </c>
      <c r="B26" s="32">
        <v>589778.57343600004</v>
      </c>
      <c r="C26" s="32">
        <v>2444.2410349000002</v>
      </c>
      <c r="D26" s="32">
        <v>240724.933535569</v>
      </c>
      <c r="E26" s="32">
        <v>10623.755117591752</v>
      </c>
      <c r="F26" s="32">
        <v>8774.1028994864519</v>
      </c>
      <c r="G26" s="32">
        <v>684.70816570509999</v>
      </c>
      <c r="H26" s="32">
        <v>78471.452036700008</v>
      </c>
    </row>
    <row r="27" spans="1:8" x14ac:dyDescent="0.25">
      <c r="A27" s="34" t="s">
        <v>26</v>
      </c>
      <c r="B27" s="32">
        <v>129300.65069730001</v>
      </c>
      <c r="C27" s="32">
        <v>446.68096922000001</v>
      </c>
      <c r="D27" s="32">
        <v>26260.787292443998</v>
      </c>
      <c r="E27" s="32">
        <v>1208.4688051624921</v>
      </c>
      <c r="F27" s="32">
        <v>954.00297870869213</v>
      </c>
      <c r="G27" s="32">
        <v>118.54114298703</v>
      </c>
      <c r="H27" s="32">
        <v>12890.571865850001</v>
      </c>
    </row>
    <row r="28" spans="1:8" x14ac:dyDescent="0.25">
      <c r="A28" s="34" t="s">
        <v>27</v>
      </c>
      <c r="B28" s="32">
        <v>179424.08387599999</v>
      </c>
      <c r="C28" s="32">
        <v>726.22732799400001</v>
      </c>
      <c r="D28" s="32">
        <v>41173.629785037803</v>
      </c>
      <c r="E28" s="32">
        <v>1998.7958961196548</v>
      </c>
      <c r="F28" s="32">
        <v>1542.4618871182549</v>
      </c>
      <c r="G28" s="32">
        <v>197.39884190257999</v>
      </c>
      <c r="H28" s="32">
        <v>18141.784472439998</v>
      </c>
    </row>
    <row r="29" spans="1:8" x14ac:dyDescent="0.25">
      <c r="A29" s="34" t="s">
        <v>28</v>
      </c>
      <c r="B29" s="32">
        <v>208104.36911689999</v>
      </c>
      <c r="C29" s="32">
        <v>916.90200813900003</v>
      </c>
      <c r="D29" s="32">
        <v>52698.722511068001</v>
      </c>
      <c r="E29" s="32">
        <v>2487.7355391325332</v>
      </c>
      <c r="F29" s="32">
        <v>1739.8291087808329</v>
      </c>
      <c r="G29" s="32">
        <v>265.8915309729</v>
      </c>
      <c r="H29" s="32">
        <v>29453.542334869999</v>
      </c>
    </row>
    <row r="30" spans="1:8" x14ac:dyDescent="0.25">
      <c r="A30" s="34" t="s">
        <v>29</v>
      </c>
      <c r="B30" s="32">
        <v>103103.1491451</v>
      </c>
      <c r="C30" s="32">
        <v>453.63442782099997</v>
      </c>
      <c r="D30" s="32">
        <v>17360.464191151295</v>
      </c>
      <c r="E30" s="32">
        <v>1144.5580907446888</v>
      </c>
      <c r="F30" s="32">
        <v>832.99909269324871</v>
      </c>
      <c r="G30" s="32">
        <v>126.23936783204</v>
      </c>
      <c r="H30" s="32">
        <v>9701.6136354800001</v>
      </c>
    </row>
    <row r="31" spans="1:8" x14ac:dyDescent="0.25">
      <c r="A31" s="34" t="s">
        <v>30</v>
      </c>
      <c r="B31" s="32">
        <v>453402.26835899998</v>
      </c>
      <c r="C31" s="32">
        <v>2397.2014103900001</v>
      </c>
      <c r="D31" s="32">
        <v>72830.886323465005</v>
      </c>
      <c r="E31" s="32">
        <v>4862.615663292836</v>
      </c>
      <c r="F31" s="32">
        <v>3044.7119294678359</v>
      </c>
      <c r="G31" s="32">
        <v>731.60714928330003</v>
      </c>
      <c r="H31" s="32">
        <v>38418.931477060003</v>
      </c>
    </row>
    <row r="32" spans="1:8" x14ac:dyDescent="0.25">
      <c r="A32" s="34" t="s">
        <v>31</v>
      </c>
      <c r="B32" s="32">
        <v>206816.40193280001</v>
      </c>
      <c r="C32" s="32">
        <v>957.09630331599999</v>
      </c>
      <c r="D32" s="32">
        <v>65269.953180640005</v>
      </c>
      <c r="E32" s="32">
        <v>2800.106718477934</v>
      </c>
      <c r="F32" s="32">
        <v>2209.5394960371341</v>
      </c>
      <c r="G32" s="32">
        <v>261.0452861453</v>
      </c>
      <c r="H32" s="32">
        <v>26241.767825809999</v>
      </c>
    </row>
    <row r="33" spans="1:8" x14ac:dyDescent="0.25">
      <c r="A33" s="34" t="s">
        <v>32</v>
      </c>
      <c r="B33" s="32">
        <v>904316.092756</v>
      </c>
      <c r="C33" s="32">
        <v>4943.6685333599999</v>
      </c>
      <c r="D33" s="32">
        <v>188863.272697262</v>
      </c>
      <c r="E33" s="32">
        <v>11390.120184910529</v>
      </c>
      <c r="F33" s="32">
        <v>7842.4244623038285</v>
      </c>
      <c r="G33" s="32">
        <v>1334.1714895524001</v>
      </c>
      <c r="H33" s="32">
        <v>87051.519320499996</v>
      </c>
    </row>
    <row r="34" spans="1:8" x14ac:dyDescent="0.25">
      <c r="A34" s="34" t="s">
        <v>33</v>
      </c>
      <c r="B34" s="32">
        <v>1172445.5463129999</v>
      </c>
      <c r="C34" s="32">
        <v>4478.3005602699996</v>
      </c>
      <c r="D34" s="32">
        <v>208845.35228109499</v>
      </c>
      <c r="E34" s="32">
        <v>9236.2551680319502</v>
      </c>
      <c r="F34" s="32">
        <v>6646.6632684973492</v>
      </c>
      <c r="G34" s="32">
        <v>1101.4933847191</v>
      </c>
      <c r="H34" s="32">
        <v>114597.5958566</v>
      </c>
    </row>
    <row r="35" spans="1:8" x14ac:dyDescent="0.25">
      <c r="A35" s="34" t="s">
        <v>34</v>
      </c>
      <c r="B35" s="32">
        <v>86371.113808399998</v>
      </c>
      <c r="C35" s="32">
        <v>345.81434001000002</v>
      </c>
      <c r="D35" s="32">
        <v>20638.145288597399</v>
      </c>
      <c r="E35" s="32">
        <v>1096.2675898619389</v>
      </c>
      <c r="F35" s="32">
        <v>879.94122663770884</v>
      </c>
      <c r="G35" s="32">
        <v>93.349213929169991</v>
      </c>
      <c r="H35" s="32">
        <v>8213.4819579499999</v>
      </c>
    </row>
    <row r="36" spans="1:8" x14ac:dyDescent="0.25">
      <c r="A36" s="34" t="s">
        <v>35</v>
      </c>
      <c r="B36" s="32">
        <v>1348753.793721</v>
      </c>
      <c r="C36" s="32">
        <v>5195.5860690500003</v>
      </c>
      <c r="D36" s="32">
        <v>279199.463639208</v>
      </c>
      <c r="E36" s="32">
        <v>16378.947511030439</v>
      </c>
      <c r="F36" s="32">
        <v>12064.686733756838</v>
      </c>
      <c r="G36" s="32">
        <v>1350.3875910925001</v>
      </c>
      <c r="H36" s="32">
        <v>137443.08140640002</v>
      </c>
    </row>
    <row r="37" spans="1:8" x14ac:dyDescent="0.25">
      <c r="A37" s="34" t="s">
        <v>36</v>
      </c>
      <c r="B37" s="32">
        <v>392753.625168</v>
      </c>
      <c r="C37" s="32">
        <v>1790.99313164</v>
      </c>
      <c r="D37" s="32">
        <v>98955.562101240997</v>
      </c>
      <c r="E37" s="32">
        <v>4779.7660682613505</v>
      </c>
      <c r="F37" s="32">
        <v>3533.7108635734503</v>
      </c>
      <c r="G37" s="32">
        <v>497.59041149890004</v>
      </c>
      <c r="H37" s="32">
        <v>43982.981559399996</v>
      </c>
    </row>
    <row r="38" spans="1:8" x14ac:dyDescent="0.25">
      <c r="A38" s="34" t="s">
        <v>37</v>
      </c>
      <c r="B38" s="32">
        <v>319884.09082400001</v>
      </c>
      <c r="C38" s="32">
        <v>1254.08730238</v>
      </c>
      <c r="D38" s="32">
        <v>69664.854175488988</v>
      </c>
      <c r="E38" s="32">
        <v>3318.2051935022364</v>
      </c>
      <c r="F38" s="32">
        <v>2454.5769238983362</v>
      </c>
      <c r="G38" s="32">
        <v>340.44735891700003</v>
      </c>
      <c r="H38" s="32">
        <v>30582.84892792</v>
      </c>
    </row>
    <row r="39" spans="1:8" x14ac:dyDescent="0.25">
      <c r="A39" s="34" t="s">
        <v>131</v>
      </c>
      <c r="B39" s="32">
        <v>1038686.270144</v>
      </c>
      <c r="C39" s="32">
        <v>4069.2465498900001</v>
      </c>
      <c r="D39" s="32">
        <v>206722.27834944401</v>
      </c>
      <c r="E39" s="32">
        <v>9212.0850298111982</v>
      </c>
      <c r="F39" s="32">
        <v>7153.8308669427979</v>
      </c>
      <c r="G39" s="32">
        <v>954.31036623629996</v>
      </c>
      <c r="H39" s="32">
        <v>105896.95436959999</v>
      </c>
    </row>
    <row r="40" spans="1:8" x14ac:dyDescent="0.25">
      <c r="A40" s="34" t="s">
        <v>39</v>
      </c>
      <c r="B40" s="32">
        <v>59528.131725300002</v>
      </c>
      <c r="C40" s="32">
        <v>310.10134945499999</v>
      </c>
      <c r="D40" s="32">
        <v>8780.4614918216012</v>
      </c>
      <c r="E40" s="32">
        <v>591.44380671126783</v>
      </c>
      <c r="F40" s="32">
        <v>401.51350412903787</v>
      </c>
      <c r="G40" s="32">
        <v>78.265466227700003</v>
      </c>
      <c r="H40" s="32">
        <v>5518.9749816670001</v>
      </c>
    </row>
    <row r="41" spans="1:8" x14ac:dyDescent="0.25">
      <c r="A41" s="34" t="s">
        <v>40</v>
      </c>
      <c r="B41" s="32">
        <v>411984.77824399999</v>
      </c>
      <c r="C41" s="32">
        <v>1852.30812623</v>
      </c>
      <c r="D41" s="32">
        <v>102053.31664201299</v>
      </c>
      <c r="E41" s="32">
        <v>5333.0956227968973</v>
      </c>
      <c r="F41" s="32">
        <v>3976.2308639997977</v>
      </c>
      <c r="G41" s="32">
        <v>516.13579563279995</v>
      </c>
      <c r="H41" s="32">
        <v>46293.404394500001</v>
      </c>
    </row>
    <row r="42" spans="1:8" x14ac:dyDescent="0.25">
      <c r="A42" s="34" t="s">
        <v>41</v>
      </c>
      <c r="B42" s="32">
        <v>99457.121055299998</v>
      </c>
      <c r="C42" s="32">
        <v>345.44175277800002</v>
      </c>
      <c r="D42" s="32">
        <v>19440.363209160601</v>
      </c>
      <c r="E42" s="32">
        <v>930.78667240597883</v>
      </c>
      <c r="F42" s="32">
        <v>735.58626732305879</v>
      </c>
      <c r="G42" s="32">
        <v>92.22838410112</v>
      </c>
      <c r="H42" s="32">
        <v>10274.619309719999</v>
      </c>
    </row>
    <row r="43" spans="1:8" x14ac:dyDescent="0.25">
      <c r="A43" s="34" t="s">
        <v>42</v>
      </c>
      <c r="B43" s="32">
        <v>577689.24081899994</v>
      </c>
      <c r="C43" s="32">
        <v>2674.01491876</v>
      </c>
      <c r="D43" s="32">
        <v>146778.32631360402</v>
      </c>
      <c r="E43" s="32">
        <v>7421.1509972463937</v>
      </c>
      <c r="F43" s="32">
        <v>5495.3402397078944</v>
      </c>
      <c r="G43" s="32">
        <v>746.88499018700008</v>
      </c>
      <c r="H43" s="32">
        <v>61848.415112100003</v>
      </c>
    </row>
    <row r="44" spans="1:8" x14ac:dyDescent="0.25">
      <c r="A44" s="34" t="s">
        <v>43</v>
      </c>
      <c r="B44" s="32">
        <v>1820080.9974310002</v>
      </c>
      <c r="C44" s="32">
        <v>8667.0231258000003</v>
      </c>
      <c r="D44" s="32">
        <v>468480.21422480099</v>
      </c>
      <c r="E44" s="32">
        <v>21547.586652791142</v>
      </c>
      <c r="F44" s="32">
        <v>16721.565251688444</v>
      </c>
      <c r="G44" s="32">
        <v>1986.8554487194001</v>
      </c>
      <c r="H44" s="32">
        <v>148385.6017762</v>
      </c>
    </row>
    <row r="45" spans="1:8" x14ac:dyDescent="0.25">
      <c r="A45" s="34" t="s">
        <v>44</v>
      </c>
      <c r="B45" s="32">
        <v>317575.00284800003</v>
      </c>
      <c r="C45" s="32">
        <v>1251.21723505</v>
      </c>
      <c r="D45" s="32">
        <v>70177.7227451371</v>
      </c>
      <c r="E45" s="32">
        <v>3512.5898227287089</v>
      </c>
      <c r="F45" s="32">
        <v>2663.7917465748092</v>
      </c>
      <c r="G45" s="32">
        <v>320.34209439080001</v>
      </c>
      <c r="H45" s="32">
        <v>30429.90127907</v>
      </c>
    </row>
    <row r="46" spans="1:8" x14ac:dyDescent="0.25">
      <c r="A46" s="34" t="s">
        <v>45</v>
      </c>
      <c r="B46" s="32">
        <v>56056.900371399999</v>
      </c>
      <c r="C46" s="32">
        <v>273.933043871</v>
      </c>
      <c r="D46" s="32">
        <v>10466.329647696</v>
      </c>
      <c r="E46" s="32">
        <v>575.89975084686557</v>
      </c>
      <c r="F46" s="32">
        <v>438.12087267660553</v>
      </c>
      <c r="G46" s="32">
        <v>66.258642798700009</v>
      </c>
      <c r="H46" s="32">
        <v>5502.3917171680005</v>
      </c>
    </row>
    <row r="47" spans="1:8" x14ac:dyDescent="0.25">
      <c r="A47" s="34" t="s">
        <v>46</v>
      </c>
      <c r="B47" s="32">
        <v>628892.95779799996</v>
      </c>
      <c r="C47" s="32">
        <v>3326.30505008</v>
      </c>
      <c r="D47" s="32">
        <v>147309.91105636401</v>
      </c>
      <c r="E47" s="32">
        <v>6121.6621759558393</v>
      </c>
      <c r="F47" s="32">
        <v>4801.0163294528393</v>
      </c>
      <c r="G47" s="32">
        <v>731.9126568204</v>
      </c>
      <c r="H47" s="32">
        <v>69250.489130700007</v>
      </c>
    </row>
    <row r="48" spans="1:8" x14ac:dyDescent="0.25">
      <c r="A48" s="34" t="s">
        <v>47</v>
      </c>
      <c r="B48" s="32">
        <v>841594.73888900003</v>
      </c>
      <c r="C48" s="32">
        <v>2472.47464498</v>
      </c>
      <c r="D48" s="32">
        <v>158983.05513460201</v>
      </c>
      <c r="E48" s="32">
        <v>7710.9114955449968</v>
      </c>
      <c r="F48" s="32">
        <v>5900.3908594426966</v>
      </c>
      <c r="G48" s="32">
        <v>630.41778572329997</v>
      </c>
      <c r="H48" s="32">
        <v>77590.933432399994</v>
      </c>
    </row>
    <row r="49" spans="1:8" x14ac:dyDescent="0.25">
      <c r="A49" s="34" t="s">
        <v>48</v>
      </c>
      <c r="B49" s="32">
        <v>157016.12294159998</v>
      </c>
      <c r="C49" s="32">
        <v>678.18907781899998</v>
      </c>
      <c r="D49" s="32">
        <v>36137.799448438505</v>
      </c>
      <c r="E49" s="32">
        <v>1679.8564100753263</v>
      </c>
      <c r="F49" s="32">
        <v>1287.5101011647664</v>
      </c>
      <c r="G49" s="32">
        <v>175.95110331051998</v>
      </c>
      <c r="H49" s="32">
        <v>16310.169332560001</v>
      </c>
    </row>
    <row r="50" spans="1:8" x14ac:dyDescent="0.25">
      <c r="A50" s="34" t="s">
        <v>49</v>
      </c>
      <c r="B50" s="32">
        <v>554040.23442799994</v>
      </c>
      <c r="C50" s="32">
        <v>2051.9243906299998</v>
      </c>
      <c r="D50" s="32">
        <v>113640.109473306</v>
      </c>
      <c r="E50" s="32">
        <v>6118.0120180947715</v>
      </c>
      <c r="F50" s="32">
        <v>4634.2364855848709</v>
      </c>
      <c r="G50" s="32">
        <v>595.90541164690001</v>
      </c>
      <c r="H50" s="32">
        <v>51321.26757643</v>
      </c>
    </row>
    <row r="51" spans="1:8" x14ac:dyDescent="0.25">
      <c r="A51" s="34" t="s">
        <v>50</v>
      </c>
      <c r="B51" s="32">
        <v>92633.298811899993</v>
      </c>
      <c r="C51" s="32">
        <v>349.42004521500002</v>
      </c>
      <c r="D51" s="32">
        <v>26215.466136370898</v>
      </c>
      <c r="E51" s="32">
        <v>1219.8556209263891</v>
      </c>
      <c r="F51" s="32">
        <v>999.16431621310903</v>
      </c>
      <c r="G51" s="32">
        <v>98.044218384190003</v>
      </c>
      <c r="H51" s="32">
        <v>9670.39159535</v>
      </c>
    </row>
    <row r="54" spans="1:8" x14ac:dyDescent="0.25">
      <c r="A54" s="34" t="s">
        <v>51</v>
      </c>
    </row>
    <row r="55" spans="1:8" x14ac:dyDescent="0.25">
      <c r="A55" s="34" t="s">
        <v>1</v>
      </c>
    </row>
    <row r="56" spans="1:8" x14ac:dyDescent="0.25">
      <c r="A56" s="34" t="s">
        <v>11</v>
      </c>
    </row>
    <row r="57" spans="1:8" x14ac:dyDescent="0.25">
      <c r="A57" s="34" t="s">
        <v>58</v>
      </c>
    </row>
    <row r="58" spans="1:8" x14ac:dyDescent="0.25">
      <c r="A58" s="34" t="s">
        <v>178</v>
      </c>
    </row>
    <row r="59" spans="1:8" x14ac:dyDescent="0.25">
      <c r="A59" s="34" t="s">
        <v>69</v>
      </c>
    </row>
    <row r="61" spans="1:8" x14ac:dyDescent="0.25">
      <c r="A61" s="2" t="s">
        <v>55</v>
      </c>
      <c r="B61" s="32">
        <f t="shared" ref="B61:H61" si="0">SUM(B3:B60)</f>
        <v>25230443.551285431</v>
      </c>
      <c r="C61" s="32">
        <f t="shared" si="0"/>
        <v>118129.75637686199</v>
      </c>
      <c r="D61" s="32">
        <f t="shared" si="0"/>
        <v>5591694.916562696</v>
      </c>
      <c r="E61" s="32">
        <f t="shared" si="0"/>
        <v>287539.80913782172</v>
      </c>
      <c r="F61" s="32">
        <f t="shared" si="0"/>
        <v>207517.34642712554</v>
      </c>
      <c r="G61" s="32">
        <f t="shared" si="0"/>
        <v>28474.557359492999</v>
      </c>
      <c r="H61" s="32">
        <f t="shared" si="0"/>
        <v>2576504.1599566047</v>
      </c>
    </row>
    <row r="62" spans="1:8" x14ac:dyDescent="0.25">
      <c r="A62" s="2" t="s">
        <v>454</v>
      </c>
      <c r="B62" s="32">
        <f t="shared" ref="B62:H62" si="1">B3+B4+B5+B6+B7+B8+B9+B10+B11+B12+B13+B14+B15+B16+B17+B18+B19+B20+B21+B22+B23+B24+B25+B26+B27+B28+B29+B30+B31+B32+B33+B34+B35+B36+B37+B38+B39+B40+B41+B42+B43+B44+B45+B46+B47+B48+B49+B50+B51</f>
        <v>25230443.551285431</v>
      </c>
      <c r="C62" s="32">
        <f t="shared" si="1"/>
        <v>118129.75637686199</v>
      </c>
      <c r="D62" s="32">
        <f t="shared" si="1"/>
        <v>5591694.916562696</v>
      </c>
      <c r="E62" s="32">
        <f t="shared" si="1"/>
        <v>287539.80913782172</v>
      </c>
      <c r="F62" s="32">
        <f t="shared" si="1"/>
        <v>207517.34642712554</v>
      </c>
      <c r="G62" s="32">
        <f t="shared" si="1"/>
        <v>28474.557359492999</v>
      </c>
      <c r="H62" s="32">
        <f t="shared" si="1"/>
        <v>2576504.1599566047</v>
      </c>
    </row>
    <row r="63" spans="1:8" x14ac:dyDescent="0.25">
      <c r="A63" s="2" t="s">
        <v>455</v>
      </c>
      <c r="B63" s="32">
        <f t="shared" ref="B63:H63" si="2">B3+B5+B8+B9+B11+B12+B14+B15+B16+B17+B18+B19+B20+B21+B22+B23+B24+B25+B26+B28+B30+B31+B33+B34+B35+B36+B37+B39+B40+B41+B42+B43+B44+B46+B47+B49+B50</f>
        <v>20303839.540337995</v>
      </c>
      <c r="C63" s="32">
        <f t="shared" si="2"/>
        <v>88717.335607458008</v>
      </c>
      <c r="D63" s="32">
        <f t="shared" si="2"/>
        <v>4450677.3798149154</v>
      </c>
      <c r="E63" s="32">
        <f t="shared" si="2"/>
        <v>223611.81281606786</v>
      </c>
      <c r="F63" s="32">
        <f t="shared" si="2"/>
        <v>164870.34163278536</v>
      </c>
      <c r="G63" s="32">
        <f t="shared" si="2"/>
        <v>23351.427585223362</v>
      </c>
      <c r="H63" s="32">
        <f t="shared" si="2"/>
        <v>2044651.3492957649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65"/>
  <sheetViews>
    <sheetView zoomScale="85" zoomScaleNormal="85" workbookViewId="0">
      <pane xSplit="2" ySplit="2" topLeftCell="BB3" activePane="bottomRight" state="frozen"/>
      <selection pane="topRight" activeCell="B1" sqref="B1"/>
      <selection pane="bottomLeft" activeCell="A3" sqref="A3"/>
      <selection pane="bottomRight" activeCell="BT13" sqref="BT13"/>
    </sheetView>
  </sheetViews>
  <sheetFormatPr defaultRowHeight="15" x14ac:dyDescent="0.25"/>
  <cols>
    <col min="1" max="1" width="9.140625" style="34"/>
    <col min="2" max="2" width="18.7109375" bestFit="1" customWidth="1"/>
    <col min="3" max="3" width="9.85546875" customWidth="1"/>
    <col min="4" max="4" width="6.7109375" bestFit="1" customWidth="1"/>
    <col min="5" max="5" width="14.5703125" bestFit="1" customWidth="1"/>
    <col min="6" max="6" width="6.7109375" bestFit="1" customWidth="1"/>
    <col min="7" max="7" width="9" bestFit="1" customWidth="1"/>
    <col min="8" max="8" width="17.28515625" bestFit="1" customWidth="1"/>
    <col min="9" max="9" width="10.42578125" bestFit="1" customWidth="1"/>
    <col min="10" max="10" width="13.42578125" bestFit="1" customWidth="1"/>
    <col min="11" max="11" width="6.7109375" bestFit="1" customWidth="1"/>
    <col min="12" max="12" width="10.28515625" bestFit="1" customWidth="1"/>
    <col min="13" max="13" width="15" bestFit="1" customWidth="1"/>
    <col min="14" max="14" width="11.5703125" bestFit="1" customWidth="1"/>
    <col min="15" max="15" width="14.42578125" bestFit="1" customWidth="1"/>
    <col min="16" max="16" width="18.85546875" bestFit="1" customWidth="1"/>
    <col min="17" max="17" width="15.140625" bestFit="1" customWidth="1"/>
    <col min="18" max="20" width="6.7109375" bestFit="1" customWidth="1"/>
    <col min="21" max="21" width="14.5703125" bestFit="1" customWidth="1"/>
    <col min="22" max="22" width="11.140625" bestFit="1" customWidth="1"/>
    <col min="23" max="23" width="14" bestFit="1" customWidth="1"/>
    <col min="24" max="24" width="18.42578125" bestFit="1" customWidth="1"/>
    <col min="25" max="25" width="14.7109375" bestFit="1" customWidth="1"/>
    <col min="26" max="26" width="14.42578125" bestFit="1" customWidth="1"/>
    <col min="27" max="27" width="14" bestFit="1" customWidth="1"/>
    <col min="28" max="28" width="14.5703125" bestFit="1" customWidth="1"/>
    <col min="29" max="29" width="14.42578125" bestFit="1" customWidth="1"/>
    <col min="30" max="30" width="10.28515625" bestFit="1" customWidth="1"/>
    <col min="31" max="31" width="11.28515625" bestFit="1" customWidth="1"/>
    <col min="32" max="32" width="15.28515625" bestFit="1" customWidth="1"/>
    <col min="33" max="33" width="12" bestFit="1" customWidth="1"/>
    <col min="34" max="34" width="14" bestFit="1" customWidth="1"/>
    <col min="35" max="35" width="10.28515625" bestFit="1" customWidth="1"/>
    <col min="36" max="36" width="9.28515625" bestFit="1" customWidth="1"/>
    <col min="37" max="37" width="10.28515625" bestFit="1" customWidth="1"/>
    <col min="38" max="38" width="18.42578125" bestFit="1" customWidth="1"/>
    <col min="39" max="39" width="9.7109375" bestFit="1" customWidth="1"/>
    <col min="40" max="40" width="10.42578125" bestFit="1" customWidth="1"/>
    <col min="41" max="41" width="13.42578125" bestFit="1" customWidth="1"/>
    <col min="42" max="42" width="11.42578125" bestFit="1" customWidth="1"/>
    <col min="43" max="43" width="10.140625" bestFit="1" customWidth="1"/>
    <col min="44" max="44" width="11" bestFit="1" customWidth="1"/>
    <col min="45" max="45" width="9.85546875" bestFit="1" customWidth="1"/>
    <col min="46" max="46" width="14.7109375" bestFit="1" customWidth="1"/>
    <col min="47" max="47" width="6.7109375" bestFit="1" customWidth="1"/>
    <col min="48" max="48" width="15.42578125" bestFit="1" customWidth="1"/>
    <col min="49" max="50" width="6.7109375" bestFit="1" customWidth="1"/>
    <col min="51" max="51" width="5.140625" bestFit="1" customWidth="1"/>
    <col min="52" max="52" width="6.5703125" bestFit="1" customWidth="1"/>
    <col min="53" max="53" width="14.140625" bestFit="1" customWidth="1"/>
    <col min="54" max="54" width="7.7109375" bestFit="1" customWidth="1"/>
    <col min="55" max="55" width="10" bestFit="1" customWidth="1"/>
    <col min="56" max="56" width="9.28515625" bestFit="1" customWidth="1"/>
    <col min="57" max="57" width="7.7109375" bestFit="1" customWidth="1"/>
    <col min="58" max="58" width="6" bestFit="1" customWidth="1"/>
    <col min="59" max="59" width="6.7109375" bestFit="1" customWidth="1"/>
    <col min="60" max="60" width="4.28515625" bestFit="1" customWidth="1"/>
    <col min="61" max="61" width="7.7109375" bestFit="1" customWidth="1"/>
    <col min="62" max="62" width="4.5703125" bestFit="1" customWidth="1"/>
    <col min="63" max="63" width="4.140625" bestFit="1" customWidth="1"/>
    <col min="64" max="64" width="7.85546875" customWidth="1"/>
    <col min="65" max="65" width="5.7109375" bestFit="1" customWidth="1"/>
    <col min="66" max="66" width="5.85546875" bestFit="1" customWidth="1"/>
    <col min="67" max="67" width="3.28515625" bestFit="1" customWidth="1"/>
    <col min="68" max="68" width="6.7109375" bestFit="1" customWidth="1"/>
    <col min="69" max="69" width="7.85546875" bestFit="1" customWidth="1"/>
    <col min="70" max="70" width="5.7109375" bestFit="1" customWidth="1"/>
    <col min="71" max="71" width="5.28515625" bestFit="1" customWidth="1"/>
    <col min="72" max="72" width="8.7109375" bestFit="1" customWidth="1"/>
    <col min="73" max="73" width="4.85546875" bestFit="1" customWidth="1"/>
    <col min="74" max="74" width="7.85546875" bestFit="1" customWidth="1"/>
    <col min="75" max="75" width="5.85546875" bestFit="1" customWidth="1"/>
    <col min="76" max="76" width="6" bestFit="1" customWidth="1"/>
    <col min="77" max="77" width="6.7109375" bestFit="1" customWidth="1"/>
    <col min="78" max="79" width="5.7109375" bestFit="1" customWidth="1"/>
    <col min="80" max="80" width="3.85546875" bestFit="1" customWidth="1"/>
    <col min="81" max="81" width="6.7109375" bestFit="1" customWidth="1"/>
    <col min="82" max="83" width="5.28515625" bestFit="1" customWidth="1"/>
    <col min="84" max="84" width="14.7109375" bestFit="1" customWidth="1"/>
    <col min="85" max="85" width="9.7109375" bestFit="1" customWidth="1"/>
    <col min="86" max="86" width="6.7109375" bestFit="1" customWidth="1"/>
    <col min="87" max="87" width="4.85546875" bestFit="1" customWidth="1"/>
    <col min="88" max="88" width="6.7109375" bestFit="1" customWidth="1"/>
    <col min="89" max="89" width="9.140625" bestFit="1" customWidth="1"/>
    <col min="90" max="90" width="6.7109375" bestFit="1" customWidth="1"/>
  </cols>
  <sheetData>
    <row r="1" spans="1:92" x14ac:dyDescent="0.25">
      <c r="C1" s="34" t="s">
        <v>443</v>
      </c>
      <c r="BA1" s="33"/>
    </row>
    <row r="2" spans="1:92" x14ac:dyDescent="0.25">
      <c r="A2" s="34" t="s">
        <v>325</v>
      </c>
      <c r="B2" s="23" t="s">
        <v>179</v>
      </c>
      <c r="C2" t="s">
        <v>180</v>
      </c>
      <c r="D2" t="s">
        <v>132</v>
      </c>
      <c r="E2" t="s">
        <v>133</v>
      </c>
      <c r="F2" t="s">
        <v>134</v>
      </c>
      <c r="G2" t="s">
        <v>64</v>
      </c>
      <c r="H2" t="s">
        <v>181</v>
      </c>
      <c r="I2" t="s">
        <v>182</v>
      </c>
      <c r="J2" t="s">
        <v>183</v>
      </c>
      <c r="K2" t="s">
        <v>135</v>
      </c>
      <c r="L2" t="s">
        <v>59</v>
      </c>
      <c r="M2" t="s">
        <v>184</v>
      </c>
      <c r="N2" t="s">
        <v>185</v>
      </c>
      <c r="O2" t="s">
        <v>186</v>
      </c>
      <c r="P2" t="s">
        <v>187</v>
      </c>
      <c r="Q2" t="s">
        <v>188</v>
      </c>
      <c r="R2" t="s">
        <v>137</v>
      </c>
      <c r="S2" t="s">
        <v>138</v>
      </c>
      <c r="T2" t="s">
        <v>139</v>
      </c>
      <c r="U2" t="s">
        <v>189</v>
      </c>
      <c r="V2" t="s">
        <v>190</v>
      </c>
      <c r="W2" t="s">
        <v>191</v>
      </c>
      <c r="X2" t="s">
        <v>192</v>
      </c>
      <c r="Y2" t="s">
        <v>193</v>
      </c>
      <c r="Z2" t="s">
        <v>194</v>
      </c>
      <c r="AA2" t="s">
        <v>195</v>
      </c>
      <c r="AB2" t="s">
        <v>196</v>
      </c>
      <c r="AC2" t="s">
        <v>197</v>
      </c>
      <c r="AD2" t="s">
        <v>198</v>
      </c>
      <c r="AE2" t="s">
        <v>199</v>
      </c>
      <c r="AF2" t="s">
        <v>200</v>
      </c>
      <c r="AG2" t="s">
        <v>201</v>
      </c>
      <c r="AH2" t="s">
        <v>202</v>
      </c>
      <c r="AI2" t="s">
        <v>203</v>
      </c>
      <c r="AJ2" t="s">
        <v>204</v>
      </c>
      <c r="AK2" t="s">
        <v>205</v>
      </c>
      <c r="AL2" t="s">
        <v>206</v>
      </c>
      <c r="AM2" t="s">
        <v>207</v>
      </c>
      <c r="AN2" t="s">
        <v>208</v>
      </c>
      <c r="AO2" t="s">
        <v>209</v>
      </c>
      <c r="AP2" t="s">
        <v>210</v>
      </c>
      <c r="AQ2" t="s">
        <v>211</v>
      </c>
      <c r="AR2" t="s">
        <v>212</v>
      </c>
      <c r="AS2" t="s">
        <v>213</v>
      </c>
      <c r="AT2" t="s">
        <v>214</v>
      </c>
      <c r="AU2" t="s">
        <v>140</v>
      </c>
      <c r="AV2" t="s">
        <v>141</v>
      </c>
      <c r="AW2" t="s">
        <v>142</v>
      </c>
      <c r="AX2" t="s">
        <v>143</v>
      </c>
      <c r="AY2" t="s">
        <v>144</v>
      </c>
      <c r="AZ2" t="s">
        <v>145</v>
      </c>
      <c r="BA2" t="s">
        <v>215</v>
      </c>
      <c r="BB2" t="s">
        <v>57</v>
      </c>
      <c r="BC2" t="s">
        <v>129</v>
      </c>
      <c r="BD2" t="s">
        <v>146</v>
      </c>
      <c r="BE2" t="s">
        <v>147</v>
      </c>
      <c r="BF2" t="s">
        <v>148</v>
      </c>
      <c r="BG2" t="s">
        <v>149</v>
      </c>
      <c r="BH2" t="s">
        <v>150</v>
      </c>
      <c r="BI2" t="s">
        <v>151</v>
      </c>
      <c r="BJ2" t="s">
        <v>152</v>
      </c>
      <c r="BK2" t="s">
        <v>153</v>
      </c>
      <c r="BL2" t="s">
        <v>154</v>
      </c>
      <c r="BM2" t="s">
        <v>155</v>
      </c>
      <c r="BN2" t="s">
        <v>156</v>
      </c>
      <c r="BO2" t="s">
        <v>157</v>
      </c>
      <c r="BP2" t="s">
        <v>158</v>
      </c>
      <c r="BQ2" t="s">
        <v>159</v>
      </c>
      <c r="BR2" t="s">
        <v>160</v>
      </c>
      <c r="BS2" t="s">
        <v>161</v>
      </c>
      <c r="BT2" t="s">
        <v>162</v>
      </c>
      <c r="BU2" t="s">
        <v>163</v>
      </c>
      <c r="BV2" t="s">
        <v>164</v>
      </c>
      <c r="BW2" t="s">
        <v>165</v>
      </c>
      <c r="BX2" t="s">
        <v>166</v>
      </c>
      <c r="BY2" t="s">
        <v>167</v>
      </c>
      <c r="BZ2" t="s">
        <v>168</v>
      </c>
      <c r="CA2" t="s">
        <v>169</v>
      </c>
      <c r="CB2" t="s">
        <v>170</v>
      </c>
      <c r="CC2" t="s">
        <v>61</v>
      </c>
      <c r="CD2" t="s">
        <v>171</v>
      </c>
      <c r="CE2" t="s">
        <v>172</v>
      </c>
      <c r="CF2" t="s">
        <v>216</v>
      </c>
      <c r="CG2" t="s">
        <v>217</v>
      </c>
      <c r="CH2" t="s">
        <v>173</v>
      </c>
      <c r="CI2" t="s">
        <v>174</v>
      </c>
      <c r="CJ2" t="s">
        <v>175</v>
      </c>
      <c r="CK2" t="s">
        <v>176</v>
      </c>
      <c r="CL2" t="s">
        <v>177</v>
      </c>
      <c r="CM2" s="34" t="s">
        <v>54</v>
      </c>
      <c r="CN2" s="34" t="s">
        <v>53</v>
      </c>
    </row>
    <row r="3" spans="1:92" x14ac:dyDescent="0.25">
      <c r="A3" s="34">
        <v>1</v>
      </c>
      <c r="B3" t="s">
        <v>0</v>
      </c>
      <c r="C3" s="32">
        <v>30.429515810000002</v>
      </c>
      <c r="D3" s="32">
        <v>300.45458880799998</v>
      </c>
      <c r="E3" s="32">
        <v>256.71744080500002</v>
      </c>
      <c r="F3" s="32">
        <v>81.947716317800001</v>
      </c>
      <c r="G3" s="32">
        <v>438.26656578299998</v>
      </c>
      <c r="H3" s="32">
        <v>421.87184283099998</v>
      </c>
      <c r="I3" s="32">
        <v>1189.67972123</v>
      </c>
      <c r="J3" s="32">
        <v>68.496271843200006</v>
      </c>
      <c r="K3" s="32">
        <v>1872.5326677099999</v>
      </c>
      <c r="L3" s="32">
        <v>343811.90454900003</v>
      </c>
      <c r="M3" s="32">
        <v>0.58466396599799997</v>
      </c>
      <c r="N3" s="32">
        <v>37.114886573600003</v>
      </c>
      <c r="O3" s="32">
        <v>4.8932788092200002E-2</v>
      </c>
      <c r="P3" s="32">
        <v>84.632793364400001</v>
      </c>
      <c r="Q3" s="32">
        <v>122.332279004</v>
      </c>
      <c r="R3" s="32">
        <v>1538.6865392300001</v>
      </c>
      <c r="S3" s="32">
        <v>358.00836064200001</v>
      </c>
      <c r="T3" s="32">
        <v>614.83795047499996</v>
      </c>
      <c r="U3" s="32">
        <v>9.4447913687499998</v>
      </c>
      <c r="V3" s="32">
        <v>355.19499885699997</v>
      </c>
      <c r="W3" s="32">
        <v>1.3124560332199999</v>
      </c>
      <c r="X3" s="32">
        <v>2916.5033634599999</v>
      </c>
      <c r="Y3" s="32">
        <v>3281.1447674299998</v>
      </c>
      <c r="Z3" s="32">
        <v>256.71673589</v>
      </c>
      <c r="AA3" s="32">
        <v>30.429519281299999</v>
      </c>
      <c r="AB3" s="32">
        <v>428.23837875700002</v>
      </c>
      <c r="AC3" s="32">
        <v>68.496318168399995</v>
      </c>
      <c r="AD3" s="32">
        <v>343811.87298300001</v>
      </c>
      <c r="AE3" s="32">
        <v>222.52770695000001</v>
      </c>
      <c r="AF3" s="32">
        <v>438.25567183300001</v>
      </c>
      <c r="AG3" s="32">
        <v>847.90586844699999</v>
      </c>
      <c r="AH3" s="32">
        <v>56.937399690299998</v>
      </c>
      <c r="AI3" s="32">
        <v>2453.0728397799999</v>
      </c>
      <c r="AJ3" s="32">
        <v>94797.871232699996</v>
      </c>
      <c r="AK3" s="32">
        <v>10342.4683523</v>
      </c>
      <c r="AL3" s="32">
        <v>14281.8872145</v>
      </c>
      <c r="AM3" s="32">
        <v>2537.2376474600001</v>
      </c>
      <c r="AN3" s="32">
        <v>150.60079328099999</v>
      </c>
      <c r="AO3" s="32">
        <v>202.22081589199999</v>
      </c>
      <c r="AP3" s="32">
        <v>4.02578319668</v>
      </c>
      <c r="AQ3" s="32">
        <v>936.60683459500001</v>
      </c>
      <c r="AR3" s="32">
        <v>77.678291837000003</v>
      </c>
      <c r="AS3" s="32">
        <v>660.30225164299998</v>
      </c>
      <c r="AT3" s="32">
        <v>14631.4409106</v>
      </c>
      <c r="AU3" s="32">
        <v>520.85404899100001</v>
      </c>
      <c r="AV3" s="32">
        <v>438.25552391999997</v>
      </c>
      <c r="AW3" s="32">
        <v>847.90593816299997</v>
      </c>
      <c r="AX3" s="32">
        <v>258.17664427099999</v>
      </c>
      <c r="AY3" s="32">
        <v>7.5001722018599999</v>
      </c>
      <c r="AZ3" s="32">
        <v>0</v>
      </c>
      <c r="BA3" s="32">
        <v>58.298764568499998</v>
      </c>
      <c r="BB3" s="32">
        <v>2453.0695841299998</v>
      </c>
      <c r="BC3" s="32">
        <v>0</v>
      </c>
      <c r="BD3" s="32">
        <v>94797.866653599995</v>
      </c>
      <c r="BE3" s="32">
        <v>10342.468771899999</v>
      </c>
      <c r="BF3" s="32">
        <v>0</v>
      </c>
      <c r="BG3" s="32">
        <v>784.32409422399996</v>
      </c>
      <c r="BH3" s="32">
        <v>1.1588506440599999</v>
      </c>
      <c r="BI3" s="32">
        <v>8067.7984145500004</v>
      </c>
      <c r="BJ3" s="32">
        <v>6.6754465418900004</v>
      </c>
      <c r="BK3" s="32">
        <v>2.2673117718200002</v>
      </c>
      <c r="BL3" s="32">
        <v>2573.7918417599999</v>
      </c>
      <c r="BM3" s="32">
        <v>51.167540656100002</v>
      </c>
      <c r="BN3" s="32">
        <v>4.2564612555299997</v>
      </c>
      <c r="BO3" s="32">
        <v>0.27346676307200002</v>
      </c>
      <c r="BP3" s="32">
        <v>1708.42266404</v>
      </c>
      <c r="BQ3" s="32">
        <v>585.20949274199995</v>
      </c>
      <c r="BR3" s="32">
        <v>46.865821626200002</v>
      </c>
      <c r="BS3" s="32">
        <v>0.47636674683199998</v>
      </c>
      <c r="BT3" s="32">
        <v>237.154083601</v>
      </c>
      <c r="BU3" s="32">
        <v>0.56013031109599998</v>
      </c>
      <c r="BV3" s="32">
        <v>186.97944244000001</v>
      </c>
      <c r="BW3" s="32">
        <v>6.6250469799399996</v>
      </c>
      <c r="BX3" s="32">
        <v>4.8749780635100004</v>
      </c>
      <c r="BY3" s="32">
        <v>1036.50310747</v>
      </c>
      <c r="BZ3" s="32">
        <v>39.159310489100001</v>
      </c>
      <c r="CA3" s="32">
        <v>95.380548983300002</v>
      </c>
      <c r="CB3" s="32">
        <v>1.59007053867</v>
      </c>
      <c r="CC3" s="32">
        <v>660.30237279599999</v>
      </c>
      <c r="CD3" s="32">
        <v>0</v>
      </c>
      <c r="CE3" s="32">
        <v>4.9959445038899997</v>
      </c>
      <c r="CF3" s="32">
        <v>116.133667256</v>
      </c>
      <c r="CG3" s="32">
        <v>368.14340627299998</v>
      </c>
      <c r="CH3" s="32">
        <v>1934.9049498300001</v>
      </c>
      <c r="CI3" s="32">
        <v>5.7269500363499999</v>
      </c>
      <c r="CJ3" s="32">
        <v>818.60606591800001</v>
      </c>
      <c r="CK3" s="32">
        <v>18034.8972402</v>
      </c>
      <c r="CL3" s="32">
        <v>1862.02549417</v>
      </c>
      <c r="CM3" s="32">
        <f>+BL3+BP3+BQ3+BX3+BY3+CA3</f>
        <v>6004.1826330588101</v>
      </c>
      <c r="CN3" s="32">
        <f>+CM3-BP3</f>
        <v>4295.7599690188099</v>
      </c>
    </row>
    <row r="4" spans="1:92" x14ac:dyDescent="0.25">
      <c r="A4" s="34">
        <v>4</v>
      </c>
      <c r="B4" t="s">
        <v>2</v>
      </c>
      <c r="C4" s="32">
        <v>26.582974829499999</v>
      </c>
      <c r="D4" s="32">
        <v>243.27513040700001</v>
      </c>
      <c r="E4" s="32">
        <v>201.016509848</v>
      </c>
      <c r="F4" s="32">
        <v>72.472702942799998</v>
      </c>
      <c r="G4" s="32">
        <v>364.45250067500001</v>
      </c>
      <c r="H4" s="32">
        <v>365.54621279100002</v>
      </c>
      <c r="I4" s="32">
        <v>1030.8383823199999</v>
      </c>
      <c r="J4" s="32">
        <v>44.173010024500002</v>
      </c>
      <c r="K4" s="32">
        <v>1427.8735868199999</v>
      </c>
      <c r="L4" s="32">
        <v>309649.51872200001</v>
      </c>
      <c r="M4" s="32">
        <v>0.70039800279200004</v>
      </c>
      <c r="N4" s="32">
        <v>38.160313676999998</v>
      </c>
      <c r="O4" s="32">
        <v>5.4061830898599998E-2</v>
      </c>
      <c r="P4" s="32">
        <v>96.293863279099995</v>
      </c>
      <c r="Q4" s="32">
        <v>135.15538585199999</v>
      </c>
      <c r="R4" s="32">
        <v>1281.0454903100001</v>
      </c>
      <c r="S4" s="32">
        <v>281.00768896199997</v>
      </c>
      <c r="T4" s="32">
        <v>492.72771506100003</v>
      </c>
      <c r="U4" s="32">
        <v>9.7393018556400008</v>
      </c>
      <c r="V4" s="32">
        <v>299.86392132200001</v>
      </c>
      <c r="W4" s="32">
        <v>1.2411738055999999</v>
      </c>
      <c r="X4" s="32">
        <v>2793.3263324999998</v>
      </c>
      <c r="Y4" s="32">
        <v>3102.9364366700001</v>
      </c>
      <c r="Z4" s="32">
        <v>201.017170077</v>
      </c>
      <c r="AA4" s="32">
        <v>26.582869147299999</v>
      </c>
      <c r="AB4" s="32">
        <v>354.01447032599998</v>
      </c>
      <c r="AC4" s="32">
        <v>44.1729600711</v>
      </c>
      <c r="AD4" s="32">
        <v>309649.60749999998</v>
      </c>
      <c r="AE4" s="32">
        <v>154.70205794500001</v>
      </c>
      <c r="AF4" s="32">
        <v>382.554298018</v>
      </c>
      <c r="AG4" s="32">
        <v>781.47214708299998</v>
      </c>
      <c r="AH4" s="32">
        <v>47.984325294400001</v>
      </c>
      <c r="AI4" s="32">
        <v>2194.4222620300002</v>
      </c>
      <c r="AJ4" s="32">
        <v>87270.808294999995</v>
      </c>
      <c r="AK4" s="32">
        <v>9631.9411017999992</v>
      </c>
      <c r="AL4" s="32">
        <v>11380.3790833</v>
      </c>
      <c r="AM4" s="32">
        <v>2242.2446810599999</v>
      </c>
      <c r="AN4" s="32">
        <v>137.402311247</v>
      </c>
      <c r="AO4" s="32">
        <v>184.324440415</v>
      </c>
      <c r="AP4" s="32">
        <v>3.59252768074</v>
      </c>
      <c r="AQ4" s="32">
        <v>852.44720569100002</v>
      </c>
      <c r="AR4" s="32">
        <v>87.750975629799996</v>
      </c>
      <c r="AS4" s="32">
        <v>409.03764812600002</v>
      </c>
      <c r="AT4" s="32">
        <v>11619.782570400001</v>
      </c>
      <c r="AU4" s="32">
        <v>454.283373203</v>
      </c>
      <c r="AV4" s="32">
        <v>382.55398660399999</v>
      </c>
      <c r="AW4" s="32">
        <v>781.47391072400001</v>
      </c>
      <c r="AX4" s="32">
        <v>221.98244399500001</v>
      </c>
      <c r="AY4" s="32">
        <v>6.8249351011800004</v>
      </c>
      <c r="AZ4" s="32">
        <v>0</v>
      </c>
      <c r="BA4" s="32">
        <v>49.279396694699997</v>
      </c>
      <c r="BB4" s="32">
        <v>2194.4233028200001</v>
      </c>
      <c r="BC4" s="32">
        <v>0</v>
      </c>
      <c r="BD4" s="32">
        <v>87270.819160300001</v>
      </c>
      <c r="BE4" s="32">
        <v>9631.9431768300001</v>
      </c>
      <c r="BF4" s="32">
        <v>0</v>
      </c>
      <c r="BG4" s="32">
        <v>634.40943131200004</v>
      </c>
      <c r="BH4" s="32">
        <v>1.0685592524700001</v>
      </c>
      <c r="BI4" s="32">
        <v>6797.1598476999998</v>
      </c>
      <c r="BJ4" s="32">
        <v>5.8967332944499997</v>
      </c>
      <c r="BK4" s="32">
        <v>2.0659650094100002</v>
      </c>
      <c r="BL4" s="32">
        <v>2275.9914557699999</v>
      </c>
      <c r="BM4" s="32">
        <v>44.536066030599997</v>
      </c>
      <c r="BN4" s="32">
        <v>3.7592874843000001</v>
      </c>
      <c r="BO4" s="32">
        <v>0.24693436206200001</v>
      </c>
      <c r="BP4" s="32">
        <v>1517.27117705</v>
      </c>
      <c r="BQ4" s="32">
        <v>518.79200825800001</v>
      </c>
      <c r="BR4" s="32">
        <v>40.6331799421</v>
      </c>
      <c r="BS4" s="32">
        <v>0.415320885142</v>
      </c>
      <c r="BT4" s="32">
        <v>209.25837946499999</v>
      </c>
      <c r="BU4" s="32">
        <v>0.53457369857399994</v>
      </c>
      <c r="BV4" s="32">
        <v>168.43828019399999</v>
      </c>
      <c r="BW4" s="32">
        <v>6.4191947407700001</v>
      </c>
      <c r="BX4" s="32">
        <v>4.3425578408799996</v>
      </c>
      <c r="BY4" s="32">
        <v>943.47479738499999</v>
      </c>
      <c r="BZ4" s="32">
        <v>34.135750963699998</v>
      </c>
      <c r="CA4" s="32">
        <v>103.384280789</v>
      </c>
      <c r="CB4" s="32">
        <v>1.3832998678499999</v>
      </c>
      <c r="CC4" s="32">
        <v>409.03743849300002</v>
      </c>
      <c r="CD4" s="32">
        <v>0</v>
      </c>
      <c r="CE4" s="32">
        <v>4.5490928047599999</v>
      </c>
      <c r="CF4" s="32">
        <v>110.10438595799999</v>
      </c>
      <c r="CG4" s="32">
        <v>349.02942593699998</v>
      </c>
      <c r="CH4" s="32">
        <v>1566.63498112</v>
      </c>
      <c r="CI4" s="32">
        <v>5.2131760080899996</v>
      </c>
      <c r="CJ4" s="32">
        <v>677.07237079799995</v>
      </c>
      <c r="CK4" s="32">
        <v>14857.8404818</v>
      </c>
      <c r="CL4" s="32">
        <v>1544.3458806000001</v>
      </c>
      <c r="CM4" s="32">
        <f t="shared" ref="CM4:CM51" si="0">+BL4+BP4+BQ4+BX4+BY4+CA4</f>
        <v>5363.2562770928789</v>
      </c>
      <c r="CN4" s="32">
        <f t="shared" ref="CN4:CN51" si="1">+CM4-BP4</f>
        <v>3845.9851000428789</v>
      </c>
    </row>
    <row r="5" spans="1:92" x14ac:dyDescent="0.25">
      <c r="A5" s="34">
        <v>5</v>
      </c>
      <c r="B5" t="s">
        <v>3</v>
      </c>
      <c r="C5" s="32">
        <v>17.961338789399999</v>
      </c>
      <c r="D5" s="32">
        <v>154.65608788399999</v>
      </c>
      <c r="E5" s="32">
        <v>132.63388973799999</v>
      </c>
      <c r="F5" s="32">
        <v>46.992837679099999</v>
      </c>
      <c r="G5" s="32">
        <v>218.24564160899999</v>
      </c>
      <c r="H5" s="32">
        <v>187.91646847600001</v>
      </c>
      <c r="I5" s="32">
        <v>529.92412613199997</v>
      </c>
      <c r="J5" s="32">
        <v>29.002440904</v>
      </c>
      <c r="K5" s="32">
        <v>864.84044367599995</v>
      </c>
      <c r="L5" s="32">
        <v>170608.45595999999</v>
      </c>
      <c r="M5" s="32">
        <v>0.24744299232399999</v>
      </c>
      <c r="N5" s="32">
        <v>13.6550126099</v>
      </c>
      <c r="O5" s="32">
        <v>2.0555489706200001E-2</v>
      </c>
      <c r="P5" s="32">
        <v>37.486352890299997</v>
      </c>
      <c r="Q5" s="32">
        <v>51.3887675653</v>
      </c>
      <c r="R5" s="32">
        <v>831.46672699099997</v>
      </c>
      <c r="S5" s="32">
        <v>174.155572159</v>
      </c>
      <c r="T5" s="32">
        <v>244.66388389100001</v>
      </c>
      <c r="U5" s="32">
        <v>4.7080294225900001</v>
      </c>
      <c r="V5" s="32">
        <v>140.65867412099999</v>
      </c>
      <c r="W5" s="32">
        <v>0.593427131878</v>
      </c>
      <c r="X5" s="32">
        <v>1338.19941718</v>
      </c>
      <c r="Y5" s="32">
        <v>1483.5654460799999</v>
      </c>
      <c r="Z5" s="32">
        <v>132.63469730899999</v>
      </c>
      <c r="AA5" s="32">
        <v>17.961401884499999</v>
      </c>
      <c r="AB5" s="32">
        <v>213.290719505</v>
      </c>
      <c r="AC5" s="32">
        <v>29.0024109764</v>
      </c>
      <c r="AD5" s="32">
        <v>170608.445133</v>
      </c>
      <c r="AE5" s="32">
        <v>90.350338391099996</v>
      </c>
      <c r="AF5" s="32">
        <v>249.692497527</v>
      </c>
      <c r="AG5" s="32">
        <v>513.32654265600002</v>
      </c>
      <c r="AH5" s="32">
        <v>31.4051187478</v>
      </c>
      <c r="AI5" s="32">
        <v>1235.7127492</v>
      </c>
      <c r="AJ5" s="32">
        <v>57602.449056500001</v>
      </c>
      <c r="AK5" s="32">
        <v>6050.1205053699996</v>
      </c>
      <c r="AL5" s="32">
        <v>7040.1150220600002</v>
      </c>
      <c r="AM5" s="32">
        <v>1721.2827221</v>
      </c>
      <c r="AN5" s="32">
        <v>92.927603864999995</v>
      </c>
      <c r="AO5" s="32">
        <v>113.73849292200001</v>
      </c>
      <c r="AP5" s="32">
        <v>2.6725539887299998</v>
      </c>
      <c r="AQ5" s="32">
        <v>524.04534031000003</v>
      </c>
      <c r="AR5" s="32">
        <v>54.047814076999998</v>
      </c>
      <c r="AS5" s="32">
        <v>336.08452049800002</v>
      </c>
      <c r="AT5" s="32">
        <v>7226.24275356</v>
      </c>
      <c r="AU5" s="32">
        <v>297.597013108</v>
      </c>
      <c r="AV5" s="32">
        <v>249.692969312</v>
      </c>
      <c r="AW5" s="32">
        <v>513.32722049300003</v>
      </c>
      <c r="AX5" s="32">
        <v>125.4228605</v>
      </c>
      <c r="AY5" s="32">
        <v>4.44205063233</v>
      </c>
      <c r="AZ5" s="32">
        <v>0</v>
      </c>
      <c r="BA5" s="32">
        <v>32.018996628300002</v>
      </c>
      <c r="BB5" s="32">
        <v>1235.71467635</v>
      </c>
      <c r="BC5" s="32">
        <v>0</v>
      </c>
      <c r="BD5" s="32">
        <v>57602.456824200002</v>
      </c>
      <c r="BE5" s="32">
        <v>6050.1188928800002</v>
      </c>
      <c r="BF5" s="32">
        <v>0</v>
      </c>
      <c r="BG5" s="32">
        <v>397.19236546799999</v>
      </c>
      <c r="BH5" s="32">
        <v>0.56665046157200005</v>
      </c>
      <c r="BI5" s="32">
        <v>3933.0128528400001</v>
      </c>
      <c r="BJ5" s="32">
        <v>3.2586922138099998</v>
      </c>
      <c r="BK5" s="32">
        <v>1.1543871112499999</v>
      </c>
      <c r="BL5" s="32">
        <v>1739.077873</v>
      </c>
      <c r="BM5" s="32">
        <v>23.0351567843</v>
      </c>
      <c r="BN5" s="32">
        <v>1.9475973362300001</v>
      </c>
      <c r="BO5" s="32">
        <v>0.142294984278</v>
      </c>
      <c r="BP5" s="32">
        <v>808.63734978900004</v>
      </c>
      <c r="BQ5" s="32">
        <v>286.232752006</v>
      </c>
      <c r="BR5" s="32">
        <v>20.8949936504</v>
      </c>
      <c r="BS5" s="32">
        <v>0.214150576195</v>
      </c>
      <c r="BT5" s="32">
        <v>109.945360967</v>
      </c>
      <c r="BU5" s="32">
        <v>0.28769632129400002</v>
      </c>
      <c r="BV5" s="32">
        <v>102.990353954</v>
      </c>
      <c r="BW5" s="32">
        <v>3.4804770712200002</v>
      </c>
      <c r="BX5" s="32">
        <v>3.0611145141099998</v>
      </c>
      <c r="BY5" s="32">
        <v>571.78469555499998</v>
      </c>
      <c r="BZ5" s="32">
        <v>17.6011289705</v>
      </c>
      <c r="CA5" s="32">
        <v>62.146869696000003</v>
      </c>
      <c r="CB5" s="32">
        <v>0.71378015621099999</v>
      </c>
      <c r="CC5" s="32">
        <v>336.08453384699999</v>
      </c>
      <c r="CD5" s="32">
        <v>0</v>
      </c>
      <c r="CE5" s="32">
        <v>3.1494224060599998</v>
      </c>
      <c r="CF5" s="32">
        <v>58.607168580200003</v>
      </c>
      <c r="CG5" s="32">
        <v>185.78463992100001</v>
      </c>
      <c r="CH5" s="32">
        <v>893.69116790199996</v>
      </c>
      <c r="CI5" s="32">
        <v>3.6183663044399998</v>
      </c>
      <c r="CJ5" s="32">
        <v>417.38404777400001</v>
      </c>
      <c r="CK5" s="32">
        <v>8761.1954468700005</v>
      </c>
      <c r="CL5" s="32">
        <v>868.85550686900001</v>
      </c>
      <c r="CM5" s="32">
        <f t="shared" si="0"/>
        <v>3470.94065456011</v>
      </c>
      <c r="CN5" s="32">
        <f t="shared" si="1"/>
        <v>2662.3033047711101</v>
      </c>
    </row>
    <row r="6" spans="1:92" x14ac:dyDescent="0.25">
      <c r="A6" s="34">
        <v>6</v>
      </c>
      <c r="B6" t="s">
        <v>4</v>
      </c>
      <c r="C6" s="32">
        <v>48.691580596599998</v>
      </c>
      <c r="D6" s="32">
        <v>868.74314876000005</v>
      </c>
      <c r="E6" s="32">
        <v>735.72121302100004</v>
      </c>
      <c r="F6" s="32">
        <v>179.050822802</v>
      </c>
      <c r="G6" s="32">
        <v>962.13479698399999</v>
      </c>
      <c r="H6" s="32">
        <v>2488.1228312100002</v>
      </c>
      <c r="I6" s="32">
        <v>9030.6420070099994</v>
      </c>
      <c r="J6" s="32">
        <v>148.26395625500001</v>
      </c>
      <c r="K6" s="32">
        <v>3266.12565567</v>
      </c>
      <c r="L6" s="32">
        <v>790478.49945600005</v>
      </c>
      <c r="M6" s="32">
        <v>2.4642399622700002</v>
      </c>
      <c r="N6" s="32">
        <v>148.967861954</v>
      </c>
      <c r="O6" s="32">
        <v>0.294073686359</v>
      </c>
      <c r="P6" s="32">
        <v>295.532660728</v>
      </c>
      <c r="Q6" s="32">
        <v>446.81404406899998</v>
      </c>
      <c r="R6" s="32">
        <v>3045.8644714299999</v>
      </c>
      <c r="S6" s="32">
        <v>651.15615943199998</v>
      </c>
      <c r="T6" s="32">
        <v>2213.9113936499998</v>
      </c>
      <c r="U6" s="32">
        <v>40.3889976834</v>
      </c>
      <c r="V6" s="32">
        <v>1607.6354820900001</v>
      </c>
      <c r="W6" s="32">
        <v>8.7875337934399997</v>
      </c>
      <c r="X6" s="32">
        <v>11867.921401899999</v>
      </c>
      <c r="Y6" s="32">
        <v>13514.100965899999</v>
      </c>
      <c r="Z6" s="32">
        <v>735.72060768300003</v>
      </c>
      <c r="AA6" s="32">
        <v>48.6915327237</v>
      </c>
      <c r="AB6" s="32">
        <v>919.28421192799999</v>
      </c>
      <c r="AC6" s="32">
        <v>148.263858038</v>
      </c>
      <c r="AD6" s="32">
        <v>790478.52467900002</v>
      </c>
      <c r="AE6" s="32">
        <v>457.30838915499999</v>
      </c>
      <c r="AF6" s="32">
        <v>1711.8753511</v>
      </c>
      <c r="AG6" s="32">
        <v>2496.3378567599998</v>
      </c>
      <c r="AH6" s="32">
        <v>83.609466480099996</v>
      </c>
      <c r="AI6" s="32">
        <v>16961.976171400001</v>
      </c>
      <c r="AJ6" s="32">
        <v>281552.83533500001</v>
      </c>
      <c r="AK6" s="32">
        <v>27993.4391947</v>
      </c>
      <c r="AL6" s="32">
        <v>26426.262845599998</v>
      </c>
      <c r="AM6" s="32">
        <v>6541.1350101400003</v>
      </c>
      <c r="AN6" s="32">
        <v>947.45888326099998</v>
      </c>
      <c r="AO6" s="32">
        <v>871.77066495600002</v>
      </c>
      <c r="AP6" s="32">
        <v>11.0659051786</v>
      </c>
      <c r="AQ6" s="32">
        <v>4065.2841218499998</v>
      </c>
      <c r="AR6" s="32">
        <v>182.95946685199999</v>
      </c>
      <c r="AS6" s="32">
        <v>1892.06292446</v>
      </c>
      <c r="AT6" s="32">
        <v>27196.159103999998</v>
      </c>
      <c r="AU6" s="32">
        <v>1892.49341123</v>
      </c>
      <c r="AV6" s="32">
        <v>1711.8725572400001</v>
      </c>
      <c r="AW6" s="32">
        <v>2496.3411498599999</v>
      </c>
      <c r="AX6" s="32">
        <v>623.33887126499997</v>
      </c>
      <c r="AY6" s="32">
        <v>16.764039668999999</v>
      </c>
      <c r="AZ6" s="32">
        <v>0</v>
      </c>
      <c r="BA6" s="32">
        <v>92.690721577999994</v>
      </c>
      <c r="BB6" s="32">
        <v>16961.975032900002</v>
      </c>
      <c r="BC6" s="32">
        <v>0</v>
      </c>
      <c r="BD6" s="32">
        <v>281552.85993600002</v>
      </c>
      <c r="BE6" s="32">
        <v>27993.4428481</v>
      </c>
      <c r="BF6" s="32">
        <v>0</v>
      </c>
      <c r="BG6" s="32">
        <v>1497.6088607900001</v>
      </c>
      <c r="BH6" s="32">
        <v>6.8893725486299999</v>
      </c>
      <c r="BI6" s="32">
        <v>19563.945367699998</v>
      </c>
      <c r="BJ6" s="32">
        <v>35.532556324200002</v>
      </c>
      <c r="BK6" s="32">
        <v>11.470342155299999</v>
      </c>
      <c r="BL6" s="32">
        <v>6740.9496557100001</v>
      </c>
      <c r="BM6" s="32">
        <v>299.92253379800002</v>
      </c>
      <c r="BN6" s="32">
        <v>24.566055742500001</v>
      </c>
      <c r="BO6" s="32">
        <v>1.3398726839399999</v>
      </c>
      <c r="BP6" s="32">
        <v>12462.6179699</v>
      </c>
      <c r="BQ6" s="32">
        <v>3110.7989518200002</v>
      </c>
      <c r="BR6" s="32">
        <v>276.41038878900002</v>
      </c>
      <c r="BS6" s="32">
        <v>2.8052005738000001</v>
      </c>
      <c r="BT6" s="32">
        <v>1371.5088679</v>
      </c>
      <c r="BU6" s="32">
        <v>3.3193307947799999</v>
      </c>
      <c r="BV6" s="32">
        <v>796.72904359999995</v>
      </c>
      <c r="BW6" s="32">
        <v>39.909991339199998</v>
      </c>
      <c r="BX6" s="32">
        <v>15.966802103299999</v>
      </c>
      <c r="BY6" s="32">
        <v>4620.6779849300001</v>
      </c>
      <c r="BZ6" s="32">
        <v>231.06377571100001</v>
      </c>
      <c r="CA6" s="32">
        <v>285.13562258899998</v>
      </c>
      <c r="CB6" s="32">
        <v>9.32912200106</v>
      </c>
      <c r="CC6" s="32">
        <v>1892.0614489500001</v>
      </c>
      <c r="CD6" s="32">
        <v>0</v>
      </c>
      <c r="CE6" s="32">
        <v>11.2437978912</v>
      </c>
      <c r="CF6" s="32">
        <v>613.29434381500005</v>
      </c>
      <c r="CG6" s="32">
        <v>2484.5259839400001</v>
      </c>
      <c r="CH6" s="32">
        <v>4492.8203087600004</v>
      </c>
      <c r="CI6" s="32">
        <v>12.8628339626</v>
      </c>
      <c r="CJ6" s="32">
        <v>1732.2960268700001</v>
      </c>
      <c r="CK6" s="32">
        <v>41157.019697999996</v>
      </c>
      <c r="CL6" s="32">
        <v>4145.56248297</v>
      </c>
      <c r="CM6" s="32">
        <f t="shared" si="0"/>
        <v>27236.146987052303</v>
      </c>
      <c r="CN6" s="32">
        <f t="shared" si="1"/>
        <v>14773.529017152303</v>
      </c>
    </row>
    <row r="7" spans="1:92" x14ac:dyDescent="0.25">
      <c r="A7" s="34">
        <v>8</v>
      </c>
      <c r="B7" t="s">
        <v>5</v>
      </c>
      <c r="C7" s="32">
        <v>17.035519799700001</v>
      </c>
      <c r="D7" s="32">
        <v>179.53306536599999</v>
      </c>
      <c r="E7" s="32">
        <v>149.32514206100001</v>
      </c>
      <c r="F7" s="32">
        <v>47.9168099364</v>
      </c>
      <c r="G7" s="32">
        <v>320.67593427600002</v>
      </c>
      <c r="H7" s="32">
        <v>300.68306060899999</v>
      </c>
      <c r="I7" s="32">
        <v>847.928090462</v>
      </c>
      <c r="J7" s="32">
        <v>39.298153653999996</v>
      </c>
      <c r="K7" s="32">
        <v>1277.70279233</v>
      </c>
      <c r="L7" s="32">
        <v>236891.636226</v>
      </c>
      <c r="M7" s="32">
        <v>0.28038707540800001</v>
      </c>
      <c r="N7" s="32">
        <v>14.7470855389</v>
      </c>
      <c r="O7" s="32">
        <v>2.1762554691E-2</v>
      </c>
      <c r="P7" s="32">
        <v>39.378795299700002</v>
      </c>
      <c r="Q7" s="32">
        <v>54.406277075600002</v>
      </c>
      <c r="R7" s="32">
        <v>935.53949665200003</v>
      </c>
      <c r="S7" s="32">
        <v>236.027273044</v>
      </c>
      <c r="T7" s="32">
        <v>388.18021158300002</v>
      </c>
      <c r="U7" s="32">
        <v>7.2596433604400001</v>
      </c>
      <c r="V7" s="32">
        <v>229.760122432</v>
      </c>
      <c r="W7" s="32">
        <v>0.95026262795100003</v>
      </c>
      <c r="X7" s="32">
        <v>2138.63331217</v>
      </c>
      <c r="Y7" s="32">
        <v>2375.6565483200002</v>
      </c>
      <c r="Z7" s="32">
        <v>149.325196444</v>
      </c>
      <c r="AA7" s="32">
        <v>17.0355117808</v>
      </c>
      <c r="AB7" s="32">
        <v>313.13656330999999</v>
      </c>
      <c r="AC7" s="32">
        <v>39.298130586600003</v>
      </c>
      <c r="AD7" s="32">
        <v>236891.61892099999</v>
      </c>
      <c r="AE7" s="32">
        <v>143.672977737</v>
      </c>
      <c r="AF7" s="32">
        <v>254.27087437399999</v>
      </c>
      <c r="AG7" s="32">
        <v>538.54014361700001</v>
      </c>
      <c r="AH7" s="32">
        <v>34.020627034</v>
      </c>
      <c r="AI7" s="32">
        <v>1775.3945841699999</v>
      </c>
      <c r="AJ7" s="32">
        <v>59990.202355300004</v>
      </c>
      <c r="AK7" s="32">
        <v>6788.7147965699996</v>
      </c>
      <c r="AL7" s="32">
        <v>9374.0622497799995</v>
      </c>
      <c r="AM7" s="32">
        <v>1296.45042982</v>
      </c>
      <c r="AN7" s="32">
        <v>113.425609244</v>
      </c>
      <c r="AO7" s="32">
        <v>169.95712129899999</v>
      </c>
      <c r="AP7" s="32">
        <v>2.06715399059</v>
      </c>
      <c r="AQ7" s="32">
        <v>805.09054820100005</v>
      </c>
      <c r="AR7" s="32">
        <v>37.508777961100002</v>
      </c>
      <c r="AS7" s="32">
        <v>452.96961062899999</v>
      </c>
      <c r="AT7" s="32">
        <v>9563.7589928399993</v>
      </c>
      <c r="AU7" s="32">
        <v>301.09153755400001</v>
      </c>
      <c r="AV7" s="32">
        <v>254.27083401300001</v>
      </c>
      <c r="AW7" s="32">
        <v>538.53974522999999</v>
      </c>
      <c r="AX7" s="32">
        <v>174.35502468499999</v>
      </c>
      <c r="AY7" s="32">
        <v>4.2255879494400004</v>
      </c>
      <c r="AZ7" s="32">
        <v>0</v>
      </c>
      <c r="BA7" s="32">
        <v>34.992594817499999</v>
      </c>
      <c r="BB7" s="32">
        <v>1775.4007971200001</v>
      </c>
      <c r="BC7" s="32">
        <v>0</v>
      </c>
      <c r="BD7" s="32">
        <v>59990.215273599999</v>
      </c>
      <c r="BE7" s="32">
        <v>6788.7140532699996</v>
      </c>
      <c r="BF7" s="32">
        <v>0</v>
      </c>
      <c r="BG7" s="32">
        <v>503.87762292799999</v>
      </c>
      <c r="BH7" s="32">
        <v>1.0943369592200001</v>
      </c>
      <c r="BI7" s="32">
        <v>5416.6688315399997</v>
      </c>
      <c r="BJ7" s="32">
        <v>5.0398611414400003</v>
      </c>
      <c r="BK7" s="32">
        <v>1.6492668183000001</v>
      </c>
      <c r="BL7" s="32">
        <v>1321.7234402399999</v>
      </c>
      <c r="BM7" s="32">
        <v>37.089389772700002</v>
      </c>
      <c r="BN7" s="32">
        <v>3.0070684327800001</v>
      </c>
      <c r="BO7" s="32">
        <v>0.21092730969199999</v>
      </c>
      <c r="BP7" s="32">
        <v>1212.4802236099999</v>
      </c>
      <c r="BQ7" s="32">
        <v>441.946795619</v>
      </c>
      <c r="BR7" s="32">
        <v>33.4992745431</v>
      </c>
      <c r="BS7" s="32">
        <v>0.34660301516300002</v>
      </c>
      <c r="BT7" s="32">
        <v>182.099428641</v>
      </c>
      <c r="BU7" s="32">
        <v>0.59573679027199999</v>
      </c>
      <c r="BV7" s="32">
        <v>139.582377732</v>
      </c>
      <c r="BW7" s="32">
        <v>7.8074740679300003</v>
      </c>
      <c r="BX7" s="32">
        <v>2.6670892211999999</v>
      </c>
      <c r="BY7" s="32">
        <v>874.61535390500001</v>
      </c>
      <c r="BZ7" s="32">
        <v>28.7843465481</v>
      </c>
      <c r="CA7" s="32">
        <v>50.015372875300002</v>
      </c>
      <c r="CB7" s="32">
        <v>1.1405679688999999</v>
      </c>
      <c r="CC7" s="32">
        <v>452.96946637799999</v>
      </c>
      <c r="CD7" s="32">
        <v>0</v>
      </c>
      <c r="CE7" s="32">
        <v>2.5927193913300002</v>
      </c>
      <c r="CF7" s="32">
        <v>79.220126391500003</v>
      </c>
      <c r="CG7" s="32">
        <v>251.12742044399999</v>
      </c>
      <c r="CH7" s="32">
        <v>1338.5225903999999</v>
      </c>
      <c r="CI7" s="32">
        <v>2.9749714785500001</v>
      </c>
      <c r="CJ7" s="32">
        <v>552.43670462600005</v>
      </c>
      <c r="CK7" s="32">
        <v>11993.812030499999</v>
      </c>
      <c r="CL7" s="32">
        <v>1303.10685298</v>
      </c>
      <c r="CM7" s="32">
        <f t="shared" si="0"/>
        <v>3903.4482754705</v>
      </c>
      <c r="CN7" s="32">
        <f t="shared" si="1"/>
        <v>2690.9680518605001</v>
      </c>
    </row>
    <row r="8" spans="1:92" x14ac:dyDescent="0.25">
      <c r="A8" s="34">
        <v>9</v>
      </c>
      <c r="B8" t="s">
        <v>6</v>
      </c>
      <c r="C8" s="32">
        <v>6.7622957144700004</v>
      </c>
      <c r="D8" s="32">
        <v>79.277192310199993</v>
      </c>
      <c r="E8" s="32">
        <v>66.086821790000002</v>
      </c>
      <c r="F8" s="32">
        <v>19.110802906899998</v>
      </c>
      <c r="G8" s="32">
        <v>145.55492745699999</v>
      </c>
      <c r="H8" s="32">
        <v>128.42318881700001</v>
      </c>
      <c r="I8" s="32">
        <v>362.15304020100001</v>
      </c>
      <c r="J8" s="32">
        <v>19.562920182700001</v>
      </c>
      <c r="K8" s="32">
        <v>574.16659629399999</v>
      </c>
      <c r="L8" s="32">
        <v>114312.17473899999</v>
      </c>
      <c r="M8" s="32">
        <v>0.229562427185</v>
      </c>
      <c r="N8" s="32">
        <v>10.9036275971</v>
      </c>
      <c r="O8" s="32">
        <v>1.3081720402200001E-2</v>
      </c>
      <c r="P8" s="32">
        <v>21.5711924511</v>
      </c>
      <c r="Q8" s="32">
        <v>32.704417020100003</v>
      </c>
      <c r="R8" s="32">
        <v>391.73450069</v>
      </c>
      <c r="S8" s="32">
        <v>103.940983399</v>
      </c>
      <c r="T8" s="32">
        <v>239.76533066100001</v>
      </c>
      <c r="U8" s="32">
        <v>4.6017929839100002</v>
      </c>
      <c r="V8" s="32">
        <v>150.80094218900001</v>
      </c>
      <c r="W8" s="32">
        <v>0.50706652633000004</v>
      </c>
      <c r="X8" s="32">
        <v>1112.25966432</v>
      </c>
      <c r="Y8" s="32">
        <v>1267.6640658700001</v>
      </c>
      <c r="Z8" s="32">
        <v>66.086505871100002</v>
      </c>
      <c r="AA8" s="32">
        <v>6.76232122533</v>
      </c>
      <c r="AB8" s="32">
        <v>140.72360875800001</v>
      </c>
      <c r="AC8" s="32">
        <v>19.5629510224</v>
      </c>
      <c r="AD8" s="32">
        <v>114312.171824</v>
      </c>
      <c r="AE8" s="32">
        <v>78.060248357999996</v>
      </c>
      <c r="AF8" s="32">
        <v>105.850805901</v>
      </c>
      <c r="AG8" s="32">
        <v>220.351486303</v>
      </c>
      <c r="AH8" s="32">
        <v>14.088050130099999</v>
      </c>
      <c r="AI8" s="32">
        <v>1139.0267386400001</v>
      </c>
      <c r="AJ8" s="32">
        <v>24350.950290699999</v>
      </c>
      <c r="AK8" s="32">
        <v>2972.69074718</v>
      </c>
      <c r="AL8" s="32">
        <v>4087.3796399600001</v>
      </c>
      <c r="AM8" s="32">
        <v>423.69243666699998</v>
      </c>
      <c r="AN8" s="32">
        <v>54.11527109</v>
      </c>
      <c r="AO8" s="32">
        <v>85.7272316018</v>
      </c>
      <c r="AP8" s="32">
        <v>0.74542758711000001</v>
      </c>
      <c r="AQ8" s="32">
        <v>406.28404504100001</v>
      </c>
      <c r="AR8" s="32">
        <v>16.258333517000001</v>
      </c>
      <c r="AS8" s="32">
        <v>270.46123717199998</v>
      </c>
      <c r="AT8" s="32">
        <v>4182.4379061500003</v>
      </c>
      <c r="AU8" s="32">
        <v>124.919945579</v>
      </c>
      <c r="AV8" s="32">
        <v>105.850690794</v>
      </c>
      <c r="AW8" s="32">
        <v>220.351984544</v>
      </c>
      <c r="AX8" s="32">
        <v>78.274034588000006</v>
      </c>
      <c r="AY8" s="32">
        <v>1.6423332693199999</v>
      </c>
      <c r="AZ8" s="32">
        <v>0</v>
      </c>
      <c r="BA8" s="32">
        <v>14.608187341300001</v>
      </c>
      <c r="BB8" s="32">
        <v>1139.02398126</v>
      </c>
      <c r="BC8" s="32">
        <v>0</v>
      </c>
      <c r="BD8" s="32">
        <v>24350.953962700001</v>
      </c>
      <c r="BE8" s="32">
        <v>2972.6920977</v>
      </c>
      <c r="BF8" s="32">
        <v>0</v>
      </c>
      <c r="BG8" s="32">
        <v>217.577174504</v>
      </c>
      <c r="BH8" s="32">
        <v>0.59572582450300005</v>
      </c>
      <c r="BI8" s="32">
        <v>2479.8682140599999</v>
      </c>
      <c r="BJ8" s="32">
        <v>2.3113944059699998</v>
      </c>
      <c r="BK8" s="32">
        <v>0.84982204006700002</v>
      </c>
      <c r="BL8" s="32">
        <v>437.65240824099999</v>
      </c>
      <c r="BM8" s="32">
        <v>16.1974392067</v>
      </c>
      <c r="BN8" s="32">
        <v>1.39233485926</v>
      </c>
      <c r="BO8" s="32">
        <v>0.104320378245</v>
      </c>
      <c r="BP8" s="32">
        <v>569.13879383599999</v>
      </c>
      <c r="BQ8" s="32">
        <v>205.86530713799999</v>
      </c>
      <c r="BR8" s="32">
        <v>14.356458740200001</v>
      </c>
      <c r="BS8" s="32">
        <v>0.15275170878399999</v>
      </c>
      <c r="BT8" s="32">
        <v>84.695615840200006</v>
      </c>
      <c r="BU8" s="32">
        <v>0.35191623775100001</v>
      </c>
      <c r="BV8" s="32">
        <v>66.933836555900001</v>
      </c>
      <c r="BW8" s="32">
        <v>4.7201207732399997</v>
      </c>
      <c r="BX8" s="32">
        <v>1.0232424718899999</v>
      </c>
      <c r="BY8" s="32">
        <v>442.76425914700002</v>
      </c>
      <c r="BZ8" s="32">
        <v>12.7072953398</v>
      </c>
      <c r="CA8" s="32">
        <v>22.047336610399999</v>
      </c>
      <c r="CB8" s="32">
        <v>0.496186344758</v>
      </c>
      <c r="CC8" s="32">
        <v>270.45903981800001</v>
      </c>
      <c r="CD8" s="32">
        <v>0</v>
      </c>
      <c r="CE8" s="32">
        <v>0.97110520623899999</v>
      </c>
      <c r="CF8" s="32">
        <v>48.223921928000003</v>
      </c>
      <c r="CG8" s="32">
        <v>152.86931468200001</v>
      </c>
      <c r="CH8" s="32">
        <v>632.59864047600001</v>
      </c>
      <c r="CI8" s="32">
        <v>1.1104510298300001</v>
      </c>
      <c r="CJ8" s="32">
        <v>245.145692134</v>
      </c>
      <c r="CK8" s="32">
        <v>5482.79730638</v>
      </c>
      <c r="CL8" s="32">
        <v>588.48703213099998</v>
      </c>
      <c r="CM8" s="32">
        <f t="shared" si="0"/>
        <v>1678.4913474442899</v>
      </c>
      <c r="CN8" s="32">
        <f t="shared" si="1"/>
        <v>1109.3525536082898</v>
      </c>
    </row>
    <row r="9" spans="1:92" x14ac:dyDescent="0.25">
      <c r="A9" s="34">
        <v>10</v>
      </c>
      <c r="B9" t="s">
        <v>7</v>
      </c>
      <c r="C9" s="32">
        <v>2.86241699209</v>
      </c>
      <c r="D9" s="32">
        <v>26.848358230399999</v>
      </c>
      <c r="E9" s="32">
        <v>23.1180320008</v>
      </c>
      <c r="F9" s="32">
        <v>7.5053445763299997</v>
      </c>
      <c r="G9" s="32">
        <v>40.276786749499998</v>
      </c>
      <c r="H9" s="32">
        <v>30.499869540599999</v>
      </c>
      <c r="I9" s="32">
        <v>86.009757238500001</v>
      </c>
      <c r="J9" s="32">
        <v>5.43499569966</v>
      </c>
      <c r="K9" s="32">
        <v>158.83015349199999</v>
      </c>
      <c r="L9" s="32">
        <v>33130.213034799999</v>
      </c>
      <c r="M9" s="32">
        <v>6.3766538885999993E-2</v>
      </c>
      <c r="N9" s="32">
        <v>3.0289356215000001</v>
      </c>
      <c r="O9" s="32">
        <v>3.6340300371000001E-3</v>
      </c>
      <c r="P9" s="32">
        <v>5.9923099978999996</v>
      </c>
      <c r="Q9" s="32">
        <v>9.0850596896999996</v>
      </c>
      <c r="R9" s="32">
        <v>138.690147158</v>
      </c>
      <c r="S9" s="32">
        <v>30.954696499200001</v>
      </c>
      <c r="T9" s="32">
        <v>59.060450596000003</v>
      </c>
      <c r="U9" s="32">
        <v>1.0885844144000001</v>
      </c>
      <c r="V9" s="32">
        <v>35.614606119999998</v>
      </c>
      <c r="W9" s="32">
        <v>0.11975323704</v>
      </c>
      <c r="X9" s="32">
        <v>262.6789038</v>
      </c>
      <c r="Y9" s="32">
        <v>299.38323389999999</v>
      </c>
      <c r="Z9" s="32">
        <v>23.1180792812</v>
      </c>
      <c r="AA9" s="32">
        <v>2.86241884867</v>
      </c>
      <c r="AB9" s="32">
        <v>39.124380867600003</v>
      </c>
      <c r="AC9" s="32">
        <v>5.4349899864599998</v>
      </c>
      <c r="AD9" s="32">
        <v>33130.2236901</v>
      </c>
      <c r="AE9" s="32">
        <v>20.416987859999999</v>
      </c>
      <c r="AF9" s="32">
        <v>41.086496279899997</v>
      </c>
      <c r="AG9" s="32">
        <v>85.530320120599995</v>
      </c>
      <c r="AH9" s="32">
        <v>5.1707723266099999</v>
      </c>
      <c r="AI9" s="32">
        <v>328.70201689200002</v>
      </c>
      <c r="AJ9" s="32">
        <v>9542.4638312900006</v>
      </c>
      <c r="AK9" s="32">
        <v>1063.29663708</v>
      </c>
      <c r="AL9" s="32">
        <v>1236.78574654</v>
      </c>
      <c r="AM9" s="32">
        <v>224.10416327499999</v>
      </c>
      <c r="AN9" s="32">
        <v>16.989850754599999</v>
      </c>
      <c r="AO9" s="32">
        <v>24.728074336300001</v>
      </c>
      <c r="AP9" s="32">
        <v>0.36533244711599999</v>
      </c>
      <c r="AQ9" s="32">
        <v>116.200586405</v>
      </c>
      <c r="AR9" s="32">
        <v>6.1802276092000001</v>
      </c>
      <c r="AS9" s="32">
        <v>81.811007161999996</v>
      </c>
      <c r="AT9" s="32">
        <v>1269.5037726200001</v>
      </c>
      <c r="AU9" s="32">
        <v>48.805123332199997</v>
      </c>
      <c r="AV9" s="32">
        <v>41.086278020599998</v>
      </c>
      <c r="AW9" s="32">
        <v>85.530310012100003</v>
      </c>
      <c r="AX9" s="32">
        <v>22.1895471759</v>
      </c>
      <c r="AY9" s="32">
        <v>0.69145434312999998</v>
      </c>
      <c r="AZ9" s="32">
        <v>0</v>
      </c>
      <c r="BA9" s="32">
        <v>5.29415490441</v>
      </c>
      <c r="BB9" s="32">
        <v>328.703908883</v>
      </c>
      <c r="BC9" s="32">
        <v>0</v>
      </c>
      <c r="BD9" s="32">
        <v>9542.4631914300007</v>
      </c>
      <c r="BE9" s="32">
        <v>1063.29562498</v>
      </c>
      <c r="BF9" s="32">
        <v>0</v>
      </c>
      <c r="BG9" s="32">
        <v>68.722012594099994</v>
      </c>
      <c r="BH9" s="32">
        <v>0.13608284721</v>
      </c>
      <c r="BI9" s="32">
        <v>706.60701104500004</v>
      </c>
      <c r="BJ9" s="32">
        <v>0.603625130269</v>
      </c>
      <c r="BK9" s="32">
        <v>0.239837426179</v>
      </c>
      <c r="BL9" s="32">
        <v>227.94681939</v>
      </c>
      <c r="BM9" s="32">
        <v>3.86845895046</v>
      </c>
      <c r="BN9" s="32">
        <v>0.34864179523799999</v>
      </c>
      <c r="BO9" s="32">
        <v>2.91093399687E-2</v>
      </c>
      <c r="BP9" s="32">
        <v>146.89433127800001</v>
      </c>
      <c r="BQ9" s="32">
        <v>53.920768880799997</v>
      </c>
      <c r="BR9" s="32">
        <v>3.40803148581</v>
      </c>
      <c r="BS9" s="32">
        <v>3.6327951429700002E-2</v>
      </c>
      <c r="BT9" s="32">
        <v>20.346477986899998</v>
      </c>
      <c r="BU9" s="32">
        <v>8.00940999588E-2</v>
      </c>
      <c r="BV9" s="32">
        <v>20.660745454099999</v>
      </c>
      <c r="BW9" s="32">
        <v>1.0451486640800001</v>
      </c>
      <c r="BX9" s="32">
        <v>0.43490211083399999</v>
      </c>
      <c r="BY9" s="32">
        <v>125.992277074</v>
      </c>
      <c r="BZ9" s="32">
        <v>2.9992896022000002</v>
      </c>
      <c r="CA9" s="32">
        <v>7.6295602042299997</v>
      </c>
      <c r="CB9" s="32">
        <v>0.11889113193799999</v>
      </c>
      <c r="CC9" s="32">
        <v>81.811257334199993</v>
      </c>
      <c r="CD9" s="32">
        <v>0</v>
      </c>
      <c r="CE9" s="32">
        <v>0.48142260558799999</v>
      </c>
      <c r="CF9" s="32">
        <v>13.846976400400001</v>
      </c>
      <c r="CG9" s="32">
        <v>43.894872794100003</v>
      </c>
      <c r="CH9" s="32">
        <v>167.41637543600001</v>
      </c>
      <c r="CI9" s="32">
        <v>0.55273143963000004</v>
      </c>
      <c r="CJ9" s="32">
        <v>74.008130306300004</v>
      </c>
      <c r="CK9" s="32">
        <v>1577.97012139</v>
      </c>
      <c r="CL9" s="32">
        <v>157.65647285399999</v>
      </c>
      <c r="CM9" s="32">
        <f t="shared" si="0"/>
        <v>562.81865893786392</v>
      </c>
      <c r="CN9" s="32">
        <f t="shared" si="1"/>
        <v>415.92432765986393</v>
      </c>
    </row>
    <row r="10" spans="1:92" x14ac:dyDescent="0.25">
      <c r="A10" s="34">
        <v>11</v>
      </c>
      <c r="B10" t="s">
        <v>8</v>
      </c>
      <c r="C10" s="32">
        <v>1.41975939181</v>
      </c>
      <c r="D10" s="32">
        <v>13.9848467567</v>
      </c>
      <c r="E10" s="32">
        <v>11.6035538239</v>
      </c>
      <c r="F10" s="32">
        <v>3.7670470578000002</v>
      </c>
      <c r="G10" s="32">
        <v>21.532547727000001</v>
      </c>
      <c r="H10" s="32">
        <v>36.636684293999998</v>
      </c>
      <c r="I10" s="32">
        <v>103.314457187</v>
      </c>
      <c r="J10" s="32">
        <v>2.7367272853300002</v>
      </c>
      <c r="K10" s="32">
        <v>83.532069443599994</v>
      </c>
      <c r="L10" s="32">
        <v>17612.821092599999</v>
      </c>
      <c r="M10" s="32">
        <v>5.9519681050000002E-2</v>
      </c>
      <c r="N10" s="32">
        <v>2.833493501</v>
      </c>
      <c r="O10" s="32">
        <v>3.3994893159999999E-3</v>
      </c>
      <c r="P10" s="32">
        <v>5.6056821670000003</v>
      </c>
      <c r="Q10" s="32">
        <v>8.4987174700000008</v>
      </c>
      <c r="R10" s="32">
        <v>70.2376545945</v>
      </c>
      <c r="S10" s="32">
        <v>16.083857248699999</v>
      </c>
      <c r="T10" s="32">
        <v>43.987225596999998</v>
      </c>
      <c r="U10" s="32">
        <v>0.93029327900000003</v>
      </c>
      <c r="V10" s="32">
        <v>30.540650899999999</v>
      </c>
      <c r="W10" s="32">
        <v>0.1026927255</v>
      </c>
      <c r="X10" s="32">
        <v>225.259344</v>
      </c>
      <c r="Y10" s="32">
        <v>256.730073</v>
      </c>
      <c r="Z10" s="32">
        <v>11.603547496999999</v>
      </c>
      <c r="AA10" s="32">
        <v>1.4197534489999999</v>
      </c>
      <c r="AB10" s="32">
        <v>20.542692734999999</v>
      </c>
      <c r="AC10" s="32">
        <v>2.7367303153</v>
      </c>
      <c r="AD10" s="32">
        <v>17612.809778999999</v>
      </c>
      <c r="AE10" s="32">
        <v>10.6129791</v>
      </c>
      <c r="AF10" s="32">
        <v>20.513446219999999</v>
      </c>
      <c r="AG10" s="32">
        <v>33.653741930000002</v>
      </c>
      <c r="AH10" s="32">
        <v>2.5980724099999999</v>
      </c>
      <c r="AI10" s="32">
        <v>155.56416028000001</v>
      </c>
      <c r="AJ10" s="32">
        <v>3744.060293</v>
      </c>
      <c r="AK10" s="32">
        <v>429.01015430000001</v>
      </c>
      <c r="AL10" s="32">
        <v>640.99133429999995</v>
      </c>
      <c r="AM10" s="32">
        <v>77.714924479999993</v>
      </c>
      <c r="AN10" s="32">
        <v>8.2612463480000002</v>
      </c>
      <c r="AO10" s="32">
        <v>14.616901961</v>
      </c>
      <c r="AP10" s="32">
        <v>0.1327167118</v>
      </c>
      <c r="AQ10" s="32">
        <v>69.444632540000001</v>
      </c>
      <c r="AR10" s="32">
        <v>1.9906166516999999</v>
      </c>
      <c r="AS10" s="32">
        <v>44.091940319999999</v>
      </c>
      <c r="AT10" s="32">
        <v>653.86136469999997</v>
      </c>
      <c r="AU10" s="32">
        <v>24.461500496900001</v>
      </c>
      <c r="AV10" s="32">
        <v>20.513592128500001</v>
      </c>
      <c r="AW10" s="32">
        <v>33.653781537900002</v>
      </c>
      <c r="AX10" s="32">
        <v>13.184661333299999</v>
      </c>
      <c r="AY10" s="32">
        <v>0.35136354380599999</v>
      </c>
      <c r="AZ10" s="32">
        <v>0</v>
      </c>
      <c r="BA10" s="32">
        <v>2.7041787021700001</v>
      </c>
      <c r="BB10" s="32">
        <v>155.56387012600001</v>
      </c>
      <c r="BC10" s="32">
        <v>0</v>
      </c>
      <c r="BD10" s="32">
        <v>3744.0599491900002</v>
      </c>
      <c r="BE10" s="32">
        <v>429.00922998599998</v>
      </c>
      <c r="BF10" s="32">
        <v>0</v>
      </c>
      <c r="BG10" s="32">
        <v>35.5030977694</v>
      </c>
      <c r="BH10" s="32">
        <v>0.102074081144</v>
      </c>
      <c r="BI10" s="32">
        <v>427.26464144099998</v>
      </c>
      <c r="BJ10" s="32">
        <v>0.54238426902299997</v>
      </c>
      <c r="BK10" s="32">
        <v>0.16863829489000001</v>
      </c>
      <c r="BL10" s="32">
        <v>80.452641658999994</v>
      </c>
      <c r="BM10" s="32">
        <v>4.4235173804999999</v>
      </c>
      <c r="BN10" s="32">
        <v>0.35470302402699999</v>
      </c>
      <c r="BO10" s="32">
        <v>2.0691636828200001E-2</v>
      </c>
      <c r="BP10" s="32">
        <v>137.23740518100001</v>
      </c>
      <c r="BQ10" s="32">
        <v>47.327517418200003</v>
      </c>
      <c r="BR10" s="32">
        <v>4.0701446321899999</v>
      </c>
      <c r="BS10" s="32">
        <v>4.1242528883900002E-2</v>
      </c>
      <c r="BT10" s="32">
        <v>20.333978911399999</v>
      </c>
      <c r="BU10" s="32">
        <v>4.9352805916199997E-2</v>
      </c>
      <c r="BV10" s="32">
        <v>13.0720347707</v>
      </c>
      <c r="BW10" s="32">
        <v>0.60474799506700005</v>
      </c>
      <c r="BX10" s="32">
        <v>0.203477136142</v>
      </c>
      <c r="BY10" s="32">
        <v>77.1815705689</v>
      </c>
      <c r="BZ10" s="32">
        <v>3.4068123080300001</v>
      </c>
      <c r="CA10" s="32">
        <v>3.46602249722</v>
      </c>
      <c r="CB10" s="32">
        <v>0.13719293813899999</v>
      </c>
      <c r="CC10" s="32">
        <v>44.091858952599999</v>
      </c>
      <c r="CD10" s="32">
        <v>0</v>
      </c>
      <c r="CE10" s="32">
        <v>0.235234466561</v>
      </c>
      <c r="CF10" s="32">
        <v>8.0952115629999994</v>
      </c>
      <c r="CG10" s="32">
        <v>25.661846209</v>
      </c>
      <c r="CH10" s="32">
        <v>104.92855329299999</v>
      </c>
      <c r="CI10" s="32">
        <v>0.26880804498100003</v>
      </c>
      <c r="CJ10" s="32">
        <v>39.557759822599998</v>
      </c>
      <c r="CK10" s="32">
        <v>919.09016393100001</v>
      </c>
      <c r="CL10" s="32">
        <v>92.170408906299997</v>
      </c>
      <c r="CM10" s="32">
        <f t="shared" si="0"/>
        <v>345.86863446046203</v>
      </c>
      <c r="CN10" s="32">
        <f t="shared" si="1"/>
        <v>208.63122927946202</v>
      </c>
    </row>
    <row r="11" spans="1:92" x14ac:dyDescent="0.25">
      <c r="A11" s="34">
        <v>12</v>
      </c>
      <c r="B11" t="s">
        <v>9</v>
      </c>
      <c r="C11" s="32">
        <v>73.921439877699996</v>
      </c>
      <c r="D11" s="32">
        <v>847.02786338099997</v>
      </c>
      <c r="E11" s="32">
        <v>706.49988203500004</v>
      </c>
      <c r="F11" s="32">
        <v>210.423757037</v>
      </c>
      <c r="G11" s="32">
        <v>1427.4799804700001</v>
      </c>
      <c r="H11" s="32">
        <v>1514.70073396</v>
      </c>
      <c r="I11" s="32">
        <v>4271.4384968599998</v>
      </c>
      <c r="J11" s="32">
        <v>217.65852343099999</v>
      </c>
      <c r="K11" s="32">
        <v>6089.0788157099996</v>
      </c>
      <c r="L11" s="32">
        <v>1135847.8891</v>
      </c>
      <c r="M11" s="32">
        <v>2.4112930643300001</v>
      </c>
      <c r="N11" s="32">
        <v>159.23799762199999</v>
      </c>
      <c r="O11" s="32">
        <v>0.20994236580600001</v>
      </c>
      <c r="P11" s="32">
        <v>363.20668709400002</v>
      </c>
      <c r="Q11" s="32">
        <v>524.855496797</v>
      </c>
      <c r="R11" s="32">
        <v>4232.2429912699999</v>
      </c>
      <c r="S11" s="32">
        <v>1108.1874781500001</v>
      </c>
      <c r="T11" s="32">
        <v>2160.15391464</v>
      </c>
      <c r="U11" s="32">
        <v>33.533525765</v>
      </c>
      <c r="V11" s="32">
        <v>1258.43263243</v>
      </c>
      <c r="W11" s="32">
        <v>4.6499339389100003</v>
      </c>
      <c r="X11" s="32">
        <v>10332.8826197</v>
      </c>
      <c r="Y11" s="32">
        <v>11624.8415921</v>
      </c>
      <c r="Z11" s="32">
        <v>706.50001097500001</v>
      </c>
      <c r="AA11" s="32">
        <v>73.921410781600002</v>
      </c>
      <c r="AB11" s="32">
        <v>1391.537523</v>
      </c>
      <c r="AC11" s="32">
        <v>217.658411618</v>
      </c>
      <c r="AD11" s="32">
        <v>1135848.1165700001</v>
      </c>
      <c r="AE11" s="32">
        <v>742.48519988500004</v>
      </c>
      <c r="AF11" s="32">
        <v>1122.72291111</v>
      </c>
      <c r="AG11" s="32">
        <v>1988.9436793</v>
      </c>
      <c r="AH11" s="32">
        <v>152.530188912</v>
      </c>
      <c r="AI11" s="32">
        <v>7313.1775006600001</v>
      </c>
      <c r="AJ11" s="32">
        <v>221129.25590399999</v>
      </c>
      <c r="AK11" s="32">
        <v>25499.396453900001</v>
      </c>
      <c r="AL11" s="32">
        <v>43746.124813000002</v>
      </c>
      <c r="AM11" s="32">
        <v>4888.9709374800004</v>
      </c>
      <c r="AN11" s="32">
        <v>325.83778631500002</v>
      </c>
      <c r="AO11" s="32">
        <v>482.15968138300002</v>
      </c>
      <c r="AP11" s="32">
        <v>8.1676780843899994</v>
      </c>
      <c r="AQ11" s="32">
        <v>2227.94092323</v>
      </c>
      <c r="AR11" s="32">
        <v>150.97134097</v>
      </c>
      <c r="AS11" s="32">
        <v>2017.0100745699999</v>
      </c>
      <c r="AT11" s="32">
        <v>44643.841004000002</v>
      </c>
      <c r="AU11" s="32">
        <v>1329.1401891600001</v>
      </c>
      <c r="AV11" s="32">
        <v>1122.7232439500001</v>
      </c>
      <c r="AW11" s="32">
        <v>1988.9408204399999</v>
      </c>
      <c r="AX11" s="32">
        <v>828.69819859400002</v>
      </c>
      <c r="AY11" s="32">
        <v>18.611045946600001</v>
      </c>
      <c r="AZ11" s="32">
        <v>0</v>
      </c>
      <c r="BA11" s="32">
        <v>157.39019636699999</v>
      </c>
      <c r="BB11" s="32">
        <v>7313.1813353099997</v>
      </c>
      <c r="BC11" s="32">
        <v>0</v>
      </c>
      <c r="BD11" s="32">
        <v>221129.275521</v>
      </c>
      <c r="BE11" s="32">
        <v>25499.388414100002</v>
      </c>
      <c r="BF11" s="32">
        <v>0</v>
      </c>
      <c r="BG11" s="32">
        <v>2334.5558961900001</v>
      </c>
      <c r="BH11" s="32">
        <v>3.5221757757100001</v>
      </c>
      <c r="BI11" s="32">
        <v>25577.896056000001</v>
      </c>
      <c r="BJ11" s="32">
        <v>21.040680436500001</v>
      </c>
      <c r="BK11" s="32">
        <v>6.68875048569</v>
      </c>
      <c r="BL11" s="32">
        <v>5005.0878051299997</v>
      </c>
      <c r="BM11" s="32">
        <v>180.99379893899999</v>
      </c>
      <c r="BN11" s="32">
        <v>14.7657831883</v>
      </c>
      <c r="BO11" s="32">
        <v>0.77275016925600004</v>
      </c>
      <c r="BP11" s="32">
        <v>5700.8562417800003</v>
      </c>
      <c r="BQ11" s="32">
        <v>1838.25836544</v>
      </c>
      <c r="BR11" s="32">
        <v>168.026728244</v>
      </c>
      <c r="BS11" s="32">
        <v>1.68707211428</v>
      </c>
      <c r="BT11" s="32">
        <v>802.27031468400003</v>
      </c>
      <c r="BU11" s="32">
        <v>1.5304566449400001</v>
      </c>
      <c r="BV11" s="32">
        <v>475.77206303100002</v>
      </c>
      <c r="BW11" s="32">
        <v>16.958096214000001</v>
      </c>
      <c r="BX11" s="32">
        <v>11.113363662399999</v>
      </c>
      <c r="BY11" s="32">
        <v>2554.1584309199998</v>
      </c>
      <c r="BZ11" s="32">
        <v>138.57890029000001</v>
      </c>
      <c r="CA11" s="32">
        <v>212.38888091600001</v>
      </c>
      <c r="CB11" s="32">
        <v>5.6501686173400003</v>
      </c>
      <c r="CC11" s="32">
        <v>2017.0086582399999</v>
      </c>
      <c r="CD11" s="32">
        <v>0</v>
      </c>
      <c r="CE11" s="32">
        <v>10.8683959454</v>
      </c>
      <c r="CF11" s="32">
        <v>348.13045808499999</v>
      </c>
      <c r="CG11" s="32">
        <v>1103.57566748</v>
      </c>
      <c r="CH11" s="32">
        <v>6436.8746436800002</v>
      </c>
      <c r="CI11" s="32">
        <v>12.3772260365</v>
      </c>
      <c r="CJ11" s="32">
        <v>2504.0850838800002</v>
      </c>
      <c r="CK11" s="32">
        <v>56793.5116003</v>
      </c>
      <c r="CL11" s="32">
        <v>6159.9843205899997</v>
      </c>
      <c r="CM11" s="32">
        <f t="shared" si="0"/>
        <v>15321.863087848402</v>
      </c>
      <c r="CN11" s="32">
        <f t="shared" si="1"/>
        <v>9621.0068460684015</v>
      </c>
    </row>
    <row r="12" spans="1:92" x14ac:dyDescent="0.25">
      <c r="A12" s="34">
        <v>13</v>
      </c>
      <c r="B12" t="s">
        <v>10</v>
      </c>
      <c r="C12" s="32">
        <v>51.254427927899997</v>
      </c>
      <c r="D12" s="32">
        <v>557.56341684200004</v>
      </c>
      <c r="E12" s="32">
        <v>473.66052133599999</v>
      </c>
      <c r="F12" s="32">
        <v>142.52614534899999</v>
      </c>
      <c r="G12" s="32">
        <v>867.18660787299996</v>
      </c>
      <c r="H12" s="32">
        <v>651.88597687499998</v>
      </c>
      <c r="I12" s="32">
        <v>1838.3225017100001</v>
      </c>
      <c r="J12" s="32">
        <v>144.16590628</v>
      </c>
      <c r="K12" s="32">
        <v>3733.4786839100002</v>
      </c>
      <c r="L12" s="32">
        <v>685647.24723500002</v>
      </c>
      <c r="M12" s="32">
        <v>1.18437171879</v>
      </c>
      <c r="N12" s="32">
        <v>70.790257908000001</v>
      </c>
      <c r="O12" s="32">
        <v>9.3331165609899999E-2</v>
      </c>
      <c r="P12" s="32">
        <v>161.352959011</v>
      </c>
      <c r="Q12" s="32">
        <v>233.32754095499999</v>
      </c>
      <c r="R12" s="32">
        <v>2784.0118881899998</v>
      </c>
      <c r="S12" s="32">
        <v>693.19533601700005</v>
      </c>
      <c r="T12" s="32">
        <v>1234.9774463599999</v>
      </c>
      <c r="U12" s="32">
        <v>19.1634524312</v>
      </c>
      <c r="V12" s="32">
        <v>696.70459039499997</v>
      </c>
      <c r="W12" s="32">
        <v>2.5743434457999999</v>
      </c>
      <c r="X12" s="32">
        <v>5719.9917533600001</v>
      </c>
      <c r="Y12" s="32">
        <v>6435.8584634099998</v>
      </c>
      <c r="Z12" s="32">
        <v>473.66035915200001</v>
      </c>
      <c r="AA12" s="32">
        <v>51.254452831899997</v>
      </c>
      <c r="AB12" s="32">
        <v>846.84061660500004</v>
      </c>
      <c r="AC12" s="32">
        <v>144.16594833299999</v>
      </c>
      <c r="AD12" s="32">
        <v>685647.18072599999</v>
      </c>
      <c r="AE12" s="32">
        <v>467.48224561799998</v>
      </c>
      <c r="AF12" s="32">
        <v>766.68692814799999</v>
      </c>
      <c r="AG12" s="32">
        <v>1517.87096496</v>
      </c>
      <c r="AH12" s="32">
        <v>101.889850845</v>
      </c>
      <c r="AI12" s="32">
        <v>4382.1925982599996</v>
      </c>
      <c r="AJ12" s="32">
        <v>170222.62747199999</v>
      </c>
      <c r="AK12" s="32">
        <v>17993.477579900002</v>
      </c>
      <c r="AL12" s="32">
        <v>27483.372895299999</v>
      </c>
      <c r="AM12" s="32">
        <v>4260.8603527599998</v>
      </c>
      <c r="AN12" s="32">
        <v>291.29654294599999</v>
      </c>
      <c r="AO12" s="32">
        <v>405.61899847900003</v>
      </c>
      <c r="AP12" s="32">
        <v>6.9001384440100004</v>
      </c>
      <c r="AQ12" s="32">
        <v>1883.1939697600001</v>
      </c>
      <c r="AR12" s="32">
        <v>157.00261760800001</v>
      </c>
      <c r="AS12" s="32">
        <v>1076.09032557</v>
      </c>
      <c r="AT12" s="32">
        <v>28256.583996000001</v>
      </c>
      <c r="AU12" s="32">
        <v>907.86202720899996</v>
      </c>
      <c r="AV12" s="32">
        <v>766.68661185400003</v>
      </c>
      <c r="AW12" s="32">
        <v>1517.87159008</v>
      </c>
      <c r="AX12" s="32">
        <v>500.65914447900002</v>
      </c>
      <c r="AY12" s="32">
        <v>12.7082663422</v>
      </c>
      <c r="AZ12" s="32">
        <v>0</v>
      </c>
      <c r="BA12" s="32">
        <v>104.557381081</v>
      </c>
      <c r="BB12" s="32">
        <v>4382.1851959300002</v>
      </c>
      <c r="BC12" s="32">
        <v>0</v>
      </c>
      <c r="BD12" s="32">
        <v>170222.605079</v>
      </c>
      <c r="BE12" s="32">
        <v>17993.4727829</v>
      </c>
      <c r="BF12" s="32">
        <v>0</v>
      </c>
      <c r="BG12" s="32">
        <v>1483.2725859300001</v>
      </c>
      <c r="BH12" s="32">
        <v>2.2993722965500001</v>
      </c>
      <c r="BI12" s="32">
        <v>15540.565529899999</v>
      </c>
      <c r="BJ12" s="32">
        <v>11.396960758600001</v>
      </c>
      <c r="BK12" s="32">
        <v>3.9523252213500002</v>
      </c>
      <c r="BL12" s="32">
        <v>4321.51499418</v>
      </c>
      <c r="BM12" s="32">
        <v>80.565623626499999</v>
      </c>
      <c r="BN12" s="32">
        <v>6.7193293064199997</v>
      </c>
      <c r="BO12" s="32">
        <v>0.496602346104</v>
      </c>
      <c r="BP12" s="32">
        <v>2758.5125739</v>
      </c>
      <c r="BQ12" s="32">
        <v>1002.64683326</v>
      </c>
      <c r="BR12" s="32">
        <v>72.605140817600002</v>
      </c>
      <c r="BS12" s="32">
        <v>0.75163258484399997</v>
      </c>
      <c r="BT12" s="32">
        <v>395.87840574299997</v>
      </c>
      <c r="BU12" s="32">
        <v>1.2437724055999999</v>
      </c>
      <c r="BV12" s="32">
        <v>346.14722704299999</v>
      </c>
      <c r="BW12" s="32">
        <v>15.945947823799999</v>
      </c>
      <c r="BX12" s="32">
        <v>8.2407423448199992</v>
      </c>
      <c r="BY12" s="32">
        <v>2046.4854757999999</v>
      </c>
      <c r="BZ12" s="32">
        <v>62.161128131600002</v>
      </c>
      <c r="CA12" s="32">
        <v>184.94559838800001</v>
      </c>
      <c r="CB12" s="32">
        <v>2.4831640201999998</v>
      </c>
      <c r="CC12" s="32">
        <v>1076.0883606899999</v>
      </c>
      <c r="CD12" s="32">
        <v>0</v>
      </c>
      <c r="CE12" s="32">
        <v>7.9662982094899997</v>
      </c>
      <c r="CF12" s="32">
        <v>198.39034548999999</v>
      </c>
      <c r="CG12" s="32">
        <v>628.89552311399996</v>
      </c>
      <c r="CH12" s="32">
        <v>3830.1944097599999</v>
      </c>
      <c r="CI12" s="32">
        <v>9.1199203895899998</v>
      </c>
      <c r="CJ12" s="32">
        <v>1563.29159678</v>
      </c>
      <c r="CK12" s="32">
        <v>34925.766471499999</v>
      </c>
      <c r="CL12" s="32">
        <v>3706.49897117</v>
      </c>
      <c r="CM12" s="32">
        <f t="shared" si="0"/>
        <v>10322.34621787282</v>
      </c>
      <c r="CN12" s="32">
        <f t="shared" si="1"/>
        <v>7563.8336439728209</v>
      </c>
    </row>
    <row r="13" spans="1:92" x14ac:dyDescent="0.25">
      <c r="A13" s="34">
        <v>16</v>
      </c>
      <c r="B13" t="s">
        <v>12</v>
      </c>
      <c r="C13" s="32">
        <v>10.4337954106</v>
      </c>
      <c r="D13" s="32">
        <v>101.920249297</v>
      </c>
      <c r="E13" s="32">
        <v>86.263174250500001</v>
      </c>
      <c r="F13" s="32">
        <v>28.426748192800002</v>
      </c>
      <c r="G13" s="32">
        <v>160.373590818</v>
      </c>
      <c r="H13" s="32">
        <v>84.48197691</v>
      </c>
      <c r="I13" s="32">
        <v>238.23915412599999</v>
      </c>
      <c r="J13" s="32">
        <v>21.592510920900001</v>
      </c>
      <c r="K13" s="32">
        <v>647.91307878199996</v>
      </c>
      <c r="L13" s="32">
        <v>101906.71561</v>
      </c>
      <c r="M13" s="32">
        <v>0.113444832562</v>
      </c>
      <c r="N13" s="32">
        <v>6.3183939501599999</v>
      </c>
      <c r="O13" s="32">
        <v>9.3241623028599997E-3</v>
      </c>
      <c r="P13" s="32">
        <v>16.8786170622</v>
      </c>
      <c r="Q13" s="32">
        <v>23.310413603299999</v>
      </c>
      <c r="R13" s="32">
        <v>531.00286270200002</v>
      </c>
      <c r="S13" s="32">
        <v>123.795770559</v>
      </c>
      <c r="T13" s="32">
        <v>193.91595408500001</v>
      </c>
      <c r="U13" s="32">
        <v>3.4848580388200001</v>
      </c>
      <c r="V13" s="32">
        <v>113.491843363</v>
      </c>
      <c r="W13" s="32">
        <v>0.46938882120499997</v>
      </c>
      <c r="X13" s="32">
        <v>1056.49807603</v>
      </c>
      <c r="Y13" s="32">
        <v>1173.4715208099999</v>
      </c>
      <c r="Z13" s="32">
        <v>86.263081601699994</v>
      </c>
      <c r="AA13" s="32">
        <v>10.4337964557</v>
      </c>
      <c r="AB13" s="32">
        <v>156.77609364700001</v>
      </c>
      <c r="AC13" s="32">
        <v>21.592510477299999</v>
      </c>
      <c r="AD13" s="32">
        <v>101906.71737899999</v>
      </c>
      <c r="AE13" s="32">
        <v>74.106108936200002</v>
      </c>
      <c r="AF13" s="32">
        <v>151.044110265</v>
      </c>
      <c r="AG13" s="32">
        <v>306.75708250299999</v>
      </c>
      <c r="AH13" s="32">
        <v>19.753772257000001</v>
      </c>
      <c r="AI13" s="32">
        <v>677.17921642299996</v>
      </c>
      <c r="AJ13" s="32">
        <v>34499.901632699999</v>
      </c>
      <c r="AK13" s="32">
        <v>3537.8945862999999</v>
      </c>
      <c r="AL13" s="32">
        <v>4951.0958852499998</v>
      </c>
      <c r="AM13" s="32">
        <v>756.96417419399995</v>
      </c>
      <c r="AN13" s="32">
        <v>57.1847753626</v>
      </c>
      <c r="AO13" s="32">
        <v>83.737323300300005</v>
      </c>
      <c r="AP13" s="32">
        <v>1.18614901746</v>
      </c>
      <c r="AQ13" s="32">
        <v>395.41571433299998</v>
      </c>
      <c r="AR13" s="32">
        <v>33.292669187500003</v>
      </c>
      <c r="AS13" s="32">
        <v>154.87552684299999</v>
      </c>
      <c r="AT13" s="32">
        <v>5110.4297204499999</v>
      </c>
      <c r="AU13" s="32">
        <v>179.40454469700001</v>
      </c>
      <c r="AV13" s="32">
        <v>151.04447000600001</v>
      </c>
      <c r="AW13" s="32">
        <v>306.75638844299999</v>
      </c>
      <c r="AX13" s="32">
        <v>90.043598429499994</v>
      </c>
      <c r="AY13" s="32">
        <v>2.5771727169999998</v>
      </c>
      <c r="AZ13" s="32">
        <v>0</v>
      </c>
      <c r="BA13" s="32">
        <v>20.232444762899998</v>
      </c>
      <c r="BB13" s="32">
        <v>677.17925813800002</v>
      </c>
      <c r="BC13" s="32">
        <v>0</v>
      </c>
      <c r="BD13" s="32">
        <v>34499.898812799998</v>
      </c>
      <c r="BE13" s="32">
        <v>3537.89430571</v>
      </c>
      <c r="BF13" s="32">
        <v>0</v>
      </c>
      <c r="BG13" s="32">
        <v>271.43598872299998</v>
      </c>
      <c r="BH13" s="32">
        <v>0.40683308684500002</v>
      </c>
      <c r="BI13" s="32">
        <v>2819.9130502399998</v>
      </c>
      <c r="BJ13" s="32">
        <v>1.83897815049</v>
      </c>
      <c r="BK13" s="32">
        <v>0.62928131899799999</v>
      </c>
      <c r="BL13" s="32">
        <v>764.98495996099996</v>
      </c>
      <c r="BM13" s="32">
        <v>10.8106198956</v>
      </c>
      <c r="BN13" s="32">
        <v>0.87643479889300002</v>
      </c>
      <c r="BO13" s="32">
        <v>8.7676054481400006E-2</v>
      </c>
      <c r="BP13" s="32">
        <v>379.30636709800001</v>
      </c>
      <c r="BQ13" s="32">
        <v>161.31694729700001</v>
      </c>
      <c r="BR13" s="32">
        <v>9.4487682005</v>
      </c>
      <c r="BS13" s="32">
        <v>0.100460488877</v>
      </c>
      <c r="BT13" s="32">
        <v>58.4126920828</v>
      </c>
      <c r="BU13" s="32">
        <v>0.24140778687700001</v>
      </c>
      <c r="BV13" s="32">
        <v>66.419716997400002</v>
      </c>
      <c r="BW13" s="32">
        <v>3.3066079337600001</v>
      </c>
      <c r="BX13" s="32">
        <v>1.3610065115700001</v>
      </c>
      <c r="BY13" s="32">
        <v>416.93154446599999</v>
      </c>
      <c r="BZ13" s="32">
        <v>8.4101588069200002</v>
      </c>
      <c r="CA13" s="32">
        <v>36.937327850400003</v>
      </c>
      <c r="CB13" s="32">
        <v>0.32718957231399998</v>
      </c>
      <c r="CC13" s="32">
        <v>154.87552607200001</v>
      </c>
      <c r="CD13" s="32">
        <v>0</v>
      </c>
      <c r="CE13" s="32">
        <v>1.71079592727</v>
      </c>
      <c r="CF13" s="32">
        <v>26.461214602199998</v>
      </c>
      <c r="CG13" s="32">
        <v>83.882170557899997</v>
      </c>
      <c r="CH13" s="32">
        <v>675.03533714000002</v>
      </c>
      <c r="CI13" s="32">
        <v>1.9669739426599999</v>
      </c>
      <c r="CJ13" s="32">
        <v>290.38402071000002</v>
      </c>
      <c r="CK13" s="32">
        <v>6307.19849591</v>
      </c>
      <c r="CL13" s="32">
        <v>656.70539104199997</v>
      </c>
      <c r="CM13" s="32">
        <f t="shared" si="0"/>
        <v>1760.83815318397</v>
      </c>
      <c r="CN13" s="32">
        <f t="shared" si="1"/>
        <v>1381.53178608597</v>
      </c>
    </row>
    <row r="14" spans="1:92" x14ac:dyDescent="0.25">
      <c r="A14" s="34">
        <v>17</v>
      </c>
      <c r="B14" t="s">
        <v>13</v>
      </c>
      <c r="C14" s="32">
        <v>41.541689548000001</v>
      </c>
      <c r="D14" s="32">
        <v>398.82105960199999</v>
      </c>
      <c r="E14" s="32">
        <v>343.43409416899999</v>
      </c>
      <c r="F14" s="32">
        <v>110.615089322</v>
      </c>
      <c r="G14" s="32">
        <v>562.92912452300004</v>
      </c>
      <c r="H14" s="32">
        <v>773.01625752200005</v>
      </c>
      <c r="I14" s="32">
        <v>2179.90104909</v>
      </c>
      <c r="J14" s="32">
        <v>72.507715962600003</v>
      </c>
      <c r="K14" s="32">
        <v>2344.28657307</v>
      </c>
      <c r="L14" s="32">
        <v>432003.66801600001</v>
      </c>
      <c r="M14" s="32">
        <v>0.79575838036400004</v>
      </c>
      <c r="N14" s="32">
        <v>37.979630552700002</v>
      </c>
      <c r="O14" s="32">
        <v>4.75836353955E-2</v>
      </c>
      <c r="P14" s="32">
        <v>80.183991111400005</v>
      </c>
      <c r="Q14" s="32">
        <v>118.95873836600001</v>
      </c>
      <c r="R14" s="32">
        <v>2040.8283134999999</v>
      </c>
      <c r="S14" s="32">
        <v>456.47199529300002</v>
      </c>
      <c r="T14" s="32">
        <v>831.57997578100003</v>
      </c>
      <c r="U14" s="32">
        <v>15.000194221699999</v>
      </c>
      <c r="V14" s="32">
        <v>491.321706818</v>
      </c>
      <c r="W14" s="32">
        <v>1.72747068893</v>
      </c>
      <c r="X14" s="32">
        <v>3812.3567548000001</v>
      </c>
      <c r="Y14" s="32">
        <v>4318.6812582700004</v>
      </c>
      <c r="Z14" s="32">
        <v>343.43380286899998</v>
      </c>
      <c r="AA14" s="32">
        <v>41.541531477200003</v>
      </c>
      <c r="AB14" s="32">
        <v>547.13387485199996</v>
      </c>
      <c r="AC14" s="32">
        <v>72.507641879800005</v>
      </c>
      <c r="AD14" s="32">
        <v>432003.64816600003</v>
      </c>
      <c r="AE14" s="32">
        <v>302.27802973399997</v>
      </c>
      <c r="AF14" s="32">
        <v>613.38670815499995</v>
      </c>
      <c r="AG14" s="32">
        <v>1131.5596830899999</v>
      </c>
      <c r="AH14" s="32">
        <v>75.9184733413</v>
      </c>
      <c r="AI14" s="32">
        <v>3492.0887865099999</v>
      </c>
      <c r="AJ14" s="32">
        <v>124740.945315</v>
      </c>
      <c r="AK14" s="32">
        <v>15572.2112376</v>
      </c>
      <c r="AL14" s="32">
        <v>18256.847026700001</v>
      </c>
      <c r="AM14" s="32">
        <v>3167.7101357299998</v>
      </c>
      <c r="AN14" s="32">
        <v>237.89551690600001</v>
      </c>
      <c r="AO14" s="32">
        <v>348.885430122</v>
      </c>
      <c r="AP14" s="32">
        <v>5.0230637692500002</v>
      </c>
      <c r="AQ14" s="32">
        <v>1651.0445276999999</v>
      </c>
      <c r="AR14" s="32">
        <v>166.12175367699999</v>
      </c>
      <c r="AS14" s="32">
        <v>1036.7985303800001</v>
      </c>
      <c r="AT14" s="32">
        <v>18624.424517799998</v>
      </c>
      <c r="AU14" s="32">
        <v>726.50530156299999</v>
      </c>
      <c r="AV14" s="32">
        <v>613.38921440800004</v>
      </c>
      <c r="AW14" s="32">
        <v>1131.5574898899999</v>
      </c>
      <c r="AX14" s="32">
        <v>327.089605581</v>
      </c>
      <c r="AY14" s="32">
        <v>10.1745404465</v>
      </c>
      <c r="AZ14" s="32">
        <v>0</v>
      </c>
      <c r="BA14" s="32">
        <v>77.693460926699998</v>
      </c>
      <c r="BB14" s="32">
        <v>3492.0901375399999</v>
      </c>
      <c r="BC14" s="32">
        <v>0</v>
      </c>
      <c r="BD14" s="32">
        <v>124740.91819500001</v>
      </c>
      <c r="BE14" s="32">
        <v>15572.211568299999</v>
      </c>
      <c r="BF14" s="32">
        <v>0</v>
      </c>
      <c r="BG14" s="32">
        <v>1013.28013004</v>
      </c>
      <c r="BH14" s="32">
        <v>2.2702549472800002</v>
      </c>
      <c r="BI14" s="32">
        <v>10374.6102395</v>
      </c>
      <c r="BJ14" s="32">
        <v>11.942012828299999</v>
      </c>
      <c r="BK14" s="32">
        <v>3.92551387405</v>
      </c>
      <c r="BL14" s="32">
        <v>3231.5786278099999</v>
      </c>
      <c r="BM14" s="32">
        <v>93.861839153600002</v>
      </c>
      <c r="BN14" s="32">
        <v>7.6929519506200004</v>
      </c>
      <c r="BO14" s="32">
        <v>0.47714866983799997</v>
      </c>
      <c r="BP14" s="32">
        <v>3047.4467888600002</v>
      </c>
      <c r="BQ14" s="32">
        <v>1046.74420648</v>
      </c>
      <c r="BR14" s="32">
        <v>85.9253426625</v>
      </c>
      <c r="BS14" s="32">
        <v>0.87571056901400002</v>
      </c>
      <c r="BT14" s="32">
        <v>438.25737092600002</v>
      </c>
      <c r="BU14" s="32">
        <v>1.13280961808</v>
      </c>
      <c r="BV14" s="32">
        <v>311.29103563899997</v>
      </c>
      <c r="BW14" s="32">
        <v>13.930309402300001</v>
      </c>
      <c r="BX14" s="32">
        <v>6.5578577032899998</v>
      </c>
      <c r="BY14" s="32">
        <v>1827.41042539</v>
      </c>
      <c r="BZ14" s="32">
        <v>72.251281572600007</v>
      </c>
      <c r="CA14" s="32">
        <v>198.11761055299999</v>
      </c>
      <c r="CB14" s="32">
        <v>2.9103311863200001</v>
      </c>
      <c r="CC14" s="32">
        <v>1036.7973719900001</v>
      </c>
      <c r="CD14" s="32">
        <v>0</v>
      </c>
      <c r="CE14" s="32">
        <v>7.0532944872499996</v>
      </c>
      <c r="CF14" s="32">
        <v>198.62752607799999</v>
      </c>
      <c r="CG14" s="32">
        <v>629.64992615400001</v>
      </c>
      <c r="CH14" s="32">
        <v>2455.1112459199999</v>
      </c>
      <c r="CI14" s="32">
        <v>8.1024061271499992</v>
      </c>
      <c r="CJ14" s="32">
        <v>1063.6127342899999</v>
      </c>
      <c r="CK14" s="32">
        <v>23062.0447776</v>
      </c>
      <c r="CL14" s="32">
        <v>2332.9186653299998</v>
      </c>
      <c r="CM14" s="32">
        <f t="shared" si="0"/>
        <v>9357.8555167962895</v>
      </c>
      <c r="CN14" s="32">
        <f t="shared" si="1"/>
        <v>6310.4087279362893</v>
      </c>
    </row>
    <row r="15" spans="1:92" x14ac:dyDescent="0.25">
      <c r="A15" s="34">
        <v>18</v>
      </c>
      <c r="B15" t="s">
        <v>14</v>
      </c>
      <c r="C15" s="32">
        <v>32.752718068900002</v>
      </c>
      <c r="D15" s="32">
        <v>333.34278936800001</v>
      </c>
      <c r="E15" s="32">
        <v>283.796654617</v>
      </c>
      <c r="F15" s="32">
        <v>88.705996537499999</v>
      </c>
      <c r="G15" s="32">
        <v>495.95657189799999</v>
      </c>
      <c r="H15" s="32">
        <v>527.39233086299998</v>
      </c>
      <c r="I15" s="32">
        <v>1487.2522036299999</v>
      </c>
      <c r="J15" s="32">
        <v>64.919691387599997</v>
      </c>
      <c r="K15" s="32">
        <v>2090.0462518600002</v>
      </c>
      <c r="L15" s="32">
        <v>379334.61137499998</v>
      </c>
      <c r="M15" s="32">
        <v>0.52489742362000003</v>
      </c>
      <c r="N15" s="32">
        <v>31.969020928900001</v>
      </c>
      <c r="O15" s="32">
        <v>4.2033565696099999E-2</v>
      </c>
      <c r="P15" s="32">
        <v>72.590044338599995</v>
      </c>
      <c r="Q15" s="32">
        <v>105.083716567</v>
      </c>
      <c r="R15" s="32">
        <v>1679.77891058</v>
      </c>
      <c r="S15" s="32">
        <v>396.860475511</v>
      </c>
      <c r="T15" s="32">
        <v>733.68438691799997</v>
      </c>
      <c r="U15" s="32">
        <v>11.1768215799</v>
      </c>
      <c r="V15" s="32">
        <v>433.62898024499998</v>
      </c>
      <c r="W15" s="32">
        <v>1.5979402379000001</v>
      </c>
      <c r="X15" s="32">
        <v>3550.0462175900002</v>
      </c>
      <c r="Y15" s="32">
        <v>3994.8591005399999</v>
      </c>
      <c r="Z15" s="32">
        <v>283.79750552199999</v>
      </c>
      <c r="AA15" s="32">
        <v>32.752663253800002</v>
      </c>
      <c r="AB15" s="32">
        <v>484.25489019499997</v>
      </c>
      <c r="AC15" s="32">
        <v>64.919753623700004</v>
      </c>
      <c r="AD15" s="32">
        <v>379334.59175600001</v>
      </c>
      <c r="AE15" s="32">
        <v>268.08739187999998</v>
      </c>
      <c r="AF15" s="32">
        <v>481.626230421</v>
      </c>
      <c r="AG15" s="32">
        <v>926.98858910399997</v>
      </c>
      <c r="AH15" s="32">
        <v>62.054501128699997</v>
      </c>
      <c r="AI15" s="32">
        <v>2904.87770632</v>
      </c>
      <c r="AJ15" s="32">
        <v>103546.383787</v>
      </c>
      <c r="AK15" s="32">
        <v>11400.2444836</v>
      </c>
      <c r="AL15" s="32">
        <v>15809.6381243</v>
      </c>
      <c r="AM15" s="32">
        <v>2648.7178390600002</v>
      </c>
      <c r="AN15" s="32">
        <v>187.24426175799999</v>
      </c>
      <c r="AO15" s="32">
        <v>267.67219000300003</v>
      </c>
      <c r="AP15" s="32">
        <v>4.1846503516800002</v>
      </c>
      <c r="AQ15" s="32">
        <v>1257.72012473</v>
      </c>
      <c r="AR15" s="32">
        <v>78.888497336200004</v>
      </c>
      <c r="AS15" s="32">
        <v>767.55847419099996</v>
      </c>
      <c r="AT15" s="32">
        <v>16229.854087399999</v>
      </c>
      <c r="AU15" s="32">
        <v>570.98046907000003</v>
      </c>
      <c r="AV15" s="32">
        <v>481.62536539400003</v>
      </c>
      <c r="AW15" s="32">
        <v>926.98889271799999</v>
      </c>
      <c r="AX15" s="32">
        <v>289.80459729400002</v>
      </c>
      <c r="AY15" s="32">
        <v>8.0207278724699993</v>
      </c>
      <c r="AZ15" s="32">
        <v>0</v>
      </c>
      <c r="BA15" s="32">
        <v>63.694386448800003</v>
      </c>
      <c r="BB15" s="32">
        <v>2904.87756089</v>
      </c>
      <c r="BC15" s="32">
        <v>0</v>
      </c>
      <c r="BD15" s="32">
        <v>103546.38069799999</v>
      </c>
      <c r="BE15" s="32">
        <v>11400.2406587</v>
      </c>
      <c r="BF15" s="32">
        <v>0</v>
      </c>
      <c r="BG15" s="32">
        <v>864.87062782099997</v>
      </c>
      <c r="BH15" s="32">
        <v>1.63488174789</v>
      </c>
      <c r="BI15" s="32">
        <v>9126.1461978999996</v>
      </c>
      <c r="BJ15" s="32">
        <v>8.49821769377</v>
      </c>
      <c r="BK15" s="32">
        <v>2.7933656122800001</v>
      </c>
      <c r="BL15" s="32">
        <v>2692.4417368200002</v>
      </c>
      <c r="BM15" s="32">
        <v>64.357290798799994</v>
      </c>
      <c r="BN15" s="32">
        <v>5.25351310898</v>
      </c>
      <c r="BO15" s="32">
        <v>0.34817046689499997</v>
      </c>
      <c r="BP15" s="32">
        <v>2106.1689875900001</v>
      </c>
      <c r="BQ15" s="32">
        <v>743.97069308499999</v>
      </c>
      <c r="BR15" s="32">
        <v>58.653866020999999</v>
      </c>
      <c r="BS15" s="32">
        <v>0.59988603153300002</v>
      </c>
      <c r="BT15" s="32">
        <v>305.039841556</v>
      </c>
      <c r="BU15" s="32">
        <v>0.83521417443500001</v>
      </c>
      <c r="BV15" s="32">
        <v>233.941814593</v>
      </c>
      <c r="BW15" s="32">
        <v>10.461055543100001</v>
      </c>
      <c r="BX15" s="32">
        <v>5.2327390651099996</v>
      </c>
      <c r="BY15" s="32">
        <v>1378.3600325800001</v>
      </c>
      <c r="BZ15" s="32">
        <v>49.563131244899999</v>
      </c>
      <c r="CA15" s="32">
        <v>100.73836532999999</v>
      </c>
      <c r="CB15" s="32">
        <v>1.9903347501799999</v>
      </c>
      <c r="CC15" s="32">
        <v>767.55837362499994</v>
      </c>
      <c r="CD15" s="32">
        <v>0</v>
      </c>
      <c r="CE15" s="32">
        <v>5.30350444816</v>
      </c>
      <c r="CF15" s="32">
        <v>136.17654329699999</v>
      </c>
      <c r="CG15" s="32">
        <v>431.67880215500003</v>
      </c>
      <c r="CH15" s="32">
        <v>2210.5859669800002</v>
      </c>
      <c r="CI15" s="32">
        <v>6.0873238033000003</v>
      </c>
      <c r="CJ15" s="32">
        <v>913.93387581000002</v>
      </c>
      <c r="CK15" s="32">
        <v>20329.782716199999</v>
      </c>
      <c r="CL15" s="32">
        <v>2109.5528271200001</v>
      </c>
      <c r="CM15" s="32">
        <f t="shared" si="0"/>
        <v>7026.9125544701101</v>
      </c>
      <c r="CN15" s="32">
        <f t="shared" si="1"/>
        <v>4920.7435668801099</v>
      </c>
    </row>
    <row r="16" spans="1:92" x14ac:dyDescent="0.25">
      <c r="A16" s="34">
        <v>19</v>
      </c>
      <c r="B16" t="s">
        <v>15</v>
      </c>
      <c r="C16" s="32">
        <v>13.0217501016</v>
      </c>
      <c r="D16" s="32">
        <v>115.68944213499999</v>
      </c>
      <c r="E16" s="32">
        <v>99.110860599899993</v>
      </c>
      <c r="F16" s="32">
        <v>34.474661137799998</v>
      </c>
      <c r="G16" s="32">
        <v>174.41978877899999</v>
      </c>
      <c r="H16" s="32">
        <v>98.859030639899999</v>
      </c>
      <c r="I16" s="32">
        <v>278.782031297</v>
      </c>
      <c r="J16" s="32">
        <v>22.836477769199998</v>
      </c>
      <c r="K16" s="32">
        <v>692.85764243699998</v>
      </c>
      <c r="L16" s="32">
        <v>140090.56027300001</v>
      </c>
      <c r="M16" s="32">
        <v>0.122168081213</v>
      </c>
      <c r="N16" s="32">
        <v>6.6511748051900001</v>
      </c>
      <c r="O16" s="32">
        <v>1.0012310225400001E-2</v>
      </c>
      <c r="P16" s="32">
        <v>18.257427665800002</v>
      </c>
      <c r="Q16" s="32">
        <v>25.0307819107</v>
      </c>
      <c r="R16" s="32">
        <v>623.86869005000005</v>
      </c>
      <c r="S16" s="32">
        <v>136.45491113</v>
      </c>
      <c r="T16" s="32">
        <v>183.25345728100001</v>
      </c>
      <c r="U16" s="32">
        <v>3.4484207692600002</v>
      </c>
      <c r="V16" s="32">
        <v>103.43652518099999</v>
      </c>
      <c r="W16" s="32">
        <v>0.43639045260999998</v>
      </c>
      <c r="X16" s="32">
        <v>984.09043788400004</v>
      </c>
      <c r="Y16" s="32">
        <v>1090.97463498</v>
      </c>
      <c r="Z16" s="32">
        <v>99.1106627084</v>
      </c>
      <c r="AA16" s="32">
        <v>13.021757492400001</v>
      </c>
      <c r="AB16" s="32">
        <v>170.84939575600001</v>
      </c>
      <c r="AC16" s="32">
        <v>22.8364831403</v>
      </c>
      <c r="AD16" s="32">
        <v>140090.600737</v>
      </c>
      <c r="AE16" s="32">
        <v>73.165859153599996</v>
      </c>
      <c r="AF16" s="32">
        <v>183.34400603399999</v>
      </c>
      <c r="AG16" s="32">
        <v>411.86159514100001</v>
      </c>
      <c r="AH16" s="32">
        <v>23.366506203099998</v>
      </c>
      <c r="AI16" s="32">
        <v>1193.57002175</v>
      </c>
      <c r="AJ16" s="32">
        <v>46113.682971499999</v>
      </c>
      <c r="AK16" s="32">
        <v>4957.1843037400004</v>
      </c>
      <c r="AL16" s="32">
        <v>5492.6527754700001</v>
      </c>
      <c r="AM16" s="32">
        <v>1133.0553677</v>
      </c>
      <c r="AN16" s="32">
        <v>80.398567003400004</v>
      </c>
      <c r="AO16" s="32">
        <v>109.358681168</v>
      </c>
      <c r="AP16" s="32">
        <v>1.76585209988</v>
      </c>
      <c r="AQ16" s="32">
        <v>514.25695703899999</v>
      </c>
      <c r="AR16" s="32">
        <v>36.509309857600002</v>
      </c>
      <c r="AS16" s="32">
        <v>284.01284884199998</v>
      </c>
      <c r="AT16" s="32">
        <v>5625.6879296300003</v>
      </c>
      <c r="AU16" s="32">
        <v>218.09400278999999</v>
      </c>
      <c r="AV16" s="32">
        <v>183.34397912099999</v>
      </c>
      <c r="AW16" s="32">
        <v>411.86183976500001</v>
      </c>
      <c r="AX16" s="32">
        <v>96.230739261899998</v>
      </c>
      <c r="AY16" s="32">
        <v>3.1969724103999999</v>
      </c>
      <c r="AZ16" s="32">
        <v>0</v>
      </c>
      <c r="BA16" s="32">
        <v>23.812910278099999</v>
      </c>
      <c r="BB16" s="32">
        <v>1193.5691232700001</v>
      </c>
      <c r="BC16" s="32">
        <v>0</v>
      </c>
      <c r="BD16" s="32">
        <v>46113.682896899998</v>
      </c>
      <c r="BE16" s="32">
        <v>4957.1851550600004</v>
      </c>
      <c r="BF16" s="32">
        <v>0</v>
      </c>
      <c r="BG16" s="32">
        <v>305.96495754400001</v>
      </c>
      <c r="BH16" s="32">
        <v>0.55410433749700005</v>
      </c>
      <c r="BI16" s="32">
        <v>3012.2897419400001</v>
      </c>
      <c r="BJ16" s="32">
        <v>2.30675280053</v>
      </c>
      <c r="BK16" s="32">
        <v>0.94222706852100002</v>
      </c>
      <c r="BL16" s="32">
        <v>1147.2297578299999</v>
      </c>
      <c r="BM16" s="32">
        <v>12.9307339638</v>
      </c>
      <c r="BN16" s="32">
        <v>1.1887116627800001</v>
      </c>
      <c r="BO16" s="32">
        <v>0.119051829101</v>
      </c>
      <c r="BP16" s="32">
        <v>526.23151614999995</v>
      </c>
      <c r="BQ16" s="32">
        <v>206.136864653</v>
      </c>
      <c r="BR16" s="32">
        <v>11.088299986999999</v>
      </c>
      <c r="BS16" s="32">
        <v>0.121514018648</v>
      </c>
      <c r="BT16" s="32">
        <v>73.331458165900003</v>
      </c>
      <c r="BU16" s="32">
        <v>0.34332155542199999</v>
      </c>
      <c r="BV16" s="32">
        <v>88.129265538499993</v>
      </c>
      <c r="BW16" s="32">
        <v>4.6120086544600003</v>
      </c>
      <c r="BX16" s="32">
        <v>2.0030686225399998</v>
      </c>
      <c r="BY16" s="32">
        <v>549.68178682400003</v>
      </c>
      <c r="BZ16" s="32">
        <v>10.0762069734</v>
      </c>
      <c r="CA16" s="32">
        <v>41.450123861999998</v>
      </c>
      <c r="CB16" s="32">
        <v>0.39317053268800001</v>
      </c>
      <c r="CC16" s="32">
        <v>284.012929461</v>
      </c>
      <c r="CD16" s="32">
        <v>0</v>
      </c>
      <c r="CE16" s="32">
        <v>2.22221271515</v>
      </c>
      <c r="CF16" s="32">
        <v>52.697292972</v>
      </c>
      <c r="CG16" s="32">
        <v>167.05066583300001</v>
      </c>
      <c r="CH16" s="32">
        <v>697.416587456</v>
      </c>
      <c r="CI16" s="32">
        <v>2.5566252918200001</v>
      </c>
      <c r="CJ16" s="32">
        <v>323.784159617</v>
      </c>
      <c r="CK16" s="32">
        <v>6741.6895975400002</v>
      </c>
      <c r="CL16" s="32">
        <v>686.86495477999995</v>
      </c>
      <c r="CM16" s="32">
        <f t="shared" si="0"/>
        <v>2472.7331179415401</v>
      </c>
      <c r="CN16" s="32">
        <f t="shared" si="1"/>
        <v>1946.50160179154</v>
      </c>
    </row>
    <row r="17" spans="1:92" x14ac:dyDescent="0.25">
      <c r="A17" s="34">
        <v>20</v>
      </c>
      <c r="B17" t="s">
        <v>16</v>
      </c>
      <c r="C17" s="32">
        <v>13.4058086371</v>
      </c>
      <c r="D17" s="32">
        <v>125.75188153800001</v>
      </c>
      <c r="E17" s="32">
        <v>106.044821309</v>
      </c>
      <c r="F17" s="32">
        <v>36.250735613000003</v>
      </c>
      <c r="G17" s="32">
        <v>204.19389634699999</v>
      </c>
      <c r="H17" s="32">
        <v>176.373075403</v>
      </c>
      <c r="I17" s="32">
        <v>497.37351250400002</v>
      </c>
      <c r="J17" s="32">
        <v>26.202603531200001</v>
      </c>
      <c r="K17" s="32">
        <v>803.23785604399995</v>
      </c>
      <c r="L17" s="32">
        <v>153376.83997599999</v>
      </c>
      <c r="M17" s="32">
        <v>0.231051450134</v>
      </c>
      <c r="N17" s="32">
        <v>11.8761844498</v>
      </c>
      <c r="O17" s="32">
        <v>1.7877735969000001E-2</v>
      </c>
      <c r="P17" s="32">
        <v>32.587098962100001</v>
      </c>
      <c r="Q17" s="32">
        <v>44.694346933200002</v>
      </c>
      <c r="R17" s="32">
        <v>671.18010824299995</v>
      </c>
      <c r="S17" s="32">
        <v>154.414371566</v>
      </c>
      <c r="T17" s="32">
        <v>233.164642477</v>
      </c>
      <c r="U17" s="32">
        <v>4.67209929741</v>
      </c>
      <c r="V17" s="32">
        <v>135.48013491899999</v>
      </c>
      <c r="W17" s="32">
        <v>0.57157969404700004</v>
      </c>
      <c r="X17" s="32">
        <v>1288.8004027899999</v>
      </c>
      <c r="Y17" s="32">
        <v>1428.95077193</v>
      </c>
      <c r="Z17" s="32">
        <v>106.04497523800001</v>
      </c>
      <c r="AA17" s="32">
        <v>13.405793174199999</v>
      </c>
      <c r="AB17" s="32">
        <v>199.29146227999999</v>
      </c>
      <c r="AC17" s="32">
        <v>26.202628814600001</v>
      </c>
      <c r="AD17" s="32">
        <v>153376.83242699999</v>
      </c>
      <c r="AE17" s="32">
        <v>85.807962073400006</v>
      </c>
      <c r="AF17" s="32">
        <v>192.52038708699999</v>
      </c>
      <c r="AG17" s="32">
        <v>405.68324599699997</v>
      </c>
      <c r="AH17" s="32">
        <v>24.891587956599999</v>
      </c>
      <c r="AI17" s="32">
        <v>1134.5025752700001</v>
      </c>
      <c r="AJ17" s="32">
        <v>45375.7589878</v>
      </c>
      <c r="AK17" s="32">
        <v>4928.9839128200001</v>
      </c>
      <c r="AL17" s="32">
        <v>6185.91574399</v>
      </c>
      <c r="AM17" s="32">
        <v>1164.8144744599999</v>
      </c>
      <c r="AN17" s="32">
        <v>77.2957888177</v>
      </c>
      <c r="AO17" s="32">
        <v>105.088500723</v>
      </c>
      <c r="AP17" s="32">
        <v>1.8286264801500001</v>
      </c>
      <c r="AQ17" s="32">
        <v>491.48544201200002</v>
      </c>
      <c r="AR17" s="32">
        <v>35.267918824699997</v>
      </c>
      <c r="AS17" s="32">
        <v>297.809463569</v>
      </c>
      <c r="AT17" s="32">
        <v>6326.0590966700001</v>
      </c>
      <c r="AU17" s="32">
        <v>228.73395270399999</v>
      </c>
      <c r="AV17" s="32">
        <v>192.52092789299999</v>
      </c>
      <c r="AW17" s="32">
        <v>405.68341782900001</v>
      </c>
      <c r="AX17" s="32">
        <v>112.906059192</v>
      </c>
      <c r="AY17" s="32">
        <v>3.3303478936299999</v>
      </c>
      <c r="AZ17" s="32">
        <v>0</v>
      </c>
      <c r="BA17" s="32">
        <v>25.481030970500001</v>
      </c>
      <c r="BB17" s="32">
        <v>1134.50441241</v>
      </c>
      <c r="BC17" s="32">
        <v>0</v>
      </c>
      <c r="BD17" s="32">
        <v>45375.761306400003</v>
      </c>
      <c r="BE17" s="32">
        <v>4928.9836679500004</v>
      </c>
      <c r="BF17" s="32">
        <v>0</v>
      </c>
      <c r="BG17" s="32">
        <v>340.36879731400001</v>
      </c>
      <c r="BH17" s="32">
        <v>0.60092219540500003</v>
      </c>
      <c r="BI17" s="32">
        <v>3513.63153534</v>
      </c>
      <c r="BJ17" s="32">
        <v>3.0297840927999999</v>
      </c>
      <c r="BK17" s="32">
        <v>1.04191091115</v>
      </c>
      <c r="BL17" s="32">
        <v>1180.89035715</v>
      </c>
      <c r="BM17" s="32">
        <v>21.728700619000001</v>
      </c>
      <c r="BN17" s="32">
        <v>1.8065358789699999</v>
      </c>
      <c r="BO17" s="32">
        <v>0.130473497597</v>
      </c>
      <c r="BP17" s="32">
        <v>739.99224626499995</v>
      </c>
      <c r="BQ17" s="32">
        <v>266.19903009000001</v>
      </c>
      <c r="BR17" s="32">
        <v>19.6359699504</v>
      </c>
      <c r="BS17" s="32">
        <v>0.20265545591699999</v>
      </c>
      <c r="BT17" s="32">
        <v>105.790454004</v>
      </c>
      <c r="BU17" s="32">
        <v>0.32035325838299999</v>
      </c>
      <c r="BV17" s="32">
        <v>90.418148208999995</v>
      </c>
      <c r="BW17" s="32">
        <v>4.07540538657</v>
      </c>
      <c r="BX17" s="32">
        <v>2.1890565785699998</v>
      </c>
      <c r="BY17" s="32">
        <v>534.94812305300002</v>
      </c>
      <c r="BZ17" s="32">
        <v>16.7472069895</v>
      </c>
      <c r="CA17" s="32">
        <v>42.780755962100002</v>
      </c>
      <c r="CB17" s="32">
        <v>0.67045295843300001</v>
      </c>
      <c r="CC17" s="32">
        <v>297.81011017700001</v>
      </c>
      <c r="CD17" s="32">
        <v>0</v>
      </c>
      <c r="CE17" s="32">
        <v>2.2149946691300002</v>
      </c>
      <c r="CF17" s="32">
        <v>52.152510191099999</v>
      </c>
      <c r="CG17" s="32">
        <v>165.323304595</v>
      </c>
      <c r="CH17" s="32">
        <v>834.848416133</v>
      </c>
      <c r="CI17" s="32">
        <v>2.5421284475500001</v>
      </c>
      <c r="CJ17" s="32">
        <v>367.15777344700001</v>
      </c>
      <c r="CK17" s="32">
        <v>7799.7024506600001</v>
      </c>
      <c r="CL17" s="32">
        <v>813.61633527399999</v>
      </c>
      <c r="CM17" s="32">
        <f t="shared" si="0"/>
        <v>2766.9995690986702</v>
      </c>
      <c r="CN17" s="32">
        <f t="shared" si="1"/>
        <v>2027.0073228336703</v>
      </c>
    </row>
    <row r="18" spans="1:92" x14ac:dyDescent="0.25">
      <c r="A18" s="34">
        <v>21</v>
      </c>
      <c r="B18" t="s">
        <v>17</v>
      </c>
      <c r="C18" s="32">
        <v>21.261538098799999</v>
      </c>
      <c r="D18" s="32">
        <v>209.338797282</v>
      </c>
      <c r="E18" s="32">
        <v>180.50930910400001</v>
      </c>
      <c r="F18" s="32">
        <v>56.814233408100002</v>
      </c>
      <c r="G18" s="32">
        <v>301.33411026499999</v>
      </c>
      <c r="H18" s="32">
        <v>225.54357192200001</v>
      </c>
      <c r="I18" s="32">
        <v>636.03076750499997</v>
      </c>
      <c r="J18" s="32">
        <v>40.560910926600002</v>
      </c>
      <c r="K18" s="32">
        <v>1272.6236477899999</v>
      </c>
      <c r="L18" s="32">
        <v>248486.744427</v>
      </c>
      <c r="M18" s="32">
        <v>0.34664024754200001</v>
      </c>
      <c r="N18" s="32">
        <v>19.190893668299999</v>
      </c>
      <c r="O18" s="32">
        <v>2.46973885852E-2</v>
      </c>
      <c r="P18" s="32">
        <v>42.205840188000003</v>
      </c>
      <c r="Q18" s="32">
        <v>61.7435135096</v>
      </c>
      <c r="R18" s="32">
        <v>1063.12493202</v>
      </c>
      <c r="S18" s="32">
        <v>244.56385990300001</v>
      </c>
      <c r="T18" s="32">
        <v>416.049051265</v>
      </c>
      <c r="U18" s="32">
        <v>6.4468680093200001</v>
      </c>
      <c r="V18" s="32">
        <v>231.92847952299999</v>
      </c>
      <c r="W18" s="32">
        <v>0.83794643829899995</v>
      </c>
      <c r="X18" s="32">
        <v>1856.4898765600001</v>
      </c>
      <c r="Y18" s="32">
        <v>2094.8643743600001</v>
      </c>
      <c r="Z18" s="32">
        <v>180.509655998</v>
      </c>
      <c r="AA18" s="32">
        <v>21.261531713</v>
      </c>
      <c r="AB18" s="32">
        <v>294.541046085</v>
      </c>
      <c r="AC18" s="32">
        <v>40.560878894399998</v>
      </c>
      <c r="AD18" s="32">
        <v>248486.718892</v>
      </c>
      <c r="AE18" s="32">
        <v>164.92970014100001</v>
      </c>
      <c r="AF18" s="32">
        <v>310.33744990000002</v>
      </c>
      <c r="AG18" s="32">
        <v>649.31638394300001</v>
      </c>
      <c r="AH18" s="32">
        <v>39.500119453700002</v>
      </c>
      <c r="AI18" s="32">
        <v>1928.65245097</v>
      </c>
      <c r="AJ18" s="32">
        <v>72627.717470999996</v>
      </c>
      <c r="AK18" s="32">
        <v>7887.6558627699997</v>
      </c>
      <c r="AL18" s="32">
        <v>9761.6505334100002</v>
      </c>
      <c r="AM18" s="32">
        <v>1845.7933364800001</v>
      </c>
      <c r="AN18" s="32">
        <v>118.192038055</v>
      </c>
      <c r="AO18" s="32">
        <v>157.00872811900001</v>
      </c>
      <c r="AP18" s="32">
        <v>2.91561686431</v>
      </c>
      <c r="AQ18" s="32">
        <v>730.35439315999997</v>
      </c>
      <c r="AR18" s="32">
        <v>58.3173834177</v>
      </c>
      <c r="AS18" s="32">
        <v>473.99407102100002</v>
      </c>
      <c r="AT18" s="32">
        <v>10038.7056094</v>
      </c>
      <c r="AU18" s="32">
        <v>367.74572840799999</v>
      </c>
      <c r="AV18" s="32">
        <v>310.33761146099999</v>
      </c>
      <c r="AW18" s="32">
        <v>649.31742447199997</v>
      </c>
      <c r="AX18" s="32">
        <v>172.47659423799999</v>
      </c>
      <c r="AY18" s="32">
        <v>5.1783751169799999</v>
      </c>
      <c r="AZ18" s="32">
        <v>0</v>
      </c>
      <c r="BA18" s="32">
        <v>40.362760386600002</v>
      </c>
      <c r="BB18" s="32">
        <v>1928.6492576400001</v>
      </c>
      <c r="BC18" s="32">
        <v>0</v>
      </c>
      <c r="BD18" s="32">
        <v>72627.703336199993</v>
      </c>
      <c r="BE18" s="32">
        <v>7887.6552340999997</v>
      </c>
      <c r="BF18" s="32">
        <v>0</v>
      </c>
      <c r="BG18" s="32">
        <v>537.39650533600002</v>
      </c>
      <c r="BH18" s="32">
        <v>0.84618154120400002</v>
      </c>
      <c r="BI18" s="32">
        <v>5415.1919755999998</v>
      </c>
      <c r="BJ18" s="32">
        <v>4.15583312535</v>
      </c>
      <c r="BK18" s="32">
        <v>1.5483759881500001</v>
      </c>
      <c r="BL18" s="32">
        <v>1870.1137746100001</v>
      </c>
      <c r="BM18" s="32">
        <v>28.1098560621</v>
      </c>
      <c r="BN18" s="32">
        <v>2.4386266835099999</v>
      </c>
      <c r="BO18" s="32">
        <v>0.190133364251</v>
      </c>
      <c r="BP18" s="32">
        <v>1019.88902407</v>
      </c>
      <c r="BQ18" s="32">
        <v>367.756280167</v>
      </c>
      <c r="BR18" s="32">
        <v>25.140943285599999</v>
      </c>
      <c r="BS18" s="32">
        <v>0.262712044486</v>
      </c>
      <c r="BT18" s="32">
        <v>141.01282346900001</v>
      </c>
      <c r="BU18" s="32">
        <v>0.46985456270800002</v>
      </c>
      <c r="BV18" s="32">
        <v>135.067507807</v>
      </c>
      <c r="BW18" s="32">
        <v>5.9892522270599997</v>
      </c>
      <c r="BX18" s="32">
        <v>3.4021890574000002</v>
      </c>
      <c r="BY18" s="32">
        <v>794.00138574599998</v>
      </c>
      <c r="BZ18" s="32">
        <v>21.657155220700002</v>
      </c>
      <c r="CA18" s="32">
        <v>68.456695715600006</v>
      </c>
      <c r="CB18" s="32">
        <v>0.86695534338799995</v>
      </c>
      <c r="CC18" s="32">
        <v>473.99408653199998</v>
      </c>
      <c r="CD18" s="32">
        <v>0</v>
      </c>
      <c r="CE18" s="32">
        <v>3.51268074515</v>
      </c>
      <c r="CF18" s="32">
        <v>83.806030041200003</v>
      </c>
      <c r="CG18" s="32">
        <v>265.66447690400003</v>
      </c>
      <c r="CH18" s="32">
        <v>1290.6245029300001</v>
      </c>
      <c r="CI18" s="32">
        <v>4.0343282198899999</v>
      </c>
      <c r="CJ18" s="32">
        <v>561.71275518799996</v>
      </c>
      <c r="CK18" s="32">
        <v>12195.3093586</v>
      </c>
      <c r="CL18" s="32">
        <v>1248.3819285100001</v>
      </c>
      <c r="CM18" s="32">
        <f t="shared" si="0"/>
        <v>4123.6193493660003</v>
      </c>
      <c r="CN18" s="32">
        <f t="shared" si="1"/>
        <v>3103.730325296</v>
      </c>
    </row>
    <row r="19" spans="1:92" x14ac:dyDescent="0.25">
      <c r="A19" s="34">
        <v>22</v>
      </c>
      <c r="B19" t="s">
        <v>18</v>
      </c>
      <c r="C19" s="32">
        <v>20.8443049527</v>
      </c>
      <c r="D19" s="32">
        <v>209.64213869299999</v>
      </c>
      <c r="E19" s="32">
        <v>178.421781936</v>
      </c>
      <c r="F19" s="32">
        <v>56.544142131900003</v>
      </c>
      <c r="G19" s="32">
        <v>312.95037746399998</v>
      </c>
      <c r="H19" s="32">
        <v>297.931476401</v>
      </c>
      <c r="I19" s="32">
        <v>840.16707947400005</v>
      </c>
      <c r="J19" s="32">
        <v>48.569514682200001</v>
      </c>
      <c r="K19" s="32">
        <v>1335.0629797300001</v>
      </c>
      <c r="L19" s="32">
        <v>257864.19942600001</v>
      </c>
      <c r="M19" s="32">
        <v>0.48228652320600002</v>
      </c>
      <c r="N19" s="32">
        <v>30.671474455399999</v>
      </c>
      <c r="O19" s="32">
        <v>4.0437711561399997E-2</v>
      </c>
      <c r="P19" s="32">
        <v>69.940768996800003</v>
      </c>
      <c r="Q19" s="32">
        <v>101.09469044399999</v>
      </c>
      <c r="R19" s="32">
        <v>1070.87243238</v>
      </c>
      <c r="S19" s="32">
        <v>253.35130352199999</v>
      </c>
      <c r="T19" s="32">
        <v>446.06085793599999</v>
      </c>
      <c r="U19" s="32">
        <v>6.8739844135299997</v>
      </c>
      <c r="V19" s="32">
        <v>256.45238690500003</v>
      </c>
      <c r="W19" s="32">
        <v>0.94759868032799999</v>
      </c>
      <c r="X19" s="32">
        <v>2105.6721610200002</v>
      </c>
      <c r="Y19" s="32">
        <v>2368.99244112</v>
      </c>
      <c r="Z19" s="32">
        <v>178.42168312800001</v>
      </c>
      <c r="AA19" s="32">
        <v>20.844244161799999</v>
      </c>
      <c r="AB19" s="32">
        <v>305.59455981299999</v>
      </c>
      <c r="AC19" s="32">
        <v>48.569474234200001</v>
      </c>
      <c r="AD19" s="32">
        <v>257864.20352000001</v>
      </c>
      <c r="AE19" s="32">
        <v>158.937267902</v>
      </c>
      <c r="AF19" s="32">
        <v>302.26046233</v>
      </c>
      <c r="AG19" s="32">
        <v>572.53345772900002</v>
      </c>
      <c r="AH19" s="32">
        <v>39.474799256099999</v>
      </c>
      <c r="AI19" s="32">
        <v>1765.7008907500001</v>
      </c>
      <c r="AJ19" s="32">
        <v>63946.964238300003</v>
      </c>
      <c r="AK19" s="32">
        <v>7047.2184617200001</v>
      </c>
      <c r="AL19" s="32">
        <v>10091.1087155</v>
      </c>
      <c r="AM19" s="32">
        <v>1678.51332327</v>
      </c>
      <c r="AN19" s="32">
        <v>100.699849105</v>
      </c>
      <c r="AO19" s="32">
        <v>137.638916075</v>
      </c>
      <c r="AP19" s="32">
        <v>2.6896142059599999</v>
      </c>
      <c r="AQ19" s="32">
        <v>636.48730131100001</v>
      </c>
      <c r="AR19" s="32">
        <v>51.755506892900002</v>
      </c>
      <c r="AS19" s="32">
        <v>475.35462627800001</v>
      </c>
      <c r="AT19" s="32">
        <v>10326.322227500001</v>
      </c>
      <c r="AU19" s="32">
        <v>359.06266102199999</v>
      </c>
      <c r="AV19" s="32">
        <v>302.26000804300003</v>
      </c>
      <c r="AW19" s="32">
        <v>572.53384701300001</v>
      </c>
      <c r="AX19" s="32">
        <v>184.19094387499999</v>
      </c>
      <c r="AY19" s="32">
        <v>5.1699945220199996</v>
      </c>
      <c r="AZ19" s="32">
        <v>0</v>
      </c>
      <c r="BA19" s="32">
        <v>40.462796331200003</v>
      </c>
      <c r="BB19" s="32">
        <v>1765.6999338600001</v>
      </c>
      <c r="BC19" s="32">
        <v>0</v>
      </c>
      <c r="BD19" s="32">
        <v>63946.977521699999</v>
      </c>
      <c r="BE19" s="32">
        <v>7047.2190563699996</v>
      </c>
      <c r="BF19" s="32">
        <v>0</v>
      </c>
      <c r="BG19" s="32">
        <v>551.95857805799994</v>
      </c>
      <c r="BH19" s="32">
        <v>0.80162689373200002</v>
      </c>
      <c r="BI19" s="32">
        <v>5732.8133395100003</v>
      </c>
      <c r="BJ19" s="32">
        <v>4.6536662102999999</v>
      </c>
      <c r="BK19" s="32">
        <v>1.5796450416400001</v>
      </c>
      <c r="BL19" s="32">
        <v>1704.24822161</v>
      </c>
      <c r="BM19" s="32">
        <v>36.075348221600002</v>
      </c>
      <c r="BN19" s="32">
        <v>3.0032571721600001</v>
      </c>
      <c r="BO19" s="32">
        <v>0.18914217305700001</v>
      </c>
      <c r="BP19" s="32">
        <v>1199.70937187</v>
      </c>
      <c r="BQ19" s="32">
        <v>408.01051690200001</v>
      </c>
      <c r="BR19" s="32">
        <v>33.091122116100003</v>
      </c>
      <c r="BS19" s="32">
        <v>0.33592493423800002</v>
      </c>
      <c r="BT19" s="32">
        <v>166.345957801</v>
      </c>
      <c r="BU19" s="32">
        <v>0.38320689341800002</v>
      </c>
      <c r="BV19" s="32">
        <v>128.33876542300001</v>
      </c>
      <c r="BW19" s="32">
        <v>4.4900403188700002</v>
      </c>
      <c r="BX19" s="32">
        <v>3.2887847841100002</v>
      </c>
      <c r="BY19" s="32">
        <v>706.86499964799998</v>
      </c>
      <c r="BZ19" s="32">
        <v>27.600748384500001</v>
      </c>
      <c r="CA19" s="32">
        <v>64.245821173899998</v>
      </c>
      <c r="CB19" s="32">
        <v>1.1219810377199999</v>
      </c>
      <c r="CC19" s="32">
        <v>475.35493492500001</v>
      </c>
      <c r="CD19" s="32">
        <v>0</v>
      </c>
      <c r="CE19" s="32">
        <v>3.3821147624500001</v>
      </c>
      <c r="CF19" s="32">
        <v>81.654402217099999</v>
      </c>
      <c r="CG19" s="32">
        <v>258.84482463400002</v>
      </c>
      <c r="CH19" s="32">
        <v>1384.9152965400001</v>
      </c>
      <c r="CI19" s="32">
        <v>3.8712361894399998</v>
      </c>
      <c r="CJ19" s="32">
        <v>578.65347687200006</v>
      </c>
      <c r="CK19" s="32">
        <v>12796.412465400001</v>
      </c>
      <c r="CL19" s="32">
        <v>1331.0846246599999</v>
      </c>
      <c r="CM19" s="32">
        <f t="shared" si="0"/>
        <v>4086.3677159880094</v>
      </c>
      <c r="CN19" s="32">
        <f t="shared" si="1"/>
        <v>2886.6583441180092</v>
      </c>
    </row>
    <row r="20" spans="1:92" x14ac:dyDescent="0.25">
      <c r="A20" s="34">
        <v>23</v>
      </c>
      <c r="B20" t="s">
        <v>19</v>
      </c>
      <c r="C20" s="32">
        <v>5.9548769585499999</v>
      </c>
      <c r="D20" s="32">
        <v>52.111530405700002</v>
      </c>
      <c r="E20" s="32">
        <v>45.042976671600002</v>
      </c>
      <c r="F20" s="32">
        <v>15.4380323283</v>
      </c>
      <c r="G20" s="32">
        <v>66.300473858700002</v>
      </c>
      <c r="H20" s="32">
        <v>57.374512610099998</v>
      </c>
      <c r="I20" s="32">
        <v>161.79670135500001</v>
      </c>
      <c r="J20" s="32">
        <v>10.3683552051</v>
      </c>
      <c r="K20" s="32">
        <v>279.56801843300002</v>
      </c>
      <c r="L20" s="32">
        <v>51129.426332000003</v>
      </c>
      <c r="M20" s="32">
        <v>5.9336630419499999E-2</v>
      </c>
      <c r="N20" s="32">
        <v>3.2248551731099999</v>
      </c>
      <c r="O20" s="32">
        <v>4.2517000068899996E-3</v>
      </c>
      <c r="P20" s="32">
        <v>7.3450637453900001</v>
      </c>
      <c r="Q20" s="32">
        <v>10.6292376023</v>
      </c>
      <c r="R20" s="32">
        <v>273.47615793400001</v>
      </c>
      <c r="S20" s="32">
        <v>56.626026160899997</v>
      </c>
      <c r="T20" s="32">
        <v>92.552432511899994</v>
      </c>
      <c r="U20" s="32">
        <v>1.69281330424</v>
      </c>
      <c r="V20" s="32">
        <v>58.102454651199999</v>
      </c>
      <c r="W20" s="32">
        <v>0.21469064100499999</v>
      </c>
      <c r="X20" s="32">
        <v>476.929427616</v>
      </c>
      <c r="Y20" s="32">
        <v>536.72525257899997</v>
      </c>
      <c r="Z20" s="32">
        <v>45.042963226399998</v>
      </c>
      <c r="AA20" s="32">
        <v>5.9548642785199997</v>
      </c>
      <c r="AB20" s="32">
        <v>64.548777359900001</v>
      </c>
      <c r="AC20" s="32">
        <v>10.3683430113</v>
      </c>
      <c r="AD20" s="32">
        <v>51129.432832600003</v>
      </c>
      <c r="AE20" s="32">
        <v>31.225177566300001</v>
      </c>
      <c r="AF20" s="32">
        <v>82.684790718100004</v>
      </c>
      <c r="AG20" s="32">
        <v>168.35824319</v>
      </c>
      <c r="AH20" s="32">
        <v>10.3171296455</v>
      </c>
      <c r="AI20" s="32">
        <v>538.20703298399997</v>
      </c>
      <c r="AJ20" s="32">
        <v>18906.799154200002</v>
      </c>
      <c r="AK20" s="32">
        <v>1969.60332849</v>
      </c>
      <c r="AL20" s="32">
        <v>2285.1901259800002</v>
      </c>
      <c r="AM20" s="32">
        <v>541.39036748900003</v>
      </c>
      <c r="AN20" s="32">
        <v>37.197749353600003</v>
      </c>
      <c r="AO20" s="32">
        <v>52.566707744799999</v>
      </c>
      <c r="AP20" s="32">
        <v>0.83233614939099998</v>
      </c>
      <c r="AQ20" s="32">
        <v>247.04979473700001</v>
      </c>
      <c r="AR20" s="32">
        <v>16.135476655000002</v>
      </c>
      <c r="AS20" s="32">
        <v>124.617977102</v>
      </c>
      <c r="AT20" s="32">
        <v>2334.7516103100002</v>
      </c>
      <c r="AU20" s="32">
        <v>98.6479183517</v>
      </c>
      <c r="AV20" s="32">
        <v>82.684650477999995</v>
      </c>
      <c r="AW20" s="32">
        <v>168.35810613300001</v>
      </c>
      <c r="AX20" s="32">
        <v>40.661050733800003</v>
      </c>
      <c r="AY20" s="32">
        <v>1.4482277612300001</v>
      </c>
      <c r="AZ20" s="32">
        <v>0</v>
      </c>
      <c r="BA20" s="32">
        <v>10.5360459689</v>
      </c>
      <c r="BB20" s="32">
        <v>538.20750151699997</v>
      </c>
      <c r="BC20" s="32">
        <v>0</v>
      </c>
      <c r="BD20" s="32">
        <v>18906.8016307</v>
      </c>
      <c r="BE20" s="32">
        <v>1969.6022066400001</v>
      </c>
      <c r="BF20" s="32">
        <v>0</v>
      </c>
      <c r="BG20" s="32">
        <v>129.462617072</v>
      </c>
      <c r="BH20" s="32">
        <v>0.25325796751000001</v>
      </c>
      <c r="BI20" s="32">
        <v>1302.116867</v>
      </c>
      <c r="BJ20" s="32">
        <v>1.20967541002</v>
      </c>
      <c r="BK20" s="32">
        <v>0.46092615616299998</v>
      </c>
      <c r="BL20" s="32">
        <v>548.14074378299995</v>
      </c>
      <c r="BM20" s="32">
        <v>7.2974493855500002</v>
      </c>
      <c r="BN20" s="32">
        <v>0.63965225045600005</v>
      </c>
      <c r="BO20" s="32">
        <v>5.8909927520699998E-2</v>
      </c>
      <c r="BP20" s="32">
        <v>274.72774939599998</v>
      </c>
      <c r="BQ20" s="32">
        <v>106.886861104</v>
      </c>
      <c r="BR20" s="32">
        <v>6.4094424782899999</v>
      </c>
      <c r="BS20" s="32">
        <v>6.8094540256200001E-2</v>
      </c>
      <c r="BT20" s="32">
        <v>38.585617931900003</v>
      </c>
      <c r="BU20" s="32">
        <v>0.14736001909900001</v>
      </c>
      <c r="BV20" s="32">
        <v>43.978405744100002</v>
      </c>
      <c r="BW20" s="32">
        <v>1.92914744585</v>
      </c>
      <c r="BX20" s="32">
        <v>0.95996823156699995</v>
      </c>
      <c r="BY20" s="32">
        <v>264.45310084499999</v>
      </c>
      <c r="BZ20" s="32">
        <v>5.6254696278300003</v>
      </c>
      <c r="CA20" s="32">
        <v>18.794775821999998</v>
      </c>
      <c r="CB20" s="32">
        <v>0.223394211353</v>
      </c>
      <c r="CC20" s="32">
        <v>124.61787809499999</v>
      </c>
      <c r="CD20" s="32">
        <v>0</v>
      </c>
      <c r="CE20" s="32">
        <v>1.0508235468</v>
      </c>
      <c r="CF20" s="32">
        <v>23.890791668399999</v>
      </c>
      <c r="CG20" s="32">
        <v>75.733809510599997</v>
      </c>
      <c r="CH20" s="32">
        <v>297.20707875800002</v>
      </c>
      <c r="CI20" s="32">
        <v>1.2093338629199999</v>
      </c>
      <c r="CJ20" s="32">
        <v>132.91880905299999</v>
      </c>
      <c r="CK20" s="32">
        <v>2882.1036845100002</v>
      </c>
      <c r="CL20" s="32">
        <v>281.579132883</v>
      </c>
      <c r="CM20" s="32">
        <f t="shared" si="0"/>
        <v>1213.963199181567</v>
      </c>
      <c r="CN20" s="32">
        <f t="shared" si="1"/>
        <v>939.23544978556697</v>
      </c>
    </row>
    <row r="21" spans="1:92" x14ac:dyDescent="0.25">
      <c r="A21" s="34">
        <v>24</v>
      </c>
      <c r="B21" t="s">
        <v>20</v>
      </c>
      <c r="C21" s="32">
        <v>19.155617722799999</v>
      </c>
      <c r="D21" s="32">
        <v>186.814297474</v>
      </c>
      <c r="E21" s="32">
        <v>159.51526696100001</v>
      </c>
      <c r="F21" s="32">
        <v>50.871844209899997</v>
      </c>
      <c r="G21" s="32">
        <v>276.75025176499997</v>
      </c>
      <c r="H21" s="32">
        <v>273.77717957200002</v>
      </c>
      <c r="I21" s="32">
        <v>772.04870791200005</v>
      </c>
      <c r="J21" s="32">
        <v>39.890337177600003</v>
      </c>
      <c r="K21" s="32">
        <v>1134.90188784</v>
      </c>
      <c r="L21" s="32">
        <v>232586.592244</v>
      </c>
      <c r="M21" s="32">
        <v>0.47331916260899998</v>
      </c>
      <c r="N21" s="32">
        <v>23.6485158642</v>
      </c>
      <c r="O21" s="32">
        <v>2.8683772394800001E-2</v>
      </c>
      <c r="P21" s="32">
        <v>47.5876011306</v>
      </c>
      <c r="Q21" s="32">
        <v>71.709496990000005</v>
      </c>
      <c r="R21" s="32">
        <v>952.21197941599996</v>
      </c>
      <c r="S21" s="32">
        <v>218.37501325599999</v>
      </c>
      <c r="T21" s="32">
        <v>440.80116148500002</v>
      </c>
      <c r="U21" s="32">
        <v>8.0170640478999999</v>
      </c>
      <c r="V21" s="32">
        <v>273.89017477499999</v>
      </c>
      <c r="W21" s="32">
        <v>0.93281118140599995</v>
      </c>
      <c r="X21" s="32">
        <v>2050.1263488300001</v>
      </c>
      <c r="Y21" s="32">
        <v>2332.0359995700001</v>
      </c>
      <c r="Z21" s="32">
        <v>159.515305923</v>
      </c>
      <c r="AA21" s="32">
        <v>19.1556219657</v>
      </c>
      <c r="AB21" s="32">
        <v>268.259568043</v>
      </c>
      <c r="AC21" s="32">
        <v>39.890468925999997</v>
      </c>
      <c r="AD21" s="32">
        <v>232586.529591</v>
      </c>
      <c r="AE21" s="32">
        <v>143.26249546299999</v>
      </c>
      <c r="AF21" s="32">
        <v>277.04189167999999</v>
      </c>
      <c r="AG21" s="32">
        <v>560.131786519</v>
      </c>
      <c r="AH21" s="32">
        <v>35.288251110200001</v>
      </c>
      <c r="AI21" s="32">
        <v>2108.36478472</v>
      </c>
      <c r="AJ21" s="32">
        <v>62545.710183299998</v>
      </c>
      <c r="AK21" s="32">
        <v>6910.5525454500003</v>
      </c>
      <c r="AL21" s="32">
        <v>8705.6481381899994</v>
      </c>
      <c r="AM21" s="32">
        <v>1545.2040944800001</v>
      </c>
      <c r="AN21" s="32">
        <v>124.394052109</v>
      </c>
      <c r="AO21" s="32">
        <v>182.395825223</v>
      </c>
      <c r="AP21" s="32">
        <v>2.5271376827799998</v>
      </c>
      <c r="AQ21" s="32">
        <v>855.33170017800001</v>
      </c>
      <c r="AR21" s="32">
        <v>41.6823396351</v>
      </c>
      <c r="AS21" s="32">
        <v>533.86066471100003</v>
      </c>
      <c r="AT21" s="32">
        <v>8921.08141712</v>
      </c>
      <c r="AU21" s="32">
        <v>329.19039771299998</v>
      </c>
      <c r="AV21" s="32">
        <v>277.04147189600002</v>
      </c>
      <c r="AW21" s="32">
        <v>560.13111126900003</v>
      </c>
      <c r="AX21" s="32">
        <v>160.40624891100001</v>
      </c>
      <c r="AY21" s="32">
        <v>4.6615360214799999</v>
      </c>
      <c r="AZ21" s="32">
        <v>0</v>
      </c>
      <c r="BA21" s="32">
        <v>36.249723156599998</v>
      </c>
      <c r="BB21" s="32">
        <v>2108.3619702300002</v>
      </c>
      <c r="BC21" s="32">
        <v>0</v>
      </c>
      <c r="BD21" s="32">
        <v>62545.7006492</v>
      </c>
      <c r="BE21" s="32">
        <v>6910.5568023200003</v>
      </c>
      <c r="BF21" s="32">
        <v>0</v>
      </c>
      <c r="BG21" s="32">
        <v>480.46524684000002</v>
      </c>
      <c r="BH21" s="32">
        <v>1.0935342940299999</v>
      </c>
      <c r="BI21" s="32">
        <v>5103.2805646799998</v>
      </c>
      <c r="BJ21" s="32">
        <v>4.9297728256499997</v>
      </c>
      <c r="BK21" s="32">
        <v>1.76655066465</v>
      </c>
      <c r="BL21" s="32">
        <v>1572.8721475</v>
      </c>
      <c r="BM21" s="32">
        <v>34.170266330399997</v>
      </c>
      <c r="BN21" s="32">
        <v>2.8968608283399999</v>
      </c>
      <c r="BO21" s="32">
        <v>0.22040217650499999</v>
      </c>
      <c r="BP21" s="32">
        <v>1192.1993367800001</v>
      </c>
      <c r="BQ21" s="32">
        <v>435.88645043700001</v>
      </c>
      <c r="BR21" s="32">
        <v>30.540174733499999</v>
      </c>
      <c r="BS21" s="32">
        <v>0.320009164412</v>
      </c>
      <c r="BT21" s="32">
        <v>172.903325946</v>
      </c>
      <c r="BU21" s="32">
        <v>0.61822722644000005</v>
      </c>
      <c r="BV21" s="32">
        <v>150.7651985</v>
      </c>
      <c r="BW21" s="32">
        <v>8.0954174739399996</v>
      </c>
      <c r="BX21" s="32">
        <v>3.1051240769600001</v>
      </c>
      <c r="BY21" s="32">
        <v>928.617555767</v>
      </c>
      <c r="BZ21" s="32">
        <v>26.516323838999998</v>
      </c>
      <c r="CA21" s="32">
        <v>53.728118218900001</v>
      </c>
      <c r="CB21" s="32">
        <v>1.0503226222099999</v>
      </c>
      <c r="CC21" s="32">
        <v>533.86215839900001</v>
      </c>
      <c r="CD21" s="32">
        <v>0</v>
      </c>
      <c r="CE21" s="32">
        <v>3.1688728723600001</v>
      </c>
      <c r="CF21" s="32">
        <v>93.2981838762</v>
      </c>
      <c r="CG21" s="32">
        <v>295.75498688900001</v>
      </c>
      <c r="CH21" s="32">
        <v>1228.45183324</v>
      </c>
      <c r="CI21" s="32">
        <v>3.63450413155</v>
      </c>
      <c r="CJ21" s="32">
        <v>512.914857278</v>
      </c>
      <c r="CK21" s="32">
        <v>11324.821339800001</v>
      </c>
      <c r="CL21" s="32">
        <v>1147.52135546</v>
      </c>
      <c r="CM21" s="32">
        <f t="shared" si="0"/>
        <v>4186.4087327798597</v>
      </c>
      <c r="CN21" s="32">
        <f t="shared" si="1"/>
        <v>2994.2093959998597</v>
      </c>
    </row>
    <row r="22" spans="1:92" x14ac:dyDescent="0.25">
      <c r="A22" s="34">
        <v>25</v>
      </c>
      <c r="B22" t="s">
        <v>130</v>
      </c>
      <c r="C22" s="32">
        <v>15.0928113954</v>
      </c>
      <c r="D22" s="32">
        <v>149.11550496300001</v>
      </c>
      <c r="E22" s="32">
        <v>125.87623318599999</v>
      </c>
      <c r="F22" s="32">
        <v>40.049408049199997</v>
      </c>
      <c r="G22" s="32">
        <v>231.477616875</v>
      </c>
      <c r="H22" s="32">
        <v>350.67772221600001</v>
      </c>
      <c r="I22" s="32">
        <v>988.91018576299996</v>
      </c>
      <c r="J22" s="32">
        <v>31.104150271000002</v>
      </c>
      <c r="K22" s="32">
        <v>911.30806880199998</v>
      </c>
      <c r="L22" s="32">
        <v>180687.32207699999</v>
      </c>
      <c r="M22" s="32">
        <v>0.39912740841700001</v>
      </c>
      <c r="N22" s="32">
        <v>19.0065762059</v>
      </c>
      <c r="O22" s="32">
        <v>2.2803395411800001E-2</v>
      </c>
      <c r="P22" s="32">
        <v>37.602787830799997</v>
      </c>
      <c r="Q22" s="32">
        <v>57.008395827900003</v>
      </c>
      <c r="R22" s="32">
        <v>753.77300710199995</v>
      </c>
      <c r="S22" s="32">
        <v>174.55896806800001</v>
      </c>
      <c r="T22" s="32">
        <v>405.66609879999999</v>
      </c>
      <c r="U22" s="32">
        <v>8.1272294996400003</v>
      </c>
      <c r="V22" s="32">
        <v>268.075426311</v>
      </c>
      <c r="W22" s="32">
        <v>0.90139602327799995</v>
      </c>
      <c r="X22" s="32">
        <v>1977.2884468100001</v>
      </c>
      <c r="Y22" s="32">
        <v>2253.4913141799998</v>
      </c>
      <c r="Z22" s="32">
        <v>125.876004088</v>
      </c>
      <c r="AA22" s="32">
        <v>15.092785940900001</v>
      </c>
      <c r="AB22" s="32">
        <v>222.95220237300001</v>
      </c>
      <c r="AC22" s="32">
        <v>31.1040756206</v>
      </c>
      <c r="AD22" s="32">
        <v>180687.33314599999</v>
      </c>
      <c r="AE22" s="32">
        <v>118.584424062</v>
      </c>
      <c r="AF22" s="32">
        <v>218.24961981000001</v>
      </c>
      <c r="AG22" s="32">
        <v>398.24405956200002</v>
      </c>
      <c r="AH22" s="32">
        <v>27.901819106800001</v>
      </c>
      <c r="AI22" s="32">
        <v>1887.83755748</v>
      </c>
      <c r="AJ22" s="32">
        <v>44497.045762399997</v>
      </c>
      <c r="AK22" s="32">
        <v>4885.1910389100003</v>
      </c>
      <c r="AL22" s="32">
        <v>6949.3231694100004</v>
      </c>
      <c r="AM22" s="32">
        <v>1209.2968148299999</v>
      </c>
      <c r="AN22" s="32">
        <v>110.046190321</v>
      </c>
      <c r="AO22" s="32">
        <v>168.248028941</v>
      </c>
      <c r="AP22" s="32">
        <v>1.96973249279</v>
      </c>
      <c r="AQ22" s="32">
        <v>797.22997435699995</v>
      </c>
      <c r="AR22" s="32">
        <v>22.8600961675</v>
      </c>
      <c r="AS22" s="32">
        <v>508.77205140699999</v>
      </c>
      <c r="AT22" s="32">
        <v>7127.2243336600004</v>
      </c>
      <c r="AU22" s="32">
        <v>259.64252800399998</v>
      </c>
      <c r="AV22" s="32">
        <v>218.25058490999999</v>
      </c>
      <c r="AW22" s="32">
        <v>398.24389289300001</v>
      </c>
      <c r="AX22" s="32">
        <v>133.52545034299999</v>
      </c>
      <c r="AY22" s="32">
        <v>3.6554314425499999</v>
      </c>
      <c r="AZ22" s="32">
        <v>0</v>
      </c>
      <c r="BA22" s="32">
        <v>28.825933044799999</v>
      </c>
      <c r="BB22" s="32">
        <v>1887.8380052</v>
      </c>
      <c r="BC22" s="32">
        <v>0</v>
      </c>
      <c r="BD22" s="32">
        <v>44497.050738600003</v>
      </c>
      <c r="BE22" s="32">
        <v>4885.1931126500003</v>
      </c>
      <c r="BF22" s="32">
        <v>0</v>
      </c>
      <c r="BG22" s="32">
        <v>382.96053618299999</v>
      </c>
      <c r="BH22" s="32">
        <v>1.1680079777900001</v>
      </c>
      <c r="BI22" s="32">
        <v>4301.4933116100001</v>
      </c>
      <c r="BJ22" s="32">
        <v>5.5201532763800003</v>
      </c>
      <c r="BK22" s="32">
        <v>1.7891885495099999</v>
      </c>
      <c r="BL22" s="32">
        <v>1238.03127206</v>
      </c>
      <c r="BM22" s="32">
        <v>42.884316978400001</v>
      </c>
      <c r="BN22" s="32">
        <v>3.4819213328999998</v>
      </c>
      <c r="BO22" s="32">
        <v>0.222192449486</v>
      </c>
      <c r="BP22" s="32">
        <v>1381.2250123900001</v>
      </c>
      <c r="BQ22" s="32">
        <v>484.538666009</v>
      </c>
      <c r="BR22" s="32">
        <v>39.030051965399998</v>
      </c>
      <c r="BS22" s="32">
        <v>0.40096411962200001</v>
      </c>
      <c r="BT22" s="32">
        <v>205.29438568200001</v>
      </c>
      <c r="BU22" s="32">
        <v>0.61596539033200004</v>
      </c>
      <c r="BV22" s="32">
        <v>141.653405042</v>
      </c>
      <c r="BW22" s="32">
        <v>7.9196741342500001</v>
      </c>
      <c r="BX22" s="32">
        <v>2.6643908220200001</v>
      </c>
      <c r="BY22" s="32">
        <v>876.73768181100002</v>
      </c>
      <c r="BZ22" s="32">
        <v>33.234335148100001</v>
      </c>
      <c r="CA22" s="32">
        <v>37.342021302299997</v>
      </c>
      <c r="CB22" s="32">
        <v>1.32395761895</v>
      </c>
      <c r="CC22" s="32">
        <v>508.77182168100001</v>
      </c>
      <c r="CD22" s="32">
        <v>0</v>
      </c>
      <c r="CE22" s="32">
        <v>2.46899837554</v>
      </c>
      <c r="CF22" s="32">
        <v>89.042081879400001</v>
      </c>
      <c r="CG22" s="32">
        <v>282.26206550900002</v>
      </c>
      <c r="CH22" s="32">
        <v>1049.34093265</v>
      </c>
      <c r="CI22" s="32">
        <v>2.8314538823099999</v>
      </c>
      <c r="CJ22" s="32">
        <v>420.70240991600002</v>
      </c>
      <c r="CK22" s="32">
        <v>9437.72686479</v>
      </c>
      <c r="CL22" s="32">
        <v>954.57082640099998</v>
      </c>
      <c r="CM22" s="32">
        <f t="shared" si="0"/>
        <v>4020.5390443943197</v>
      </c>
      <c r="CN22" s="32">
        <f t="shared" si="1"/>
        <v>2639.3140320043194</v>
      </c>
    </row>
    <row r="23" spans="1:92" x14ac:dyDescent="0.25">
      <c r="A23" s="34">
        <v>26</v>
      </c>
      <c r="B23" t="s">
        <v>22</v>
      </c>
      <c r="C23" s="32">
        <v>50.726715800900003</v>
      </c>
      <c r="D23" s="32">
        <v>525.94824332600001</v>
      </c>
      <c r="E23" s="32">
        <v>450.28060217500001</v>
      </c>
      <c r="F23" s="32">
        <v>137.99336565999999</v>
      </c>
      <c r="G23" s="32">
        <v>837.47228284599998</v>
      </c>
      <c r="H23" s="32">
        <v>524.46117476899997</v>
      </c>
      <c r="I23" s="32">
        <v>1478.98317337</v>
      </c>
      <c r="J23" s="32">
        <v>106.17799782199999</v>
      </c>
      <c r="K23" s="32">
        <v>3490.2551760199999</v>
      </c>
      <c r="L23" s="32">
        <v>591134.97317999997</v>
      </c>
      <c r="M23" s="32">
        <v>0.56795742691600004</v>
      </c>
      <c r="N23" s="32">
        <v>33.043882428499998</v>
      </c>
      <c r="O23" s="32">
        <v>4.38547690147E-2</v>
      </c>
      <c r="P23" s="32">
        <v>76.025214777000002</v>
      </c>
      <c r="Q23" s="32">
        <v>109.63686604900001</v>
      </c>
      <c r="R23" s="32">
        <v>2671.5446411100002</v>
      </c>
      <c r="S23" s="32">
        <v>653.03783949299998</v>
      </c>
      <c r="T23" s="32">
        <v>1072.74885462</v>
      </c>
      <c r="U23" s="32">
        <v>15.221524581000001</v>
      </c>
      <c r="V23" s="32">
        <v>589.07945184200003</v>
      </c>
      <c r="W23" s="32">
        <v>2.1911104538399999</v>
      </c>
      <c r="X23" s="32">
        <v>4873.4781069000001</v>
      </c>
      <c r="Y23" s="32">
        <v>5477.77689362</v>
      </c>
      <c r="Z23" s="32">
        <v>450.280590953</v>
      </c>
      <c r="AA23" s="32">
        <v>50.726742008999999</v>
      </c>
      <c r="AB23" s="32">
        <v>821.68575553999995</v>
      </c>
      <c r="AC23" s="32">
        <v>106.178222109</v>
      </c>
      <c r="AD23" s="32">
        <v>591135.06195200002</v>
      </c>
      <c r="AE23" s="32">
        <v>450.62657871599998</v>
      </c>
      <c r="AF23" s="32">
        <v>752.81745815700003</v>
      </c>
      <c r="AG23" s="32">
        <v>1265.15666958</v>
      </c>
      <c r="AH23" s="32">
        <v>98.423643722799994</v>
      </c>
      <c r="AI23" s="32">
        <v>4162.5914623600002</v>
      </c>
      <c r="AJ23" s="32">
        <v>141602.834757</v>
      </c>
      <c r="AK23" s="32">
        <v>15276.369377000001</v>
      </c>
      <c r="AL23" s="32">
        <v>25938.597619200002</v>
      </c>
      <c r="AM23" s="32">
        <v>2797.9318859599998</v>
      </c>
      <c r="AN23" s="32">
        <v>272.36379458800002</v>
      </c>
      <c r="AO23" s="32">
        <v>462.67501163899999</v>
      </c>
      <c r="AP23" s="32">
        <v>4.5264889350999997</v>
      </c>
      <c r="AQ23" s="32">
        <v>2211.7318154300001</v>
      </c>
      <c r="AR23" s="32">
        <v>71.666443037099995</v>
      </c>
      <c r="AS23" s="32">
        <v>939.03879272500001</v>
      </c>
      <c r="AT23" s="32">
        <v>26780.906244400001</v>
      </c>
      <c r="AU23" s="32">
        <v>889.59312791399998</v>
      </c>
      <c r="AV23" s="32">
        <v>752.81770186200004</v>
      </c>
      <c r="AW23" s="32">
        <v>1265.15459379</v>
      </c>
      <c r="AX23" s="32">
        <v>457.17813960500001</v>
      </c>
      <c r="AY23" s="32">
        <v>12.2101130078</v>
      </c>
      <c r="AZ23" s="32">
        <v>0</v>
      </c>
      <c r="BA23" s="32">
        <v>100.658519771</v>
      </c>
      <c r="BB23" s="32">
        <v>4162.5895586699999</v>
      </c>
      <c r="BC23" s="32">
        <v>0</v>
      </c>
      <c r="BD23" s="32">
        <v>141602.80055399999</v>
      </c>
      <c r="BE23" s="32">
        <v>15276.3697856</v>
      </c>
      <c r="BF23" s="32">
        <v>0</v>
      </c>
      <c r="BG23" s="32">
        <v>1404.6912149299999</v>
      </c>
      <c r="BH23" s="32">
        <v>2.3814531570000002</v>
      </c>
      <c r="BI23" s="32">
        <v>14278.407711100001</v>
      </c>
      <c r="BJ23" s="32">
        <v>10.744726247699999</v>
      </c>
      <c r="BK23" s="32">
        <v>3.79270621631</v>
      </c>
      <c r="BL23" s="32">
        <v>2850.66074961</v>
      </c>
      <c r="BM23" s="32">
        <v>66.584617651499997</v>
      </c>
      <c r="BN23" s="32">
        <v>5.5399470811000002</v>
      </c>
      <c r="BO23" s="32">
        <v>0.50539833771099996</v>
      </c>
      <c r="BP23" s="32">
        <v>2313.92333749</v>
      </c>
      <c r="BQ23" s="32">
        <v>947.92998624100005</v>
      </c>
      <c r="BR23" s="32">
        <v>58.608737122500003</v>
      </c>
      <c r="BS23" s="32">
        <v>0.62074761156199998</v>
      </c>
      <c r="BT23" s="32">
        <v>352.41795965</v>
      </c>
      <c r="BU23" s="32">
        <v>1.3988681467299999</v>
      </c>
      <c r="BV23" s="32">
        <v>372.658763604</v>
      </c>
      <c r="BW23" s="32">
        <v>18.8777859353</v>
      </c>
      <c r="BX23" s="32">
        <v>5.6318322733499997</v>
      </c>
      <c r="BY23" s="32">
        <v>2351.5255672200001</v>
      </c>
      <c r="BZ23" s="32">
        <v>51.770650545700001</v>
      </c>
      <c r="CA23" s="32">
        <v>94.702934534899995</v>
      </c>
      <c r="CB23" s="32">
        <v>2.0274042115199999</v>
      </c>
      <c r="CC23" s="32">
        <v>939.03967186900002</v>
      </c>
      <c r="CD23" s="32">
        <v>0</v>
      </c>
      <c r="CE23" s="32">
        <v>7.9003680944700001</v>
      </c>
      <c r="CF23" s="32">
        <v>177.468527798</v>
      </c>
      <c r="CG23" s="32">
        <v>562.57538507699996</v>
      </c>
      <c r="CH23" s="32">
        <v>3484.48490249</v>
      </c>
      <c r="CI23" s="32">
        <v>9.0827279213299992</v>
      </c>
      <c r="CJ23" s="32">
        <v>1493.32112643</v>
      </c>
      <c r="CK23" s="32">
        <v>32368.297670399999</v>
      </c>
      <c r="CL23" s="32">
        <v>3413.5682482000002</v>
      </c>
      <c r="CM23" s="32">
        <f t="shared" si="0"/>
        <v>8564.3744073692505</v>
      </c>
      <c r="CN23" s="32">
        <f t="shared" si="1"/>
        <v>6250.451069879251</v>
      </c>
    </row>
    <row r="24" spans="1:92" x14ac:dyDescent="0.25">
      <c r="A24" s="34">
        <v>27</v>
      </c>
      <c r="B24" t="s">
        <v>23</v>
      </c>
      <c r="C24" s="32">
        <v>25.469306353099999</v>
      </c>
      <c r="D24" s="32">
        <v>280.883142179</v>
      </c>
      <c r="E24" s="32">
        <v>242.129474636</v>
      </c>
      <c r="F24" s="32">
        <v>69.734037580700004</v>
      </c>
      <c r="G24" s="32">
        <v>424.12903724699999</v>
      </c>
      <c r="H24" s="32">
        <v>384.20741414299999</v>
      </c>
      <c r="I24" s="32">
        <v>1083.46941926</v>
      </c>
      <c r="J24" s="32">
        <v>55.521221136900003</v>
      </c>
      <c r="K24" s="32">
        <v>1811.0740807300001</v>
      </c>
      <c r="L24" s="32">
        <v>319657.48742100003</v>
      </c>
      <c r="M24" s="32">
        <v>0.428052982857</v>
      </c>
      <c r="N24" s="32">
        <v>22.3627675209</v>
      </c>
      <c r="O24" s="32">
        <v>2.6829927202699999E-2</v>
      </c>
      <c r="P24" s="32">
        <v>44.283983007300002</v>
      </c>
      <c r="Q24" s="32">
        <v>67.074830187000003</v>
      </c>
      <c r="R24" s="32">
        <v>1366.85243537</v>
      </c>
      <c r="S24" s="32">
        <v>337.38149000700002</v>
      </c>
      <c r="T24" s="32">
        <v>634.67364583100004</v>
      </c>
      <c r="U24" s="32">
        <v>9.7191122591700001</v>
      </c>
      <c r="V24" s="32">
        <v>367.051073927</v>
      </c>
      <c r="W24" s="32">
        <v>1.23419999483</v>
      </c>
      <c r="X24" s="32">
        <v>2708.7311726399998</v>
      </c>
      <c r="Y24" s="32">
        <v>3085.5004396099998</v>
      </c>
      <c r="Z24" s="32">
        <v>242.129396136</v>
      </c>
      <c r="AA24" s="32">
        <v>25.469418618399999</v>
      </c>
      <c r="AB24" s="32">
        <v>413.98403142000001</v>
      </c>
      <c r="AC24" s="32">
        <v>55.521162753399999</v>
      </c>
      <c r="AD24" s="32">
        <v>319657.56942399999</v>
      </c>
      <c r="AE24" s="32">
        <v>245.259416136</v>
      </c>
      <c r="AF24" s="32">
        <v>381.05229321299998</v>
      </c>
      <c r="AG24" s="32">
        <v>750.29399396300005</v>
      </c>
      <c r="AH24" s="32">
        <v>50.1003510838</v>
      </c>
      <c r="AI24" s="32">
        <v>2255.25266534</v>
      </c>
      <c r="AJ24" s="32">
        <v>83323.334631599995</v>
      </c>
      <c r="AK24" s="32">
        <v>9713.0447656600008</v>
      </c>
      <c r="AL24" s="32">
        <v>13351.785576300001</v>
      </c>
      <c r="AM24" s="32">
        <v>2062.4353249000001</v>
      </c>
      <c r="AN24" s="32">
        <v>186.40108953199999</v>
      </c>
      <c r="AO24" s="32">
        <v>280.99825336100002</v>
      </c>
      <c r="AP24" s="32">
        <v>3.2368770869799999</v>
      </c>
      <c r="AQ24" s="32">
        <v>1339.15988945</v>
      </c>
      <c r="AR24" s="32">
        <v>72.252447089300006</v>
      </c>
      <c r="AS24" s="32">
        <v>567.40649320299997</v>
      </c>
      <c r="AT24" s="32">
        <v>13741.7414668</v>
      </c>
      <c r="AU24" s="32">
        <v>450.97896549000001</v>
      </c>
      <c r="AV24" s="32">
        <v>381.05165725099999</v>
      </c>
      <c r="AW24" s="32">
        <v>750.29342373700001</v>
      </c>
      <c r="AX24" s="32">
        <v>237.35909216799999</v>
      </c>
      <c r="AY24" s="32">
        <v>6.12367294443</v>
      </c>
      <c r="AZ24" s="32">
        <v>0</v>
      </c>
      <c r="BA24" s="32">
        <v>51.361302340400002</v>
      </c>
      <c r="BB24" s="32">
        <v>2255.2547747200001</v>
      </c>
      <c r="BC24" s="32">
        <v>0</v>
      </c>
      <c r="BD24" s="32">
        <v>83323.340926899997</v>
      </c>
      <c r="BE24" s="32">
        <v>9713.0426705000009</v>
      </c>
      <c r="BF24" s="32">
        <v>0</v>
      </c>
      <c r="BG24" s="32">
        <v>722.25714584800005</v>
      </c>
      <c r="BH24" s="32">
        <v>1.6597667889000001</v>
      </c>
      <c r="BI24" s="32">
        <v>7483.3572396600002</v>
      </c>
      <c r="BJ24" s="32">
        <v>7.1713869487200004</v>
      </c>
      <c r="BK24" s="32">
        <v>2.3183485172</v>
      </c>
      <c r="BL24" s="32">
        <v>2094.4791169499999</v>
      </c>
      <c r="BM24" s="32">
        <v>48.210354955100001</v>
      </c>
      <c r="BN24" s="32">
        <v>3.8337134230499998</v>
      </c>
      <c r="BO24" s="32">
        <v>0.31564301891500002</v>
      </c>
      <c r="BP24" s="32">
        <v>1587.09327398</v>
      </c>
      <c r="BQ24" s="32">
        <v>628.22333588100003</v>
      </c>
      <c r="BR24" s="32">
        <v>42.899225035299999</v>
      </c>
      <c r="BS24" s="32">
        <v>0.44995894328899999</v>
      </c>
      <c r="BT24" s="32">
        <v>248.726005714</v>
      </c>
      <c r="BU24" s="32">
        <v>0.95409792310300001</v>
      </c>
      <c r="BV24" s="32">
        <v>219.586473439</v>
      </c>
      <c r="BW24" s="32">
        <v>12.989327793099999</v>
      </c>
      <c r="BX24" s="32">
        <v>4.0017124705800002</v>
      </c>
      <c r="BY24" s="32">
        <v>1427.4551957199999</v>
      </c>
      <c r="BZ24" s="32">
        <v>37.640471140499997</v>
      </c>
      <c r="CA24" s="32">
        <v>88.197278875899997</v>
      </c>
      <c r="CB24" s="32">
        <v>1.46835776564</v>
      </c>
      <c r="CC24" s="32">
        <v>567.40706221599999</v>
      </c>
      <c r="CD24" s="32">
        <v>0</v>
      </c>
      <c r="CE24" s="32">
        <v>3.9740657449599999</v>
      </c>
      <c r="CF24" s="32">
        <v>100.071206351</v>
      </c>
      <c r="CG24" s="32">
        <v>317.22534281200001</v>
      </c>
      <c r="CH24" s="32">
        <v>1843.7794351499999</v>
      </c>
      <c r="CI24" s="32">
        <v>4.56516724998</v>
      </c>
      <c r="CJ24" s="32">
        <v>764.28864461800003</v>
      </c>
      <c r="CK24" s="32">
        <v>16894.3005481</v>
      </c>
      <c r="CL24" s="32">
        <v>1769.78565927</v>
      </c>
      <c r="CM24" s="32">
        <f t="shared" si="0"/>
        <v>5829.4499138774809</v>
      </c>
      <c r="CN24" s="32">
        <f t="shared" si="1"/>
        <v>4242.3566398974808</v>
      </c>
    </row>
    <row r="25" spans="1:92" x14ac:dyDescent="0.25">
      <c r="A25" s="34">
        <v>28</v>
      </c>
      <c r="B25" t="s">
        <v>24</v>
      </c>
      <c r="C25" s="32">
        <v>17.062818289799999</v>
      </c>
      <c r="D25" s="32">
        <v>170.42331213099999</v>
      </c>
      <c r="E25" s="32">
        <v>145.534373676</v>
      </c>
      <c r="F25" s="32">
        <v>46.128708545099997</v>
      </c>
      <c r="G25" s="32">
        <v>250.82645108599999</v>
      </c>
      <c r="H25" s="32">
        <v>218.695158322</v>
      </c>
      <c r="I25" s="32">
        <v>616.72006092100003</v>
      </c>
      <c r="J25" s="32">
        <v>39.1585139488</v>
      </c>
      <c r="K25" s="32">
        <v>1076.3854644600001</v>
      </c>
      <c r="L25" s="32">
        <v>203737.23108200001</v>
      </c>
      <c r="M25" s="32">
        <v>0.322008056062</v>
      </c>
      <c r="N25" s="32">
        <v>21.360328301199999</v>
      </c>
      <c r="O25" s="32">
        <v>2.8161828556799998E-2</v>
      </c>
      <c r="P25" s="32">
        <v>48.722241991099999</v>
      </c>
      <c r="Q25" s="32">
        <v>70.404536837899997</v>
      </c>
      <c r="R25" s="32">
        <v>871.24703620399998</v>
      </c>
      <c r="S25" s="32">
        <v>204.832836703</v>
      </c>
      <c r="T25" s="32">
        <v>350.87370066900002</v>
      </c>
      <c r="U25" s="32">
        <v>5.2222823638899998</v>
      </c>
      <c r="V25" s="32">
        <v>201.05136557399999</v>
      </c>
      <c r="W25" s="32">
        <v>0.74288773128300001</v>
      </c>
      <c r="X25" s="32">
        <v>1650.9503810799999</v>
      </c>
      <c r="Y25" s="32">
        <v>1857.22516989</v>
      </c>
      <c r="Z25" s="32">
        <v>145.53427331099999</v>
      </c>
      <c r="AA25" s="32">
        <v>17.0628587104</v>
      </c>
      <c r="AB25" s="32">
        <v>245.282396877</v>
      </c>
      <c r="AC25" s="32">
        <v>39.158528738500003</v>
      </c>
      <c r="AD25" s="32">
        <v>203737.227212</v>
      </c>
      <c r="AE25" s="32">
        <v>128.46235028999999</v>
      </c>
      <c r="AF25" s="32">
        <v>246.41344429</v>
      </c>
      <c r="AG25" s="32">
        <v>482.57569579400001</v>
      </c>
      <c r="AH25" s="32">
        <v>32.171351710499998</v>
      </c>
      <c r="AI25" s="32">
        <v>1469.6625787600001</v>
      </c>
      <c r="AJ25" s="32">
        <v>53911.920792500001</v>
      </c>
      <c r="AK25" s="32">
        <v>5927.4540711700001</v>
      </c>
      <c r="AL25" s="32">
        <v>8163.3822996600002</v>
      </c>
      <c r="AM25" s="32">
        <v>1389.61281575</v>
      </c>
      <c r="AN25" s="32">
        <v>84.056931823799999</v>
      </c>
      <c r="AO25" s="32">
        <v>113.25507333500001</v>
      </c>
      <c r="AP25" s="32">
        <v>2.2182781867300001</v>
      </c>
      <c r="AQ25" s="32">
        <v>524.39510252900004</v>
      </c>
      <c r="AR25" s="32">
        <v>43.334478771199997</v>
      </c>
      <c r="AS25" s="32">
        <v>385.50465843799998</v>
      </c>
      <c r="AT25" s="32">
        <v>8360.9954569099991</v>
      </c>
      <c r="AU25" s="32">
        <v>292.773887135</v>
      </c>
      <c r="AV25" s="32">
        <v>246.413299593</v>
      </c>
      <c r="AW25" s="32">
        <v>482.57566012799998</v>
      </c>
      <c r="AX25" s="32">
        <v>147.42450617099999</v>
      </c>
      <c r="AY25" s="32">
        <v>4.20742827733</v>
      </c>
      <c r="AZ25" s="32">
        <v>0</v>
      </c>
      <c r="BA25" s="32">
        <v>32.942371799999997</v>
      </c>
      <c r="BB25" s="32">
        <v>1469.6604689000001</v>
      </c>
      <c r="BC25" s="32">
        <v>0</v>
      </c>
      <c r="BD25" s="32">
        <v>53911.9277516</v>
      </c>
      <c r="BE25" s="32">
        <v>5927.4533294100002</v>
      </c>
      <c r="BF25" s="32">
        <v>0</v>
      </c>
      <c r="BG25" s="32">
        <v>447.07489788800001</v>
      </c>
      <c r="BH25" s="32">
        <v>0.64017459831300005</v>
      </c>
      <c r="BI25" s="32">
        <v>4598.1311805300002</v>
      </c>
      <c r="BJ25" s="32">
        <v>3.5641568221900002</v>
      </c>
      <c r="BK25" s="32">
        <v>1.25740440299</v>
      </c>
      <c r="BL25" s="32">
        <v>1410.0676900399999</v>
      </c>
      <c r="BM25" s="32">
        <v>26.666210555900001</v>
      </c>
      <c r="BN25" s="32">
        <v>2.2578009841600002</v>
      </c>
      <c r="BO25" s="32">
        <v>0.150458760262</v>
      </c>
      <c r="BP25" s="32">
        <v>913.27886053500004</v>
      </c>
      <c r="BQ25" s="32">
        <v>313.67868403699998</v>
      </c>
      <c r="BR25" s="32">
        <v>24.310288260699998</v>
      </c>
      <c r="BS25" s="32">
        <v>0.24859497803899999</v>
      </c>
      <c r="BT25" s="32">
        <v>125.521786828</v>
      </c>
      <c r="BU25" s="32">
        <v>0.32073879119900001</v>
      </c>
      <c r="BV25" s="32">
        <v>103.64324153</v>
      </c>
      <c r="BW25" s="32">
        <v>3.8443611335700001</v>
      </c>
      <c r="BX25" s="32">
        <v>2.6687465979899998</v>
      </c>
      <c r="BY25" s="32">
        <v>579.40314478300002</v>
      </c>
      <c r="BZ25" s="32">
        <v>20.425159991899999</v>
      </c>
      <c r="CA25" s="32">
        <v>52.723653208800002</v>
      </c>
      <c r="CB25" s="32">
        <v>0.82824978383699999</v>
      </c>
      <c r="CC25" s="32">
        <v>385.50476576</v>
      </c>
      <c r="CD25" s="32">
        <v>0</v>
      </c>
      <c r="CE25" s="32">
        <v>2.7789731992600002</v>
      </c>
      <c r="CF25" s="32">
        <v>67.035099402100002</v>
      </c>
      <c r="CG25" s="32">
        <v>212.50151975399999</v>
      </c>
      <c r="CH25" s="32">
        <v>1107.10183338</v>
      </c>
      <c r="CI25" s="32">
        <v>3.1848433782000001</v>
      </c>
      <c r="CJ25" s="32">
        <v>466.47558437399999</v>
      </c>
      <c r="CK25" s="32">
        <v>10288.6182379</v>
      </c>
      <c r="CL25" s="32">
        <v>1067.82967904</v>
      </c>
      <c r="CM25" s="32">
        <f t="shared" si="0"/>
        <v>3271.8207792017902</v>
      </c>
      <c r="CN25" s="32">
        <f t="shared" si="1"/>
        <v>2358.54191866679</v>
      </c>
    </row>
    <row r="26" spans="1:92" x14ac:dyDescent="0.25">
      <c r="A26" s="34">
        <v>29</v>
      </c>
      <c r="B26" t="s">
        <v>25</v>
      </c>
      <c r="C26" s="32">
        <v>44.964286430900003</v>
      </c>
      <c r="D26" s="32">
        <v>358.26202616400002</v>
      </c>
      <c r="E26" s="32">
        <v>313.20228962099998</v>
      </c>
      <c r="F26" s="32">
        <v>114.012770973</v>
      </c>
      <c r="G26" s="32">
        <v>413.44981523199999</v>
      </c>
      <c r="H26" s="32">
        <v>410.87652175300002</v>
      </c>
      <c r="I26" s="32">
        <v>1158.6722135</v>
      </c>
      <c r="J26" s="32">
        <v>58.777884699099999</v>
      </c>
      <c r="K26" s="32">
        <v>1653.22907229</v>
      </c>
      <c r="L26" s="32">
        <v>306699.35924600001</v>
      </c>
      <c r="M26" s="32">
        <v>0.52868783939700004</v>
      </c>
      <c r="N26" s="32">
        <v>25.266219224</v>
      </c>
      <c r="O26" s="32">
        <v>3.5371244375300002E-2</v>
      </c>
      <c r="P26" s="32">
        <v>62.633258833699998</v>
      </c>
      <c r="Q26" s="32">
        <v>88.428261275099999</v>
      </c>
      <c r="R26" s="32">
        <v>1922.4228323899999</v>
      </c>
      <c r="S26" s="32">
        <v>357.05976891900002</v>
      </c>
      <c r="T26" s="32">
        <v>502.18051799</v>
      </c>
      <c r="U26" s="32">
        <v>10.317377799599999</v>
      </c>
      <c r="V26" s="32">
        <v>300.56092240200002</v>
      </c>
      <c r="W26" s="32">
        <v>1.1902527003700001</v>
      </c>
      <c r="X26" s="32">
        <v>2664.7536805599998</v>
      </c>
      <c r="Y26" s="32">
        <v>2975.6343256800001</v>
      </c>
      <c r="Z26" s="32">
        <v>313.20238340700001</v>
      </c>
      <c r="AA26" s="32">
        <v>44.964248787700001</v>
      </c>
      <c r="AB26" s="32">
        <v>402.60470140799998</v>
      </c>
      <c r="AC26" s="32">
        <v>58.778007920299999</v>
      </c>
      <c r="AD26" s="32">
        <v>306699.37183700001</v>
      </c>
      <c r="AE26" s="32">
        <v>176.35382931999999</v>
      </c>
      <c r="AF26" s="32">
        <v>612.28794077500004</v>
      </c>
      <c r="AG26" s="32">
        <v>1132.2038164999999</v>
      </c>
      <c r="AH26" s="32">
        <v>74.0133531038</v>
      </c>
      <c r="AI26" s="32">
        <v>2444.2413097200001</v>
      </c>
      <c r="AJ26" s="32">
        <v>127273.141283</v>
      </c>
      <c r="AK26" s="32">
        <v>13120.1223489</v>
      </c>
      <c r="AL26" s="32">
        <v>14604.227552</v>
      </c>
      <c r="AM26" s="32">
        <v>4431.8839319199997</v>
      </c>
      <c r="AN26" s="32">
        <v>238.02977625099999</v>
      </c>
      <c r="AO26" s="32">
        <v>308.20651832099998</v>
      </c>
      <c r="AP26" s="32">
        <v>6.7535750989599999</v>
      </c>
      <c r="AQ26" s="32">
        <v>1432.0625800600001</v>
      </c>
      <c r="AR26" s="32">
        <v>142.38446820499999</v>
      </c>
      <c r="AS26" s="32">
        <v>629.49720568400005</v>
      </c>
      <c r="AT26" s="32">
        <v>15052.8409861</v>
      </c>
      <c r="AU26" s="32">
        <v>731.51463504399999</v>
      </c>
      <c r="AV26" s="32">
        <v>612.287325485</v>
      </c>
      <c r="AW26" s="32">
        <v>1132.20362342</v>
      </c>
      <c r="AX26" s="32">
        <v>253.674731812</v>
      </c>
      <c r="AY26" s="32">
        <v>11.049458316699999</v>
      </c>
      <c r="AZ26" s="32">
        <v>0</v>
      </c>
      <c r="BA26" s="32">
        <v>75.238906125100002</v>
      </c>
      <c r="BB26" s="32">
        <v>2444.2410349000002</v>
      </c>
      <c r="BC26" s="32">
        <v>0</v>
      </c>
      <c r="BD26" s="32">
        <v>127273.12693300001</v>
      </c>
      <c r="BE26" s="32">
        <v>13120.125383500001</v>
      </c>
      <c r="BF26" s="32">
        <v>0</v>
      </c>
      <c r="BG26" s="32">
        <v>852.85926626599996</v>
      </c>
      <c r="BH26" s="32">
        <v>1.2609005741099999</v>
      </c>
      <c r="BI26" s="32">
        <v>8132.9436589099996</v>
      </c>
      <c r="BJ26" s="32">
        <v>7.8331539080099999</v>
      </c>
      <c r="BK26" s="32">
        <v>2.6936969296000002</v>
      </c>
      <c r="BL26" s="32">
        <v>4468.6054497100004</v>
      </c>
      <c r="BM26" s="32">
        <v>50.691392587300001</v>
      </c>
      <c r="BN26" s="32">
        <v>4.1838782614300003</v>
      </c>
      <c r="BO26" s="32">
        <v>0.35401278365200001</v>
      </c>
      <c r="BP26" s="32">
        <v>1771.4486916000001</v>
      </c>
      <c r="BQ26" s="32">
        <v>682.62298055899998</v>
      </c>
      <c r="BR26" s="32">
        <v>45.692225412900001</v>
      </c>
      <c r="BS26" s="32">
        <v>0.46804735160299998</v>
      </c>
      <c r="BT26" s="32">
        <v>245.885718833</v>
      </c>
      <c r="BU26" s="32">
        <v>0.64056743167399999</v>
      </c>
      <c r="BV26" s="32">
        <v>274.95835165800003</v>
      </c>
      <c r="BW26" s="32">
        <v>7.8639009039000003</v>
      </c>
      <c r="BX26" s="32">
        <v>7.5883001157700001</v>
      </c>
      <c r="BY26" s="32">
        <v>1531.7647974700001</v>
      </c>
      <c r="BZ26" s="32">
        <v>38.534259317900002</v>
      </c>
      <c r="CA26" s="32">
        <v>159.784343229</v>
      </c>
      <c r="CB26" s="32">
        <v>1.5627989367299999</v>
      </c>
      <c r="CC26" s="32">
        <v>629.496010329</v>
      </c>
      <c r="CD26" s="32">
        <v>0</v>
      </c>
      <c r="CE26" s="32">
        <v>8.3579069185399995</v>
      </c>
      <c r="CF26" s="32">
        <v>118.216794646</v>
      </c>
      <c r="CG26" s="32">
        <v>374.74687659300002</v>
      </c>
      <c r="CH26" s="32">
        <v>1739.1571314400001</v>
      </c>
      <c r="CI26" s="32">
        <v>9.6175058142300003</v>
      </c>
      <c r="CJ26" s="32">
        <v>869.08035044500002</v>
      </c>
      <c r="CK26" s="32">
        <v>18116.9005086</v>
      </c>
      <c r="CL26" s="32">
        <v>1657.43385483</v>
      </c>
      <c r="CM26" s="32">
        <f t="shared" si="0"/>
        <v>8621.8145626837686</v>
      </c>
      <c r="CN26" s="32">
        <f t="shared" si="1"/>
        <v>6850.3658710837681</v>
      </c>
    </row>
    <row r="27" spans="1:92" x14ac:dyDescent="0.25">
      <c r="A27" s="34">
        <v>30</v>
      </c>
      <c r="B27" t="s">
        <v>26</v>
      </c>
      <c r="C27" s="32">
        <v>5.0467984935399999</v>
      </c>
      <c r="D27" s="32">
        <v>46.8885612009</v>
      </c>
      <c r="E27" s="32">
        <v>40.025884938099999</v>
      </c>
      <c r="F27" s="32">
        <v>13.506905660299999</v>
      </c>
      <c r="G27" s="32">
        <v>72.049045188500003</v>
      </c>
      <c r="H27" s="32">
        <v>52.739108309300001</v>
      </c>
      <c r="I27" s="32">
        <v>148.724454909</v>
      </c>
      <c r="J27" s="32">
        <v>9.1252354262300006</v>
      </c>
      <c r="K27" s="32">
        <v>290.12253680800001</v>
      </c>
      <c r="L27" s="32">
        <v>55459.571995600003</v>
      </c>
      <c r="M27" s="32">
        <v>4.0773505677399999E-2</v>
      </c>
      <c r="N27" s="32">
        <v>2.2923709517100002</v>
      </c>
      <c r="O27" s="32">
        <v>3.3829002994499998E-3</v>
      </c>
      <c r="P27" s="32">
        <v>6.1240954193099997</v>
      </c>
      <c r="Q27" s="32">
        <v>8.4572531691999995</v>
      </c>
      <c r="R27" s="32">
        <v>248.696952313</v>
      </c>
      <c r="S27" s="32">
        <v>56.226139266600001</v>
      </c>
      <c r="T27" s="32">
        <v>80.380046253399996</v>
      </c>
      <c r="U27" s="32">
        <v>1.3962480579700001</v>
      </c>
      <c r="V27" s="32">
        <v>46.218051901199999</v>
      </c>
      <c r="W27" s="32">
        <v>0.191153026546</v>
      </c>
      <c r="X27" s="32">
        <v>430.26819250400001</v>
      </c>
      <c r="Y27" s="32">
        <v>477.882037325</v>
      </c>
      <c r="Z27" s="32">
        <v>40.025874486399999</v>
      </c>
      <c r="AA27" s="32">
        <v>5.0468019777400004</v>
      </c>
      <c r="AB27" s="32">
        <v>70.612431644699996</v>
      </c>
      <c r="AC27" s="32">
        <v>9.1252144228199992</v>
      </c>
      <c r="AD27" s="32">
        <v>55459.582033400002</v>
      </c>
      <c r="AE27" s="32">
        <v>31.869651069700001</v>
      </c>
      <c r="AF27" s="32">
        <v>71.827555490600005</v>
      </c>
      <c r="AG27" s="32">
        <v>165.229836417</v>
      </c>
      <c r="AH27" s="32">
        <v>9.2582284591700006</v>
      </c>
      <c r="AI27" s="32">
        <v>446.68115645099999</v>
      </c>
      <c r="AJ27" s="32">
        <v>18496.384479600001</v>
      </c>
      <c r="AK27" s="32">
        <v>1992.1324737499999</v>
      </c>
      <c r="AL27" s="32">
        <v>2255.1463675099999</v>
      </c>
      <c r="AM27" s="32">
        <v>455.051965811</v>
      </c>
      <c r="AN27" s="32">
        <v>33.937089869200001</v>
      </c>
      <c r="AO27" s="32">
        <v>46.625249701999998</v>
      </c>
      <c r="AP27" s="32">
        <v>0.70362314021000005</v>
      </c>
      <c r="AQ27" s="32">
        <v>220.28795150100001</v>
      </c>
      <c r="AR27" s="32">
        <v>13.978270653599999</v>
      </c>
      <c r="AS27" s="32">
        <v>111.048232494</v>
      </c>
      <c r="AT27" s="32">
        <v>2309.3578040299999</v>
      </c>
      <c r="AU27" s="32">
        <v>85.370279728200003</v>
      </c>
      <c r="AV27" s="32">
        <v>71.827431327300005</v>
      </c>
      <c r="AW27" s="32">
        <v>165.229939307</v>
      </c>
      <c r="AX27" s="32">
        <v>39.908198272699998</v>
      </c>
      <c r="AY27" s="32">
        <v>1.2350262731399999</v>
      </c>
      <c r="AZ27" s="32">
        <v>0</v>
      </c>
      <c r="BA27" s="32">
        <v>9.4527497828999998</v>
      </c>
      <c r="BB27" s="32">
        <v>446.68096922000001</v>
      </c>
      <c r="BC27" s="32">
        <v>0</v>
      </c>
      <c r="BD27" s="32">
        <v>18496.3820557</v>
      </c>
      <c r="BE27" s="32">
        <v>1992.1310952700001</v>
      </c>
      <c r="BF27" s="32">
        <v>0</v>
      </c>
      <c r="BG27" s="32">
        <v>124.545303706</v>
      </c>
      <c r="BH27" s="32">
        <v>0.255736992735</v>
      </c>
      <c r="BI27" s="32">
        <v>1251.0340253700001</v>
      </c>
      <c r="BJ27" s="32">
        <v>1.0846201790900001</v>
      </c>
      <c r="BK27" s="32">
        <v>0.39040684370500001</v>
      </c>
      <c r="BL27" s="32">
        <v>460.65330509</v>
      </c>
      <c r="BM27" s="32">
        <v>6.7312618972299996</v>
      </c>
      <c r="BN27" s="32">
        <v>0.56735768888899996</v>
      </c>
      <c r="BO27" s="32">
        <v>5.1423972010999998E-2</v>
      </c>
      <c r="BP27" s="32">
        <v>243.57015358699999</v>
      </c>
      <c r="BQ27" s="32">
        <v>95.799064523200002</v>
      </c>
      <c r="BR27" s="32">
        <v>5.8995453088699996</v>
      </c>
      <c r="BS27" s="32">
        <v>6.2988833131499999E-2</v>
      </c>
      <c r="BT27" s="32">
        <v>36.168185288799997</v>
      </c>
      <c r="BU27" s="32">
        <v>0.15230247653599999</v>
      </c>
      <c r="BV27" s="32">
        <v>36.914949107600002</v>
      </c>
      <c r="BW27" s="32">
        <v>2.0631830096999999</v>
      </c>
      <c r="BX27" s="32">
        <v>0.81682502198399998</v>
      </c>
      <c r="BY27" s="32">
        <v>234.99020217200001</v>
      </c>
      <c r="BZ27" s="32">
        <v>5.2522562067300003</v>
      </c>
      <c r="CA27" s="32">
        <v>16.337289217799999</v>
      </c>
      <c r="CB27" s="32">
        <v>0.204774882597</v>
      </c>
      <c r="CC27" s="32">
        <v>111.048220077</v>
      </c>
      <c r="CD27" s="32">
        <v>0</v>
      </c>
      <c r="CE27" s="32">
        <v>0.84219101670999996</v>
      </c>
      <c r="CF27" s="32">
        <v>19.214158261600002</v>
      </c>
      <c r="CG27" s="32">
        <v>60.9086882796</v>
      </c>
      <c r="CH27" s="32">
        <v>294.741866351</v>
      </c>
      <c r="CI27" s="32">
        <v>0.96924987351199998</v>
      </c>
      <c r="CJ27" s="32">
        <v>132.18473071700001</v>
      </c>
      <c r="CK27" s="32">
        <v>2795.6894013400001</v>
      </c>
      <c r="CL27" s="32">
        <v>289.1929432</v>
      </c>
      <c r="CM27" s="32">
        <f t="shared" si="0"/>
        <v>1052.166839611984</v>
      </c>
      <c r="CN27" s="32">
        <f t="shared" si="1"/>
        <v>808.59668602498391</v>
      </c>
    </row>
    <row r="28" spans="1:92" x14ac:dyDescent="0.25">
      <c r="A28" s="34">
        <v>31</v>
      </c>
      <c r="B28" t="s">
        <v>27</v>
      </c>
      <c r="C28" s="32">
        <v>8.9189995958400008</v>
      </c>
      <c r="D28" s="32">
        <v>80.988246963500004</v>
      </c>
      <c r="E28" s="32">
        <v>68.874314816999998</v>
      </c>
      <c r="F28" s="32">
        <v>23.8069938129</v>
      </c>
      <c r="G28" s="32">
        <v>125.37698459800001</v>
      </c>
      <c r="H28" s="32">
        <v>101.55255892</v>
      </c>
      <c r="I28" s="32">
        <v>286.37791091100001</v>
      </c>
      <c r="J28" s="32">
        <v>16.2321573368</v>
      </c>
      <c r="K28" s="32">
        <v>496.78687569599998</v>
      </c>
      <c r="L28" s="32">
        <v>94401.675564399993</v>
      </c>
      <c r="M28" s="32">
        <v>0.10170213089000001</v>
      </c>
      <c r="N28" s="32">
        <v>5.5344615995700002</v>
      </c>
      <c r="O28" s="32">
        <v>8.3313156465199996E-3</v>
      </c>
      <c r="P28" s="32">
        <v>15.1920590188</v>
      </c>
      <c r="Q28" s="32">
        <v>20.828211480499998</v>
      </c>
      <c r="R28" s="32">
        <v>434.43082859800001</v>
      </c>
      <c r="S28" s="32">
        <v>96.904217500499996</v>
      </c>
      <c r="T28" s="32">
        <v>138.540966881</v>
      </c>
      <c r="U28" s="32">
        <v>2.6781840032300002</v>
      </c>
      <c r="V28" s="32">
        <v>80.298120733800005</v>
      </c>
      <c r="W28" s="32">
        <v>0.33877024197</v>
      </c>
      <c r="X28" s="32">
        <v>763.95083199999999</v>
      </c>
      <c r="Y28" s="32">
        <v>846.92597674199999</v>
      </c>
      <c r="Z28" s="32">
        <v>68.874359097400003</v>
      </c>
      <c r="AA28" s="32">
        <v>8.9190246933600008</v>
      </c>
      <c r="AB28" s="32">
        <v>122.597142166</v>
      </c>
      <c r="AC28" s="32">
        <v>16.232155996199999</v>
      </c>
      <c r="AD28" s="32">
        <v>94401.681729499993</v>
      </c>
      <c r="AE28" s="32">
        <v>52.708390103699998</v>
      </c>
      <c r="AF28" s="32">
        <v>126.448234367</v>
      </c>
      <c r="AG28" s="32">
        <v>278.83947029400002</v>
      </c>
      <c r="AH28" s="32">
        <v>16.210067506800002</v>
      </c>
      <c r="AI28" s="32">
        <v>726.22893854699998</v>
      </c>
      <c r="AJ28" s="32">
        <v>31240.995864799999</v>
      </c>
      <c r="AK28" s="32">
        <v>3335.1450823199998</v>
      </c>
      <c r="AL28" s="32">
        <v>3893.30373568</v>
      </c>
      <c r="AM28" s="32">
        <v>819.92231777100005</v>
      </c>
      <c r="AN28" s="32">
        <v>54.9319583881</v>
      </c>
      <c r="AO28" s="32">
        <v>72.746595450399994</v>
      </c>
      <c r="AP28" s="32">
        <v>1.2722462536300001</v>
      </c>
      <c r="AQ28" s="32">
        <v>340.93930541999998</v>
      </c>
      <c r="AR28" s="32">
        <v>25.529262368000001</v>
      </c>
      <c r="AS28" s="32">
        <v>188.51246468299999</v>
      </c>
      <c r="AT28" s="32">
        <v>3985.2087471</v>
      </c>
      <c r="AU28" s="32">
        <v>150.379734517</v>
      </c>
      <c r="AV28" s="32">
        <v>126.448421524</v>
      </c>
      <c r="AW28" s="32">
        <v>278.83990556600003</v>
      </c>
      <c r="AX28" s="32">
        <v>69.660521558499994</v>
      </c>
      <c r="AY28" s="32">
        <v>2.1977995742699998</v>
      </c>
      <c r="AZ28" s="32">
        <v>0</v>
      </c>
      <c r="BA28" s="32">
        <v>16.557170637599999</v>
      </c>
      <c r="BB28" s="32">
        <v>726.22732799400001</v>
      </c>
      <c r="BC28" s="32">
        <v>0</v>
      </c>
      <c r="BD28" s="32">
        <v>31241.001055299999</v>
      </c>
      <c r="BE28" s="32">
        <v>3335.1476591000001</v>
      </c>
      <c r="BF28" s="32">
        <v>0</v>
      </c>
      <c r="BG28" s="32">
        <v>215.85920850100001</v>
      </c>
      <c r="BH28" s="32">
        <v>0.40242544146499998</v>
      </c>
      <c r="BI28" s="32">
        <v>2179.3327714400002</v>
      </c>
      <c r="BJ28" s="32">
        <v>1.8884911282100001</v>
      </c>
      <c r="BK28" s="32">
        <v>0.661713192442</v>
      </c>
      <c r="BL28" s="32">
        <v>829.74925325000004</v>
      </c>
      <c r="BM28" s="32">
        <v>12.6893857955</v>
      </c>
      <c r="BN28" s="32">
        <v>1.0596142181699999</v>
      </c>
      <c r="BO28" s="32">
        <v>8.5047272556599995E-2</v>
      </c>
      <c r="BP28" s="32">
        <v>444.712426376</v>
      </c>
      <c r="BQ28" s="32">
        <v>166.22595207800001</v>
      </c>
      <c r="BR28" s="32">
        <v>11.326799423600001</v>
      </c>
      <c r="BS28" s="32">
        <v>0.118451680031</v>
      </c>
      <c r="BT28" s="32">
        <v>64.353232401499994</v>
      </c>
      <c r="BU28" s="32">
        <v>0.22633484042499999</v>
      </c>
      <c r="BV28" s="32">
        <v>60.228075990599997</v>
      </c>
      <c r="BW28" s="32">
        <v>2.9731421296699998</v>
      </c>
      <c r="BX28" s="32">
        <v>1.48365288353</v>
      </c>
      <c r="BY28" s="32">
        <v>367.18490797999999</v>
      </c>
      <c r="BZ28" s="32">
        <v>9.8239195979300007</v>
      </c>
      <c r="CA28" s="32">
        <v>29.935708171400002</v>
      </c>
      <c r="CB28" s="32">
        <v>0.38926958815099999</v>
      </c>
      <c r="CC28" s="32">
        <v>188.51236556999999</v>
      </c>
      <c r="CD28" s="32">
        <v>0</v>
      </c>
      <c r="CE28" s="32">
        <v>1.50366813137</v>
      </c>
      <c r="CF28" s="32">
        <v>32.619039815400001</v>
      </c>
      <c r="CG28" s="32">
        <v>103.40200800300001</v>
      </c>
      <c r="CH28" s="32">
        <v>510.33661934600002</v>
      </c>
      <c r="CI28" s="32">
        <v>1.72872797815</v>
      </c>
      <c r="CJ28" s="32">
        <v>230.18699960800001</v>
      </c>
      <c r="CK28" s="32">
        <v>4852.9698203999997</v>
      </c>
      <c r="CL28" s="32">
        <v>499.11388651200002</v>
      </c>
      <c r="CM28" s="32">
        <f t="shared" si="0"/>
        <v>1839.2919007389301</v>
      </c>
      <c r="CN28" s="32">
        <f t="shared" si="1"/>
        <v>1394.5794743629301</v>
      </c>
    </row>
    <row r="29" spans="1:92" x14ac:dyDescent="0.25">
      <c r="A29" s="34">
        <v>32</v>
      </c>
      <c r="B29" t="s">
        <v>28</v>
      </c>
      <c r="C29" s="32">
        <v>9.5733111367900001</v>
      </c>
      <c r="D29" s="32">
        <v>88.510960073700005</v>
      </c>
      <c r="E29" s="32">
        <v>70.906805046399995</v>
      </c>
      <c r="F29" s="32">
        <v>26.905624287599998</v>
      </c>
      <c r="G29" s="32">
        <v>157.12200287300001</v>
      </c>
      <c r="H29" s="32">
        <v>191.10840951099999</v>
      </c>
      <c r="I29" s="32">
        <v>538.92634719800003</v>
      </c>
      <c r="J29" s="32">
        <v>19.334382791700001</v>
      </c>
      <c r="K29" s="32">
        <v>596.49604752200003</v>
      </c>
      <c r="L29" s="32">
        <v>113779.73669799999</v>
      </c>
      <c r="M29" s="32">
        <v>0.20260724153099999</v>
      </c>
      <c r="N29" s="32">
        <v>7.8013948278900003</v>
      </c>
      <c r="O29" s="32">
        <v>1.7017792450900002E-2</v>
      </c>
      <c r="P29" s="32">
        <v>34.539952020500003</v>
      </c>
      <c r="Q29" s="32">
        <v>42.544314540999999</v>
      </c>
      <c r="R29" s="32">
        <v>488.241364863</v>
      </c>
      <c r="S29" s="32">
        <v>113.988791015</v>
      </c>
      <c r="T29" s="32">
        <v>139.02162432</v>
      </c>
      <c r="U29" s="32">
        <v>4.7892042042099998</v>
      </c>
      <c r="V29" s="32">
        <v>86.620591852499999</v>
      </c>
      <c r="W29" s="32">
        <v>0.52956210295700001</v>
      </c>
      <c r="X29" s="32">
        <v>1232.4985846100001</v>
      </c>
      <c r="Y29" s="32">
        <v>1323.90540231</v>
      </c>
      <c r="Z29" s="32">
        <v>70.906897552299995</v>
      </c>
      <c r="AA29" s="32">
        <v>9.5732939181900001</v>
      </c>
      <c r="AB29" s="32">
        <v>152.13216197700001</v>
      </c>
      <c r="AC29" s="32">
        <v>19.334373902900001</v>
      </c>
      <c r="AD29" s="32">
        <v>113779.76959900001</v>
      </c>
      <c r="AE29" s="32">
        <v>44.600038126500003</v>
      </c>
      <c r="AF29" s="32">
        <v>138.11007674199999</v>
      </c>
      <c r="AG29" s="32">
        <v>295.34678018699998</v>
      </c>
      <c r="AH29" s="32">
        <v>17.9716378044</v>
      </c>
      <c r="AI29" s="32">
        <v>916.90305164599999</v>
      </c>
      <c r="AJ29" s="32">
        <v>32916.775458199998</v>
      </c>
      <c r="AK29" s="32">
        <v>3706.3594236399999</v>
      </c>
      <c r="AL29" s="32">
        <v>4592.3148054499998</v>
      </c>
      <c r="AM29" s="32">
        <v>754.71515808200002</v>
      </c>
      <c r="AN29" s="32">
        <v>53.4576008238</v>
      </c>
      <c r="AO29" s="32">
        <v>77.552479580699995</v>
      </c>
      <c r="AP29" s="32">
        <v>1.21281099893</v>
      </c>
      <c r="AQ29" s="32">
        <v>363.18884497300002</v>
      </c>
      <c r="AR29" s="32">
        <v>25.445687300700001</v>
      </c>
      <c r="AS29" s="32">
        <v>252.83696721199999</v>
      </c>
      <c r="AT29" s="32">
        <v>4635.7265476599996</v>
      </c>
      <c r="AU29" s="32">
        <v>164.25494346599999</v>
      </c>
      <c r="AV29" s="32">
        <v>138.10882020700001</v>
      </c>
      <c r="AW29" s="32">
        <v>295.34790106499997</v>
      </c>
      <c r="AX29" s="32">
        <v>91.742748313299998</v>
      </c>
      <c r="AY29" s="32">
        <v>2.4780857388499999</v>
      </c>
      <c r="AZ29" s="32">
        <v>0</v>
      </c>
      <c r="BA29" s="32">
        <v>18.518124771099998</v>
      </c>
      <c r="BB29" s="32">
        <v>916.90200813900003</v>
      </c>
      <c r="BC29" s="32">
        <v>0</v>
      </c>
      <c r="BD29" s="32">
        <v>32916.778818400002</v>
      </c>
      <c r="BE29" s="32">
        <v>3706.3603830100001</v>
      </c>
      <c r="BF29" s="32">
        <v>0</v>
      </c>
      <c r="BG29" s="32">
        <v>251.93243297199999</v>
      </c>
      <c r="BH29" s="32">
        <v>0.519720915906</v>
      </c>
      <c r="BI29" s="32">
        <v>2803.5474551000002</v>
      </c>
      <c r="BJ29" s="32">
        <v>2.8490486457899999</v>
      </c>
      <c r="BK29" s="32">
        <v>0.90585096719900005</v>
      </c>
      <c r="BL29" s="32">
        <v>769.49974240699999</v>
      </c>
      <c r="BM29" s="32">
        <v>23.066315488400001</v>
      </c>
      <c r="BN29" s="32">
        <v>1.8677174357099999</v>
      </c>
      <c r="BO29" s="32">
        <v>0.110000953176</v>
      </c>
      <c r="BP29" s="32">
        <v>733.61526434200005</v>
      </c>
      <c r="BQ29" s="32">
        <v>248.82461599600001</v>
      </c>
      <c r="BR29" s="32">
        <v>21.227023946100001</v>
      </c>
      <c r="BS29" s="32">
        <v>0.214981776549</v>
      </c>
      <c r="BT29" s="32">
        <v>105.74138356500001</v>
      </c>
      <c r="BU29" s="32">
        <v>0.24835521457400001</v>
      </c>
      <c r="BV29" s="32">
        <v>70.639651812500006</v>
      </c>
      <c r="BW29" s="32">
        <v>2.9911143331000001</v>
      </c>
      <c r="BX29" s="32">
        <v>1.5854029360899999</v>
      </c>
      <c r="BY29" s="32">
        <v>404.64437822299999</v>
      </c>
      <c r="BZ29" s="32">
        <v>17.726721403399999</v>
      </c>
      <c r="CA29" s="32">
        <v>33.214272836200003</v>
      </c>
      <c r="CB29" s="32">
        <v>0.71626249856199997</v>
      </c>
      <c r="CC29" s="32">
        <v>252.83662238299999</v>
      </c>
      <c r="CD29" s="32">
        <v>0</v>
      </c>
      <c r="CE29" s="32">
        <v>1.5687853172599999</v>
      </c>
      <c r="CF29" s="32">
        <v>44.552327568300001</v>
      </c>
      <c r="CG29" s="32">
        <v>141.231002265</v>
      </c>
      <c r="CH29" s="32">
        <v>662.74195473299994</v>
      </c>
      <c r="CI29" s="32">
        <v>1.79738206398</v>
      </c>
      <c r="CJ29" s="32">
        <v>277.13665836500002</v>
      </c>
      <c r="CK29" s="32">
        <v>6002.1504155700004</v>
      </c>
      <c r="CL29" s="32">
        <v>654.20422455999994</v>
      </c>
      <c r="CM29" s="32">
        <f t="shared" si="0"/>
        <v>2191.38367674029</v>
      </c>
      <c r="CN29" s="32">
        <f t="shared" si="1"/>
        <v>1457.7684123982899</v>
      </c>
    </row>
    <row r="30" spans="1:92" x14ac:dyDescent="0.25">
      <c r="A30" s="34">
        <v>33</v>
      </c>
      <c r="B30" t="s">
        <v>29</v>
      </c>
      <c r="C30" s="32">
        <v>5.2740776632999999</v>
      </c>
      <c r="D30" s="32">
        <v>48.674408601400003</v>
      </c>
      <c r="E30" s="32">
        <v>41.755242181600003</v>
      </c>
      <c r="F30" s="32">
        <v>13.7331896278</v>
      </c>
      <c r="G30" s="32">
        <v>69.341538650100006</v>
      </c>
      <c r="H30" s="32">
        <v>72.310485047699999</v>
      </c>
      <c r="I30" s="32">
        <v>203.914960068</v>
      </c>
      <c r="J30" s="32">
        <v>9.7228271732400007</v>
      </c>
      <c r="K30" s="32">
        <v>278.97470346799997</v>
      </c>
      <c r="L30" s="32">
        <v>47651.7749233</v>
      </c>
      <c r="M30" s="32">
        <v>8.36838915101E-2</v>
      </c>
      <c r="N30" s="32">
        <v>4.1726953291499997</v>
      </c>
      <c r="O30" s="32">
        <v>5.1078495294099996E-3</v>
      </c>
      <c r="P30" s="32">
        <v>8.5133154617799995</v>
      </c>
      <c r="Q30" s="32">
        <v>12.769690192900001</v>
      </c>
      <c r="R30" s="32">
        <v>250.77326032299999</v>
      </c>
      <c r="S30" s="32">
        <v>54.893218445599999</v>
      </c>
      <c r="T30" s="32">
        <v>107.60694218899999</v>
      </c>
      <c r="U30" s="32">
        <v>2.0130501697000001</v>
      </c>
      <c r="V30" s="32">
        <v>68.559206537799994</v>
      </c>
      <c r="W30" s="32">
        <v>0.23613821648899999</v>
      </c>
      <c r="X30" s="32">
        <v>519.77187658499997</v>
      </c>
      <c r="Y30" s="32">
        <v>590.34447437999995</v>
      </c>
      <c r="Z30" s="32">
        <v>41.755292824199998</v>
      </c>
      <c r="AA30" s="32">
        <v>5.2740697253700004</v>
      </c>
      <c r="AB30" s="32">
        <v>67.244938751999996</v>
      </c>
      <c r="AC30" s="32">
        <v>9.7228324989800008</v>
      </c>
      <c r="AD30" s="32">
        <v>47651.753212900003</v>
      </c>
      <c r="AE30" s="32">
        <v>34.875175362</v>
      </c>
      <c r="AF30" s="32">
        <v>74.387542357800001</v>
      </c>
      <c r="AG30" s="32">
        <v>114.40108586700001</v>
      </c>
      <c r="AH30" s="32">
        <v>9.41862654002</v>
      </c>
      <c r="AI30" s="32">
        <v>453.63432604299999</v>
      </c>
      <c r="AJ30" s="32">
        <v>12923.4096978</v>
      </c>
      <c r="AK30" s="32">
        <v>1262.3353252300001</v>
      </c>
      <c r="AL30" s="32">
        <v>2199.04601065</v>
      </c>
      <c r="AM30" s="32">
        <v>318.76754956500002</v>
      </c>
      <c r="AN30" s="32">
        <v>30.917852787299999</v>
      </c>
      <c r="AO30" s="32">
        <v>53.391833196699999</v>
      </c>
      <c r="AP30" s="32">
        <v>0.50739595042200003</v>
      </c>
      <c r="AQ30" s="32">
        <v>254.96899801000001</v>
      </c>
      <c r="AR30" s="32">
        <v>7.6701993276099998</v>
      </c>
      <c r="AS30" s="32">
        <v>119.756502692</v>
      </c>
      <c r="AT30" s="32">
        <v>2271.13340853</v>
      </c>
      <c r="AU30" s="32">
        <v>88.582657824099996</v>
      </c>
      <c r="AV30" s="32">
        <v>74.387469579400005</v>
      </c>
      <c r="AW30" s="32">
        <v>114.401250918</v>
      </c>
      <c r="AX30" s="32">
        <v>40.184468369400001</v>
      </c>
      <c r="AY30" s="32">
        <v>1.26863474339</v>
      </c>
      <c r="AZ30" s="32">
        <v>0</v>
      </c>
      <c r="BA30" s="32">
        <v>9.6598819520999992</v>
      </c>
      <c r="BB30" s="32">
        <v>453.63442782099997</v>
      </c>
      <c r="BC30" s="32">
        <v>0</v>
      </c>
      <c r="BD30" s="32">
        <v>12923.419621999999</v>
      </c>
      <c r="BE30" s="32">
        <v>1262.3351633899999</v>
      </c>
      <c r="BF30" s="32">
        <v>0</v>
      </c>
      <c r="BG30" s="32">
        <v>122.833844137</v>
      </c>
      <c r="BH30" s="32">
        <v>0.280812473369</v>
      </c>
      <c r="BI30" s="32">
        <v>1291.35486234</v>
      </c>
      <c r="BJ30" s="32">
        <v>1.36373900505</v>
      </c>
      <c r="BK30" s="32">
        <v>0.46627544884200001</v>
      </c>
      <c r="BL30" s="32">
        <v>325.40485854500002</v>
      </c>
      <c r="BM30" s="32">
        <v>9.0278968625099996</v>
      </c>
      <c r="BN30" s="32">
        <v>0.74223753316300001</v>
      </c>
      <c r="BO30" s="32">
        <v>6.1310346690699999E-2</v>
      </c>
      <c r="BP30" s="32">
        <v>303.28299231199998</v>
      </c>
      <c r="BQ30" s="32">
        <v>119.503022273</v>
      </c>
      <c r="BR30" s="32">
        <v>8.0628256668099993</v>
      </c>
      <c r="BS30" s="32">
        <v>8.4053510311400001E-2</v>
      </c>
      <c r="BT30" s="32">
        <v>45.657995770900001</v>
      </c>
      <c r="BU30" s="32">
        <v>0.15635538555299999</v>
      </c>
      <c r="BV30" s="32">
        <v>44.292684151899998</v>
      </c>
      <c r="BW30" s="32">
        <v>2.0556201440500002</v>
      </c>
      <c r="BX30" s="32">
        <v>0.65548036559199996</v>
      </c>
      <c r="BY30" s="32">
        <v>272.88657309799999</v>
      </c>
      <c r="BZ30" s="32">
        <v>6.9745526651700001</v>
      </c>
      <c r="CA30" s="32">
        <v>10.7569113155</v>
      </c>
      <c r="CB30" s="32">
        <v>0.276628432757</v>
      </c>
      <c r="CC30" s="32">
        <v>119.756836365</v>
      </c>
      <c r="CD30" s="32">
        <v>0</v>
      </c>
      <c r="CE30" s="32">
        <v>0.894731854913</v>
      </c>
      <c r="CF30" s="32">
        <v>21.593014871400001</v>
      </c>
      <c r="CG30" s="32">
        <v>68.450006871499994</v>
      </c>
      <c r="CH30" s="32">
        <v>304.93294337999998</v>
      </c>
      <c r="CI30" s="32">
        <v>1.02854253019</v>
      </c>
      <c r="CJ30" s="32">
        <v>130.966255846</v>
      </c>
      <c r="CK30" s="32">
        <v>2874.24566594</v>
      </c>
      <c r="CL30" s="32">
        <v>283.77118296899999</v>
      </c>
      <c r="CM30" s="32">
        <f t="shared" si="0"/>
        <v>1032.4898379090919</v>
      </c>
      <c r="CN30" s="32">
        <f t="shared" si="1"/>
        <v>729.20684559709184</v>
      </c>
    </row>
    <row r="31" spans="1:92" x14ac:dyDescent="0.25">
      <c r="A31" s="34">
        <v>34</v>
      </c>
      <c r="B31" t="s">
        <v>30</v>
      </c>
      <c r="C31" s="32">
        <v>17.582024988899999</v>
      </c>
      <c r="D31" s="32">
        <v>171.37678900399999</v>
      </c>
      <c r="E31" s="32">
        <v>144.038316122</v>
      </c>
      <c r="F31" s="32">
        <v>46.934754827200003</v>
      </c>
      <c r="G31" s="32">
        <v>263.10861151199998</v>
      </c>
      <c r="H31" s="32">
        <v>472.49688251499998</v>
      </c>
      <c r="I31" s="32">
        <v>1332.43515331</v>
      </c>
      <c r="J31" s="32">
        <v>33.648135000700002</v>
      </c>
      <c r="K31" s="32">
        <v>1037.7800956000001</v>
      </c>
      <c r="L31" s="32">
        <v>229755.06057599999</v>
      </c>
      <c r="M31" s="32">
        <v>0.58445802683400006</v>
      </c>
      <c r="N31" s="32">
        <v>27.874228093799999</v>
      </c>
      <c r="O31" s="32">
        <v>3.3442420426199999E-2</v>
      </c>
      <c r="P31" s="32">
        <v>55.147299635099998</v>
      </c>
      <c r="Q31" s="32">
        <v>83.605843987100002</v>
      </c>
      <c r="R31" s="32">
        <v>875.77011152399996</v>
      </c>
      <c r="S31" s="32">
        <v>200.04865823099999</v>
      </c>
      <c r="T31" s="32">
        <v>478.612816372</v>
      </c>
      <c r="U31" s="32">
        <v>9.6980247762200005</v>
      </c>
      <c r="V31" s="32">
        <v>319.98827108900002</v>
      </c>
      <c r="W31" s="32">
        <v>1.0759529220399999</v>
      </c>
      <c r="X31" s="32">
        <v>2360.2016432099999</v>
      </c>
      <c r="Y31" s="32">
        <v>2689.8882540999998</v>
      </c>
      <c r="Z31" s="32">
        <v>144.03853384499999</v>
      </c>
      <c r="AA31" s="32">
        <v>17.582051172100002</v>
      </c>
      <c r="AB31" s="32">
        <v>252.82657914500001</v>
      </c>
      <c r="AC31" s="32">
        <v>33.648085081799998</v>
      </c>
      <c r="AD31" s="32">
        <v>229755.06703599999</v>
      </c>
      <c r="AE31" s="32">
        <v>130.74968332899999</v>
      </c>
      <c r="AF31" s="32">
        <v>257.11588753299998</v>
      </c>
      <c r="AG31" s="32">
        <v>462.50047149300002</v>
      </c>
      <c r="AH31" s="32">
        <v>32.2161489</v>
      </c>
      <c r="AI31" s="32">
        <v>2397.20167124</v>
      </c>
      <c r="AJ31" s="32">
        <v>51090.773052700002</v>
      </c>
      <c r="AK31" s="32">
        <v>6259.3579309699999</v>
      </c>
      <c r="AL31" s="32">
        <v>7974.5798340000001</v>
      </c>
      <c r="AM31" s="32">
        <v>1005.49219009</v>
      </c>
      <c r="AN31" s="32">
        <v>114.669424355</v>
      </c>
      <c r="AO31" s="32">
        <v>194.897831438</v>
      </c>
      <c r="AP31" s="32">
        <v>1.7049632046900001</v>
      </c>
      <c r="AQ31" s="32">
        <v>926.922990357</v>
      </c>
      <c r="AR31" s="32">
        <v>43.492034096899999</v>
      </c>
      <c r="AS31" s="32">
        <v>699.74211162200004</v>
      </c>
      <c r="AT31" s="32">
        <v>8046.5023479499996</v>
      </c>
      <c r="AU31" s="32">
        <v>305.85742086699997</v>
      </c>
      <c r="AV31" s="32">
        <v>257.11594521299997</v>
      </c>
      <c r="AW31" s="32">
        <v>462.50096156699999</v>
      </c>
      <c r="AX31" s="32">
        <v>155.567474008</v>
      </c>
      <c r="AY31" s="32">
        <v>4.3386106485599996</v>
      </c>
      <c r="AZ31" s="32">
        <v>0</v>
      </c>
      <c r="BA31" s="32">
        <v>33.325464529800001</v>
      </c>
      <c r="BB31" s="32">
        <v>2397.2014103900001</v>
      </c>
      <c r="BC31" s="32">
        <v>0</v>
      </c>
      <c r="BD31" s="32">
        <v>51090.764369700002</v>
      </c>
      <c r="BE31" s="32">
        <v>6259.3563644100004</v>
      </c>
      <c r="BF31" s="32">
        <v>0</v>
      </c>
      <c r="BG31" s="32">
        <v>441.31310004300002</v>
      </c>
      <c r="BH31" s="32">
        <v>1.41691475679</v>
      </c>
      <c r="BI31" s="32">
        <v>5008.7866821199996</v>
      </c>
      <c r="BJ31" s="32">
        <v>7.0749727314499999</v>
      </c>
      <c r="BK31" s="32">
        <v>2.2257925888800001</v>
      </c>
      <c r="BL31" s="32">
        <v>1041.9127342199999</v>
      </c>
      <c r="BM31" s="32">
        <v>57.287553920299999</v>
      </c>
      <c r="BN31" s="32">
        <v>4.6128176966599996</v>
      </c>
      <c r="BO31" s="32">
        <v>0.27313605088699999</v>
      </c>
      <c r="BP31" s="32">
        <v>1794.21504974</v>
      </c>
      <c r="BQ31" s="32">
        <v>618.16857382600006</v>
      </c>
      <c r="BR31" s="32">
        <v>52.529013353300002</v>
      </c>
      <c r="BS31" s="32">
        <v>0.53510143316199998</v>
      </c>
      <c r="BT31" s="32">
        <v>267.10709396300001</v>
      </c>
      <c r="BU31" s="32">
        <v>0.70994093927299995</v>
      </c>
      <c r="BV31" s="32">
        <v>169.48879778400001</v>
      </c>
      <c r="BW31" s="32">
        <v>8.8859009648900003</v>
      </c>
      <c r="BX31" s="32">
        <v>2.6252006611900001</v>
      </c>
      <c r="BY31" s="32">
        <v>1029.10850117</v>
      </c>
      <c r="BZ31" s="32">
        <v>44.247338562899998</v>
      </c>
      <c r="CA31" s="32">
        <v>62.678779188500002</v>
      </c>
      <c r="CB31" s="32">
        <v>1.7741136070200001</v>
      </c>
      <c r="CC31" s="32">
        <v>699.74367006700004</v>
      </c>
      <c r="CD31" s="32">
        <v>0</v>
      </c>
      <c r="CE31" s="32">
        <v>2.93869788743</v>
      </c>
      <c r="CF31" s="32">
        <v>109.49831095499999</v>
      </c>
      <c r="CG31" s="32">
        <v>347.10977984700003</v>
      </c>
      <c r="CH31" s="32">
        <v>1218.0035227200001</v>
      </c>
      <c r="CI31" s="32">
        <v>3.3651801588499999</v>
      </c>
      <c r="CJ31" s="32">
        <v>483.74329438799998</v>
      </c>
      <c r="CK31" s="32">
        <v>10819.992883499999</v>
      </c>
      <c r="CL31" s="32">
        <v>1098.59618269</v>
      </c>
      <c r="CM31" s="32">
        <f t="shared" si="0"/>
        <v>4548.70883880569</v>
      </c>
      <c r="CN31" s="32">
        <f t="shared" si="1"/>
        <v>2754.4937890656902</v>
      </c>
    </row>
    <row r="32" spans="1:92" x14ac:dyDescent="0.25">
      <c r="A32" s="34">
        <v>35</v>
      </c>
      <c r="B32" t="s">
        <v>31</v>
      </c>
      <c r="C32" s="32">
        <v>12.932699250000001</v>
      </c>
      <c r="D32" s="32">
        <v>111.25221442900001</v>
      </c>
      <c r="E32" s="32">
        <v>95.453252569699998</v>
      </c>
      <c r="F32" s="32">
        <v>33.829437027899999</v>
      </c>
      <c r="G32" s="32">
        <v>157.183046875</v>
      </c>
      <c r="H32" s="32">
        <v>128.72867069200001</v>
      </c>
      <c r="I32" s="32">
        <v>363.01545248100001</v>
      </c>
      <c r="J32" s="32">
        <v>20.789390346400001</v>
      </c>
      <c r="K32" s="32">
        <v>623.29334934400003</v>
      </c>
      <c r="L32" s="32">
        <v>120662.160141</v>
      </c>
      <c r="M32" s="32">
        <v>0.14997171644900001</v>
      </c>
      <c r="N32" s="32">
        <v>8.2549579180800006</v>
      </c>
      <c r="O32" s="32">
        <v>1.24265770872E-2</v>
      </c>
      <c r="P32" s="32">
        <v>22.6614897567</v>
      </c>
      <c r="Q32" s="32">
        <v>31.066453861300001</v>
      </c>
      <c r="R32" s="32">
        <v>598.88837949000003</v>
      </c>
      <c r="S32" s="32">
        <v>125.488399868</v>
      </c>
      <c r="T32" s="32">
        <v>174.607903147</v>
      </c>
      <c r="U32" s="32">
        <v>3.3869963564300001</v>
      </c>
      <c r="V32" s="32">
        <v>101.371423071</v>
      </c>
      <c r="W32" s="32">
        <v>0.42767722900499999</v>
      </c>
      <c r="X32" s="32">
        <v>964.43445045600004</v>
      </c>
      <c r="Y32" s="32">
        <v>1069.1939243700001</v>
      </c>
      <c r="Z32" s="32">
        <v>95.453200534299995</v>
      </c>
      <c r="AA32" s="32">
        <v>12.932698867499999</v>
      </c>
      <c r="AB32" s="32">
        <v>153.64811703500001</v>
      </c>
      <c r="AC32" s="32">
        <v>20.789406281600002</v>
      </c>
      <c r="AD32" s="32">
        <v>120662.171808</v>
      </c>
      <c r="AE32" s="32">
        <v>64.981834233399994</v>
      </c>
      <c r="AF32" s="32">
        <v>179.841767124</v>
      </c>
      <c r="AG32" s="32">
        <v>406.31375802299999</v>
      </c>
      <c r="AH32" s="32">
        <v>22.611239905600002</v>
      </c>
      <c r="AI32" s="32">
        <v>957.10134661300003</v>
      </c>
      <c r="AJ32" s="32">
        <v>45580.625822100003</v>
      </c>
      <c r="AK32" s="32">
        <v>4802.2742513100002</v>
      </c>
      <c r="AL32" s="32">
        <v>5072.6102461399996</v>
      </c>
      <c r="AM32" s="32">
        <v>1201.4061001800001</v>
      </c>
      <c r="AN32" s="32">
        <v>71.260896851699997</v>
      </c>
      <c r="AO32" s="32">
        <v>91.725893396299995</v>
      </c>
      <c r="AP32" s="32">
        <v>1.86524213649</v>
      </c>
      <c r="AQ32" s="32">
        <v>426.52636980900002</v>
      </c>
      <c r="AR32" s="32">
        <v>37.995320538599998</v>
      </c>
      <c r="AS32" s="32">
        <v>249.74150257700001</v>
      </c>
      <c r="AT32" s="32">
        <v>5203.1507681499997</v>
      </c>
      <c r="AU32" s="32">
        <v>214.32114387600001</v>
      </c>
      <c r="AV32" s="32">
        <v>179.84166366599999</v>
      </c>
      <c r="AW32" s="32">
        <v>406.313750029</v>
      </c>
      <c r="AX32" s="32">
        <v>90.036730605100004</v>
      </c>
      <c r="AY32" s="32">
        <v>3.1877102437199998</v>
      </c>
      <c r="AZ32" s="32">
        <v>0</v>
      </c>
      <c r="BA32" s="32">
        <v>23.051243689</v>
      </c>
      <c r="BB32" s="32">
        <v>957.09630331599999</v>
      </c>
      <c r="BC32" s="32">
        <v>0</v>
      </c>
      <c r="BD32" s="32">
        <v>45580.632571599999</v>
      </c>
      <c r="BE32" s="32">
        <v>4802.2726206500001</v>
      </c>
      <c r="BF32" s="32">
        <v>0</v>
      </c>
      <c r="BG32" s="32">
        <v>286.10411833500001</v>
      </c>
      <c r="BH32" s="32">
        <v>0.46009489536800002</v>
      </c>
      <c r="BI32" s="32">
        <v>2830.8227935499999</v>
      </c>
      <c r="BJ32" s="32">
        <v>2.39613155247</v>
      </c>
      <c r="BK32" s="32">
        <v>0.87320210656499997</v>
      </c>
      <c r="BL32" s="32">
        <v>1214.62088509</v>
      </c>
      <c r="BM32" s="32">
        <v>16.002563707499998</v>
      </c>
      <c r="BN32" s="32">
        <v>1.36952590581</v>
      </c>
      <c r="BO32" s="32">
        <v>0.109276708894</v>
      </c>
      <c r="BP32" s="32">
        <v>576.47769507700002</v>
      </c>
      <c r="BQ32" s="32">
        <v>211.19000502099999</v>
      </c>
      <c r="BR32" s="32">
        <v>14.3403550159</v>
      </c>
      <c r="BS32" s="32">
        <v>0.149068772899</v>
      </c>
      <c r="BT32" s="32">
        <v>79.606094578099999</v>
      </c>
      <c r="BU32" s="32">
        <v>0.25072236271999998</v>
      </c>
      <c r="BV32" s="32">
        <v>79.677952001199998</v>
      </c>
      <c r="BW32" s="32">
        <v>3.1739550587699998</v>
      </c>
      <c r="BX32" s="32">
        <v>2.1384797714500001</v>
      </c>
      <c r="BY32" s="32">
        <v>461.45017071500001</v>
      </c>
      <c r="BZ32" s="32">
        <v>12.287366997199999</v>
      </c>
      <c r="CA32" s="32">
        <v>43.6899480505</v>
      </c>
      <c r="CB32" s="32">
        <v>0.49342575403400002</v>
      </c>
      <c r="CC32" s="32">
        <v>249.741929744</v>
      </c>
      <c r="CD32" s="32">
        <v>0</v>
      </c>
      <c r="CE32" s="32">
        <v>2.2657064566199998</v>
      </c>
      <c r="CF32" s="32">
        <v>44.858183431500002</v>
      </c>
      <c r="CG32" s="32">
        <v>142.200174132</v>
      </c>
      <c r="CH32" s="32">
        <v>643.46794662299999</v>
      </c>
      <c r="CI32" s="32">
        <v>2.60492058093</v>
      </c>
      <c r="CJ32" s="32">
        <v>300.602274196</v>
      </c>
      <c r="CK32" s="32">
        <v>6303.3874358599996</v>
      </c>
      <c r="CL32" s="32">
        <v>626.04593154600002</v>
      </c>
      <c r="CM32" s="32">
        <f t="shared" si="0"/>
        <v>2509.5671837249497</v>
      </c>
      <c r="CN32" s="32">
        <f t="shared" si="1"/>
        <v>1933.0894886479496</v>
      </c>
    </row>
    <row r="33" spans="1:92" x14ac:dyDescent="0.25">
      <c r="A33" s="34">
        <v>36</v>
      </c>
      <c r="B33" t="s">
        <v>32</v>
      </c>
      <c r="C33" s="32">
        <v>36.243463630400001</v>
      </c>
      <c r="D33" s="32">
        <v>363.12032243700003</v>
      </c>
      <c r="E33" s="32">
        <v>299.32773970699998</v>
      </c>
      <c r="F33" s="32">
        <v>97.346725678400006</v>
      </c>
      <c r="G33" s="32">
        <v>543.58917154899996</v>
      </c>
      <c r="H33" s="32">
        <v>882.15141837800002</v>
      </c>
      <c r="I33" s="32">
        <v>2487.6602143700002</v>
      </c>
      <c r="J33" s="32">
        <v>74.306026132900001</v>
      </c>
      <c r="K33" s="32">
        <v>2183.67625722</v>
      </c>
      <c r="L33" s="32">
        <v>462984.547074</v>
      </c>
      <c r="M33" s="32">
        <v>1.1291335765999999</v>
      </c>
      <c r="N33" s="32">
        <v>57.4241360782</v>
      </c>
      <c r="O33" s="32">
        <v>7.1215391173800005E-2</v>
      </c>
      <c r="P33" s="32">
        <v>119.484956716</v>
      </c>
      <c r="Q33" s="32">
        <v>178.03827366900001</v>
      </c>
      <c r="R33" s="32">
        <v>1815.61370766</v>
      </c>
      <c r="S33" s="32">
        <v>419.00095253199999</v>
      </c>
      <c r="T33" s="32">
        <v>1119.4148691299999</v>
      </c>
      <c r="U33" s="32">
        <v>23.189352059800001</v>
      </c>
      <c r="V33" s="32">
        <v>795.94471411799998</v>
      </c>
      <c r="W33" s="32">
        <v>2.7816419686399998</v>
      </c>
      <c r="X33" s="32">
        <v>6134.9600948099996</v>
      </c>
      <c r="Y33" s="32">
        <v>6954.1024740900002</v>
      </c>
      <c r="Z33" s="32">
        <v>299.32797194599999</v>
      </c>
      <c r="AA33" s="32">
        <v>36.2434459105</v>
      </c>
      <c r="AB33" s="32">
        <v>519.27180539999995</v>
      </c>
      <c r="AC33" s="32">
        <v>74.305942070599997</v>
      </c>
      <c r="AD33" s="32">
        <v>462984.56720799999</v>
      </c>
      <c r="AE33" s="32">
        <v>266.048049408</v>
      </c>
      <c r="AF33" s="32">
        <v>523.90407288599999</v>
      </c>
      <c r="AG33" s="32">
        <v>1031.3300390899999</v>
      </c>
      <c r="AH33" s="32">
        <v>66.977224146300003</v>
      </c>
      <c r="AI33" s="32">
        <v>4943.6693713900004</v>
      </c>
      <c r="AJ33" s="32">
        <v>115184.108798</v>
      </c>
      <c r="AK33" s="32">
        <v>12700.945922999999</v>
      </c>
      <c r="AL33" s="32">
        <v>16705.2361169</v>
      </c>
      <c r="AM33" s="32">
        <v>2803.0123896300001</v>
      </c>
      <c r="AN33" s="32">
        <v>275.12846000600001</v>
      </c>
      <c r="AO33" s="32">
        <v>430.049823457</v>
      </c>
      <c r="AP33" s="32">
        <v>4.6098339183399997</v>
      </c>
      <c r="AQ33" s="32">
        <v>2037.6053382699999</v>
      </c>
      <c r="AR33" s="32">
        <v>79.808611167600006</v>
      </c>
      <c r="AS33" s="32">
        <v>1267.4125769</v>
      </c>
      <c r="AT33" s="32">
        <v>16989.272528400001</v>
      </c>
      <c r="AU33" s="32">
        <v>625.44873357999995</v>
      </c>
      <c r="AV33" s="32">
        <v>523.90447741599996</v>
      </c>
      <c r="AW33" s="32">
        <v>1031.33102461</v>
      </c>
      <c r="AX33" s="32">
        <v>347.57212949799998</v>
      </c>
      <c r="AY33" s="32">
        <v>8.9808332371899997</v>
      </c>
      <c r="AZ33" s="32">
        <v>0</v>
      </c>
      <c r="BA33" s="32">
        <v>69.829988581199999</v>
      </c>
      <c r="BB33" s="32">
        <v>4943.6685333599999</v>
      </c>
      <c r="BC33" s="32">
        <v>0</v>
      </c>
      <c r="BD33" s="32">
        <v>115184.10496700001</v>
      </c>
      <c r="BE33" s="32">
        <v>12700.944380700001</v>
      </c>
      <c r="BF33" s="32">
        <v>0</v>
      </c>
      <c r="BG33" s="32">
        <v>923.234038123</v>
      </c>
      <c r="BH33" s="32">
        <v>2.9921383495599998</v>
      </c>
      <c r="BI33" s="32">
        <v>11289.7815037</v>
      </c>
      <c r="BJ33" s="32">
        <v>13.9742775029</v>
      </c>
      <c r="BK33" s="32">
        <v>4.5052661340900002</v>
      </c>
      <c r="BL33" s="32">
        <v>2874.8097681200002</v>
      </c>
      <c r="BM33" s="32">
        <v>108.007284063</v>
      </c>
      <c r="BN33" s="32">
        <v>8.7419816898199993</v>
      </c>
      <c r="BO33" s="32">
        <v>0.56363852102099998</v>
      </c>
      <c r="BP33" s="32">
        <v>3465.6796074099998</v>
      </c>
      <c r="BQ33" s="32">
        <v>1225.07055646</v>
      </c>
      <c r="BR33" s="32">
        <v>98.200447553700002</v>
      </c>
      <c r="BS33" s="32">
        <v>1.00997267458</v>
      </c>
      <c r="BT33" s="32">
        <v>519.13395431599997</v>
      </c>
      <c r="BU33" s="32">
        <v>1.5859036881399999</v>
      </c>
      <c r="BV33" s="32">
        <v>358.78052073100002</v>
      </c>
      <c r="BW33" s="32">
        <v>20.492208505400001</v>
      </c>
      <c r="BX33" s="32">
        <v>6.3538796204599999</v>
      </c>
      <c r="BY33" s="32">
        <v>2236.5429800699999</v>
      </c>
      <c r="BZ33" s="32">
        <v>83.750917034300002</v>
      </c>
      <c r="CA33" s="32">
        <v>116.168318955</v>
      </c>
      <c r="CB33" s="32">
        <v>3.3317182118800002</v>
      </c>
      <c r="CC33" s="32">
        <v>1267.41453389</v>
      </c>
      <c r="CD33" s="32">
        <v>0</v>
      </c>
      <c r="CE33" s="32">
        <v>5.9895195173899998</v>
      </c>
      <c r="CF33" s="32">
        <v>221.73033529899999</v>
      </c>
      <c r="CG33" s="32">
        <v>702.88567846299998</v>
      </c>
      <c r="CH33" s="32">
        <v>2777.8335155200002</v>
      </c>
      <c r="CI33" s="32">
        <v>6.8562563050999996</v>
      </c>
      <c r="CJ33" s="32">
        <v>1015.30515389</v>
      </c>
      <c r="CK33" s="32">
        <v>24121.399307</v>
      </c>
      <c r="CL33" s="32">
        <v>2447.31003074</v>
      </c>
      <c r="CM33" s="32">
        <f t="shared" si="0"/>
        <v>9924.6251106354612</v>
      </c>
      <c r="CN33" s="32">
        <f t="shared" si="1"/>
        <v>6458.9455032254609</v>
      </c>
    </row>
    <row r="34" spans="1:92" x14ac:dyDescent="0.25">
      <c r="A34" s="34">
        <v>37</v>
      </c>
      <c r="B34" t="s">
        <v>33</v>
      </c>
      <c r="C34" s="32">
        <v>49.518368483400003</v>
      </c>
      <c r="D34" s="32">
        <v>626.08849565000003</v>
      </c>
      <c r="E34" s="32">
        <v>528.34935915699998</v>
      </c>
      <c r="F34" s="32">
        <v>145.34418215299999</v>
      </c>
      <c r="G34" s="32">
        <v>1108.30197262</v>
      </c>
      <c r="H34" s="32">
        <v>612.70949801699999</v>
      </c>
      <c r="I34" s="32">
        <v>1727.8366836499999</v>
      </c>
      <c r="J34" s="32">
        <v>183.771264618</v>
      </c>
      <c r="K34" s="32">
        <v>4827.23830258</v>
      </c>
      <c r="L34" s="32">
        <v>760331.65196799999</v>
      </c>
      <c r="M34" s="32">
        <v>1.04552069256</v>
      </c>
      <c r="N34" s="32">
        <v>66.364481304099996</v>
      </c>
      <c r="O34" s="32">
        <v>8.7496135039299996E-2</v>
      </c>
      <c r="P34" s="32">
        <v>151.33034857499999</v>
      </c>
      <c r="Q34" s="32">
        <v>218.74005568499999</v>
      </c>
      <c r="R34" s="32">
        <v>3074.60429694</v>
      </c>
      <c r="S34" s="32">
        <v>858.15261649900003</v>
      </c>
      <c r="T34" s="32">
        <v>1475.3853449400001</v>
      </c>
      <c r="U34" s="32">
        <v>20.704856729500001</v>
      </c>
      <c r="V34" s="32">
        <v>783.315768607</v>
      </c>
      <c r="W34" s="32">
        <v>2.8943726539800001</v>
      </c>
      <c r="X34" s="32">
        <v>6431.9002209199998</v>
      </c>
      <c r="Y34" s="32">
        <v>7235.9299957200001</v>
      </c>
      <c r="Z34" s="32">
        <v>528.34942265799998</v>
      </c>
      <c r="AA34" s="32">
        <v>49.518305690299997</v>
      </c>
      <c r="AB34" s="32">
        <v>1086.55232935</v>
      </c>
      <c r="AC34" s="32">
        <v>183.77125078700001</v>
      </c>
      <c r="AD34" s="32">
        <v>760331.72892000002</v>
      </c>
      <c r="AE34" s="32">
        <v>625.705270412</v>
      </c>
      <c r="AF34" s="32">
        <v>780.27550775899999</v>
      </c>
      <c r="AG34" s="32">
        <v>1409.03950882</v>
      </c>
      <c r="AH34" s="32">
        <v>110.114383125</v>
      </c>
      <c r="AI34" s="32">
        <v>4478.30889596</v>
      </c>
      <c r="AJ34" s="32">
        <v>158360.55236599999</v>
      </c>
      <c r="AK34" s="32">
        <v>16360.5589626</v>
      </c>
      <c r="AL34" s="32">
        <v>33700.026933100002</v>
      </c>
      <c r="AM34" s="32">
        <v>2951.99328182</v>
      </c>
      <c r="AN34" s="32">
        <v>252.468995019</v>
      </c>
      <c r="AO34" s="32">
        <v>388.50416435199998</v>
      </c>
      <c r="AP34" s="32">
        <v>5.0145721604400002</v>
      </c>
      <c r="AQ34" s="32">
        <v>1832.5870741399999</v>
      </c>
      <c r="AR34" s="32">
        <v>85.741735811699996</v>
      </c>
      <c r="AS34" s="32">
        <v>1066.4158541500001</v>
      </c>
      <c r="AT34" s="32">
        <v>34807.128884700003</v>
      </c>
      <c r="AU34" s="32">
        <v>918.23231655100005</v>
      </c>
      <c r="AV34" s="32">
        <v>780.27545316500004</v>
      </c>
      <c r="AW34" s="32">
        <v>1409.04090094</v>
      </c>
      <c r="AX34" s="32">
        <v>604.36891066700002</v>
      </c>
      <c r="AY34" s="32">
        <v>12.140991357800001</v>
      </c>
      <c r="AZ34" s="32">
        <v>0</v>
      </c>
      <c r="BA34" s="32">
        <v>113.09619270899999</v>
      </c>
      <c r="BB34" s="32">
        <v>4478.3005602699996</v>
      </c>
      <c r="BC34" s="32">
        <v>0</v>
      </c>
      <c r="BD34" s="32">
        <v>158360.51287000001</v>
      </c>
      <c r="BE34" s="32">
        <v>16360.558019100001</v>
      </c>
      <c r="BF34" s="32">
        <v>0</v>
      </c>
      <c r="BG34" s="32">
        <v>1767.2462932200001</v>
      </c>
      <c r="BH34" s="32">
        <v>2.36503782635</v>
      </c>
      <c r="BI34" s="32">
        <v>18523.637426000001</v>
      </c>
      <c r="BJ34" s="32">
        <v>10.7344093718</v>
      </c>
      <c r="BK34" s="32">
        <v>3.6376551733100002</v>
      </c>
      <c r="BL34" s="32">
        <v>3007.2434542199999</v>
      </c>
      <c r="BM34" s="32">
        <v>76.105457334600004</v>
      </c>
      <c r="BN34" s="32">
        <v>6.25555264657</v>
      </c>
      <c r="BO34" s="32">
        <v>0.46501635644</v>
      </c>
      <c r="BP34" s="32">
        <v>2546.0883601800001</v>
      </c>
      <c r="BQ34" s="32">
        <v>947.44811828700006</v>
      </c>
      <c r="BR34" s="32">
        <v>68.315648817600007</v>
      </c>
      <c r="BS34" s="32">
        <v>0.711299072787</v>
      </c>
      <c r="BT34" s="32">
        <v>380.78258321499999</v>
      </c>
      <c r="BU34" s="32">
        <v>1.3253528959800001</v>
      </c>
      <c r="BV34" s="32">
        <v>317.70339738500002</v>
      </c>
      <c r="BW34" s="32">
        <v>17.5369252307</v>
      </c>
      <c r="BX34" s="32">
        <v>6.26261809919</v>
      </c>
      <c r="BY34" s="32">
        <v>1982.29937369</v>
      </c>
      <c r="BZ34" s="32">
        <v>59.1734093118</v>
      </c>
      <c r="CA34" s="32">
        <v>111.75694056499999</v>
      </c>
      <c r="CB34" s="32">
        <v>2.3360998782500002</v>
      </c>
      <c r="CC34" s="32">
        <v>1066.41631957</v>
      </c>
      <c r="CD34" s="32">
        <v>0</v>
      </c>
      <c r="CE34" s="32">
        <v>6.59347851279</v>
      </c>
      <c r="CF34" s="32">
        <v>178.48068291600001</v>
      </c>
      <c r="CG34" s="32">
        <v>565.782845866</v>
      </c>
      <c r="CH34" s="32">
        <v>4749.15815011</v>
      </c>
      <c r="CI34" s="32">
        <v>7.5402130896199999</v>
      </c>
      <c r="CJ34" s="32">
        <v>1884.90876323</v>
      </c>
      <c r="CK34" s="32">
        <v>42261.7812682</v>
      </c>
      <c r="CL34" s="32">
        <v>4695.8131242500003</v>
      </c>
      <c r="CM34" s="32">
        <f t="shared" si="0"/>
        <v>8601.0988650411909</v>
      </c>
      <c r="CN34" s="32">
        <f t="shared" si="1"/>
        <v>6055.0105048611913</v>
      </c>
    </row>
    <row r="35" spans="1:92" x14ac:dyDescent="0.25">
      <c r="A35" s="34">
        <v>38</v>
      </c>
      <c r="B35" t="s">
        <v>34</v>
      </c>
      <c r="C35" s="32">
        <v>4.7790547829500003</v>
      </c>
      <c r="D35" s="32">
        <v>43.816229971200002</v>
      </c>
      <c r="E35" s="32">
        <v>38.447564574600001</v>
      </c>
      <c r="F35" s="32">
        <v>12.3673983845</v>
      </c>
      <c r="G35" s="32">
        <v>54.8949813017</v>
      </c>
      <c r="H35" s="32">
        <v>44.556992309400002</v>
      </c>
      <c r="I35" s="32">
        <v>125.651070971</v>
      </c>
      <c r="J35" s="32">
        <v>7.5054791068500002</v>
      </c>
      <c r="K35" s="32">
        <v>233.68416714200001</v>
      </c>
      <c r="L35" s="32">
        <v>43832.696742499997</v>
      </c>
      <c r="M35" s="32">
        <v>4.57957073517E-2</v>
      </c>
      <c r="N35" s="32">
        <v>2.3293993958599999</v>
      </c>
      <c r="O35" s="32">
        <v>2.8693196546900001E-3</v>
      </c>
      <c r="P35" s="32">
        <v>4.7981038954999997</v>
      </c>
      <c r="Q35" s="32">
        <v>7.1732991137799997</v>
      </c>
      <c r="R35" s="32">
        <v>222.15674013</v>
      </c>
      <c r="S35" s="32">
        <v>46.8592854491</v>
      </c>
      <c r="T35" s="32">
        <v>74.945667724299994</v>
      </c>
      <c r="U35" s="32">
        <v>1.18571484834</v>
      </c>
      <c r="V35" s="32">
        <v>43.202237510300002</v>
      </c>
      <c r="W35" s="32">
        <v>0.14914430795</v>
      </c>
      <c r="X35" s="32">
        <v>328.47248225599998</v>
      </c>
      <c r="Y35" s="32">
        <v>372.86088877399999</v>
      </c>
      <c r="Z35" s="32">
        <v>38.447601565399999</v>
      </c>
      <c r="AA35" s="32">
        <v>4.7790618305199999</v>
      </c>
      <c r="AB35" s="32">
        <v>53.663687723899997</v>
      </c>
      <c r="AC35" s="32">
        <v>7.5054676133299996</v>
      </c>
      <c r="AD35" s="32">
        <v>43832.684814300002</v>
      </c>
      <c r="AE35" s="32">
        <v>29.413972595899999</v>
      </c>
      <c r="AF35" s="32">
        <v>66.845345979200005</v>
      </c>
      <c r="AG35" s="32">
        <v>141.97987708599999</v>
      </c>
      <c r="AH35" s="32">
        <v>8.3904288164099992</v>
      </c>
      <c r="AI35" s="32">
        <v>345.815108232</v>
      </c>
      <c r="AJ35" s="32">
        <v>15924.825529399999</v>
      </c>
      <c r="AK35" s="32">
        <v>1680.65910747</v>
      </c>
      <c r="AL35" s="32">
        <v>1884.3356246999999</v>
      </c>
      <c r="AM35" s="32">
        <v>445.74207473899997</v>
      </c>
      <c r="AN35" s="32">
        <v>32.345159446300002</v>
      </c>
      <c r="AO35" s="32">
        <v>44.788179764399999</v>
      </c>
      <c r="AP35" s="32">
        <v>0.67780840607799997</v>
      </c>
      <c r="AQ35" s="32">
        <v>212.38717201399999</v>
      </c>
      <c r="AR35" s="32">
        <v>13.4533862796</v>
      </c>
      <c r="AS35" s="32">
        <v>88.801936169900003</v>
      </c>
      <c r="AT35" s="32">
        <v>1943.7473458899999</v>
      </c>
      <c r="AU35" s="32">
        <v>79.598605501700007</v>
      </c>
      <c r="AV35" s="32">
        <v>66.845595232799994</v>
      </c>
      <c r="AW35" s="32">
        <v>141.97967191500001</v>
      </c>
      <c r="AX35" s="32">
        <v>32.211702706300002</v>
      </c>
      <c r="AY35" s="32">
        <v>1.14859635005</v>
      </c>
      <c r="AZ35" s="32">
        <v>0</v>
      </c>
      <c r="BA35" s="32">
        <v>8.5424300011599996</v>
      </c>
      <c r="BB35" s="32">
        <v>345.81434001000002</v>
      </c>
      <c r="BC35" s="32">
        <v>0</v>
      </c>
      <c r="BD35" s="32">
        <v>15924.8208493</v>
      </c>
      <c r="BE35" s="32">
        <v>1680.6586697600001</v>
      </c>
      <c r="BF35" s="32">
        <v>0</v>
      </c>
      <c r="BG35" s="32">
        <v>106.163563397</v>
      </c>
      <c r="BH35" s="32">
        <v>0.227047400811</v>
      </c>
      <c r="BI35" s="32">
        <v>1028.0436898200001</v>
      </c>
      <c r="BJ35" s="32">
        <v>0.97950607891899999</v>
      </c>
      <c r="BK35" s="32">
        <v>0.34706623945499998</v>
      </c>
      <c r="BL35" s="32">
        <v>450.37783828099998</v>
      </c>
      <c r="BM35" s="32">
        <v>5.7345457921399996</v>
      </c>
      <c r="BN35" s="32">
        <v>0.47601003428799998</v>
      </c>
      <c r="BO35" s="32">
        <v>4.7370830615399998E-2</v>
      </c>
      <c r="BP35" s="32">
        <v>208.05044834700001</v>
      </c>
      <c r="BQ35" s="32">
        <v>86.2109202635</v>
      </c>
      <c r="BR35" s="32">
        <v>4.9881691539300004</v>
      </c>
      <c r="BS35" s="32">
        <v>5.3482631713699998E-2</v>
      </c>
      <c r="BT35" s="32">
        <v>31.442577187800001</v>
      </c>
      <c r="BU35" s="32">
        <v>0.136583683835</v>
      </c>
      <c r="BV35" s="32">
        <v>35.262804745700002</v>
      </c>
      <c r="BW35" s="32">
        <v>1.8695825611600001</v>
      </c>
      <c r="BX35" s="32">
        <v>0.77278326337299996</v>
      </c>
      <c r="BY35" s="32">
        <v>224.599714366</v>
      </c>
      <c r="BZ35" s="32">
        <v>4.4725851710000004</v>
      </c>
      <c r="CA35" s="32">
        <v>15.432726952399999</v>
      </c>
      <c r="CB35" s="32">
        <v>0.17355961865</v>
      </c>
      <c r="CC35" s="32">
        <v>88.802016090999999</v>
      </c>
      <c r="CD35" s="32">
        <v>0</v>
      </c>
      <c r="CE35" s="32">
        <v>0.833401759282</v>
      </c>
      <c r="CF35" s="32">
        <v>15.7899913103</v>
      </c>
      <c r="CG35" s="32">
        <v>50.054160360600001</v>
      </c>
      <c r="CH35" s="32">
        <v>235.20984513299999</v>
      </c>
      <c r="CI35" s="32">
        <v>0.95951639394699995</v>
      </c>
      <c r="CJ35" s="32">
        <v>108.56326174100001</v>
      </c>
      <c r="CK35" s="32">
        <v>2323.7821066199999</v>
      </c>
      <c r="CL35" s="32">
        <v>226.19948602900001</v>
      </c>
      <c r="CM35" s="32">
        <f t="shared" si="0"/>
        <v>985.44443147327308</v>
      </c>
      <c r="CN35" s="32">
        <f t="shared" si="1"/>
        <v>777.39398312627304</v>
      </c>
    </row>
    <row r="36" spans="1:92" x14ac:dyDescent="0.25">
      <c r="A36" s="34">
        <v>39</v>
      </c>
      <c r="B36" t="s">
        <v>35</v>
      </c>
      <c r="C36" s="32">
        <v>70.443193220599994</v>
      </c>
      <c r="D36" s="32">
        <v>749.34188494199998</v>
      </c>
      <c r="E36" s="32">
        <v>635.97008334899999</v>
      </c>
      <c r="F36" s="32">
        <v>193.542688817</v>
      </c>
      <c r="G36" s="32">
        <v>1130.0886302399999</v>
      </c>
      <c r="H36" s="32">
        <v>1077.9354547299999</v>
      </c>
      <c r="I36" s="32">
        <v>3039.7731822999999</v>
      </c>
      <c r="J36" s="32">
        <v>156.89804483</v>
      </c>
      <c r="K36" s="32">
        <v>4819.4480429100004</v>
      </c>
      <c r="L36" s="32">
        <v>768895.82577</v>
      </c>
      <c r="M36" s="32">
        <v>1.08040559547</v>
      </c>
      <c r="N36" s="32">
        <v>68.172872596100007</v>
      </c>
      <c r="O36" s="32">
        <v>9.0476977458799998E-2</v>
      </c>
      <c r="P36" s="32">
        <v>156.938834617</v>
      </c>
      <c r="Q36" s="32">
        <v>226.192138301</v>
      </c>
      <c r="R36" s="32">
        <v>3721.7061892000002</v>
      </c>
      <c r="S36" s="32">
        <v>904.11754758999996</v>
      </c>
      <c r="T36" s="32">
        <v>1695.9223549000001</v>
      </c>
      <c r="U36" s="32">
        <v>25.1475684995</v>
      </c>
      <c r="V36" s="32">
        <v>999.89310754899998</v>
      </c>
      <c r="W36" s="32">
        <v>3.7191508523299999</v>
      </c>
      <c r="X36" s="32">
        <v>8272.8314354899994</v>
      </c>
      <c r="Y36" s="32">
        <v>9297.8717607199997</v>
      </c>
      <c r="Z36" s="32">
        <v>635.97017026499998</v>
      </c>
      <c r="AA36" s="32">
        <v>70.443225693299993</v>
      </c>
      <c r="AB36" s="32">
        <v>1103.86215786</v>
      </c>
      <c r="AC36" s="32">
        <v>156.89798066899999</v>
      </c>
      <c r="AD36" s="32">
        <v>768895.80959399999</v>
      </c>
      <c r="AE36" s="32">
        <v>627.857777801</v>
      </c>
      <c r="AF36" s="32">
        <v>1046.61031222</v>
      </c>
      <c r="AG36" s="32">
        <v>1829.11786495</v>
      </c>
      <c r="AH36" s="32">
        <v>137.239874168</v>
      </c>
      <c r="AI36" s="32">
        <v>5195.5895524699999</v>
      </c>
      <c r="AJ36" s="32">
        <v>205138.240689</v>
      </c>
      <c r="AK36" s="32">
        <v>21672.304661800001</v>
      </c>
      <c r="AL36" s="32">
        <v>35931.264047199998</v>
      </c>
      <c r="AM36" s="32">
        <v>5860.5434604900001</v>
      </c>
      <c r="AN36" s="32">
        <v>411.341845906</v>
      </c>
      <c r="AO36" s="32">
        <v>597.65953962399999</v>
      </c>
      <c r="AP36" s="32">
        <v>9.2200444239300001</v>
      </c>
      <c r="AQ36" s="32">
        <v>2806.7103215400002</v>
      </c>
      <c r="AR36" s="32">
        <v>156.08144577600001</v>
      </c>
      <c r="AS36" s="32">
        <v>1294.33623945</v>
      </c>
      <c r="AT36" s="32">
        <v>37102.934616099999</v>
      </c>
      <c r="AU36" s="32">
        <v>1240.1805024499999</v>
      </c>
      <c r="AV36" s="32">
        <v>1046.60898703</v>
      </c>
      <c r="AW36" s="32">
        <v>1829.1176616400001</v>
      </c>
      <c r="AX36" s="32">
        <v>663.11192645699998</v>
      </c>
      <c r="AY36" s="32">
        <v>17.288866517599999</v>
      </c>
      <c r="AZ36" s="32">
        <v>0</v>
      </c>
      <c r="BA36" s="32">
        <v>141.04929341499999</v>
      </c>
      <c r="BB36" s="32">
        <v>5195.5860690500003</v>
      </c>
      <c r="BC36" s="32">
        <v>0</v>
      </c>
      <c r="BD36" s="32">
        <v>205138.28568599999</v>
      </c>
      <c r="BE36" s="32">
        <v>21672.304284900001</v>
      </c>
      <c r="BF36" s="32">
        <v>0</v>
      </c>
      <c r="BG36" s="32">
        <v>1951.6785323700001</v>
      </c>
      <c r="BH36" s="32">
        <v>3.3989689925</v>
      </c>
      <c r="BI36" s="32">
        <v>20842.463302100001</v>
      </c>
      <c r="BJ36" s="32">
        <v>17.932408202000001</v>
      </c>
      <c r="BK36" s="32">
        <v>5.6462344603599997</v>
      </c>
      <c r="BL36" s="32">
        <v>5942.5073237300003</v>
      </c>
      <c r="BM36" s="32">
        <v>131.79898173199999</v>
      </c>
      <c r="BN36" s="32">
        <v>10.485303803900001</v>
      </c>
      <c r="BO36" s="32">
        <v>0.73759470677100003</v>
      </c>
      <c r="BP36" s="32">
        <v>4226.8592147999998</v>
      </c>
      <c r="BQ36" s="32">
        <v>1561.89014159</v>
      </c>
      <c r="BR36" s="32">
        <v>119.897435712</v>
      </c>
      <c r="BS36" s="32">
        <v>1.2248942518699999</v>
      </c>
      <c r="BT36" s="32">
        <v>628.78651106999996</v>
      </c>
      <c r="BU36" s="32">
        <v>1.74249493655</v>
      </c>
      <c r="BV36" s="32">
        <v>512.43732583799999</v>
      </c>
      <c r="BW36" s="32">
        <v>22.236272986199999</v>
      </c>
      <c r="BX36" s="32">
        <v>11.311811468</v>
      </c>
      <c r="BY36" s="32">
        <v>3037.43164828</v>
      </c>
      <c r="BZ36" s="32">
        <v>101.503423274</v>
      </c>
      <c r="CA36" s="32">
        <v>199.69529879199999</v>
      </c>
      <c r="CB36" s="32">
        <v>4.0619824062000003</v>
      </c>
      <c r="CC36" s="32">
        <v>1294.3364342</v>
      </c>
      <c r="CD36" s="32">
        <v>0</v>
      </c>
      <c r="CE36" s="32">
        <v>11.159305438900001</v>
      </c>
      <c r="CF36" s="32">
        <v>244.714401866</v>
      </c>
      <c r="CG36" s="32">
        <v>775.74363300699997</v>
      </c>
      <c r="CH36" s="32">
        <v>5104.86525497</v>
      </c>
      <c r="CI36" s="32">
        <v>12.8069291259</v>
      </c>
      <c r="CJ36" s="32">
        <v>2063.49884234</v>
      </c>
      <c r="CK36" s="32">
        <v>46626.982945199998</v>
      </c>
      <c r="CL36" s="32">
        <v>4879.3247888300002</v>
      </c>
      <c r="CM36" s="32">
        <f t="shared" si="0"/>
        <v>14979.695438660001</v>
      </c>
      <c r="CN36" s="32">
        <f t="shared" si="1"/>
        <v>10752.836223860002</v>
      </c>
    </row>
    <row r="37" spans="1:92" x14ac:dyDescent="0.25">
      <c r="A37" s="34">
        <v>40</v>
      </c>
      <c r="B37" t="s">
        <v>36</v>
      </c>
      <c r="C37" s="32">
        <v>22.603122575899999</v>
      </c>
      <c r="D37" s="32">
        <v>209.73460527099999</v>
      </c>
      <c r="E37" s="32">
        <v>176.801220145</v>
      </c>
      <c r="F37" s="32">
        <v>60.860978909499998</v>
      </c>
      <c r="G37" s="32">
        <v>330.83970403299998</v>
      </c>
      <c r="H37" s="32">
        <v>300.03663304399998</v>
      </c>
      <c r="I37" s="32">
        <v>846.09737806400005</v>
      </c>
      <c r="J37" s="32">
        <v>42.563370401500002</v>
      </c>
      <c r="K37" s="32">
        <v>1306.46990701</v>
      </c>
      <c r="L37" s="32">
        <v>253900.85758499999</v>
      </c>
      <c r="M37" s="32">
        <v>0.44917789005699998</v>
      </c>
      <c r="N37" s="32">
        <v>24.4669656813</v>
      </c>
      <c r="O37" s="32">
        <v>3.6831198835400002E-2</v>
      </c>
      <c r="P37" s="32">
        <v>67.161937475299993</v>
      </c>
      <c r="Q37" s="32">
        <v>92.0780822814</v>
      </c>
      <c r="R37" s="32">
        <v>1116.5245962399999</v>
      </c>
      <c r="S37" s="32">
        <v>252.96037043800001</v>
      </c>
      <c r="T37" s="32">
        <v>392.24556035799998</v>
      </c>
      <c r="U37" s="32">
        <v>7.6741538943799998</v>
      </c>
      <c r="V37" s="32">
        <v>228.484735943</v>
      </c>
      <c r="W37" s="32">
        <v>0.96396142781600003</v>
      </c>
      <c r="X37" s="32">
        <v>2173.7404649099999</v>
      </c>
      <c r="Y37" s="32">
        <v>2409.9027293099998</v>
      </c>
      <c r="Z37" s="32">
        <v>176.801408321</v>
      </c>
      <c r="AA37" s="32">
        <v>22.6031224026</v>
      </c>
      <c r="AB37" s="32">
        <v>322.71656278699999</v>
      </c>
      <c r="AC37" s="32">
        <v>42.563261359499997</v>
      </c>
      <c r="AD37" s="32">
        <v>253900.83461600001</v>
      </c>
      <c r="AE37" s="32">
        <v>139.293205887</v>
      </c>
      <c r="AF37" s="32">
        <v>322.55526968100003</v>
      </c>
      <c r="AG37" s="32">
        <v>664.78119472499998</v>
      </c>
      <c r="AH37" s="32">
        <v>41.536274910899998</v>
      </c>
      <c r="AI37" s="32">
        <v>1790.9913600699999</v>
      </c>
      <c r="AJ37" s="32">
        <v>74355.166463100002</v>
      </c>
      <c r="AK37" s="32">
        <v>8077.7257927700002</v>
      </c>
      <c r="AL37" s="32">
        <v>10148.129121600001</v>
      </c>
      <c r="AM37" s="32">
        <v>1921.92638164</v>
      </c>
      <c r="AN37" s="32">
        <v>117.556468413</v>
      </c>
      <c r="AO37" s="32">
        <v>158.15426044599999</v>
      </c>
      <c r="AP37" s="32">
        <v>3.0265237147600001</v>
      </c>
      <c r="AQ37" s="32">
        <v>735.61771136899995</v>
      </c>
      <c r="AR37" s="32">
        <v>59.884975423199997</v>
      </c>
      <c r="AS37" s="32">
        <v>482.02802334900002</v>
      </c>
      <c r="AT37" s="32">
        <v>10383.2740178</v>
      </c>
      <c r="AU37" s="32">
        <v>383.64588288700003</v>
      </c>
      <c r="AV37" s="32">
        <v>322.555275693</v>
      </c>
      <c r="AW37" s="32">
        <v>664.78141639700004</v>
      </c>
      <c r="AX37" s="32">
        <v>187.165572427</v>
      </c>
      <c r="AY37" s="32">
        <v>5.6481971014700001</v>
      </c>
      <c r="AZ37" s="32">
        <v>0</v>
      </c>
      <c r="BA37" s="32">
        <v>42.537030056500001</v>
      </c>
      <c r="BB37" s="32">
        <v>1790.99313164</v>
      </c>
      <c r="BC37" s="32">
        <v>0</v>
      </c>
      <c r="BD37" s="32">
        <v>74355.163597699997</v>
      </c>
      <c r="BE37" s="32">
        <v>8077.7297856100004</v>
      </c>
      <c r="BF37" s="32">
        <v>0</v>
      </c>
      <c r="BG37" s="32">
        <v>560.94112194100001</v>
      </c>
      <c r="BH37" s="32">
        <v>0.88829389033299999</v>
      </c>
      <c r="BI37" s="32">
        <v>5818.72028847</v>
      </c>
      <c r="BJ37" s="32">
        <v>4.9144839210300004</v>
      </c>
      <c r="BK37" s="32">
        <v>1.6715133336000001</v>
      </c>
      <c r="BL37" s="32">
        <v>1948.2090150199999</v>
      </c>
      <c r="BM37" s="32">
        <v>36.589656433800002</v>
      </c>
      <c r="BN37" s="32">
        <v>3.0369106285699998</v>
      </c>
      <c r="BO37" s="32">
        <v>0.205467212426</v>
      </c>
      <c r="BP37" s="32">
        <v>1229.58309235</v>
      </c>
      <c r="BQ37" s="32">
        <v>430.89322832300002</v>
      </c>
      <c r="BR37" s="32">
        <v>33.354340137599998</v>
      </c>
      <c r="BS37" s="32">
        <v>0.34066207704000001</v>
      </c>
      <c r="BT37" s="32">
        <v>172.54793696199999</v>
      </c>
      <c r="BU37" s="32">
        <v>0.44565893127299999</v>
      </c>
      <c r="BV37" s="32">
        <v>142.27278933900001</v>
      </c>
      <c r="BW37" s="32">
        <v>5.4343237468499996</v>
      </c>
      <c r="BX37" s="32">
        <v>3.6324251523600002</v>
      </c>
      <c r="BY37" s="32">
        <v>807.273667811</v>
      </c>
      <c r="BZ37" s="32">
        <v>28.057105277800002</v>
      </c>
      <c r="CA37" s="32">
        <v>72.514972089300002</v>
      </c>
      <c r="CB37" s="32">
        <v>1.1340014424</v>
      </c>
      <c r="CC37" s="32">
        <v>482.02711727000002</v>
      </c>
      <c r="CD37" s="32">
        <v>0</v>
      </c>
      <c r="CE37" s="32">
        <v>3.7823491759699999</v>
      </c>
      <c r="CF37" s="32">
        <v>83.888474062</v>
      </c>
      <c r="CG37" s="32">
        <v>265.92724362000001</v>
      </c>
      <c r="CH37" s="32">
        <v>1374.3794794099999</v>
      </c>
      <c r="CI37" s="32">
        <v>4.33601003344</v>
      </c>
      <c r="CJ37" s="32">
        <v>602.45717558900003</v>
      </c>
      <c r="CK37" s="32">
        <v>12885.240004499999</v>
      </c>
      <c r="CL37" s="32">
        <v>1331.7981325799999</v>
      </c>
      <c r="CM37" s="32">
        <f t="shared" si="0"/>
        <v>4492.1064007456598</v>
      </c>
      <c r="CN37" s="32">
        <f t="shared" si="1"/>
        <v>3262.52330839566</v>
      </c>
    </row>
    <row r="38" spans="1:92" x14ac:dyDescent="0.25">
      <c r="A38" s="34">
        <v>41</v>
      </c>
      <c r="B38" t="s">
        <v>37</v>
      </c>
      <c r="C38" s="32">
        <v>13.7499340731</v>
      </c>
      <c r="D38" s="32">
        <v>132.63796688299999</v>
      </c>
      <c r="E38" s="32">
        <v>112.174417917</v>
      </c>
      <c r="F38" s="32">
        <v>37.324218851700003</v>
      </c>
      <c r="G38" s="32">
        <v>213.85478959400001</v>
      </c>
      <c r="H38" s="32">
        <v>206.23855268</v>
      </c>
      <c r="I38" s="32">
        <v>581.59105616900001</v>
      </c>
      <c r="J38" s="32">
        <v>26.863102794100001</v>
      </c>
      <c r="K38" s="32">
        <v>855.21159080400002</v>
      </c>
      <c r="L38" s="32">
        <v>154584.026484</v>
      </c>
      <c r="M38" s="32">
        <v>0.14591616852</v>
      </c>
      <c r="N38" s="32">
        <v>8.1408494098799995</v>
      </c>
      <c r="O38" s="32">
        <v>1.2013577675099999E-2</v>
      </c>
      <c r="P38" s="32">
        <v>21.747174637299999</v>
      </c>
      <c r="Q38" s="32">
        <v>30.0339858482</v>
      </c>
      <c r="R38" s="32">
        <v>698.41360801999997</v>
      </c>
      <c r="S38" s="32">
        <v>163.22366122</v>
      </c>
      <c r="T38" s="32">
        <v>249.34950453100001</v>
      </c>
      <c r="U38" s="32">
        <v>4.5704136041799996</v>
      </c>
      <c r="V38" s="32">
        <v>146.38313752100001</v>
      </c>
      <c r="W38" s="32">
        <v>0.60542253798500001</v>
      </c>
      <c r="X38" s="32">
        <v>1362.6050998000001</v>
      </c>
      <c r="Y38" s="32">
        <v>1513.55964139</v>
      </c>
      <c r="Z38" s="32">
        <v>112.174479639</v>
      </c>
      <c r="AA38" s="32">
        <v>13.7499332903</v>
      </c>
      <c r="AB38" s="32">
        <v>209.13958932</v>
      </c>
      <c r="AC38" s="32">
        <v>26.863132581799999</v>
      </c>
      <c r="AD38" s="32">
        <v>154584.02542300001</v>
      </c>
      <c r="AE38" s="32">
        <v>94.825964171999999</v>
      </c>
      <c r="AF38" s="32">
        <v>198.49718159099999</v>
      </c>
      <c r="AG38" s="32">
        <v>403.82571426200002</v>
      </c>
      <c r="AH38" s="32">
        <v>25.841095581299999</v>
      </c>
      <c r="AI38" s="32">
        <v>1254.08035991</v>
      </c>
      <c r="AJ38" s="32">
        <v>45118.8814633</v>
      </c>
      <c r="AK38" s="32">
        <v>4955.44195442</v>
      </c>
      <c r="AL38" s="32">
        <v>6526.5296460400004</v>
      </c>
      <c r="AM38" s="32">
        <v>1131.6205796700001</v>
      </c>
      <c r="AN38" s="32">
        <v>81.247581274599995</v>
      </c>
      <c r="AO38" s="32">
        <v>117.68319431899999</v>
      </c>
      <c r="AP38" s="32">
        <v>1.79931272934</v>
      </c>
      <c r="AQ38" s="32">
        <v>554.14140989600003</v>
      </c>
      <c r="AR38" s="32">
        <v>31.238740871600001</v>
      </c>
      <c r="AS38" s="32">
        <v>321.229868232</v>
      </c>
      <c r="AT38" s="32">
        <v>6683.71917106</v>
      </c>
      <c r="AU38" s="32">
        <v>235.68703812999999</v>
      </c>
      <c r="AV38" s="32">
        <v>198.49761532100001</v>
      </c>
      <c r="AW38" s="32">
        <v>403.82524191599998</v>
      </c>
      <c r="AX38" s="32">
        <v>118.144037258</v>
      </c>
      <c r="AY38" s="32">
        <v>3.3803646947899999</v>
      </c>
      <c r="AZ38" s="32">
        <v>0</v>
      </c>
      <c r="BA38" s="32">
        <v>26.4584630696</v>
      </c>
      <c r="BB38" s="32">
        <v>1254.08730238</v>
      </c>
      <c r="BC38" s="32">
        <v>0</v>
      </c>
      <c r="BD38" s="32">
        <v>45118.883681200001</v>
      </c>
      <c r="BE38" s="32">
        <v>4955.4445435500002</v>
      </c>
      <c r="BF38" s="32">
        <v>0</v>
      </c>
      <c r="BG38" s="32">
        <v>357.52022689900002</v>
      </c>
      <c r="BH38" s="32">
        <v>0.68884765988300001</v>
      </c>
      <c r="BI38" s="32">
        <v>3696.3780791700001</v>
      </c>
      <c r="BJ38" s="32">
        <v>3.47520188344</v>
      </c>
      <c r="BK38" s="32">
        <v>1.16544913191</v>
      </c>
      <c r="BL38" s="32">
        <v>1149.4901772400001</v>
      </c>
      <c r="BM38" s="32">
        <v>25.339856195900001</v>
      </c>
      <c r="BN38" s="32">
        <v>2.0810052344500001</v>
      </c>
      <c r="BO38" s="32">
        <v>0.146939512414</v>
      </c>
      <c r="BP38" s="32">
        <v>842.88412999299999</v>
      </c>
      <c r="BQ38" s="32">
        <v>304.91962315900003</v>
      </c>
      <c r="BR38" s="32">
        <v>22.955290435999999</v>
      </c>
      <c r="BS38" s="32">
        <v>0.236236499017</v>
      </c>
      <c r="BT38" s="32">
        <v>122.543401171</v>
      </c>
      <c r="BU38" s="32">
        <v>0.364163658946</v>
      </c>
      <c r="BV38" s="32">
        <v>100.950929739</v>
      </c>
      <c r="BW38" s="32">
        <v>4.6446992187999996</v>
      </c>
      <c r="BX38" s="32">
        <v>2.2144883069299999</v>
      </c>
      <c r="BY38" s="32">
        <v>602.98628912200002</v>
      </c>
      <c r="BZ38" s="32">
        <v>19.5456550587</v>
      </c>
      <c r="CA38" s="32">
        <v>39.893399506999998</v>
      </c>
      <c r="CB38" s="32">
        <v>0.78175236432600004</v>
      </c>
      <c r="CC38" s="32">
        <v>321.23033818900001</v>
      </c>
      <c r="CD38" s="32">
        <v>0</v>
      </c>
      <c r="CE38" s="32">
        <v>2.2405395620199999</v>
      </c>
      <c r="CF38" s="32">
        <v>56.796416658699997</v>
      </c>
      <c r="CG38" s="32">
        <v>180.04460005199999</v>
      </c>
      <c r="CH38" s="32">
        <v>885.15383395900005</v>
      </c>
      <c r="CI38" s="32">
        <v>2.5761972383099998</v>
      </c>
      <c r="CJ38" s="32">
        <v>384.23353448900002</v>
      </c>
      <c r="CK38" s="32">
        <v>8227.2901543000007</v>
      </c>
      <c r="CL38" s="32">
        <v>863.38676701099996</v>
      </c>
      <c r="CM38" s="32">
        <f t="shared" si="0"/>
        <v>2942.3881073279304</v>
      </c>
      <c r="CN38" s="32">
        <f t="shared" si="1"/>
        <v>2099.5039773349304</v>
      </c>
    </row>
    <row r="39" spans="1:92" x14ac:dyDescent="0.25">
      <c r="A39" s="34">
        <v>42</v>
      </c>
      <c r="B39" t="s">
        <v>131</v>
      </c>
      <c r="C39" s="32">
        <v>43.680631845500002</v>
      </c>
      <c r="D39" s="32">
        <v>450.507317597</v>
      </c>
      <c r="E39" s="32">
        <v>386.20091969399999</v>
      </c>
      <c r="F39" s="32">
        <v>118.647352445</v>
      </c>
      <c r="G39" s="32">
        <v>675.24470301300005</v>
      </c>
      <c r="H39" s="32">
        <v>415.81030199999998</v>
      </c>
      <c r="I39" s="32">
        <v>1172.5881100700001</v>
      </c>
      <c r="J39" s="32">
        <v>106.65266663200001</v>
      </c>
      <c r="K39" s="32">
        <v>2859.7382572900001</v>
      </c>
      <c r="L39" s="32">
        <v>499648.71730199998</v>
      </c>
      <c r="M39" s="32">
        <v>0.66734611360899998</v>
      </c>
      <c r="N39" s="32">
        <v>37.4733993639</v>
      </c>
      <c r="O39" s="32">
        <v>4.8045299131600001E-2</v>
      </c>
      <c r="P39" s="32">
        <v>81.972504880299994</v>
      </c>
      <c r="Q39" s="32">
        <v>120.113221334</v>
      </c>
      <c r="R39" s="32">
        <v>2265.8861531100001</v>
      </c>
      <c r="S39" s="32">
        <v>540.63025058899996</v>
      </c>
      <c r="T39" s="32">
        <v>948.111314655</v>
      </c>
      <c r="U39" s="32">
        <v>14.919390585</v>
      </c>
      <c r="V39" s="32">
        <v>544.49026274400001</v>
      </c>
      <c r="W39" s="32">
        <v>1.96548376338</v>
      </c>
      <c r="X39" s="32">
        <v>4354.2947014000001</v>
      </c>
      <c r="Y39" s="32">
        <v>4913.70915685</v>
      </c>
      <c r="Z39" s="32">
        <v>386.20166860500001</v>
      </c>
      <c r="AA39" s="32">
        <v>43.680630364000002</v>
      </c>
      <c r="AB39" s="32">
        <v>659.65861467100001</v>
      </c>
      <c r="AC39" s="32">
        <v>106.65271428600001</v>
      </c>
      <c r="AD39" s="32">
        <v>499648.80295400001</v>
      </c>
      <c r="AE39" s="32">
        <v>366.14817789799997</v>
      </c>
      <c r="AF39" s="32">
        <v>643.01489861100004</v>
      </c>
      <c r="AG39" s="32">
        <v>1293.0604935700001</v>
      </c>
      <c r="AH39" s="32">
        <v>83.876734555499993</v>
      </c>
      <c r="AI39" s="32">
        <v>4069.25247855</v>
      </c>
      <c r="AJ39" s="32">
        <v>145091.04662800001</v>
      </c>
      <c r="AK39" s="32">
        <v>15248.5786255</v>
      </c>
      <c r="AL39" s="32">
        <v>21507.142540100001</v>
      </c>
      <c r="AM39" s="32">
        <v>3282.5321357399998</v>
      </c>
      <c r="AN39" s="32">
        <v>259.14811598900002</v>
      </c>
      <c r="AO39" s="32">
        <v>380.59406281999998</v>
      </c>
      <c r="AP39" s="32">
        <v>5.2483567322200004</v>
      </c>
      <c r="AQ39" s="32">
        <v>1796.9879614199999</v>
      </c>
      <c r="AR39" s="32">
        <v>130.021898271</v>
      </c>
      <c r="AS39" s="32">
        <v>902.64404833200001</v>
      </c>
      <c r="AT39" s="32">
        <v>22223.116782900001</v>
      </c>
      <c r="AU39" s="32">
        <v>762.03304238600003</v>
      </c>
      <c r="AV39" s="32">
        <v>643.01428257700002</v>
      </c>
      <c r="AW39" s="32">
        <v>1293.0617292500001</v>
      </c>
      <c r="AX39" s="32">
        <v>384.49540834599998</v>
      </c>
      <c r="AY39" s="32">
        <v>10.642654694899999</v>
      </c>
      <c r="AZ39" s="32">
        <v>0</v>
      </c>
      <c r="BA39" s="32">
        <v>85.890219438000003</v>
      </c>
      <c r="BB39" s="32">
        <v>4069.2465498900001</v>
      </c>
      <c r="BC39" s="32">
        <v>0</v>
      </c>
      <c r="BD39" s="32">
        <v>145091.08272000001</v>
      </c>
      <c r="BE39" s="32">
        <v>15248.574546399999</v>
      </c>
      <c r="BF39" s="32">
        <v>0</v>
      </c>
      <c r="BG39" s="32">
        <v>1172.86104667</v>
      </c>
      <c r="BH39" s="32">
        <v>2.0220492652900002</v>
      </c>
      <c r="BI39" s="32">
        <v>12076.419954000001</v>
      </c>
      <c r="BJ39" s="32">
        <v>8.7212578167700006</v>
      </c>
      <c r="BK39" s="32">
        <v>3.3117853255299998</v>
      </c>
      <c r="BL39" s="32">
        <v>3331.7950226500002</v>
      </c>
      <c r="BM39" s="32">
        <v>53.230468716499999</v>
      </c>
      <c r="BN39" s="32">
        <v>4.6469932763299999</v>
      </c>
      <c r="BO39" s="32">
        <v>0.42372157089399998</v>
      </c>
      <c r="BP39" s="32">
        <v>1985.3481555599999</v>
      </c>
      <c r="BQ39" s="32">
        <v>774.68312508500003</v>
      </c>
      <c r="BR39" s="32">
        <v>46.520115219700003</v>
      </c>
      <c r="BS39" s="32">
        <v>0.49868340895199997</v>
      </c>
      <c r="BT39" s="32">
        <v>287.34889593499997</v>
      </c>
      <c r="BU39" s="32">
        <v>1.2111039785</v>
      </c>
      <c r="BV39" s="32">
        <v>307.46623034700002</v>
      </c>
      <c r="BW39" s="32">
        <v>16.225224428800001</v>
      </c>
      <c r="BX39" s="32">
        <v>6.1756247677999996</v>
      </c>
      <c r="BY39" s="32">
        <v>1923.8223891800001</v>
      </c>
      <c r="BZ39" s="32">
        <v>41.432878020099999</v>
      </c>
      <c r="CA39" s="32">
        <v>149.34144734700001</v>
      </c>
      <c r="CB39" s="32">
        <v>1.6235587624100001</v>
      </c>
      <c r="CC39" s="32">
        <v>902.64388013099995</v>
      </c>
      <c r="CD39" s="32">
        <v>0</v>
      </c>
      <c r="CE39" s="32">
        <v>7.02430893876</v>
      </c>
      <c r="CF39" s="32">
        <v>174.641683779</v>
      </c>
      <c r="CG39" s="32">
        <v>553.61379133100002</v>
      </c>
      <c r="CH39" s="32">
        <v>2929.1693439800001</v>
      </c>
      <c r="CI39" s="32">
        <v>8.0685081087300006</v>
      </c>
      <c r="CJ39" s="32">
        <v>1235.43026087</v>
      </c>
      <c r="CK39" s="32">
        <v>27256.928591100001</v>
      </c>
      <c r="CL39" s="32">
        <v>2826.7671340000002</v>
      </c>
      <c r="CM39" s="32">
        <f t="shared" si="0"/>
        <v>8171.1657645898003</v>
      </c>
      <c r="CN39" s="32">
        <f t="shared" si="1"/>
        <v>6185.8176090298002</v>
      </c>
    </row>
    <row r="40" spans="1:92" x14ac:dyDescent="0.25">
      <c r="A40" s="34">
        <v>44</v>
      </c>
      <c r="B40" t="s">
        <v>39</v>
      </c>
      <c r="C40" s="32">
        <v>1.5997557768699999</v>
      </c>
      <c r="D40" s="32">
        <v>16.722954573300001</v>
      </c>
      <c r="E40" s="32">
        <v>13.222684364299999</v>
      </c>
      <c r="F40" s="32">
        <v>4.3493466334899997</v>
      </c>
      <c r="G40" s="32">
        <v>29.110664727500001</v>
      </c>
      <c r="H40" s="32">
        <v>43.865615643600002</v>
      </c>
      <c r="I40" s="32">
        <v>123.69941055</v>
      </c>
      <c r="J40" s="32">
        <v>2.87674562686</v>
      </c>
      <c r="K40" s="32">
        <v>109.312175123</v>
      </c>
      <c r="L40" s="32">
        <v>24930.592354199998</v>
      </c>
      <c r="M40" s="32">
        <v>6.88620924568E-2</v>
      </c>
      <c r="N40" s="32">
        <v>3.2852750037299998</v>
      </c>
      <c r="O40" s="32">
        <v>3.9415583191900003E-3</v>
      </c>
      <c r="P40" s="32">
        <v>6.4997423835300001</v>
      </c>
      <c r="Q40" s="32">
        <v>9.8538770552500008</v>
      </c>
      <c r="R40" s="32">
        <v>83.875971018000001</v>
      </c>
      <c r="S40" s="32">
        <v>20.463985740999998</v>
      </c>
      <c r="T40" s="32">
        <v>70.151569413700003</v>
      </c>
      <c r="U40" s="32">
        <v>1.64095039235</v>
      </c>
      <c r="V40" s="32">
        <v>53.818499155300003</v>
      </c>
      <c r="W40" s="32">
        <v>0.180962775464</v>
      </c>
      <c r="X40" s="32">
        <v>396.94967715799999</v>
      </c>
      <c r="Y40" s="32">
        <v>452.40760034499999</v>
      </c>
      <c r="Z40" s="32">
        <v>13.2226325877</v>
      </c>
      <c r="AA40" s="32">
        <v>1.59975343737</v>
      </c>
      <c r="AB40" s="32">
        <v>27.400875929000001</v>
      </c>
      <c r="AC40" s="32">
        <v>2.8767422006099999</v>
      </c>
      <c r="AD40" s="32">
        <v>24930.579499899999</v>
      </c>
      <c r="AE40" s="32">
        <v>13.0477775825</v>
      </c>
      <c r="AF40" s="32">
        <v>23.8937435339</v>
      </c>
      <c r="AG40" s="32">
        <v>48.311633721600003</v>
      </c>
      <c r="AH40" s="32">
        <v>3.0332269967899999</v>
      </c>
      <c r="AI40" s="32">
        <v>310.10004857799998</v>
      </c>
      <c r="AJ40" s="32">
        <v>5362.1833854099996</v>
      </c>
      <c r="AK40" s="32">
        <v>628.461529552</v>
      </c>
      <c r="AL40" s="32">
        <v>810.69400820299995</v>
      </c>
      <c r="AM40" s="32">
        <v>135.38749862500001</v>
      </c>
      <c r="AN40" s="32">
        <v>16.051453995599999</v>
      </c>
      <c r="AO40" s="32">
        <v>25.113172267500001</v>
      </c>
      <c r="AP40" s="32">
        <v>0.22879536505500001</v>
      </c>
      <c r="AQ40" s="32">
        <v>118.53151984100001</v>
      </c>
      <c r="AR40" s="32">
        <v>3.52141153618</v>
      </c>
      <c r="AS40" s="32">
        <v>73.726024003500001</v>
      </c>
      <c r="AT40" s="32">
        <v>811.38866671799997</v>
      </c>
      <c r="AU40" s="32">
        <v>28.5139205318</v>
      </c>
      <c r="AV40" s="32">
        <v>23.893654791500001</v>
      </c>
      <c r="AW40" s="32">
        <v>48.311658366000003</v>
      </c>
      <c r="AX40" s="32">
        <v>18.523978538800002</v>
      </c>
      <c r="AY40" s="32">
        <v>0.395808750667</v>
      </c>
      <c r="AZ40" s="32">
        <v>0</v>
      </c>
      <c r="BA40" s="32">
        <v>3.2181196236599998</v>
      </c>
      <c r="BB40" s="32">
        <v>310.10134945499999</v>
      </c>
      <c r="BC40" s="32">
        <v>0</v>
      </c>
      <c r="BD40" s="32">
        <v>5362.18362024</v>
      </c>
      <c r="BE40" s="32">
        <v>628.46221388000004</v>
      </c>
      <c r="BF40" s="32">
        <v>0</v>
      </c>
      <c r="BG40" s="32">
        <v>44.281171958400002</v>
      </c>
      <c r="BH40" s="32">
        <v>0.179206328567</v>
      </c>
      <c r="BI40" s="32">
        <v>613.752150347</v>
      </c>
      <c r="BJ40" s="32">
        <v>0.74122348281100003</v>
      </c>
      <c r="BK40" s="32">
        <v>0.26043694009399998</v>
      </c>
      <c r="BL40" s="32">
        <v>139.68139969200001</v>
      </c>
      <c r="BM40" s="32">
        <v>5.4582543599799997</v>
      </c>
      <c r="BN40" s="32">
        <v>0.45936935773999998</v>
      </c>
      <c r="BO40" s="32">
        <v>3.19196853297E-2</v>
      </c>
      <c r="BP40" s="32">
        <v>185.121892866</v>
      </c>
      <c r="BQ40" s="32">
        <v>65.552835044600002</v>
      </c>
      <c r="BR40" s="32">
        <v>4.89454324081</v>
      </c>
      <c r="BS40" s="32">
        <v>5.1332861596100003E-2</v>
      </c>
      <c r="BT40" s="32">
        <v>27.501326996500001</v>
      </c>
      <c r="BU40" s="32">
        <v>0.101631946266</v>
      </c>
      <c r="BV40" s="32">
        <v>20.104713091299999</v>
      </c>
      <c r="BW40" s="32">
        <v>1.34153769551</v>
      </c>
      <c r="BX40" s="32">
        <v>0.32044671930200003</v>
      </c>
      <c r="BY40" s="32">
        <v>129.97306110400001</v>
      </c>
      <c r="BZ40" s="32">
        <v>4.2594946719099998</v>
      </c>
      <c r="CA40" s="32">
        <v>5.43163339002</v>
      </c>
      <c r="CB40" s="32">
        <v>0.16784296378300001</v>
      </c>
      <c r="CC40" s="32">
        <v>73.725599586599998</v>
      </c>
      <c r="CD40" s="32">
        <v>0</v>
      </c>
      <c r="CE40" s="32">
        <v>0.25108724794699999</v>
      </c>
      <c r="CF40" s="32">
        <v>14.312413531700001</v>
      </c>
      <c r="CG40" s="32">
        <v>45.369835829099998</v>
      </c>
      <c r="CH40" s="32">
        <v>156.420269375</v>
      </c>
      <c r="CI40" s="32">
        <v>0.28667914732900002</v>
      </c>
      <c r="CJ40" s="32">
        <v>51.8442642308</v>
      </c>
      <c r="CK40" s="32">
        <v>1273.6503551200001</v>
      </c>
      <c r="CL40" s="32">
        <v>131.416511942</v>
      </c>
      <c r="CM40" s="32">
        <f t="shared" si="0"/>
        <v>526.08126881592204</v>
      </c>
      <c r="CN40" s="32">
        <f t="shared" si="1"/>
        <v>340.95937594992205</v>
      </c>
    </row>
    <row r="41" spans="1:92" x14ac:dyDescent="0.25">
      <c r="A41" s="34">
        <v>45</v>
      </c>
      <c r="B41" t="s">
        <v>40</v>
      </c>
      <c r="C41" s="32">
        <v>25.916087537300001</v>
      </c>
      <c r="D41" s="32">
        <v>241.701637396</v>
      </c>
      <c r="E41" s="32">
        <v>208.60602147399999</v>
      </c>
      <c r="F41" s="32">
        <v>68.467556373700006</v>
      </c>
      <c r="G41" s="32">
        <v>327.51875724400003</v>
      </c>
      <c r="H41" s="32">
        <v>331.46504568099999</v>
      </c>
      <c r="I41" s="32">
        <v>934.73592720900001</v>
      </c>
      <c r="J41" s="32">
        <v>51.7520470722</v>
      </c>
      <c r="K41" s="32">
        <v>1405.7803889899999</v>
      </c>
      <c r="L41" s="32">
        <v>264835.59006999998</v>
      </c>
      <c r="M41" s="32">
        <v>0.39654743491200001</v>
      </c>
      <c r="N41" s="32">
        <v>26.152385148499999</v>
      </c>
      <c r="O41" s="32">
        <v>3.4479747084100003E-2</v>
      </c>
      <c r="P41" s="32">
        <v>59.650405606900001</v>
      </c>
      <c r="Q41" s="32">
        <v>86.199465785599998</v>
      </c>
      <c r="R41" s="32">
        <v>1250.4771468500001</v>
      </c>
      <c r="S41" s="32">
        <v>275.69043784600001</v>
      </c>
      <c r="T41" s="32">
        <v>443.24655291400001</v>
      </c>
      <c r="U41" s="32">
        <v>6.5560644841300002</v>
      </c>
      <c r="V41" s="32">
        <v>252.33666190100001</v>
      </c>
      <c r="W41" s="32">
        <v>0.93239039417799996</v>
      </c>
      <c r="X41" s="32">
        <v>2072.0861971700001</v>
      </c>
      <c r="Y41" s="32">
        <v>2330.9737373399998</v>
      </c>
      <c r="Z41" s="32">
        <v>208.60586894100001</v>
      </c>
      <c r="AA41" s="32">
        <v>25.916018756100001</v>
      </c>
      <c r="AB41" s="32">
        <v>320.56639459299998</v>
      </c>
      <c r="AC41" s="32">
        <v>51.752060177499999</v>
      </c>
      <c r="AD41" s="32">
        <v>264835.57184799999</v>
      </c>
      <c r="AE41" s="32">
        <v>164.75736799000001</v>
      </c>
      <c r="AF41" s="32">
        <v>366.32910466300001</v>
      </c>
      <c r="AG41" s="32">
        <v>668.71808922399998</v>
      </c>
      <c r="AH41" s="32">
        <v>46.754231701599998</v>
      </c>
      <c r="AI41" s="32">
        <v>1852.30753564</v>
      </c>
      <c r="AJ41" s="32">
        <v>74801.730142300003</v>
      </c>
      <c r="AK41" s="32">
        <v>8119.2748918899997</v>
      </c>
      <c r="AL41" s="32">
        <v>11055.129314</v>
      </c>
      <c r="AM41" s="32">
        <v>2205.43270532</v>
      </c>
      <c r="AN41" s="32">
        <v>127.630754524</v>
      </c>
      <c r="AO41" s="32">
        <v>176.07962720699999</v>
      </c>
      <c r="AP41" s="32">
        <v>3.4679786993000001</v>
      </c>
      <c r="AQ41" s="32">
        <v>818.72595752799998</v>
      </c>
      <c r="AR41" s="32">
        <v>65.444217429700004</v>
      </c>
      <c r="AS41" s="32">
        <v>498.63751533499999</v>
      </c>
      <c r="AT41" s="32">
        <v>11336.9761015</v>
      </c>
      <c r="AU41" s="32">
        <v>436.03564631799998</v>
      </c>
      <c r="AV41" s="32">
        <v>366.32919013999998</v>
      </c>
      <c r="AW41" s="32">
        <v>668.71770221400004</v>
      </c>
      <c r="AX41" s="32">
        <v>195.508870699</v>
      </c>
      <c r="AY41" s="32">
        <v>6.3643491870600002</v>
      </c>
      <c r="AZ41" s="32">
        <v>0</v>
      </c>
      <c r="BA41" s="32">
        <v>47.721092433800003</v>
      </c>
      <c r="BB41" s="32">
        <v>1852.30812623</v>
      </c>
      <c r="BC41" s="32">
        <v>0</v>
      </c>
      <c r="BD41" s="32">
        <v>74801.717660399998</v>
      </c>
      <c r="BE41" s="32">
        <v>8119.2754435500001</v>
      </c>
      <c r="BF41" s="32">
        <v>0</v>
      </c>
      <c r="BG41" s="32">
        <v>615.58222873700004</v>
      </c>
      <c r="BH41" s="32">
        <v>0.90038113245100004</v>
      </c>
      <c r="BI41" s="32">
        <v>6134.2486169100002</v>
      </c>
      <c r="BJ41" s="32">
        <v>5.4480300709199998</v>
      </c>
      <c r="BK41" s="32">
        <v>1.8271997474499999</v>
      </c>
      <c r="BL41" s="32">
        <v>2233.36742989</v>
      </c>
      <c r="BM41" s="32">
        <v>40.263318486899998</v>
      </c>
      <c r="BN41" s="32">
        <v>3.31740540337</v>
      </c>
      <c r="BO41" s="32">
        <v>0.22702622078199999</v>
      </c>
      <c r="BP41" s="32">
        <v>1340.25242882</v>
      </c>
      <c r="BQ41" s="32">
        <v>476.005565934</v>
      </c>
      <c r="BR41" s="32">
        <v>36.8182203474</v>
      </c>
      <c r="BS41" s="32">
        <v>0.37371048701199999</v>
      </c>
      <c r="BT41" s="32">
        <v>187.213798113</v>
      </c>
      <c r="BU41" s="32">
        <v>0.431594338267</v>
      </c>
      <c r="BV41" s="32">
        <v>162.09887107099999</v>
      </c>
      <c r="BW41" s="32">
        <v>5.1037864844199996</v>
      </c>
      <c r="BX41" s="32">
        <v>4.1298189572300004</v>
      </c>
      <c r="BY41" s="32">
        <v>895.52559229400003</v>
      </c>
      <c r="BZ41" s="32">
        <v>30.7328504225</v>
      </c>
      <c r="CA41" s="32">
        <v>79.241334241700002</v>
      </c>
      <c r="CB41" s="32">
        <v>1.24927196283</v>
      </c>
      <c r="CC41" s="32">
        <v>498.63765456499999</v>
      </c>
      <c r="CD41" s="32">
        <v>0</v>
      </c>
      <c r="CE41" s="32">
        <v>4.4180480575800001</v>
      </c>
      <c r="CF41" s="32">
        <v>87.662336955800001</v>
      </c>
      <c r="CG41" s="32">
        <v>277.89030432800001</v>
      </c>
      <c r="CH41" s="32">
        <v>1433.3567950300001</v>
      </c>
      <c r="CI41" s="32">
        <v>5.0714036342400002</v>
      </c>
      <c r="CJ41" s="32">
        <v>632.98992455300004</v>
      </c>
      <c r="CK41" s="32">
        <v>13754.1526971</v>
      </c>
      <c r="CL41" s="32">
        <v>1383.80304901</v>
      </c>
      <c r="CM41" s="32">
        <f t="shared" si="0"/>
        <v>5028.5221701369301</v>
      </c>
      <c r="CN41" s="32">
        <f t="shared" si="1"/>
        <v>3688.2697413169299</v>
      </c>
    </row>
    <row r="42" spans="1:92" x14ac:dyDescent="0.25">
      <c r="A42" s="34">
        <v>46</v>
      </c>
      <c r="B42" t="s">
        <v>41</v>
      </c>
      <c r="C42" s="32">
        <v>3.8725836338100001</v>
      </c>
      <c r="D42" s="32">
        <v>38.694005260300003</v>
      </c>
      <c r="E42" s="32">
        <v>33.611392754199997</v>
      </c>
      <c r="F42" s="32">
        <v>10.298890541800001</v>
      </c>
      <c r="G42" s="32">
        <v>54.285847697400001</v>
      </c>
      <c r="H42" s="32">
        <v>40.200621040199998</v>
      </c>
      <c r="I42" s="32">
        <v>113.366149655</v>
      </c>
      <c r="J42" s="32">
        <v>7.1763702969500001</v>
      </c>
      <c r="K42" s="32">
        <v>231.00703798999999</v>
      </c>
      <c r="L42" s="32">
        <v>45045.308395400003</v>
      </c>
      <c r="M42" s="32">
        <v>5.3345786813100003E-2</v>
      </c>
      <c r="N42" s="32">
        <v>2.7346662051199999</v>
      </c>
      <c r="O42" s="32">
        <v>3.3685235056300001E-3</v>
      </c>
      <c r="P42" s="32">
        <v>5.6333053777100002</v>
      </c>
      <c r="Q42" s="32">
        <v>8.42129395137</v>
      </c>
      <c r="R42" s="32">
        <v>193.29246660499999</v>
      </c>
      <c r="S42" s="32">
        <v>44.411763965900001</v>
      </c>
      <c r="T42" s="32">
        <v>75.467914805700005</v>
      </c>
      <c r="U42" s="32">
        <v>1.1840426262299999</v>
      </c>
      <c r="V42" s="32">
        <v>43.052847088500002</v>
      </c>
      <c r="W42" s="32">
        <v>0.14862862645200001</v>
      </c>
      <c r="X42" s="32">
        <v>327.33441466099998</v>
      </c>
      <c r="Y42" s="32">
        <v>371.57173192099998</v>
      </c>
      <c r="Z42" s="32">
        <v>33.611361459999998</v>
      </c>
      <c r="AA42" s="32">
        <v>3.87260518196</v>
      </c>
      <c r="AB42" s="32">
        <v>53.048482788299999</v>
      </c>
      <c r="AC42" s="32">
        <v>7.1763584592400003</v>
      </c>
      <c r="AD42" s="32">
        <v>45045.322777399997</v>
      </c>
      <c r="AE42" s="32">
        <v>29.680427126600001</v>
      </c>
      <c r="AF42" s="32">
        <v>55.717525120700003</v>
      </c>
      <c r="AG42" s="32">
        <v>124.60864510499999</v>
      </c>
      <c r="AH42" s="32">
        <v>7.17967972851</v>
      </c>
      <c r="AI42" s="32">
        <v>345.44150624899999</v>
      </c>
      <c r="AJ42" s="32">
        <v>13946.9490155</v>
      </c>
      <c r="AK42" s="32">
        <v>1504.5036116000001</v>
      </c>
      <c r="AL42" s="32">
        <v>1770.69196145</v>
      </c>
      <c r="AM42" s="32">
        <v>349.75926826699998</v>
      </c>
      <c r="AN42" s="32">
        <v>26.490863624999999</v>
      </c>
      <c r="AO42" s="32">
        <v>36.4515268834</v>
      </c>
      <c r="AP42" s="32">
        <v>0.54150385433899995</v>
      </c>
      <c r="AQ42" s="32">
        <v>172.20587757999999</v>
      </c>
      <c r="AR42" s="32">
        <v>10.716164984200001</v>
      </c>
      <c r="AS42" s="32">
        <v>86.507594741899993</v>
      </c>
      <c r="AT42" s="32">
        <v>1820.72708762</v>
      </c>
      <c r="AU42" s="32">
        <v>66.164337595999996</v>
      </c>
      <c r="AV42" s="32">
        <v>55.717407370899998</v>
      </c>
      <c r="AW42" s="32">
        <v>124.608524019</v>
      </c>
      <c r="AX42" s="32">
        <v>30.854131451200001</v>
      </c>
      <c r="AY42" s="32">
        <v>0.93185291976100004</v>
      </c>
      <c r="AZ42" s="32">
        <v>0</v>
      </c>
      <c r="BA42" s="32">
        <v>7.3316721520000003</v>
      </c>
      <c r="BB42" s="32">
        <v>345.44175277800002</v>
      </c>
      <c r="BC42" s="32">
        <v>0</v>
      </c>
      <c r="BD42" s="32">
        <v>13946.955664200001</v>
      </c>
      <c r="BE42" s="32">
        <v>1504.5011774699999</v>
      </c>
      <c r="BF42" s="32">
        <v>0</v>
      </c>
      <c r="BG42" s="32">
        <v>97.515633562700003</v>
      </c>
      <c r="BH42" s="32">
        <v>0.20081618058</v>
      </c>
      <c r="BI42" s="32">
        <v>974.60234570800003</v>
      </c>
      <c r="BJ42" s="32">
        <v>0.83720135331000001</v>
      </c>
      <c r="BK42" s="32">
        <v>0.30058094526000001</v>
      </c>
      <c r="BL42" s="32">
        <v>354.03550432399999</v>
      </c>
      <c r="BM42" s="32">
        <v>5.1467424452800001</v>
      </c>
      <c r="BN42" s="32">
        <v>0.43265610721300002</v>
      </c>
      <c r="BO42" s="32">
        <v>3.9858567347600002E-2</v>
      </c>
      <c r="BP42" s="32">
        <v>186.36275568600001</v>
      </c>
      <c r="BQ42" s="32">
        <v>73.9413846148</v>
      </c>
      <c r="BR42" s="32">
        <v>4.4990957291100004</v>
      </c>
      <c r="BS42" s="32">
        <v>4.8177294482799997E-2</v>
      </c>
      <c r="BT42" s="32">
        <v>27.8883876895</v>
      </c>
      <c r="BU42" s="32">
        <v>0.12040662886800001</v>
      </c>
      <c r="BV42" s="32">
        <v>28.609182719300001</v>
      </c>
      <c r="BW42" s="32">
        <v>1.63940162661</v>
      </c>
      <c r="BX42" s="32">
        <v>0.627832574458</v>
      </c>
      <c r="BY42" s="32">
        <v>183.42475805999999</v>
      </c>
      <c r="BZ42" s="32">
        <v>4.0225433002699997</v>
      </c>
      <c r="CA42" s="32">
        <v>12.5151165918</v>
      </c>
      <c r="CB42" s="32">
        <v>0.15631418754599999</v>
      </c>
      <c r="CC42" s="32">
        <v>86.507440362099999</v>
      </c>
      <c r="CD42" s="32">
        <v>0</v>
      </c>
      <c r="CE42" s="32">
        <v>0.63954139809999999</v>
      </c>
      <c r="CF42" s="32">
        <v>14.670677294300001</v>
      </c>
      <c r="CG42" s="32">
        <v>46.505953222599999</v>
      </c>
      <c r="CH42" s="32">
        <v>232.27596904800001</v>
      </c>
      <c r="CI42" s="32">
        <v>0.73540600795599997</v>
      </c>
      <c r="CJ42" s="32">
        <v>101.594998973</v>
      </c>
      <c r="CK42" s="32">
        <v>2200.7144595499999</v>
      </c>
      <c r="CL42" s="32">
        <v>224.28635155500001</v>
      </c>
      <c r="CM42" s="32">
        <f t="shared" si="0"/>
        <v>810.90735185105814</v>
      </c>
      <c r="CN42" s="32">
        <f t="shared" si="1"/>
        <v>624.54459616505812</v>
      </c>
    </row>
    <row r="43" spans="1:92" x14ac:dyDescent="0.25">
      <c r="A43" s="34">
        <v>47</v>
      </c>
      <c r="B43" t="s">
        <v>42</v>
      </c>
      <c r="C43" s="32">
        <v>35.225462626700001</v>
      </c>
      <c r="D43" s="32">
        <v>333.50266949000002</v>
      </c>
      <c r="E43" s="32">
        <v>286.60907124300002</v>
      </c>
      <c r="F43" s="32">
        <v>93.362463713799997</v>
      </c>
      <c r="G43" s="32">
        <v>457.97488718</v>
      </c>
      <c r="H43" s="32">
        <v>466.67542848599999</v>
      </c>
      <c r="I43" s="32">
        <v>1316.02164597</v>
      </c>
      <c r="J43" s="32">
        <v>68.659383637700003</v>
      </c>
      <c r="K43" s="32">
        <v>1947.3524582800001</v>
      </c>
      <c r="L43" s="32">
        <v>358429.84550599998</v>
      </c>
      <c r="M43" s="32">
        <v>0.56034869812599997</v>
      </c>
      <c r="N43" s="32">
        <v>35.124193439499997</v>
      </c>
      <c r="O43" s="32">
        <v>4.6435947412400001E-2</v>
      </c>
      <c r="P43" s="32">
        <v>80.4053853323</v>
      </c>
      <c r="Q43" s="32">
        <v>116.089944762</v>
      </c>
      <c r="R43" s="32">
        <v>1710.9048542999999</v>
      </c>
      <c r="S43" s="32">
        <v>380.35424399099998</v>
      </c>
      <c r="T43" s="32">
        <v>648.48744710200003</v>
      </c>
      <c r="U43" s="32">
        <v>9.9071789205799998</v>
      </c>
      <c r="V43" s="32">
        <v>378.63858793999998</v>
      </c>
      <c r="W43" s="32">
        <v>1.40269475241</v>
      </c>
      <c r="X43" s="32">
        <v>3118.19533993</v>
      </c>
      <c r="Y43" s="32">
        <v>3506.7435172099999</v>
      </c>
      <c r="Z43" s="32">
        <v>286.60827226599997</v>
      </c>
      <c r="AA43" s="32">
        <v>35.225609759299999</v>
      </c>
      <c r="AB43" s="32">
        <v>447.50823465899998</v>
      </c>
      <c r="AC43" s="32">
        <v>68.659338291300003</v>
      </c>
      <c r="AD43" s="32">
        <v>358429.81430199998</v>
      </c>
      <c r="AE43" s="32">
        <v>234.72403825999999</v>
      </c>
      <c r="AF43" s="32">
        <v>501.53202678000002</v>
      </c>
      <c r="AG43" s="32">
        <v>982.46925258700003</v>
      </c>
      <c r="AH43" s="32">
        <v>63.921558104500001</v>
      </c>
      <c r="AI43" s="32">
        <v>2674.0108854999999</v>
      </c>
      <c r="AJ43" s="32">
        <v>109968.886055</v>
      </c>
      <c r="AK43" s="32">
        <v>11857.2422807</v>
      </c>
      <c r="AL43" s="32">
        <v>15241.008179099999</v>
      </c>
      <c r="AM43" s="32">
        <v>3033.74131373</v>
      </c>
      <c r="AN43" s="32">
        <v>181.82437765</v>
      </c>
      <c r="AO43" s="32">
        <v>243.345460081</v>
      </c>
      <c r="AP43" s="32">
        <v>4.7672043482899999</v>
      </c>
      <c r="AQ43" s="32">
        <v>1130.6092953699999</v>
      </c>
      <c r="AR43" s="32">
        <v>94.958094680800002</v>
      </c>
      <c r="AS43" s="32">
        <v>721.65122760500003</v>
      </c>
      <c r="AT43" s="32">
        <v>15649.196549300001</v>
      </c>
      <c r="AU43" s="32">
        <v>596.61093334899999</v>
      </c>
      <c r="AV43" s="32">
        <v>501.53360138099998</v>
      </c>
      <c r="AW43" s="32">
        <v>982.46872344500002</v>
      </c>
      <c r="AX43" s="32">
        <v>274.06719327899998</v>
      </c>
      <c r="AY43" s="32">
        <v>8.6495606455199994</v>
      </c>
      <c r="AZ43" s="32">
        <v>0</v>
      </c>
      <c r="BA43" s="32">
        <v>65.370683576999994</v>
      </c>
      <c r="BB43" s="32">
        <v>2674.01491876</v>
      </c>
      <c r="BC43" s="32">
        <v>0</v>
      </c>
      <c r="BD43" s="32">
        <v>109968.87989700001</v>
      </c>
      <c r="BE43" s="32">
        <v>11857.243484000001</v>
      </c>
      <c r="BF43" s="32">
        <v>0</v>
      </c>
      <c r="BG43" s="32">
        <v>847.06051567400004</v>
      </c>
      <c r="BH43" s="32">
        <v>1.3483750027100001</v>
      </c>
      <c r="BI43" s="32">
        <v>8628.4886458700003</v>
      </c>
      <c r="BJ43" s="32">
        <v>7.6126852178900002</v>
      </c>
      <c r="BK43" s="32">
        <v>2.56931396392</v>
      </c>
      <c r="BL43" s="32">
        <v>3073.9153399299998</v>
      </c>
      <c r="BM43" s="32">
        <v>56.824905989900003</v>
      </c>
      <c r="BN43" s="32">
        <v>4.6993183818500004</v>
      </c>
      <c r="BO43" s="32">
        <v>0.31668915425600003</v>
      </c>
      <c r="BP43" s="32">
        <v>1901.21044459</v>
      </c>
      <c r="BQ43" s="32">
        <v>666.66959902600001</v>
      </c>
      <c r="BR43" s="32">
        <v>51.866744997600001</v>
      </c>
      <c r="BS43" s="32">
        <v>0.528684805413</v>
      </c>
      <c r="BT43" s="32">
        <v>266.668302197</v>
      </c>
      <c r="BU43" s="32">
        <v>0.66792140177600001</v>
      </c>
      <c r="BV43" s="32">
        <v>220.18447694599999</v>
      </c>
      <c r="BW43" s="32">
        <v>8.0886161305499993</v>
      </c>
      <c r="BX43" s="32">
        <v>5.7047530142199996</v>
      </c>
      <c r="BY43" s="32">
        <v>1240.53733732</v>
      </c>
      <c r="BZ43" s="32">
        <v>43.531775724100001</v>
      </c>
      <c r="CA43" s="32">
        <v>114.502601997</v>
      </c>
      <c r="CB43" s="32">
        <v>1.7617165275</v>
      </c>
      <c r="CC43" s="32">
        <v>721.65186798800005</v>
      </c>
      <c r="CD43" s="32">
        <v>0</v>
      </c>
      <c r="CE43" s="32">
        <v>5.9693025982499996</v>
      </c>
      <c r="CF43" s="32">
        <v>127.244340014</v>
      </c>
      <c r="CG43" s="32">
        <v>403.364869478</v>
      </c>
      <c r="CH43" s="32">
        <v>2030.2606752900001</v>
      </c>
      <c r="CI43" s="32">
        <v>6.8522083277999997</v>
      </c>
      <c r="CJ43" s="32">
        <v>878.23038531600002</v>
      </c>
      <c r="CK43" s="32">
        <v>19272.018919400001</v>
      </c>
      <c r="CL43" s="32">
        <v>1944.34045365</v>
      </c>
      <c r="CM43" s="32">
        <f t="shared" si="0"/>
        <v>7002.5400758772194</v>
      </c>
      <c r="CN43" s="32">
        <f t="shared" si="1"/>
        <v>5101.3296312872189</v>
      </c>
    </row>
    <row r="44" spans="1:92" x14ac:dyDescent="0.25">
      <c r="A44" s="34">
        <v>48</v>
      </c>
      <c r="B44" t="s">
        <v>43</v>
      </c>
      <c r="C44" s="32">
        <v>87.864203479899999</v>
      </c>
      <c r="D44" s="32">
        <v>942.17456964300004</v>
      </c>
      <c r="E44" s="32">
        <v>832.07037316599997</v>
      </c>
      <c r="F44" s="32">
        <v>310.58965999499998</v>
      </c>
      <c r="G44" s="32">
        <v>1234.6325907099999</v>
      </c>
      <c r="H44" s="32">
        <v>1167.45892196</v>
      </c>
      <c r="I44" s="32">
        <v>3011.62634854</v>
      </c>
      <c r="J44" s="32">
        <v>239.46561168900001</v>
      </c>
      <c r="K44" s="32">
        <v>3921.01397451</v>
      </c>
      <c r="L44" s="32">
        <v>1145519.7127700001</v>
      </c>
      <c r="M44" s="32">
        <v>2.4551550908299999</v>
      </c>
      <c r="N44" s="32">
        <v>100.115438363</v>
      </c>
      <c r="O44" s="32">
        <v>0.189515064505</v>
      </c>
      <c r="P44" s="32">
        <v>225.61528044799999</v>
      </c>
      <c r="Q44" s="32">
        <v>327.523543502</v>
      </c>
      <c r="R44" s="32">
        <v>5118.3279985500003</v>
      </c>
      <c r="S44" s="32">
        <v>887.30990723800005</v>
      </c>
      <c r="T44" s="32">
        <v>1280.2379621600001</v>
      </c>
      <c r="U44" s="32">
        <v>29.184507152399998</v>
      </c>
      <c r="V44" s="32">
        <v>751.63471768399995</v>
      </c>
      <c r="W44" s="32">
        <v>3.90355325684</v>
      </c>
      <c r="X44" s="32">
        <v>6147.0756543799998</v>
      </c>
      <c r="Y44" s="32">
        <v>6920.4085998299997</v>
      </c>
      <c r="Z44" s="32">
        <v>832.07037907200004</v>
      </c>
      <c r="AA44" s="32">
        <v>87.864014995800005</v>
      </c>
      <c r="AB44" s="32">
        <v>1202.9947047000001</v>
      </c>
      <c r="AC44" s="32">
        <v>239.46561995600001</v>
      </c>
      <c r="AD44" s="32">
        <v>1145519.6045899999</v>
      </c>
      <c r="AE44" s="32">
        <v>428.487388436</v>
      </c>
      <c r="AF44" s="32">
        <v>1783.23839699</v>
      </c>
      <c r="AG44" s="32">
        <v>3308.5015871800001</v>
      </c>
      <c r="AH44" s="32">
        <v>103.860003975</v>
      </c>
      <c r="AI44" s="32">
        <v>8667.0186769400007</v>
      </c>
      <c r="AJ44" s="32">
        <v>370220.88736699999</v>
      </c>
      <c r="AK44" s="32">
        <v>40033.158540900004</v>
      </c>
      <c r="AL44" s="32">
        <v>36520.115737699998</v>
      </c>
      <c r="AM44" s="32">
        <v>9881.4394546500007</v>
      </c>
      <c r="AN44" s="32">
        <v>523.97661945499999</v>
      </c>
      <c r="AO44" s="32">
        <v>750.26895088900005</v>
      </c>
      <c r="AP44" s="32">
        <v>16.125461450700001</v>
      </c>
      <c r="AQ44" s="32">
        <v>3462.6986951499998</v>
      </c>
      <c r="AR44" s="32">
        <v>341.84932134000002</v>
      </c>
      <c r="AS44" s="32">
        <v>1927.92454195</v>
      </c>
      <c r="AT44" s="32">
        <v>37818.314674900001</v>
      </c>
      <c r="AU44" s="32">
        <v>2112.6835433199999</v>
      </c>
      <c r="AV44" s="32">
        <v>1783.2389808600001</v>
      </c>
      <c r="AW44" s="32">
        <v>3308.5003713800002</v>
      </c>
      <c r="AX44" s="32">
        <v>623.59612387599998</v>
      </c>
      <c r="AY44" s="32">
        <v>30.679083321499999</v>
      </c>
      <c r="AZ44" s="32">
        <v>0</v>
      </c>
      <c r="BA44" s="32">
        <v>107.952938975</v>
      </c>
      <c r="BB44" s="32">
        <v>8667.0231258000003</v>
      </c>
      <c r="BC44" s="32">
        <v>0</v>
      </c>
      <c r="BD44" s="32">
        <v>370220.88574499998</v>
      </c>
      <c r="BE44" s="32">
        <v>40033.166202200002</v>
      </c>
      <c r="BF44" s="32">
        <v>0</v>
      </c>
      <c r="BG44" s="32">
        <v>2178.9603915500002</v>
      </c>
      <c r="BH44" s="32">
        <v>3.40332282961</v>
      </c>
      <c r="BI44" s="32">
        <v>20173.5420595</v>
      </c>
      <c r="BJ44" s="32">
        <v>20.701890837899999</v>
      </c>
      <c r="BK44" s="32">
        <v>7.7944584629299998</v>
      </c>
      <c r="BL44" s="32">
        <v>10004.5999978</v>
      </c>
      <c r="BM44" s="32">
        <v>143.30812974</v>
      </c>
      <c r="BN44" s="32">
        <v>12.528831955699999</v>
      </c>
      <c r="BO44" s="32">
        <v>0.93289050970999998</v>
      </c>
      <c r="BP44" s="32">
        <v>4776.4788448299996</v>
      </c>
      <c r="BQ44" s="32">
        <v>1837.68692999</v>
      </c>
      <c r="BR44" s="32">
        <v>129.78658334799999</v>
      </c>
      <c r="BS44" s="32">
        <v>1.3316529003499999</v>
      </c>
      <c r="BT44" s="32">
        <v>684.00596652499996</v>
      </c>
      <c r="BU44" s="32">
        <v>1.73887468405</v>
      </c>
      <c r="BV44" s="32">
        <v>697.99075042300001</v>
      </c>
      <c r="BW44" s="32">
        <v>20.504120277599998</v>
      </c>
      <c r="BX44" s="32">
        <v>18.625307853300001</v>
      </c>
      <c r="BY44" s="32">
        <v>3786.2422823400002</v>
      </c>
      <c r="BZ44" s="32">
        <v>109.205553889</v>
      </c>
      <c r="CA44" s="32">
        <v>393.94389651</v>
      </c>
      <c r="CB44" s="32">
        <v>4.4531983079600002</v>
      </c>
      <c r="CC44" s="32">
        <v>1927.92317856</v>
      </c>
      <c r="CD44" s="32">
        <v>0</v>
      </c>
      <c r="CE44" s="32">
        <v>23.791302144700001</v>
      </c>
      <c r="CF44" s="32">
        <v>421.26921621600002</v>
      </c>
      <c r="CG44" s="32">
        <v>1240.87851492</v>
      </c>
      <c r="CH44" s="32">
        <v>4129.0862292900001</v>
      </c>
      <c r="CI44" s="32">
        <v>27.3520215299</v>
      </c>
      <c r="CJ44" s="32">
        <v>2395.49816543</v>
      </c>
      <c r="CK44" s="32">
        <v>45066.203519199997</v>
      </c>
      <c r="CL44" s="32">
        <v>3868.23753068</v>
      </c>
      <c r="CM44" s="32">
        <f t="shared" si="0"/>
        <v>20817.577259323301</v>
      </c>
      <c r="CN44" s="32">
        <f t="shared" si="1"/>
        <v>16041.098414493303</v>
      </c>
    </row>
    <row r="45" spans="1:92" x14ac:dyDescent="0.25">
      <c r="A45" s="34">
        <v>49</v>
      </c>
      <c r="B45" t="s">
        <v>44</v>
      </c>
      <c r="C45" s="32">
        <v>15.3010286841</v>
      </c>
      <c r="D45" s="32">
        <v>153.623095178</v>
      </c>
      <c r="E45" s="32">
        <v>129.24518947199999</v>
      </c>
      <c r="F45" s="32">
        <v>42.053168941499997</v>
      </c>
      <c r="G45" s="32">
        <v>255.47782821499999</v>
      </c>
      <c r="H45" s="32">
        <v>199.70638894699999</v>
      </c>
      <c r="I45" s="32">
        <v>563.17317420899997</v>
      </c>
      <c r="J45" s="32">
        <v>32.950777532399997</v>
      </c>
      <c r="K45" s="32">
        <v>1024.2544214899999</v>
      </c>
      <c r="L45" s="32">
        <v>182357.710559</v>
      </c>
      <c r="M45" s="32">
        <v>0.20498660596099999</v>
      </c>
      <c r="N45" s="32">
        <v>10.959167941800001</v>
      </c>
      <c r="O45" s="32">
        <v>1.61726693435E-2</v>
      </c>
      <c r="P45" s="32">
        <v>29.267562564599999</v>
      </c>
      <c r="Q45" s="32">
        <v>40.4317389144</v>
      </c>
      <c r="R45" s="32">
        <v>800.02744178</v>
      </c>
      <c r="S45" s="32">
        <v>192.842198276</v>
      </c>
      <c r="T45" s="32">
        <v>305.80704677</v>
      </c>
      <c r="U45" s="32">
        <v>5.5523933472399998</v>
      </c>
      <c r="V45" s="32">
        <v>178.61627225300001</v>
      </c>
      <c r="W45" s="32">
        <v>0.73873655563499996</v>
      </c>
      <c r="X45" s="32">
        <v>1662.6721166899999</v>
      </c>
      <c r="Y45" s="32">
        <v>1846.8400345499999</v>
      </c>
      <c r="Z45" s="32">
        <v>129.24516151399999</v>
      </c>
      <c r="AA45" s="32">
        <v>15.301019914499999</v>
      </c>
      <c r="AB45" s="32">
        <v>249.721902822</v>
      </c>
      <c r="AC45" s="32">
        <v>32.950647308999997</v>
      </c>
      <c r="AD45" s="32">
        <v>182357.716633</v>
      </c>
      <c r="AE45" s="32">
        <v>116.231496081</v>
      </c>
      <c r="AF45" s="32">
        <v>222.70983849000001</v>
      </c>
      <c r="AG45" s="32">
        <v>474.72549146300003</v>
      </c>
      <c r="AH45" s="32">
        <v>29.518028738200002</v>
      </c>
      <c r="AI45" s="32">
        <v>1251.21154637</v>
      </c>
      <c r="AJ45" s="32">
        <v>53315.361409999998</v>
      </c>
      <c r="AK45" s="32">
        <v>5550.6581255499996</v>
      </c>
      <c r="AL45" s="32">
        <v>7689.3736841199998</v>
      </c>
      <c r="AM45" s="32">
        <v>1283.39561596</v>
      </c>
      <c r="AN45" s="32">
        <v>100.22911633299999</v>
      </c>
      <c r="AO45" s="32">
        <v>144.01174692399999</v>
      </c>
      <c r="AP45" s="32">
        <v>2.0293009047199999</v>
      </c>
      <c r="AQ45" s="32">
        <v>680.98966103999999</v>
      </c>
      <c r="AR45" s="32">
        <v>34.927860199100003</v>
      </c>
      <c r="AS45" s="32">
        <v>307.53623743499998</v>
      </c>
      <c r="AT45" s="32">
        <v>7916.3214681400004</v>
      </c>
      <c r="AU45" s="32">
        <v>264.29754894199999</v>
      </c>
      <c r="AV45" s="32">
        <v>222.710281681</v>
      </c>
      <c r="AW45" s="32">
        <v>474.72599652399998</v>
      </c>
      <c r="AX45" s="32">
        <v>140.76873001000001</v>
      </c>
      <c r="AY45" s="32">
        <v>3.7722572938100001</v>
      </c>
      <c r="AZ45" s="32">
        <v>0</v>
      </c>
      <c r="BA45" s="32">
        <v>30.2728983672</v>
      </c>
      <c r="BB45" s="32">
        <v>1251.21723505</v>
      </c>
      <c r="BC45" s="32">
        <v>0</v>
      </c>
      <c r="BD45" s="32">
        <v>53315.366928800002</v>
      </c>
      <c r="BE45" s="32">
        <v>5550.6572963999997</v>
      </c>
      <c r="BF45" s="32">
        <v>0</v>
      </c>
      <c r="BG45" s="32">
        <v>417.97325771700002</v>
      </c>
      <c r="BH45" s="32">
        <v>0.83034295335300001</v>
      </c>
      <c r="BI45" s="32">
        <v>4389.0347790100004</v>
      </c>
      <c r="BJ45" s="32">
        <v>3.7027978145199998</v>
      </c>
      <c r="BK45" s="32">
        <v>1.2045386044199999</v>
      </c>
      <c r="BL45" s="32">
        <v>1300.1367951499999</v>
      </c>
      <c r="BM45" s="32">
        <v>24.989397700200001</v>
      </c>
      <c r="BN45" s="32">
        <v>1.99577456741</v>
      </c>
      <c r="BO45" s="32">
        <v>0.16275076242200001</v>
      </c>
      <c r="BP45" s="32">
        <v>829.58384442700003</v>
      </c>
      <c r="BQ45" s="32">
        <v>324.60726882099999</v>
      </c>
      <c r="BR45" s="32">
        <v>22.2869256388</v>
      </c>
      <c r="BS45" s="32">
        <v>0.23301796581299999</v>
      </c>
      <c r="BT45" s="32">
        <v>127.795289858</v>
      </c>
      <c r="BU45" s="32">
        <v>0.47291491328099999</v>
      </c>
      <c r="BV45" s="32">
        <v>114.309789529</v>
      </c>
      <c r="BW45" s="32">
        <v>6.3945410405700001</v>
      </c>
      <c r="BX45" s="32">
        <v>2.42747234036</v>
      </c>
      <c r="BY45" s="32">
        <v>727.07567692700002</v>
      </c>
      <c r="BZ45" s="32">
        <v>19.466594375</v>
      </c>
      <c r="CA45" s="32">
        <v>43.228316091099998</v>
      </c>
      <c r="CB45" s="32">
        <v>0.76239016931500003</v>
      </c>
      <c r="CC45" s="32">
        <v>307.53781476</v>
      </c>
      <c r="CD45" s="32">
        <v>0</v>
      </c>
      <c r="CE45" s="32">
        <v>2.42890857654</v>
      </c>
      <c r="CF45" s="32">
        <v>52.423717301000003</v>
      </c>
      <c r="CG45" s="32">
        <v>166.183601278</v>
      </c>
      <c r="CH45" s="32">
        <v>1064.95450873</v>
      </c>
      <c r="CI45" s="32">
        <v>2.7903175070700001</v>
      </c>
      <c r="CJ45" s="32">
        <v>451.98129489899998</v>
      </c>
      <c r="CK45" s="32">
        <v>9803.5801867699993</v>
      </c>
      <c r="CL45" s="32">
        <v>1038.09517437</v>
      </c>
      <c r="CM45" s="32">
        <f t="shared" si="0"/>
        <v>3227.0593737564604</v>
      </c>
      <c r="CN45" s="32">
        <f t="shared" si="1"/>
        <v>2397.4755293294602</v>
      </c>
    </row>
    <row r="46" spans="1:92" x14ac:dyDescent="0.25">
      <c r="A46" s="34">
        <v>50</v>
      </c>
      <c r="B46" t="s">
        <v>45</v>
      </c>
      <c r="C46" s="32">
        <v>2.0512071816900002</v>
      </c>
      <c r="D46" s="32">
        <v>21.015849448299999</v>
      </c>
      <c r="E46" s="32">
        <v>17.617664144900001</v>
      </c>
      <c r="F46" s="32">
        <v>5.5923552733899999</v>
      </c>
      <c r="G46" s="32">
        <v>31.251866070399998</v>
      </c>
      <c r="H46" s="32">
        <v>28.549651074</v>
      </c>
      <c r="I46" s="32">
        <v>80.509378889600001</v>
      </c>
      <c r="J46" s="32">
        <v>4.7665149691500002</v>
      </c>
      <c r="K46" s="32">
        <v>134.17769955899999</v>
      </c>
      <c r="L46" s="32">
        <v>25195.770918400001</v>
      </c>
      <c r="M46" s="32">
        <v>2.7900856524600001E-2</v>
      </c>
      <c r="N46" s="32">
        <v>1.79303958191</v>
      </c>
      <c r="O46" s="32">
        <v>2.3639720161299999E-3</v>
      </c>
      <c r="P46" s="32">
        <v>4.0890002492899997</v>
      </c>
      <c r="Q46" s="32">
        <v>5.9099411115000002</v>
      </c>
      <c r="R46" s="32">
        <v>106.27566871000001</v>
      </c>
      <c r="S46" s="32">
        <v>25.364192479900002</v>
      </c>
      <c r="T46" s="32">
        <v>51.263257028699996</v>
      </c>
      <c r="U46" s="32">
        <v>0.86733174845000005</v>
      </c>
      <c r="V46" s="32">
        <v>33.605319536000003</v>
      </c>
      <c r="W46" s="32">
        <v>0.124171965601</v>
      </c>
      <c r="X46" s="32">
        <v>275.95857453000002</v>
      </c>
      <c r="Y46" s="32">
        <v>310.43172966999998</v>
      </c>
      <c r="Z46" s="32">
        <v>17.617718117999999</v>
      </c>
      <c r="AA46" s="32">
        <v>2.05120142032</v>
      </c>
      <c r="AB46" s="32">
        <v>30.356645109399999</v>
      </c>
      <c r="AC46" s="32">
        <v>4.7665220494999998</v>
      </c>
      <c r="AD46" s="32">
        <v>25195.766965999999</v>
      </c>
      <c r="AE46" s="32">
        <v>15.8649241307</v>
      </c>
      <c r="AF46" s="32">
        <v>29.675531067200001</v>
      </c>
      <c r="AG46" s="32">
        <v>67.570584132999997</v>
      </c>
      <c r="AH46" s="32">
        <v>3.9003493053299998</v>
      </c>
      <c r="AI46" s="32">
        <v>273.93369591999999</v>
      </c>
      <c r="AJ46" s="32">
        <v>7592.26586408</v>
      </c>
      <c r="AK46" s="32">
        <v>786.48871665800004</v>
      </c>
      <c r="AL46" s="32">
        <v>1009.4692864899999</v>
      </c>
      <c r="AM46" s="32">
        <v>193.226172128</v>
      </c>
      <c r="AN46" s="32">
        <v>16.780620379799998</v>
      </c>
      <c r="AO46" s="32">
        <v>23.848542955999999</v>
      </c>
      <c r="AP46" s="32">
        <v>0.30231942090899999</v>
      </c>
      <c r="AQ46" s="32">
        <v>112.45991196999999</v>
      </c>
      <c r="AR46" s="32">
        <v>5.33650160942</v>
      </c>
      <c r="AS46" s="32">
        <v>62.643955723799998</v>
      </c>
      <c r="AT46" s="32">
        <v>1027.9217763500001</v>
      </c>
      <c r="AU46" s="32">
        <v>35.337837771300002</v>
      </c>
      <c r="AV46" s="32">
        <v>29.675517833200001</v>
      </c>
      <c r="AW46" s="32">
        <v>67.570547015499997</v>
      </c>
      <c r="AX46" s="32">
        <v>19.313912322299998</v>
      </c>
      <c r="AY46" s="32">
        <v>0.50182088873899999</v>
      </c>
      <c r="AZ46" s="32">
        <v>0</v>
      </c>
      <c r="BA46" s="32">
        <v>4.02687381427</v>
      </c>
      <c r="BB46" s="32">
        <v>273.933043871</v>
      </c>
      <c r="BC46" s="32">
        <v>0</v>
      </c>
      <c r="BD46" s="32">
        <v>7592.26171462</v>
      </c>
      <c r="BE46" s="32">
        <v>786.48627465799996</v>
      </c>
      <c r="BF46" s="32">
        <v>0</v>
      </c>
      <c r="BG46" s="32">
        <v>55.139171664599999</v>
      </c>
      <c r="BH46" s="32">
        <v>0.14300378451199999</v>
      </c>
      <c r="BI46" s="32">
        <v>615.14603310300004</v>
      </c>
      <c r="BJ46" s="32">
        <v>0.57187360674700005</v>
      </c>
      <c r="BK46" s="32">
        <v>0.21066332277300001</v>
      </c>
      <c r="BL46" s="32">
        <v>196.42105478600001</v>
      </c>
      <c r="BM46" s="32">
        <v>3.6475019212699999</v>
      </c>
      <c r="BN46" s="32">
        <v>0.31258990007600002</v>
      </c>
      <c r="BO46" s="32">
        <v>2.7041583950699999E-2</v>
      </c>
      <c r="BP46" s="32">
        <v>132.56795337899999</v>
      </c>
      <c r="BQ46" s="32">
        <v>50.668744506800003</v>
      </c>
      <c r="BR46" s="32">
        <v>3.1953731033400001</v>
      </c>
      <c r="BS46" s="32">
        <v>3.4286104601300001E-2</v>
      </c>
      <c r="BT46" s="32">
        <v>19.678535052600001</v>
      </c>
      <c r="BU46" s="32">
        <v>8.5764515640700006E-2</v>
      </c>
      <c r="BV46" s="32">
        <v>18.634334426999999</v>
      </c>
      <c r="BW46" s="32">
        <v>1.1607534910199999</v>
      </c>
      <c r="BX46" s="32">
        <v>0.36469092235400002</v>
      </c>
      <c r="BY46" s="32">
        <v>120.761479773</v>
      </c>
      <c r="BZ46" s="32">
        <v>2.8559056520600001</v>
      </c>
      <c r="CA46" s="32">
        <v>6.6361357009899997</v>
      </c>
      <c r="CB46" s="32">
        <v>0.1111086692</v>
      </c>
      <c r="CC46" s="32">
        <v>62.644076062400003</v>
      </c>
      <c r="CD46" s="32">
        <v>0</v>
      </c>
      <c r="CE46" s="32">
        <v>0.32928299426800001</v>
      </c>
      <c r="CF46" s="32">
        <v>11.1285547209</v>
      </c>
      <c r="CG46" s="32">
        <v>35.277405224699997</v>
      </c>
      <c r="CH46" s="32">
        <v>150.63728071700001</v>
      </c>
      <c r="CI46" s="32">
        <v>0.37814049808799999</v>
      </c>
      <c r="CJ46" s="32">
        <v>58.324680084800001</v>
      </c>
      <c r="CK46" s="32">
        <v>1344.2615677199999</v>
      </c>
      <c r="CL46" s="32">
        <v>140.554828937</v>
      </c>
      <c r="CM46" s="32">
        <f t="shared" si="0"/>
        <v>507.42005906814398</v>
      </c>
      <c r="CN46" s="32">
        <f t="shared" si="1"/>
        <v>374.85210568914397</v>
      </c>
    </row>
    <row r="47" spans="1:92" x14ac:dyDescent="0.25">
      <c r="A47" s="34">
        <v>51</v>
      </c>
      <c r="B47" t="s">
        <v>46</v>
      </c>
      <c r="C47" s="32">
        <v>26.643352231000001</v>
      </c>
      <c r="D47" s="32">
        <v>265.0237376</v>
      </c>
      <c r="E47" s="32">
        <v>225.06421636799999</v>
      </c>
      <c r="F47" s="32">
        <v>71.207751714099999</v>
      </c>
      <c r="G47" s="32">
        <v>373.75461980400001</v>
      </c>
      <c r="H47" s="32">
        <v>244.04392709199999</v>
      </c>
      <c r="I47" s="32">
        <v>688.20782060800002</v>
      </c>
      <c r="J47" s="32">
        <v>59.905422780899997</v>
      </c>
      <c r="K47" s="32">
        <v>1583.1730116900001</v>
      </c>
      <c r="L47" s="32">
        <v>331567.96946300002</v>
      </c>
      <c r="M47" s="32">
        <v>0.64434526859600005</v>
      </c>
      <c r="N47" s="32">
        <v>35.422892593699999</v>
      </c>
      <c r="O47" s="32">
        <v>4.4260293732400001E-2</v>
      </c>
      <c r="P47" s="32">
        <v>74.583592263400007</v>
      </c>
      <c r="Q47" s="32">
        <v>110.650460005</v>
      </c>
      <c r="R47" s="32">
        <v>1328.1595895999999</v>
      </c>
      <c r="S47" s="32">
        <v>304.64028563699998</v>
      </c>
      <c r="T47" s="32">
        <v>637.56935306000003</v>
      </c>
      <c r="U47" s="32">
        <v>11.267812789900001</v>
      </c>
      <c r="V47" s="32">
        <v>402.97612699899997</v>
      </c>
      <c r="W47" s="32">
        <v>1.41798922112</v>
      </c>
      <c r="X47" s="32">
        <v>3130.7333495100002</v>
      </c>
      <c r="Y47" s="32">
        <v>3544.9790995399999</v>
      </c>
      <c r="Z47" s="32">
        <v>225.06406678799999</v>
      </c>
      <c r="AA47" s="32">
        <v>26.643331808100001</v>
      </c>
      <c r="AB47" s="32">
        <v>361.84331679399997</v>
      </c>
      <c r="AC47" s="32">
        <v>59.9054022121</v>
      </c>
      <c r="AD47" s="32">
        <v>331567.95527400001</v>
      </c>
      <c r="AE47" s="32">
        <v>199.17127154600001</v>
      </c>
      <c r="AF47" s="32">
        <v>381.45645728099998</v>
      </c>
      <c r="AG47" s="32">
        <v>895.05747513999995</v>
      </c>
      <c r="AH47" s="32">
        <v>49.251029217700001</v>
      </c>
      <c r="AI47" s="32">
        <v>3326.3005206500002</v>
      </c>
      <c r="AJ47" s="32">
        <v>100840.431371</v>
      </c>
      <c r="AK47" s="32">
        <v>10146.7319871</v>
      </c>
      <c r="AL47" s="32">
        <v>12155.8424178</v>
      </c>
      <c r="AM47" s="32">
        <v>2423.9651441400001</v>
      </c>
      <c r="AN47" s="32">
        <v>168.11160609999999</v>
      </c>
      <c r="AO47" s="32">
        <v>226.669629668</v>
      </c>
      <c r="AP47" s="32">
        <v>3.8609913588899998</v>
      </c>
      <c r="AQ47" s="32">
        <v>1045.5340136100001</v>
      </c>
      <c r="AR47" s="32">
        <v>56.077116158599999</v>
      </c>
      <c r="AS47" s="32">
        <v>695.28621769200004</v>
      </c>
      <c r="AT47" s="32">
        <v>12472.104688199999</v>
      </c>
      <c r="AU47" s="32">
        <v>454.43998726199999</v>
      </c>
      <c r="AV47" s="32">
        <v>381.45639571800001</v>
      </c>
      <c r="AW47" s="32">
        <v>895.05771997700003</v>
      </c>
      <c r="AX47" s="32">
        <v>229.776683195</v>
      </c>
      <c r="AY47" s="32">
        <v>6.5519953229699999</v>
      </c>
      <c r="AZ47" s="32">
        <v>0</v>
      </c>
      <c r="BA47" s="32">
        <v>50.713247604599999</v>
      </c>
      <c r="BB47" s="32">
        <v>3326.30505008</v>
      </c>
      <c r="BC47" s="32">
        <v>0</v>
      </c>
      <c r="BD47" s="32">
        <v>100840.42224499999</v>
      </c>
      <c r="BE47" s="32">
        <v>10146.734444</v>
      </c>
      <c r="BF47" s="32">
        <v>0</v>
      </c>
      <c r="BG47" s="32">
        <v>671.10407877600005</v>
      </c>
      <c r="BH47" s="32">
        <v>1.20406774014</v>
      </c>
      <c r="BI47" s="32">
        <v>7309.6867088299996</v>
      </c>
      <c r="BJ47" s="32">
        <v>5.2089780007000002</v>
      </c>
      <c r="BK47" s="32">
        <v>2.2058729721499999</v>
      </c>
      <c r="BL47" s="32">
        <v>2459.7713683900001</v>
      </c>
      <c r="BM47" s="32">
        <v>31.4024211887</v>
      </c>
      <c r="BN47" s="32">
        <v>2.9625606573300001</v>
      </c>
      <c r="BO47" s="32">
        <v>0.26410752529600001</v>
      </c>
      <c r="BP47" s="32">
        <v>1280.5643141600001</v>
      </c>
      <c r="BQ47" s="32">
        <v>466.610112383</v>
      </c>
      <c r="BR47" s="32">
        <v>27.3137012846</v>
      </c>
      <c r="BS47" s="32">
        <v>0.295811591082</v>
      </c>
      <c r="BT47" s="32">
        <v>170.81502294200001</v>
      </c>
      <c r="BU47" s="32">
        <v>0.72544220382900004</v>
      </c>
      <c r="BV47" s="32">
        <v>189.49231533</v>
      </c>
      <c r="BW47" s="32">
        <v>9.4398754169100005</v>
      </c>
      <c r="BX47" s="32">
        <v>4.4522057470799998</v>
      </c>
      <c r="BY47" s="32">
        <v>1134.74859913</v>
      </c>
      <c r="BZ47" s="32">
        <v>24.315278448299999</v>
      </c>
      <c r="CA47" s="32">
        <v>68.390217978300001</v>
      </c>
      <c r="CB47" s="32">
        <v>0.96460714853399998</v>
      </c>
      <c r="CC47" s="32">
        <v>695.286312533</v>
      </c>
      <c r="CD47" s="32">
        <v>0</v>
      </c>
      <c r="CE47" s="32">
        <v>4.4198593803100001</v>
      </c>
      <c r="CF47" s="32">
        <v>133.83093882599999</v>
      </c>
      <c r="CG47" s="32">
        <v>424.24616474800001</v>
      </c>
      <c r="CH47" s="32">
        <v>1764.2401617200001</v>
      </c>
      <c r="CI47" s="32">
        <v>5.0659159842400001</v>
      </c>
      <c r="CJ47" s="32">
        <v>707.91376111600005</v>
      </c>
      <c r="CK47" s="32">
        <v>16127.729907700001</v>
      </c>
      <c r="CL47" s="32">
        <v>1636.3406825300001</v>
      </c>
      <c r="CM47" s="32">
        <f t="shared" si="0"/>
        <v>5414.5368177883811</v>
      </c>
      <c r="CN47" s="32">
        <f t="shared" si="1"/>
        <v>4133.9725036283808</v>
      </c>
    </row>
    <row r="48" spans="1:92" x14ac:dyDescent="0.25">
      <c r="A48" s="34">
        <v>53</v>
      </c>
      <c r="B48" t="s">
        <v>47</v>
      </c>
      <c r="C48" s="32">
        <v>39.6334615094</v>
      </c>
      <c r="D48" s="32">
        <v>397.49447732700003</v>
      </c>
      <c r="E48" s="32">
        <v>335.52175301</v>
      </c>
      <c r="F48" s="32">
        <v>108.770709072</v>
      </c>
      <c r="G48" s="32">
        <v>649.04457906599998</v>
      </c>
      <c r="H48" s="32">
        <v>431.97681287900002</v>
      </c>
      <c r="I48" s="32">
        <v>1218.1745171600001</v>
      </c>
      <c r="J48" s="32">
        <v>86.957941598999994</v>
      </c>
      <c r="K48" s="32">
        <v>2639.4021659199998</v>
      </c>
      <c r="L48" s="32">
        <v>420272.36225300003</v>
      </c>
      <c r="M48" s="32">
        <v>0.36212471353699999</v>
      </c>
      <c r="N48" s="32">
        <v>21.285184643499999</v>
      </c>
      <c r="O48" s="32">
        <v>3.1410949291600002E-2</v>
      </c>
      <c r="P48" s="32">
        <v>56.879978960700001</v>
      </c>
      <c r="Q48" s="32">
        <v>78.527600377900001</v>
      </c>
      <c r="R48" s="32">
        <v>2068.52898706</v>
      </c>
      <c r="S48" s="32">
        <v>497.437232967</v>
      </c>
      <c r="T48" s="32">
        <v>772.47785220599997</v>
      </c>
      <c r="U48" s="32">
        <v>13.5461124009</v>
      </c>
      <c r="V48" s="32">
        <v>447.82657228699998</v>
      </c>
      <c r="W48" s="32">
        <v>1.85216060337</v>
      </c>
      <c r="X48" s="32">
        <v>4169.0278749899999</v>
      </c>
      <c r="Y48" s="32">
        <v>4630.4082509</v>
      </c>
      <c r="Z48" s="32">
        <v>335.52136456300002</v>
      </c>
      <c r="AA48" s="32">
        <v>39.633342583599998</v>
      </c>
      <c r="AB48" s="32">
        <v>635.13934285899995</v>
      </c>
      <c r="AC48" s="32">
        <v>86.9578883402</v>
      </c>
      <c r="AD48" s="32">
        <v>420272.51924599998</v>
      </c>
      <c r="AE48" s="32">
        <v>303.36599845400002</v>
      </c>
      <c r="AF48" s="32">
        <v>573.11936591999995</v>
      </c>
      <c r="AG48" s="32">
        <v>1048.1723036200001</v>
      </c>
      <c r="AH48" s="32">
        <v>76.4676568406</v>
      </c>
      <c r="AI48" s="32">
        <v>2472.4785243400001</v>
      </c>
      <c r="AJ48" s="32">
        <v>118800.428828</v>
      </c>
      <c r="AK48" s="32">
        <v>11173.127426999999</v>
      </c>
      <c r="AL48" s="32">
        <v>19838.991488299998</v>
      </c>
      <c r="AM48" s="32">
        <v>2666.6316021900002</v>
      </c>
      <c r="AN48" s="32">
        <v>211.20480515599999</v>
      </c>
      <c r="AO48" s="32">
        <v>338.83863645100001</v>
      </c>
      <c r="AP48" s="32">
        <v>4.2444640257400001</v>
      </c>
      <c r="AQ48" s="32">
        <v>1611.6030132200001</v>
      </c>
      <c r="AR48" s="32">
        <v>63.6677133349</v>
      </c>
      <c r="AS48" s="32">
        <v>597.44310982599995</v>
      </c>
      <c r="AT48" s="32">
        <v>20490.120730300001</v>
      </c>
      <c r="AU48" s="32">
        <v>680.65287674599995</v>
      </c>
      <c r="AV48" s="32">
        <v>573.11899951500004</v>
      </c>
      <c r="AW48" s="32">
        <v>1048.17364318</v>
      </c>
      <c r="AX48" s="32">
        <v>359.54256575400001</v>
      </c>
      <c r="AY48" s="32">
        <v>9.7255162308200003</v>
      </c>
      <c r="AZ48" s="32">
        <v>0</v>
      </c>
      <c r="BA48" s="32">
        <v>78.351136953500003</v>
      </c>
      <c r="BB48" s="32">
        <v>2472.47464498</v>
      </c>
      <c r="BC48" s="32">
        <v>0</v>
      </c>
      <c r="BD48" s="32">
        <v>118800.402887</v>
      </c>
      <c r="BE48" s="32">
        <v>11173.129312200001</v>
      </c>
      <c r="BF48" s="32">
        <v>0</v>
      </c>
      <c r="BG48" s="32">
        <v>1078.6226045799999</v>
      </c>
      <c r="BH48" s="32">
        <v>1.68324654996</v>
      </c>
      <c r="BI48" s="32">
        <v>11228.9851433</v>
      </c>
      <c r="BJ48" s="32">
        <v>8.3320266463700001</v>
      </c>
      <c r="BK48" s="32">
        <v>2.66465768618</v>
      </c>
      <c r="BL48" s="32">
        <v>2700.7661553799999</v>
      </c>
      <c r="BM48" s="32">
        <v>53.9586028461</v>
      </c>
      <c r="BN48" s="32">
        <v>4.2461233913000003</v>
      </c>
      <c r="BO48" s="32">
        <v>0.370674408525</v>
      </c>
      <c r="BP48" s="32">
        <v>1758.9170565300001</v>
      </c>
      <c r="BQ48" s="32">
        <v>726.87341842499995</v>
      </c>
      <c r="BR48" s="32">
        <v>48.165825395600002</v>
      </c>
      <c r="BS48" s="32">
        <v>0.50014530313500005</v>
      </c>
      <c r="BT48" s="32">
        <v>273.70581470899998</v>
      </c>
      <c r="BU48" s="32">
        <v>0.93844098415999999</v>
      </c>
      <c r="BV48" s="32">
        <v>276.30763918500003</v>
      </c>
      <c r="BW48" s="32">
        <v>12.606382117400001</v>
      </c>
      <c r="BX48" s="32">
        <v>5.0915702812200001</v>
      </c>
      <c r="BY48" s="32">
        <v>1706.84011747</v>
      </c>
      <c r="BZ48" s="32">
        <v>41.748150326000001</v>
      </c>
      <c r="CA48" s="32">
        <v>81.328872093399994</v>
      </c>
      <c r="CB48" s="32">
        <v>1.6453803084900001</v>
      </c>
      <c r="CC48" s="32">
        <v>597.44142101499995</v>
      </c>
      <c r="CD48" s="32">
        <v>0</v>
      </c>
      <c r="CE48" s="32">
        <v>6.30079278994</v>
      </c>
      <c r="CF48" s="32">
        <v>103.955057268</v>
      </c>
      <c r="CG48" s="32">
        <v>329.53741268599998</v>
      </c>
      <c r="CH48" s="32">
        <v>2721.2583031600002</v>
      </c>
      <c r="CI48" s="32">
        <v>7.2465763028900003</v>
      </c>
      <c r="CJ48" s="32">
        <v>1157.1772302100001</v>
      </c>
      <c r="CK48" s="32">
        <v>25199.036067500001</v>
      </c>
      <c r="CL48" s="32">
        <v>2661.84237742</v>
      </c>
      <c r="CM48" s="32">
        <f t="shared" si="0"/>
        <v>6979.8171901796195</v>
      </c>
      <c r="CN48" s="32">
        <f t="shared" si="1"/>
        <v>5220.9001336496194</v>
      </c>
    </row>
    <row r="49" spans="1:92" x14ac:dyDescent="0.25">
      <c r="A49" s="34">
        <v>54</v>
      </c>
      <c r="B49" t="s">
        <v>48</v>
      </c>
      <c r="C49" s="32">
        <v>7.4415338210100002</v>
      </c>
      <c r="D49" s="32">
        <v>74.554254418200003</v>
      </c>
      <c r="E49" s="32">
        <v>63.671836555900001</v>
      </c>
      <c r="F49" s="32">
        <v>20.106956781200001</v>
      </c>
      <c r="G49" s="32">
        <v>108.740725555</v>
      </c>
      <c r="H49" s="32">
        <v>86.781349616699998</v>
      </c>
      <c r="I49" s="32">
        <v>244.72262872100001</v>
      </c>
      <c r="J49" s="32">
        <v>16.466972027299999</v>
      </c>
      <c r="K49" s="32">
        <v>466.80921878300001</v>
      </c>
      <c r="L49" s="32">
        <v>85309.193419899995</v>
      </c>
      <c r="M49" s="32">
        <v>0.10027185764</v>
      </c>
      <c r="N49" s="32">
        <v>6.5663365595399998</v>
      </c>
      <c r="O49" s="32">
        <v>8.6764263894700006E-3</v>
      </c>
      <c r="P49" s="32">
        <v>15.0244068044</v>
      </c>
      <c r="Q49" s="32">
        <v>21.691034358500001</v>
      </c>
      <c r="R49" s="32">
        <v>379.28809336</v>
      </c>
      <c r="S49" s="32">
        <v>88.9372543108</v>
      </c>
      <c r="T49" s="32">
        <v>154.36743104300001</v>
      </c>
      <c r="U49" s="32">
        <v>2.3208018679800002</v>
      </c>
      <c r="V49" s="32">
        <v>90.842057936000003</v>
      </c>
      <c r="W49" s="32">
        <v>0.33638523576200002</v>
      </c>
      <c r="X49" s="32">
        <v>747.79889456700005</v>
      </c>
      <c r="Y49" s="32">
        <v>840.96266463999996</v>
      </c>
      <c r="Z49" s="32">
        <v>63.6718629585</v>
      </c>
      <c r="AA49" s="32">
        <v>7.4415569209700001</v>
      </c>
      <c r="AB49" s="32">
        <v>106.319789546</v>
      </c>
      <c r="AC49" s="32">
        <v>16.466975831999999</v>
      </c>
      <c r="AD49" s="32">
        <v>85309.209305299999</v>
      </c>
      <c r="AE49" s="32">
        <v>56.959043327400003</v>
      </c>
      <c r="AF49" s="32">
        <v>107.740137838</v>
      </c>
      <c r="AG49" s="32">
        <v>225.92961591700001</v>
      </c>
      <c r="AH49" s="32">
        <v>14.020732751900001</v>
      </c>
      <c r="AI49" s="32">
        <v>678.18691233200002</v>
      </c>
      <c r="AJ49" s="32">
        <v>25296.112493199998</v>
      </c>
      <c r="AK49" s="32">
        <v>2719.1784048099998</v>
      </c>
      <c r="AL49" s="32">
        <v>3545.7845088700001</v>
      </c>
      <c r="AM49" s="32">
        <v>665.81215694900004</v>
      </c>
      <c r="AN49" s="32">
        <v>43.950549774199999</v>
      </c>
      <c r="AO49" s="32">
        <v>58.438510670399999</v>
      </c>
      <c r="AP49" s="32">
        <v>1.04902790017</v>
      </c>
      <c r="AQ49" s="32">
        <v>271.67768772199997</v>
      </c>
      <c r="AR49" s="32">
        <v>20.392345581400001</v>
      </c>
      <c r="AS49" s="32">
        <v>167.8581844</v>
      </c>
      <c r="AT49" s="32">
        <v>3634.7727280399999</v>
      </c>
      <c r="AU49" s="32">
        <v>127.976226521</v>
      </c>
      <c r="AV49" s="32">
        <v>107.74037400100001</v>
      </c>
      <c r="AW49" s="32">
        <v>225.929745994</v>
      </c>
      <c r="AX49" s="32">
        <v>64.076886585500006</v>
      </c>
      <c r="AY49" s="32">
        <v>1.82006381827</v>
      </c>
      <c r="AZ49" s="32">
        <v>0</v>
      </c>
      <c r="BA49" s="32">
        <v>14.365761753499999</v>
      </c>
      <c r="BB49" s="32">
        <v>678.18907781899998</v>
      </c>
      <c r="BC49" s="32">
        <v>0</v>
      </c>
      <c r="BD49" s="32">
        <v>25296.111411599999</v>
      </c>
      <c r="BE49" s="32">
        <v>2719.1767654999999</v>
      </c>
      <c r="BF49" s="32">
        <v>0</v>
      </c>
      <c r="BG49" s="32">
        <v>194.27587714000001</v>
      </c>
      <c r="BH49" s="32">
        <v>0.32608605667899998</v>
      </c>
      <c r="BI49" s="32">
        <v>2013.88368879</v>
      </c>
      <c r="BJ49" s="32">
        <v>1.57381500831</v>
      </c>
      <c r="BK49" s="32">
        <v>0.56761724623999998</v>
      </c>
      <c r="BL49" s="32">
        <v>674.60674151399996</v>
      </c>
      <c r="BM49" s="32">
        <v>10.797411818800001</v>
      </c>
      <c r="BN49" s="32">
        <v>0.91921244027100002</v>
      </c>
      <c r="BO49" s="32">
        <v>7.0716033993399999E-2</v>
      </c>
      <c r="BP49" s="32">
        <v>382.83129911499998</v>
      </c>
      <c r="BQ49" s="32">
        <v>138.82529595</v>
      </c>
      <c r="BR49" s="32">
        <v>9.6731081616499992</v>
      </c>
      <c r="BS49" s="32">
        <v>0.10088751694799999</v>
      </c>
      <c r="BT49" s="32">
        <v>54.017774402999997</v>
      </c>
      <c r="BU49" s="32">
        <v>0.18048120758899999</v>
      </c>
      <c r="BV49" s="32">
        <v>49.6096136524</v>
      </c>
      <c r="BW49" s="32">
        <v>2.3218864309899998</v>
      </c>
      <c r="BX49" s="32">
        <v>1.23243318884</v>
      </c>
      <c r="BY49" s="32">
        <v>294.96828122699998</v>
      </c>
      <c r="BZ49" s="32">
        <v>8.3341065645400008</v>
      </c>
      <c r="CA49" s="32">
        <v>24.2146086891</v>
      </c>
      <c r="CB49" s="32">
        <v>0.33256348748300002</v>
      </c>
      <c r="CC49" s="32">
        <v>167.85798937199999</v>
      </c>
      <c r="CD49" s="32">
        <v>0</v>
      </c>
      <c r="CE49" s="32">
        <v>1.2128261525699999</v>
      </c>
      <c r="CF49" s="32">
        <v>29.702685333200002</v>
      </c>
      <c r="CG49" s="32">
        <v>94.157360805899998</v>
      </c>
      <c r="CH49" s="32">
        <v>485.158549311</v>
      </c>
      <c r="CI49" s="32">
        <v>1.3928108704</v>
      </c>
      <c r="CJ49" s="32">
        <v>202.85223404199999</v>
      </c>
      <c r="CK49" s="32">
        <v>4497.4238212600003</v>
      </c>
      <c r="CL49" s="32">
        <v>466.49485349600002</v>
      </c>
      <c r="CM49" s="32">
        <f t="shared" si="0"/>
        <v>1516.6786596839402</v>
      </c>
      <c r="CN49" s="32">
        <f t="shared" si="1"/>
        <v>1133.8473605689401</v>
      </c>
    </row>
    <row r="50" spans="1:92" x14ac:dyDescent="0.25">
      <c r="A50" s="34">
        <v>55</v>
      </c>
      <c r="B50" t="s">
        <v>49</v>
      </c>
      <c r="C50" s="32">
        <v>28.118489498500001</v>
      </c>
      <c r="D50" s="32">
        <v>263.89188125300001</v>
      </c>
      <c r="E50" s="32">
        <v>230.52753405499999</v>
      </c>
      <c r="F50" s="32">
        <v>73.489683578099999</v>
      </c>
      <c r="G50" s="32">
        <v>355.85924114400001</v>
      </c>
      <c r="H50" s="32">
        <v>342.48735529099997</v>
      </c>
      <c r="I50" s="32">
        <v>965.81151629199996</v>
      </c>
      <c r="J50" s="32">
        <v>46.515953131099998</v>
      </c>
      <c r="K50" s="32">
        <v>1495.4245214800001</v>
      </c>
      <c r="L50" s="32">
        <v>276516.29339900002</v>
      </c>
      <c r="M50" s="32">
        <v>0.352659327094</v>
      </c>
      <c r="N50" s="32">
        <v>16.701133700500002</v>
      </c>
      <c r="O50" s="32">
        <v>2.0406618225499999E-2</v>
      </c>
      <c r="P50" s="32">
        <v>33.962864777299998</v>
      </c>
      <c r="Q50" s="32">
        <v>51.0165936155</v>
      </c>
      <c r="R50" s="32">
        <v>1344.9476233299999</v>
      </c>
      <c r="S50" s="32">
        <v>294.29602063999999</v>
      </c>
      <c r="T50" s="32">
        <v>479.320780786</v>
      </c>
      <c r="U50" s="32">
        <v>8.0951961932300005</v>
      </c>
      <c r="V50" s="32">
        <v>272.44564574600003</v>
      </c>
      <c r="W50" s="32">
        <v>0.93323880482199995</v>
      </c>
      <c r="X50" s="32">
        <v>2052.5526057100001</v>
      </c>
      <c r="Y50" s="32">
        <v>2333.0972989699999</v>
      </c>
      <c r="Z50" s="32">
        <v>230.527795164</v>
      </c>
      <c r="AA50" s="32">
        <v>28.118512429999999</v>
      </c>
      <c r="AB50" s="32">
        <v>347.412626665</v>
      </c>
      <c r="AC50" s="32">
        <v>46.515945972600001</v>
      </c>
      <c r="AD50" s="32">
        <v>276516.29154399998</v>
      </c>
      <c r="AE50" s="32">
        <v>190.17435033199999</v>
      </c>
      <c r="AF50" s="32">
        <v>400.873281932</v>
      </c>
      <c r="AG50" s="32">
        <v>754.29605654900001</v>
      </c>
      <c r="AH50" s="32">
        <v>50.407295424600001</v>
      </c>
      <c r="AI50" s="32">
        <v>2051.9243008100002</v>
      </c>
      <c r="AJ50" s="32">
        <v>84348.656956599996</v>
      </c>
      <c r="AK50" s="32">
        <v>9183.8389368600001</v>
      </c>
      <c r="AL50" s="32">
        <v>11787.9248792</v>
      </c>
      <c r="AM50" s="32">
        <v>2201.5172066700002</v>
      </c>
      <c r="AN50" s="32">
        <v>166.262100562</v>
      </c>
      <c r="AO50" s="32">
        <v>247.20526671900001</v>
      </c>
      <c r="AP50" s="32">
        <v>3.4255632004100001</v>
      </c>
      <c r="AQ50" s="32">
        <v>1174.70865525</v>
      </c>
      <c r="AR50" s="32">
        <v>69.722391054599996</v>
      </c>
      <c r="AS50" s="32">
        <v>566.531508207</v>
      </c>
      <c r="AT50" s="32">
        <v>12125.1924022</v>
      </c>
      <c r="AU50" s="32">
        <v>476.14315543399999</v>
      </c>
      <c r="AV50" s="32">
        <v>400.87359141100001</v>
      </c>
      <c r="AW50" s="32">
        <v>754.29430681300005</v>
      </c>
      <c r="AX50" s="32">
        <v>202.21245631299999</v>
      </c>
      <c r="AY50" s="32">
        <v>6.7536953259799999</v>
      </c>
      <c r="AZ50" s="32">
        <v>0</v>
      </c>
      <c r="BA50" s="32">
        <v>51.360789162000003</v>
      </c>
      <c r="BB50" s="32">
        <v>2051.9243906299998</v>
      </c>
      <c r="BC50" s="32">
        <v>0</v>
      </c>
      <c r="BD50" s="32">
        <v>84348.653286300003</v>
      </c>
      <c r="BE50" s="32">
        <v>9183.8397470899999</v>
      </c>
      <c r="BF50" s="32">
        <v>0</v>
      </c>
      <c r="BG50" s="32">
        <v>657.57665819600004</v>
      </c>
      <c r="BH50" s="32">
        <v>1.32630397162</v>
      </c>
      <c r="BI50" s="32">
        <v>6419.3185571100003</v>
      </c>
      <c r="BJ50" s="32">
        <v>6.3786177654599996</v>
      </c>
      <c r="BK50" s="32">
        <v>2.1551482396899999</v>
      </c>
      <c r="BL50" s="32">
        <v>2232.1702505600001</v>
      </c>
      <c r="BM50" s="32">
        <v>42.7084598239</v>
      </c>
      <c r="BN50" s="32">
        <v>3.4888199875499999</v>
      </c>
      <c r="BO50" s="32">
        <v>0.28411063250700003</v>
      </c>
      <c r="BP50" s="32">
        <v>1445.01224617</v>
      </c>
      <c r="BQ50" s="32">
        <v>559.34981888599998</v>
      </c>
      <c r="BR50" s="32">
        <v>38.186832165799999</v>
      </c>
      <c r="BS50" s="32">
        <v>0.39768474294</v>
      </c>
      <c r="BT50" s="32">
        <v>215.49110333900001</v>
      </c>
      <c r="BU50" s="32">
        <v>0.73911533988300004</v>
      </c>
      <c r="BV50" s="32">
        <v>204.08364522700001</v>
      </c>
      <c r="BW50" s="32">
        <v>9.7578815646700008</v>
      </c>
      <c r="BX50" s="32">
        <v>4.1216109146899997</v>
      </c>
      <c r="BY50" s="32">
        <v>1257.8995263700001</v>
      </c>
      <c r="BZ50" s="32">
        <v>33.043643452399998</v>
      </c>
      <c r="CA50" s="32">
        <v>84.2314996116</v>
      </c>
      <c r="CB50" s="32">
        <v>1.3083062777500001</v>
      </c>
      <c r="CC50" s="32">
        <v>566.53171490800003</v>
      </c>
      <c r="CD50" s="32">
        <v>0</v>
      </c>
      <c r="CE50" s="32">
        <v>4.79680128549</v>
      </c>
      <c r="CF50" s="32">
        <v>98.718647354400005</v>
      </c>
      <c r="CG50" s="32">
        <v>312.938216006</v>
      </c>
      <c r="CH50" s="32">
        <v>1493.96438476</v>
      </c>
      <c r="CI50" s="32">
        <v>5.5196455749200002</v>
      </c>
      <c r="CJ50" s="32">
        <v>681.24860538400003</v>
      </c>
      <c r="CK50" s="32">
        <v>14509.295848899999</v>
      </c>
      <c r="CL50" s="32">
        <v>1442.2832751999999</v>
      </c>
      <c r="CM50" s="32">
        <f t="shared" si="0"/>
        <v>5582.7849525122901</v>
      </c>
      <c r="CN50" s="32">
        <f t="shared" si="1"/>
        <v>4137.7727063422899</v>
      </c>
    </row>
    <row r="51" spans="1:92" x14ac:dyDescent="0.25">
      <c r="A51" s="34">
        <v>56</v>
      </c>
      <c r="B51" t="s">
        <v>50</v>
      </c>
      <c r="C51" s="32">
        <v>5.4273391967900002</v>
      </c>
      <c r="D51" s="32">
        <v>44.858904619400001</v>
      </c>
      <c r="E51" s="32">
        <v>39.077714726899998</v>
      </c>
      <c r="F51" s="32">
        <v>13.916599553099999</v>
      </c>
      <c r="G51" s="32">
        <v>56.596937370600003</v>
      </c>
      <c r="H51" s="32">
        <v>45.117762875799997</v>
      </c>
      <c r="I51" s="32">
        <v>127.231410025</v>
      </c>
      <c r="J51" s="32">
        <v>7.6109714864000004</v>
      </c>
      <c r="K51" s="32">
        <v>228.54495670200001</v>
      </c>
      <c r="L51" s="32">
        <v>43694.9976818</v>
      </c>
      <c r="M51" s="32">
        <v>3.26482926107E-2</v>
      </c>
      <c r="N51" s="32">
        <v>1.8258543578199999</v>
      </c>
      <c r="O51" s="32">
        <v>2.6944440410599999E-3</v>
      </c>
      <c r="P51" s="32">
        <v>4.8776310770700002</v>
      </c>
      <c r="Q51" s="32">
        <v>6.7361341966000001</v>
      </c>
      <c r="R51" s="32">
        <v>240.653512353</v>
      </c>
      <c r="S51" s="32">
        <v>47.540108522799997</v>
      </c>
      <c r="T51" s="32">
        <v>61.410417916500002</v>
      </c>
      <c r="U51" s="32">
        <v>1.07007017648</v>
      </c>
      <c r="V51" s="32">
        <v>35.385397067</v>
      </c>
      <c r="W51" s="32">
        <v>0.14634974296799999</v>
      </c>
      <c r="X51" s="32">
        <v>329.41920346000001</v>
      </c>
      <c r="Y51" s="32">
        <v>365.87462018999997</v>
      </c>
      <c r="Z51" s="32">
        <v>39.077416513000003</v>
      </c>
      <c r="AA51" s="32">
        <v>5.4272790655199996</v>
      </c>
      <c r="AB51" s="32">
        <v>55.494729574499999</v>
      </c>
      <c r="AC51" s="32">
        <v>7.6109745685599997</v>
      </c>
      <c r="AD51" s="32">
        <v>43695.000721199998</v>
      </c>
      <c r="AE51" s="32">
        <v>24.199205405099999</v>
      </c>
      <c r="AF51" s="32">
        <v>74.118893395100002</v>
      </c>
      <c r="AG51" s="32">
        <v>173.749476491</v>
      </c>
      <c r="AH51" s="32">
        <v>9.1874346820599992</v>
      </c>
      <c r="AI51" s="32">
        <v>349.42058751100001</v>
      </c>
      <c r="AJ51" s="32">
        <v>19544.709137099999</v>
      </c>
      <c r="AK51" s="32">
        <v>2000.1363257600001</v>
      </c>
      <c r="AL51" s="32">
        <v>1932.6908433200001</v>
      </c>
      <c r="AM51" s="32">
        <v>566.10968744499996</v>
      </c>
      <c r="AN51" s="32">
        <v>34.188658498499997</v>
      </c>
      <c r="AO51" s="32">
        <v>42.148643832300003</v>
      </c>
      <c r="AP51" s="32">
        <v>0.85981597929099995</v>
      </c>
      <c r="AQ51" s="32">
        <v>197.02187507799999</v>
      </c>
      <c r="AR51" s="32">
        <v>17.6230125503</v>
      </c>
      <c r="AS51" s="32">
        <v>92.882526793799997</v>
      </c>
      <c r="AT51" s="32">
        <v>1990.3838577399999</v>
      </c>
      <c r="AU51" s="32">
        <v>88.461781623099995</v>
      </c>
      <c r="AV51" s="32">
        <v>74.118887042300003</v>
      </c>
      <c r="AW51" s="32">
        <v>173.74872470099999</v>
      </c>
      <c r="AX51" s="32">
        <v>33.144484719700003</v>
      </c>
      <c r="AY51" s="32">
        <v>1.32291581213</v>
      </c>
      <c r="AZ51" s="32">
        <v>0</v>
      </c>
      <c r="BA51" s="32">
        <v>9.3365003695199995</v>
      </c>
      <c r="BB51" s="32">
        <v>349.42004521500002</v>
      </c>
      <c r="BC51" s="32">
        <v>0</v>
      </c>
      <c r="BD51" s="32">
        <v>19544.708124299999</v>
      </c>
      <c r="BE51" s="32">
        <v>2000.1335637</v>
      </c>
      <c r="BF51" s="32">
        <v>0</v>
      </c>
      <c r="BG51" s="32">
        <v>110.750424048</v>
      </c>
      <c r="BH51" s="32">
        <v>0.20528491109399999</v>
      </c>
      <c r="BI51" s="32">
        <v>1053.89826636</v>
      </c>
      <c r="BJ51" s="32">
        <v>0.95595527630499999</v>
      </c>
      <c r="BK51" s="32">
        <v>0.34410720012099999</v>
      </c>
      <c r="BL51" s="32">
        <v>570.85129779600004</v>
      </c>
      <c r="BM51" s="32">
        <v>5.7449775253700004</v>
      </c>
      <c r="BN51" s="32">
        <v>0.483689823124</v>
      </c>
      <c r="BO51" s="32">
        <v>4.5814246382400003E-2</v>
      </c>
      <c r="BP51" s="32">
        <v>212.81843400100001</v>
      </c>
      <c r="BQ51" s="32">
        <v>84.154699877499993</v>
      </c>
      <c r="BR51" s="32">
        <v>5.0420614561499999</v>
      </c>
      <c r="BS51" s="32">
        <v>5.3497803150099998E-2</v>
      </c>
      <c r="BT51" s="32">
        <v>30.565847963100001</v>
      </c>
      <c r="BU51" s="32">
        <v>0.12025528809699999</v>
      </c>
      <c r="BV51" s="32">
        <v>34.358804367399998</v>
      </c>
      <c r="BW51" s="32">
        <v>1.61064516198</v>
      </c>
      <c r="BX51" s="32">
        <v>0.95631537669599997</v>
      </c>
      <c r="BY51" s="32">
        <v>209.49370949300001</v>
      </c>
      <c r="BZ51" s="32">
        <v>4.4487113220900003</v>
      </c>
      <c r="CA51" s="32">
        <v>19.634082194000001</v>
      </c>
      <c r="CB51" s="32">
        <v>0.17497409763800001</v>
      </c>
      <c r="CC51" s="32">
        <v>92.882518865400002</v>
      </c>
      <c r="CD51" s="32">
        <v>0</v>
      </c>
      <c r="CE51" s="32">
        <v>0.97745608633699999</v>
      </c>
      <c r="CF51" s="32">
        <v>16.2138045194</v>
      </c>
      <c r="CG51" s="32">
        <v>51.398086573400001</v>
      </c>
      <c r="CH51" s="32">
        <v>231.84527173399999</v>
      </c>
      <c r="CI51" s="32">
        <v>1.12589012236</v>
      </c>
      <c r="CJ51" s="32">
        <v>113.71895667699999</v>
      </c>
      <c r="CK51" s="32">
        <v>2362.9878936300001</v>
      </c>
      <c r="CL51" s="32">
        <v>226.02593977399999</v>
      </c>
      <c r="CM51" s="32">
        <f t="shared" si="0"/>
        <v>1097.9085387381961</v>
      </c>
      <c r="CN51" s="32">
        <f t="shared" si="1"/>
        <v>885.09010473719604</v>
      </c>
    </row>
    <row r="52" spans="1:92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</row>
    <row r="53" spans="1:92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</row>
    <row r="54" spans="1:92" s="34" customFormat="1" x14ac:dyDescent="0.25">
      <c r="B54" s="34" t="s">
        <v>329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</row>
    <row r="55" spans="1:92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</row>
    <row r="56" spans="1:92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</row>
    <row r="57" spans="1:92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</row>
    <row r="58" spans="1:92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</row>
    <row r="59" spans="1:92" s="34" customFormat="1" x14ac:dyDescent="0.25">
      <c r="B59" s="34" t="s">
        <v>341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</row>
    <row r="60" spans="1:92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</row>
    <row r="61" spans="1:92" x14ac:dyDescent="0.2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</row>
    <row r="62" spans="1:92" x14ac:dyDescent="0.25">
      <c r="B62" s="2" t="s">
        <v>56</v>
      </c>
      <c r="C62" s="1">
        <f>SUM(C3:C51)</f>
        <v>1188.0494924156098</v>
      </c>
      <c r="D62" s="1">
        <f t="shared" ref="D62:BN62" si="2">SUM(D3:D51)</f>
        <v>12405.624152533201</v>
      </c>
      <c r="E62" s="1">
        <f t="shared" si="2"/>
        <v>10568.715490923298</v>
      </c>
      <c r="F62" s="1">
        <f t="shared" si="2"/>
        <v>3344.1293529484101</v>
      </c>
      <c r="G62" s="1">
        <f t="shared" si="2"/>
        <v>18353.613405438402</v>
      </c>
      <c r="H62" s="1">
        <f t="shared" si="2"/>
        <v>18516.658119189302</v>
      </c>
      <c r="I62" s="1">
        <f t="shared" si="2"/>
        <v>53950.468742357087</v>
      </c>
      <c r="J62" s="1">
        <f t="shared" si="2"/>
        <v>2689.4975854395711</v>
      </c>
      <c r="K62" s="1">
        <f t="shared" si="2"/>
        <v>74486.083427254605</v>
      </c>
      <c r="L62" s="1">
        <f t="shared" si="2"/>
        <v>14246249.7404129</v>
      </c>
      <c r="M62" s="1">
        <f t="shared" si="2"/>
        <v>24.606070156511901</v>
      </c>
      <c r="N62" s="1">
        <f t="shared" si="2"/>
        <v>1374.27717021942</v>
      </c>
      <c r="O62" s="1">
        <f t="shared" si="2"/>
        <v>1.9770812358909999</v>
      </c>
      <c r="P62" s="1">
        <f t="shared" si="2"/>
        <v>3109.9984638770793</v>
      </c>
      <c r="Q62" s="1">
        <f t="shared" si="2"/>
        <v>4508.0682627006991</v>
      </c>
      <c r="R62" s="1">
        <f t="shared" si="2"/>
        <v>62178.169787443505</v>
      </c>
      <c r="S62" s="1">
        <f t="shared" si="2"/>
        <v>14312.283775903003</v>
      </c>
      <c r="T62" s="1">
        <f t="shared" si="2"/>
        <v>26283.422760770212</v>
      </c>
      <c r="U62" s="1">
        <f t="shared" si="2"/>
        <v>452.82468263803997</v>
      </c>
      <c r="V62" s="1">
        <f t="shared" si="2"/>
        <v>15814.705882062606</v>
      </c>
      <c r="W62" s="1">
        <f t="shared" si="2"/>
        <v>62.830000190710024</v>
      </c>
      <c r="X62" s="1">
        <f t="shared" si="2"/>
        <v>129523.60158520701</v>
      </c>
      <c r="Y62" s="1">
        <f t="shared" si="2"/>
        <v>145781.84069100604</v>
      </c>
      <c r="Z62" s="1">
        <f t="shared" si="2"/>
        <v>10568.715975572995</v>
      </c>
      <c r="AA62" s="1">
        <f t="shared" si="2"/>
        <v>1188.0489618021402</v>
      </c>
      <c r="AB62" s="1">
        <f t="shared" si="2"/>
        <v>17876.225085311296</v>
      </c>
      <c r="AC62" s="1">
        <f t="shared" si="2"/>
        <v>2689.4971821792005</v>
      </c>
      <c r="AD62" s="1">
        <f t="shared" si="2"/>
        <v>14246250.242331598</v>
      </c>
      <c r="AE62" s="1">
        <f t="shared" si="2"/>
        <v>9094.4462014421024</v>
      </c>
      <c r="AF62" s="1">
        <f t="shared" si="2"/>
        <v>18848.414028698498</v>
      </c>
      <c r="AG62" s="1">
        <f t="shared" si="2"/>
        <v>35453.473359706179</v>
      </c>
      <c r="AH62" s="1">
        <f t="shared" si="2"/>
        <v>2182.5727228363994</v>
      </c>
      <c r="AI62" s="1">
        <f t="shared" si="2"/>
        <v>118129.763018631</v>
      </c>
      <c r="AJ62" s="1">
        <f t="shared" si="2"/>
        <v>3968576.0533699798</v>
      </c>
      <c r="AK62" s="1">
        <f t="shared" si="2"/>
        <v>427654.90614039003</v>
      </c>
      <c r="AL62" s="1">
        <f t="shared" si="2"/>
        <v>571991.80546732317</v>
      </c>
      <c r="AM62" s="1">
        <f t="shared" si="2"/>
        <v>99146.160602766991</v>
      </c>
      <c r="AN62" s="1">
        <f t="shared" si="2"/>
        <v>7454.8292545198019</v>
      </c>
      <c r="AO62" s="1">
        <f t="shared" si="2"/>
        <v>10299.390433415299</v>
      </c>
      <c r="AP62" s="1">
        <f t="shared" si="2"/>
        <v>159.15837600848101</v>
      </c>
      <c r="AQ62" s="1">
        <f t="shared" si="2"/>
        <v>48275.901136727007</v>
      </c>
      <c r="AR62" s="1">
        <f t="shared" si="2"/>
        <v>3137.39496981191</v>
      </c>
      <c r="AS62" s="1">
        <f t="shared" si="2"/>
        <v>27262.157896119901</v>
      </c>
      <c r="AT62" s="1">
        <f t="shared" si="2"/>
        <v>587522.33078029787</v>
      </c>
      <c r="AU62" s="1">
        <f t="shared" si="2"/>
        <v>22225.286386947009</v>
      </c>
      <c r="AV62" s="1">
        <f t="shared" si="2"/>
        <v>18848.412875333499</v>
      </c>
      <c r="AW62" s="1">
        <f t="shared" si="2"/>
        <v>35453.475181332498</v>
      </c>
      <c r="AX62" s="1">
        <f t="shared" si="2"/>
        <v>10564.8086337312</v>
      </c>
      <c r="AY62" s="1">
        <f t="shared" si="2"/>
        <v>306.17053844234312</v>
      </c>
      <c r="AZ62" s="1">
        <f t="shared" si="2"/>
        <v>0</v>
      </c>
      <c r="BA62" s="1">
        <f t="shared" si="2"/>
        <v>2247.3771324134896</v>
      </c>
      <c r="BB62" s="1">
        <f t="shared" si="2"/>
        <v>118129.75637686199</v>
      </c>
      <c r="BC62" s="1">
        <f t="shared" si="2"/>
        <v>0</v>
      </c>
      <c r="BD62" s="1">
        <f t="shared" si="2"/>
        <v>3968576.0295503796</v>
      </c>
      <c r="BE62" s="1">
        <f t="shared" si="2"/>
        <v>427654.90226995404</v>
      </c>
      <c r="BF62" s="1">
        <f t="shared" si="2"/>
        <v>0</v>
      </c>
      <c r="BG62" s="1">
        <f t="shared" si="2"/>
        <v>31513.164495490193</v>
      </c>
      <c r="BH62" s="1">
        <f t="shared" si="2"/>
        <v>60.673627100211</v>
      </c>
      <c r="BI62" s="1">
        <f t="shared" si="2"/>
        <v>331900.02320831397</v>
      </c>
      <c r="BJ62" s="1">
        <f t="shared" si="2"/>
        <v>309.15024795652408</v>
      </c>
      <c r="BK62" s="1">
        <f t="shared" si="2"/>
        <v>104.95859386258398</v>
      </c>
      <c r="BL62" s="1">
        <f t="shared" si="2"/>
        <v>100785.13025359898</v>
      </c>
      <c r="BM62" s="1">
        <f t="shared" si="2"/>
        <v>2272.0398740892892</v>
      </c>
      <c r="BN62" s="1">
        <f t="shared" si="2"/>
        <v>188.000447607198</v>
      </c>
      <c r="BO62" s="1">
        <f t="shared" ref="BO62:CL62" si="3">SUM(BO3:BO51)</f>
        <v>13.0593268280165</v>
      </c>
      <c r="BP62" s="1">
        <f t="shared" si="3"/>
        <v>78506.797399086005</v>
      </c>
      <c r="BQ62" s="1">
        <f t="shared" si="3"/>
        <v>27152.672915867406</v>
      </c>
      <c r="BR62" s="1">
        <f t="shared" si="3"/>
        <v>2060.5906443162603</v>
      </c>
      <c r="BS62" s="1">
        <f t="shared" si="3"/>
        <v>21.190714935416707</v>
      </c>
      <c r="BT62" s="1">
        <f t="shared" si="3"/>
        <v>10937.583327540902</v>
      </c>
      <c r="BU62" s="1">
        <f t="shared" si="3"/>
        <v>31.853169332093703</v>
      </c>
      <c r="BV62" s="1">
        <f t="shared" si="3"/>
        <v>8930.0557434395996</v>
      </c>
      <c r="BW62" s="1">
        <f t="shared" si="3"/>
        <v>402.45211971159699</v>
      </c>
      <c r="BX62" s="1">
        <f t="shared" si="3"/>
        <v>196.66617658761197</v>
      </c>
      <c r="BY62" s="1">
        <f t="shared" si="3"/>
        <v>52734.504511462881</v>
      </c>
      <c r="BZ62" s="1">
        <f t="shared" si="3"/>
        <v>1750.8630338866801</v>
      </c>
      <c r="CA62" s="1">
        <f t="shared" si="3"/>
        <v>3919.2542472638606</v>
      </c>
      <c r="CB62" s="1">
        <f t="shared" si="3"/>
        <v>70.192165671615015</v>
      </c>
      <c r="CC62" s="1">
        <f t="shared" si="3"/>
        <v>27262.155008754296</v>
      </c>
      <c r="CD62" s="1">
        <f t="shared" si="3"/>
        <v>0</v>
      </c>
      <c r="CE62" s="1">
        <f t="shared" si="3"/>
        <v>205.32493221845496</v>
      </c>
      <c r="CF62" s="1">
        <f t="shared" si="3"/>
        <v>5254.154220615701</v>
      </c>
      <c r="CG62" s="1">
        <f t="shared" si="3"/>
        <v>17101.503594969006</v>
      </c>
      <c r="CH62" s="1">
        <f t="shared" si="3"/>
        <v>79280.099795263988</v>
      </c>
      <c r="CI62" s="1">
        <f t="shared" si="3"/>
        <v>235.56664198074304</v>
      </c>
      <c r="CJ62" s="1">
        <f t="shared" si="3"/>
        <v>33665.4157631415</v>
      </c>
      <c r="CK62" s="1">
        <f t="shared" si="3"/>
        <v>737811.70452026103</v>
      </c>
      <c r="CL62" s="1">
        <f t="shared" si="3"/>
        <v>75785.351749521316</v>
      </c>
    </row>
    <row r="63" spans="1:92" x14ac:dyDescent="0.25">
      <c r="B63" s="34" t="s">
        <v>344</v>
      </c>
      <c r="C63" s="32">
        <f>+C3+C5+C8+C9+C11+C12+C14+C15+C16+C17+C18+C19+C20+C21+C22+C23+C24+C25+C26+C28+C30+C31+C33+C34+C35+C36+C37+C39+C40+C41+C42+C43+C44+C46+C47+C49+C50</f>
        <v>982.22129004367991</v>
      </c>
      <c r="D63" s="32">
        <f t="shared" ref="D63:BO63" si="4">+D3+D5+D8+D9+D11+D12+D14+D15+D16+D17+D18+D19+D20+D21+D22+D23+D24+D25+D26+D28+D30+D31+D33+D34+D35+D36+D37+D39+D40+D41+D42+D43+D44+D46+D47+D49+D50</f>
        <v>10022.901532235503</v>
      </c>
      <c r="E63" s="32">
        <f t="shared" si="4"/>
        <v>8562.3808802387994</v>
      </c>
      <c r="F63" s="32">
        <f t="shared" si="4"/>
        <v>2736.1885586225103</v>
      </c>
      <c r="G63" s="32">
        <f t="shared" si="4"/>
        <v>14963.115805776302</v>
      </c>
      <c r="H63" s="32">
        <f t="shared" si="4"/>
        <v>13985.571647481198</v>
      </c>
      <c r="I63" s="32">
        <f t="shared" si="4"/>
        <v>39158.670239101091</v>
      </c>
      <c r="J63" s="32">
        <f t="shared" si="4"/>
        <v>2229.8014253236101</v>
      </c>
      <c r="K63" s="32">
        <f t="shared" si="4"/>
        <v>61525.611175619008</v>
      </c>
      <c r="L63" s="32">
        <f t="shared" si="4"/>
        <v>11698899.983493902</v>
      </c>
      <c r="M63" s="32">
        <f t="shared" si="4"/>
        <v>19.849052358143801</v>
      </c>
      <c r="N63" s="32">
        <f t="shared" si="4"/>
        <v>1102.69024154768</v>
      </c>
      <c r="O63" s="32">
        <f t="shared" si="4"/>
        <v>1.49934060213473</v>
      </c>
      <c r="P63" s="32">
        <f t="shared" si="4"/>
        <v>2480.2109609048998</v>
      </c>
      <c r="Q63" s="32">
        <f t="shared" si="4"/>
        <v>3602.0859437221989</v>
      </c>
      <c r="R63" s="32">
        <f t="shared" si="4"/>
        <v>51171.029565876001</v>
      </c>
      <c r="S63" s="32">
        <f t="shared" si="4"/>
        <v>11807.466495521901</v>
      </c>
      <c r="T63" s="32">
        <f t="shared" si="4"/>
        <v>21167.645865650305</v>
      </c>
      <c r="U63" s="32">
        <f t="shared" si="4"/>
        <v>356.71015027332999</v>
      </c>
      <c r="V63" s="32">
        <f t="shared" si="4"/>
        <v>12490.9924160029</v>
      </c>
      <c r="W63" s="32">
        <f t="shared" si="4"/>
        <v>46.787886618548001</v>
      </c>
      <c r="X63" s="32">
        <f t="shared" si="4"/>
        <v>101291.037596097</v>
      </c>
      <c r="Y63" s="32">
        <f t="shared" si="4"/>
        <v>114131.28123527096</v>
      </c>
      <c r="Z63" s="32">
        <f t="shared" si="4"/>
        <v>8562.3819774682997</v>
      </c>
      <c r="AA63" s="32">
        <f t="shared" si="4"/>
        <v>982.22112862829033</v>
      </c>
      <c r="AB63" s="32">
        <f t="shared" si="4"/>
        <v>14586.582778133097</v>
      </c>
      <c r="AC63" s="32">
        <f t="shared" si="4"/>
        <v>2229.8013552840202</v>
      </c>
      <c r="AD63" s="32">
        <f t="shared" si="4"/>
        <v>11698900.178609999</v>
      </c>
      <c r="AE63" s="32">
        <f t="shared" si="4"/>
        <v>7573.9695010272007</v>
      </c>
      <c r="AF63" s="32">
        <f t="shared" si="4"/>
        <v>14869.931269968802</v>
      </c>
      <c r="AG63" s="32">
        <f t="shared" si="4"/>
        <v>28329.349027350199</v>
      </c>
      <c r="AH63" s="32">
        <f t="shared" si="4"/>
        <v>1803.7511373495699</v>
      </c>
      <c r="AI63" s="32">
        <f t="shared" si="4"/>
        <v>88717.350051486996</v>
      </c>
      <c r="AJ63" s="32">
        <f t="shared" si="4"/>
        <v>3167745.0788606801</v>
      </c>
      <c r="AK63" s="32">
        <f t="shared" si="4"/>
        <v>345093.77632528997</v>
      </c>
      <c r="AL63" s="32">
        <f t="shared" si="4"/>
        <v>471311.35698821303</v>
      </c>
      <c r="AM63" s="32">
        <f t="shared" si="4"/>
        <v>80172.720673735006</v>
      </c>
      <c r="AN63" s="32">
        <f t="shared" si="4"/>
        <v>5605.5706802504019</v>
      </c>
      <c r="AO63" s="32">
        <f t="shared" si="4"/>
        <v>8116.3981372787011</v>
      </c>
      <c r="AP63" s="32">
        <f t="shared" si="4"/>
        <v>128.39935351457004</v>
      </c>
      <c r="AQ63" s="32">
        <f t="shared" si="4"/>
        <v>38034.459788594992</v>
      </c>
      <c r="AR63" s="32">
        <f t="shared" si="4"/>
        <v>2569.0158580810103</v>
      </c>
      <c r="AS63" s="32">
        <f t="shared" si="4"/>
        <v>22376.401801172098</v>
      </c>
      <c r="AT63" s="32">
        <f t="shared" si="4"/>
        <v>484149.55868082796</v>
      </c>
      <c r="AU63" s="32">
        <f t="shared" si="4"/>
        <v>17640.506407254805</v>
      </c>
      <c r="AV63" s="32">
        <f t="shared" si="4"/>
        <v>14869.933736582399</v>
      </c>
      <c r="AW63" s="32">
        <f t="shared" si="4"/>
        <v>28329.345008815599</v>
      </c>
      <c r="AX63" s="32">
        <f t="shared" si="4"/>
        <v>8568.6165390906026</v>
      </c>
      <c r="AY63" s="32">
        <f t="shared" si="4"/>
        <v>250.32556317465696</v>
      </c>
      <c r="AZ63" s="32">
        <f t="shared" si="4"/>
        <v>0</v>
      </c>
      <c r="BA63" s="32">
        <f t="shared" si="4"/>
        <v>1852.0366788554002</v>
      </c>
      <c r="BB63" s="32">
        <f t="shared" si="4"/>
        <v>88717.335607458008</v>
      </c>
      <c r="BC63" s="32">
        <f t="shared" si="4"/>
        <v>0</v>
      </c>
      <c r="BD63" s="32">
        <f t="shared" si="4"/>
        <v>3167745.0213514902</v>
      </c>
      <c r="BE63" s="32">
        <f t="shared" si="4"/>
        <v>345093.76984127803</v>
      </c>
      <c r="BF63" s="32">
        <f t="shared" si="4"/>
        <v>0</v>
      </c>
      <c r="BG63" s="32">
        <f t="shared" si="4"/>
        <v>25942.881125710799</v>
      </c>
      <c r="BH63" s="32">
        <f t="shared" si="4"/>
        <v>46.469176293602999</v>
      </c>
      <c r="BI63" s="32">
        <f t="shared" si="4"/>
        <v>269621.37092783302</v>
      </c>
      <c r="BJ63" s="32">
        <f t="shared" si="4"/>
        <v>237.50395277893605</v>
      </c>
      <c r="BK63" s="32">
        <f t="shared" si="4"/>
        <v>81.426887725585999</v>
      </c>
      <c r="BL63" s="32">
        <f t="shared" si="4"/>
        <v>81435.009742106005</v>
      </c>
      <c r="BM63" s="32">
        <f t="shared" si="4"/>
        <v>1719.4247718511897</v>
      </c>
      <c r="BN63" s="32">
        <f t="shared" si="4"/>
        <v>142.82570407800497</v>
      </c>
      <c r="BO63" s="32">
        <f t="shared" si="4"/>
        <v>10.156344217188499</v>
      </c>
      <c r="BP63" s="32">
        <f t="shared" ref="BP63:CN63" si="5">+BP3+BP5+BP8+BP9+BP11+BP12+BP14+BP15+BP16+BP17+BP18+BP19+BP20+BP21+BP22+BP23+BP24+BP25+BP26+BP28+BP30+BP31+BP33+BP34+BP35+BP36+BP37+BP39+BP40+BP41+BP42+BP43+BP44+BP46+BP47+BP49+BP50</f>
        <v>57600.017678290016</v>
      </c>
      <c r="BQ63" s="32">
        <f t="shared" si="5"/>
        <v>20876.121999632502</v>
      </c>
      <c r="BR63" s="32">
        <f t="shared" si="5"/>
        <v>1556.6118610119502</v>
      </c>
      <c r="BS63" s="32">
        <f t="shared" si="5"/>
        <v>16.0319504898562</v>
      </c>
      <c r="BT63" s="32">
        <f t="shared" si="5"/>
        <v>8319.8439634077004</v>
      </c>
      <c r="BU63" s="32">
        <f t="shared" si="5"/>
        <v>24.565612557360502</v>
      </c>
      <c r="BV63" s="32">
        <f t="shared" si="5"/>
        <v>7032.6545744038021</v>
      </c>
      <c r="BW63" s="32">
        <f t="shared" si="5"/>
        <v>310.91958369455006</v>
      </c>
      <c r="BX63" s="32">
        <f t="shared" si="5"/>
        <v>156.89468973978995</v>
      </c>
      <c r="BY63" s="32">
        <f t="shared" si="5"/>
        <v>41454.142716085982</v>
      </c>
      <c r="BZ63" s="32">
        <f t="shared" si="5"/>
        <v>1324.58673385981</v>
      </c>
      <c r="CA63" s="32">
        <f t="shared" si="5"/>
        <v>3162.9894406729395</v>
      </c>
      <c r="CB63" s="32">
        <f t="shared" si="5"/>
        <v>53.095833248390015</v>
      </c>
      <c r="CC63" s="32">
        <f t="shared" si="5"/>
        <v>22376.400404875301</v>
      </c>
      <c r="CD63" s="32">
        <f t="shared" si="5"/>
        <v>0</v>
      </c>
      <c r="CE63" s="32">
        <f t="shared" si="5"/>
        <v>168.36891193190695</v>
      </c>
      <c r="CF63" s="32">
        <f t="shared" si="5"/>
        <v>4078.9652732775007</v>
      </c>
      <c r="CG63" s="32">
        <f t="shared" si="5"/>
        <v>12835.773182615101</v>
      </c>
      <c r="CH63" s="32">
        <f t="shared" si="5"/>
        <v>64597.994339261015</v>
      </c>
      <c r="CI63" s="32">
        <f t="shared" si="5"/>
        <v>193.16934485480999</v>
      </c>
      <c r="CJ63" s="32">
        <f t="shared" si="5"/>
        <v>27556.634200761899</v>
      </c>
      <c r="CK63" s="32">
        <f t="shared" si="5"/>
        <v>601882.62209514994</v>
      </c>
      <c r="CL63" s="32">
        <f t="shared" si="5"/>
        <v>61684.667375142009</v>
      </c>
      <c r="CM63" s="32">
        <f t="shared" si="5"/>
        <v>204685.17626652724</v>
      </c>
      <c r="CN63" s="32">
        <f t="shared" si="5"/>
        <v>147085.15858823719</v>
      </c>
    </row>
    <row r="65" spans="6:12" x14ac:dyDescent="0.25">
      <c r="F65" s="32"/>
      <c r="L65" s="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85" zoomScaleNormal="85" workbookViewId="0">
      <pane xSplit="2" ySplit="2" topLeftCell="C36" activePane="bottomRight" state="frozen"/>
      <selection pane="topRight" activeCell="B1" sqref="B1"/>
      <selection pane="bottomLeft" activeCell="A3" sqref="A3"/>
      <selection pane="bottomRight" activeCell="F58" sqref="F58"/>
    </sheetView>
  </sheetViews>
  <sheetFormatPr defaultRowHeight="15" x14ac:dyDescent="0.25"/>
  <cols>
    <col min="1" max="1" width="4.85546875" style="34" bestFit="1" customWidth="1"/>
    <col min="2" max="2" width="18.7109375" bestFit="1" customWidth="1"/>
    <col min="3" max="3" width="6.140625" customWidth="1"/>
    <col min="4" max="4" width="5.5703125" bestFit="1" customWidth="1"/>
    <col min="5" max="5" width="9" bestFit="1" customWidth="1"/>
    <col min="6" max="7" width="4.5703125" bestFit="1" customWidth="1"/>
    <col min="8" max="8" width="5.7109375" bestFit="1" customWidth="1"/>
    <col min="9" max="9" width="6.7109375" bestFit="1" customWidth="1"/>
    <col min="10" max="10" width="14.5703125" bestFit="1" customWidth="1"/>
    <col min="11" max="11" width="11.140625" bestFit="1" customWidth="1"/>
    <col min="12" max="12" width="14" bestFit="1" customWidth="1"/>
    <col min="13" max="13" width="18.42578125" bestFit="1" customWidth="1"/>
    <col min="14" max="14" width="14.7109375" bestFit="1" customWidth="1"/>
    <col min="15" max="15" width="6.42578125" bestFit="1" customWidth="1"/>
    <col min="16" max="16" width="5.7109375" bestFit="1" customWidth="1"/>
    <col min="17" max="17" width="5.140625" bestFit="1" customWidth="1"/>
    <col min="18" max="18" width="6.5703125" bestFit="1" customWidth="1"/>
    <col min="19" max="19" width="14.140625" bestFit="1" customWidth="1"/>
    <col min="20" max="20" width="6" bestFit="1" customWidth="1"/>
    <col min="21" max="21" width="4.28515625" bestFit="1" customWidth="1"/>
    <col min="22" max="22" width="7.7109375" bestFit="1" customWidth="1"/>
    <col min="23" max="23" width="5.28515625" bestFit="1" customWidth="1"/>
    <col min="24" max="24" width="6.7109375" bestFit="1" customWidth="1"/>
    <col min="25" max="25" width="4.85546875" bestFit="1" customWidth="1"/>
    <col min="26" max="26" width="5.7109375" bestFit="1" customWidth="1"/>
    <col min="27" max="27" width="9.140625" bestFit="1" customWidth="1"/>
    <col min="28" max="28" width="6.7109375" bestFit="1" customWidth="1"/>
  </cols>
  <sheetData>
    <row r="1" spans="1:28" x14ac:dyDescent="0.25">
      <c r="C1" s="34" t="s">
        <v>445</v>
      </c>
    </row>
    <row r="2" spans="1:28" x14ac:dyDescent="0.25">
      <c r="A2" s="34" t="s">
        <v>325</v>
      </c>
      <c r="B2" s="23" t="s">
        <v>179</v>
      </c>
      <c r="C2" t="s">
        <v>132</v>
      </c>
      <c r="D2" t="s">
        <v>134</v>
      </c>
      <c r="E2" t="s">
        <v>64</v>
      </c>
      <c r="F2" t="s">
        <v>135</v>
      </c>
      <c r="G2" t="s">
        <v>137</v>
      </c>
      <c r="H2" t="s">
        <v>138</v>
      </c>
      <c r="I2" t="s">
        <v>139</v>
      </c>
      <c r="J2" t="s">
        <v>189</v>
      </c>
      <c r="K2" t="s">
        <v>190</v>
      </c>
      <c r="L2" t="s">
        <v>191</v>
      </c>
      <c r="M2" t="s">
        <v>192</v>
      </c>
      <c r="N2" t="s">
        <v>193</v>
      </c>
      <c r="O2" t="s">
        <v>140</v>
      </c>
      <c r="P2" t="s">
        <v>143</v>
      </c>
      <c r="Q2" t="s">
        <v>144</v>
      </c>
      <c r="R2" t="s">
        <v>145</v>
      </c>
      <c r="S2" t="s">
        <v>215</v>
      </c>
      <c r="T2" t="s">
        <v>148</v>
      </c>
      <c r="U2" t="s">
        <v>149</v>
      </c>
      <c r="V2" t="s">
        <v>151</v>
      </c>
      <c r="W2" t="s">
        <v>172</v>
      </c>
      <c r="X2" t="s">
        <v>173</v>
      </c>
      <c r="Y2" t="s">
        <v>174</v>
      </c>
      <c r="Z2" t="s">
        <v>175</v>
      </c>
      <c r="AA2" t="s">
        <v>176</v>
      </c>
      <c r="AB2" t="s">
        <v>177</v>
      </c>
    </row>
    <row r="3" spans="1:28" x14ac:dyDescent="0.25">
      <c r="A3" s="34">
        <v>1</v>
      </c>
      <c r="B3" t="s">
        <v>0</v>
      </c>
      <c r="C3" s="32">
        <v>65.774004828000002</v>
      </c>
      <c r="D3" s="32">
        <v>3.5906707093599999</v>
      </c>
      <c r="E3" s="32">
        <v>43.396944600099999</v>
      </c>
      <c r="F3" s="32">
        <v>0</v>
      </c>
      <c r="G3" s="32">
        <v>0</v>
      </c>
      <c r="H3" s="32">
        <v>0</v>
      </c>
      <c r="I3" s="32">
        <v>1605.7804092900001</v>
      </c>
      <c r="J3" s="32">
        <v>43.396971120300002</v>
      </c>
      <c r="K3" s="32">
        <v>1605.7801874100001</v>
      </c>
      <c r="L3" s="32">
        <v>5.9334036006000002</v>
      </c>
      <c r="M3" s="32">
        <v>13184.3359638</v>
      </c>
      <c r="N3" s="32">
        <v>14833.500956899999</v>
      </c>
      <c r="O3" s="32">
        <v>15.5042580248</v>
      </c>
      <c r="P3" s="32">
        <v>224.17316607699999</v>
      </c>
      <c r="Q3" s="32">
        <v>0.224373532609</v>
      </c>
      <c r="R3" s="32">
        <v>0</v>
      </c>
      <c r="S3" s="32">
        <v>5.9334023113600001</v>
      </c>
      <c r="T3" s="32">
        <v>0</v>
      </c>
      <c r="U3" s="32">
        <v>17.644588312100002</v>
      </c>
      <c r="V3" s="32">
        <v>8886.4811794399993</v>
      </c>
      <c r="W3" s="32">
        <v>0</v>
      </c>
      <c r="X3" s="32">
        <v>2439.9842577700001</v>
      </c>
      <c r="Y3" s="32">
        <v>0</v>
      </c>
      <c r="Z3" s="32">
        <v>170.99861135099999</v>
      </c>
      <c r="AA3" s="32">
        <v>14833.506625399999</v>
      </c>
      <c r="AB3" s="32">
        <v>1404.39490604</v>
      </c>
    </row>
    <row r="4" spans="1:28" x14ac:dyDescent="0.25">
      <c r="A4" s="34">
        <v>4</v>
      </c>
      <c r="B4" t="s">
        <v>2</v>
      </c>
      <c r="C4" s="32">
        <v>166.84332798</v>
      </c>
      <c r="D4" s="32">
        <v>23.173896221900002</v>
      </c>
      <c r="E4" s="32">
        <v>97.899298861700004</v>
      </c>
      <c r="F4" s="32">
        <v>0</v>
      </c>
      <c r="G4" s="32">
        <v>0</v>
      </c>
      <c r="H4" s="32">
        <v>0</v>
      </c>
      <c r="I4" s="32">
        <v>2784.8054930600001</v>
      </c>
      <c r="J4" s="32">
        <v>97.8997859742</v>
      </c>
      <c r="K4" s="32">
        <v>2784.8060834600001</v>
      </c>
      <c r="L4" s="32">
        <v>11.7209340294</v>
      </c>
      <c r="M4" s="32">
        <v>26419.764221199999</v>
      </c>
      <c r="N4" s="32">
        <v>29302.465003900001</v>
      </c>
      <c r="O4" s="32">
        <v>32.3870710156</v>
      </c>
      <c r="P4" s="32">
        <v>511.032600909</v>
      </c>
      <c r="Q4" s="32">
        <v>0.58782973749800005</v>
      </c>
      <c r="R4" s="32">
        <v>0</v>
      </c>
      <c r="S4" s="32">
        <v>11.720985947300001</v>
      </c>
      <c r="T4" s="32">
        <v>0</v>
      </c>
      <c r="U4" s="32">
        <v>64.974617004199999</v>
      </c>
      <c r="V4" s="32">
        <v>18113.644788599999</v>
      </c>
      <c r="W4" s="32">
        <v>0</v>
      </c>
      <c r="X4" s="32">
        <v>4301.6965726400003</v>
      </c>
      <c r="Y4" s="32">
        <v>0</v>
      </c>
      <c r="Z4" s="32">
        <v>323.78499375500002</v>
      </c>
      <c r="AA4" s="32">
        <v>29302.4579166</v>
      </c>
      <c r="AB4" s="32">
        <v>2980.3093561800001</v>
      </c>
    </row>
    <row r="5" spans="1:28" x14ac:dyDescent="0.25">
      <c r="A5" s="34">
        <v>5</v>
      </c>
      <c r="B5" t="s">
        <v>3</v>
      </c>
      <c r="C5" s="32">
        <v>35.676608572799999</v>
      </c>
      <c r="D5" s="32">
        <v>3.0819864517600002</v>
      </c>
      <c r="E5" s="32">
        <v>24.608436210299999</v>
      </c>
      <c r="F5" s="32">
        <v>0</v>
      </c>
      <c r="G5" s="32">
        <v>0</v>
      </c>
      <c r="H5" s="32">
        <v>0</v>
      </c>
      <c r="I5" s="32">
        <v>692.29052639600002</v>
      </c>
      <c r="J5" s="32">
        <v>24.608440143500001</v>
      </c>
      <c r="K5" s="32">
        <v>692.29053838000004</v>
      </c>
      <c r="L5" s="32">
        <v>2.9207141973100001</v>
      </c>
      <c r="M5" s="32">
        <v>6584.8853976</v>
      </c>
      <c r="N5" s="32">
        <v>7301.7809168000003</v>
      </c>
      <c r="O5" s="32">
        <v>7.8498997720599997</v>
      </c>
      <c r="P5" s="32">
        <v>116.948235462</v>
      </c>
      <c r="Q5" s="32">
        <v>0.123209422229</v>
      </c>
      <c r="R5" s="32">
        <v>0</v>
      </c>
      <c r="S5" s="32">
        <v>2.9207145474099998</v>
      </c>
      <c r="T5" s="32">
        <v>0</v>
      </c>
      <c r="U5" s="32">
        <v>11.201089311300001</v>
      </c>
      <c r="V5" s="32">
        <v>4463.3798349400004</v>
      </c>
      <c r="W5" s="32">
        <v>0</v>
      </c>
      <c r="X5" s="32">
        <v>1171.2465156400001</v>
      </c>
      <c r="Y5" s="32">
        <v>0</v>
      </c>
      <c r="Z5" s="32">
        <v>85.592545422100002</v>
      </c>
      <c r="AA5" s="32">
        <v>7301.7853777099999</v>
      </c>
      <c r="AB5" s="32">
        <v>714.81573019699999</v>
      </c>
    </row>
    <row r="6" spans="1:28" x14ac:dyDescent="0.25">
      <c r="A6" s="34">
        <v>6</v>
      </c>
      <c r="B6" t="s">
        <v>4</v>
      </c>
      <c r="C6" s="32">
        <v>264.43329469399998</v>
      </c>
      <c r="D6" s="32">
        <v>36.260846731800001</v>
      </c>
      <c r="E6" s="32">
        <v>148.69875181500001</v>
      </c>
      <c r="F6" s="32">
        <v>0</v>
      </c>
      <c r="G6" s="32">
        <v>0</v>
      </c>
      <c r="H6" s="32">
        <v>0</v>
      </c>
      <c r="I6" s="32">
        <v>5704.0014685799997</v>
      </c>
      <c r="J6" s="32">
        <v>148.69865684300001</v>
      </c>
      <c r="K6" s="32">
        <v>5704.0002880599995</v>
      </c>
      <c r="L6" s="32">
        <v>31.862556234500001</v>
      </c>
      <c r="M6" s="32">
        <v>42106.8625245</v>
      </c>
      <c r="N6" s="32">
        <v>47948.905996100002</v>
      </c>
      <c r="O6" s="32">
        <v>51.561822553399999</v>
      </c>
      <c r="P6" s="32">
        <v>811.86230796899997</v>
      </c>
      <c r="Q6" s="32">
        <v>0.93104156906000002</v>
      </c>
      <c r="R6" s="32">
        <v>0</v>
      </c>
      <c r="S6" s="32">
        <v>31.862587986400001</v>
      </c>
      <c r="T6" s="32">
        <v>0</v>
      </c>
      <c r="U6" s="32">
        <v>102.307024996</v>
      </c>
      <c r="V6" s="32">
        <v>28854.875118299999</v>
      </c>
      <c r="W6" s="32">
        <v>0</v>
      </c>
      <c r="X6" s="32">
        <v>6880.63897189</v>
      </c>
      <c r="Y6" s="32">
        <v>0</v>
      </c>
      <c r="Z6" s="32">
        <v>511.10771978499997</v>
      </c>
      <c r="AA6" s="32">
        <v>47948.901930799999</v>
      </c>
      <c r="AB6" s="32">
        <v>4742.9164863799997</v>
      </c>
    </row>
    <row r="7" spans="1:28" x14ac:dyDescent="0.25">
      <c r="A7" s="34">
        <v>8</v>
      </c>
      <c r="B7" t="s">
        <v>5</v>
      </c>
      <c r="C7" s="32">
        <v>74.633925443699994</v>
      </c>
      <c r="D7" s="32">
        <v>6.1344826271999997</v>
      </c>
      <c r="E7" s="32">
        <v>52.766050342</v>
      </c>
      <c r="F7" s="32">
        <v>0</v>
      </c>
      <c r="G7" s="32">
        <v>0</v>
      </c>
      <c r="H7" s="32">
        <v>0</v>
      </c>
      <c r="I7" s="32">
        <v>1497.2956574499999</v>
      </c>
      <c r="J7" s="32">
        <v>52.766037296599997</v>
      </c>
      <c r="K7" s="32">
        <v>1497.2946256800001</v>
      </c>
      <c r="L7" s="32">
        <v>6.1926467484499996</v>
      </c>
      <c r="M7" s="32">
        <v>13931.5442067</v>
      </c>
      <c r="N7" s="32">
        <v>15481.6136116</v>
      </c>
      <c r="O7" s="32">
        <v>16.576064240200001</v>
      </c>
      <c r="P7" s="32">
        <v>245.93220391400001</v>
      </c>
      <c r="Q7" s="32">
        <v>0.25733327228699998</v>
      </c>
      <c r="R7" s="32">
        <v>0</v>
      </c>
      <c r="S7" s="32">
        <v>6.1926425209299998</v>
      </c>
      <c r="T7" s="32">
        <v>0</v>
      </c>
      <c r="U7" s="32">
        <v>22.982454388800001</v>
      </c>
      <c r="V7" s="32">
        <v>9435.8621335299995</v>
      </c>
      <c r="W7" s="32">
        <v>0</v>
      </c>
      <c r="X7" s="32">
        <v>2492.1879521699998</v>
      </c>
      <c r="Y7" s="32">
        <v>0</v>
      </c>
      <c r="Z7" s="32">
        <v>182.348311408</v>
      </c>
      <c r="AA7" s="32">
        <v>15481.6076287</v>
      </c>
      <c r="AB7" s="32">
        <v>1508.3127965900001</v>
      </c>
    </row>
    <row r="8" spans="1:28" x14ac:dyDescent="0.25">
      <c r="A8" s="34">
        <v>9</v>
      </c>
      <c r="B8" t="s">
        <v>6</v>
      </c>
      <c r="C8" s="32">
        <v>10.9805272779</v>
      </c>
      <c r="D8" s="32">
        <v>0.275233791113</v>
      </c>
      <c r="E8" s="32">
        <v>10.817159876</v>
      </c>
      <c r="F8" s="32">
        <v>0</v>
      </c>
      <c r="G8" s="32">
        <v>0</v>
      </c>
      <c r="H8" s="32">
        <v>0</v>
      </c>
      <c r="I8" s="32">
        <v>320.50830632999998</v>
      </c>
      <c r="J8" s="32">
        <v>10.817185668</v>
      </c>
      <c r="K8" s="32">
        <v>320.51028983999998</v>
      </c>
      <c r="L8" s="32">
        <v>1.0776994114</v>
      </c>
      <c r="M8" s="32">
        <v>2362.9235318999999</v>
      </c>
      <c r="N8" s="32">
        <v>2694.2533727999999</v>
      </c>
      <c r="O8" s="32">
        <v>2.7483221578600001</v>
      </c>
      <c r="P8" s="32">
        <v>38.752011074999999</v>
      </c>
      <c r="Q8" s="32">
        <v>3.7027074156599997E-2</v>
      </c>
      <c r="R8" s="32">
        <v>0</v>
      </c>
      <c r="S8" s="32">
        <v>1.0777014996800001</v>
      </c>
      <c r="T8" s="32">
        <v>0</v>
      </c>
      <c r="U8" s="32">
        <v>2.4796571102099998</v>
      </c>
      <c r="V8" s="32">
        <v>1586.1459724900001</v>
      </c>
      <c r="W8" s="32">
        <v>0</v>
      </c>
      <c r="X8" s="32">
        <v>450.84656835300001</v>
      </c>
      <c r="Y8" s="32">
        <v>0</v>
      </c>
      <c r="Z8" s="32">
        <v>33.824677733400002</v>
      </c>
      <c r="AA8" s="32">
        <v>2694.2530244599998</v>
      </c>
      <c r="AB8" s="32">
        <v>247.871100711</v>
      </c>
    </row>
    <row r="9" spans="1:28" x14ac:dyDescent="0.25">
      <c r="A9" s="34">
        <v>10</v>
      </c>
      <c r="B9" t="s">
        <v>7</v>
      </c>
      <c r="C9" s="32">
        <v>5.5580133131</v>
      </c>
      <c r="D9" s="32">
        <v>0.13931508425</v>
      </c>
      <c r="E9" s="32">
        <v>5.3091722701900004</v>
      </c>
      <c r="F9" s="32">
        <v>0</v>
      </c>
      <c r="G9" s="32">
        <v>0</v>
      </c>
      <c r="H9" s="32">
        <v>0</v>
      </c>
      <c r="I9" s="32">
        <v>162.209308556</v>
      </c>
      <c r="J9" s="32">
        <v>5.3091849309999999</v>
      </c>
      <c r="K9" s="32">
        <v>162.20920391999999</v>
      </c>
      <c r="L9" s="32">
        <v>0.5454244989</v>
      </c>
      <c r="M9" s="32">
        <v>1196.0466997000001</v>
      </c>
      <c r="N9" s="32">
        <v>1363.5631103000001</v>
      </c>
      <c r="O9" s="32">
        <v>1.3911180241400001</v>
      </c>
      <c r="P9" s="32">
        <v>19.615110258600001</v>
      </c>
      <c r="Q9" s="32">
        <v>1.87419932194E-2</v>
      </c>
      <c r="R9" s="32">
        <v>0</v>
      </c>
      <c r="S9" s="32">
        <v>0.54542457568799996</v>
      </c>
      <c r="T9" s="32">
        <v>0</v>
      </c>
      <c r="U9" s="32">
        <v>1.2551282556300001</v>
      </c>
      <c r="V9" s="32">
        <v>802.83194132899996</v>
      </c>
      <c r="W9" s="32">
        <v>0</v>
      </c>
      <c r="X9" s="32">
        <v>228.205028677</v>
      </c>
      <c r="Y9" s="32">
        <v>0</v>
      </c>
      <c r="Z9" s="32">
        <v>16.982587539400001</v>
      </c>
      <c r="AA9" s="32">
        <v>1363.56164233</v>
      </c>
      <c r="AB9" s="32">
        <v>125.464928539</v>
      </c>
    </row>
    <row r="10" spans="1:28" x14ac:dyDescent="0.25">
      <c r="A10" s="34">
        <v>11</v>
      </c>
      <c r="B10" t="s">
        <v>8</v>
      </c>
      <c r="C10" s="32">
        <v>1.41262790611</v>
      </c>
      <c r="D10" s="32">
        <v>3.5408446435100001E-2</v>
      </c>
      <c r="E10" s="32">
        <v>1.35757704529</v>
      </c>
      <c r="F10" s="32">
        <v>0</v>
      </c>
      <c r="G10" s="32">
        <v>0</v>
      </c>
      <c r="H10" s="32">
        <v>0</v>
      </c>
      <c r="I10" s="32">
        <v>41.228340711100003</v>
      </c>
      <c r="J10" s="32">
        <v>1.35755385</v>
      </c>
      <c r="K10" s="32">
        <v>41.228317500000003</v>
      </c>
      <c r="L10" s="32">
        <v>0.13862842910000001</v>
      </c>
      <c r="M10" s="32">
        <v>303.98722299999997</v>
      </c>
      <c r="N10" s="32">
        <v>346.57284199999998</v>
      </c>
      <c r="O10" s="32">
        <v>0.35356739580000002</v>
      </c>
      <c r="P10" s="32">
        <v>4.9853913903100002</v>
      </c>
      <c r="Q10" s="32">
        <v>4.7634781382899999E-3</v>
      </c>
      <c r="R10" s="32">
        <v>0</v>
      </c>
      <c r="S10" s="32">
        <v>0.13862924832099999</v>
      </c>
      <c r="T10" s="32">
        <v>0</v>
      </c>
      <c r="U10" s="32">
        <v>0.319004314442</v>
      </c>
      <c r="V10" s="32">
        <v>204.04975036799999</v>
      </c>
      <c r="W10" s="32">
        <v>0</v>
      </c>
      <c r="X10" s="32">
        <v>58.0007617809</v>
      </c>
      <c r="Y10" s="32">
        <v>0</v>
      </c>
      <c r="Z10" s="32">
        <v>4.3231357338600001</v>
      </c>
      <c r="AA10" s="32">
        <v>346.57313992899998</v>
      </c>
      <c r="AB10" s="32">
        <v>31.888259932299999</v>
      </c>
    </row>
    <row r="11" spans="1:28" x14ac:dyDescent="0.25">
      <c r="A11" s="34">
        <v>12</v>
      </c>
      <c r="B11" t="s">
        <v>9</v>
      </c>
      <c r="C11" s="32">
        <v>235.83394550400001</v>
      </c>
      <c r="D11" s="32">
        <v>12.8744157627</v>
      </c>
      <c r="E11" s="32">
        <v>146.626209136</v>
      </c>
      <c r="F11" s="32">
        <v>0</v>
      </c>
      <c r="G11" s="32">
        <v>0</v>
      </c>
      <c r="H11" s="32">
        <v>0</v>
      </c>
      <c r="I11" s="32">
        <v>5756.4665937299997</v>
      </c>
      <c r="J11" s="32">
        <v>146.62605172100001</v>
      </c>
      <c r="K11" s="32">
        <v>5756.4638861000003</v>
      </c>
      <c r="L11" s="32">
        <v>21.270305157999999</v>
      </c>
      <c r="M11" s="32">
        <v>47272.660914599997</v>
      </c>
      <c r="N11" s="32">
        <v>53175.745966000002</v>
      </c>
      <c r="O11" s="32">
        <v>55.590801884999998</v>
      </c>
      <c r="P11" s="32">
        <v>803.77709732899996</v>
      </c>
      <c r="Q11" s="32">
        <v>0.804495759142</v>
      </c>
      <c r="R11" s="32">
        <v>0</v>
      </c>
      <c r="S11" s="32">
        <v>21.2702973128</v>
      </c>
      <c r="T11" s="32">
        <v>0</v>
      </c>
      <c r="U11" s="32">
        <v>63.2650087564</v>
      </c>
      <c r="V11" s="32">
        <v>31861.138775200001</v>
      </c>
      <c r="W11" s="32">
        <v>0</v>
      </c>
      <c r="X11" s="32">
        <v>8748.6088409200001</v>
      </c>
      <c r="Y11" s="32">
        <v>0</v>
      </c>
      <c r="Z11" s="32">
        <v>605.64035822799997</v>
      </c>
      <c r="AA11" s="32">
        <v>53175.750607599999</v>
      </c>
      <c r="AB11" s="32">
        <v>5035.4840976300002</v>
      </c>
    </row>
    <row r="12" spans="1:28" x14ac:dyDescent="0.25">
      <c r="A12" s="34">
        <v>13</v>
      </c>
      <c r="B12" t="s">
        <v>10</v>
      </c>
      <c r="C12" s="32">
        <v>113.146546278</v>
      </c>
      <c r="D12" s="32">
        <v>6.1767852842200002</v>
      </c>
      <c r="E12" s="32">
        <v>79.368379019499997</v>
      </c>
      <c r="F12" s="32">
        <v>0</v>
      </c>
      <c r="G12" s="32">
        <v>0</v>
      </c>
      <c r="H12" s="32">
        <v>0</v>
      </c>
      <c r="I12" s="32">
        <v>2762.8870367899999</v>
      </c>
      <c r="J12" s="32">
        <v>79.368377156899996</v>
      </c>
      <c r="K12" s="32">
        <v>2762.8851433</v>
      </c>
      <c r="L12" s="32">
        <v>10.2089431962</v>
      </c>
      <c r="M12" s="32">
        <v>22680.103899000002</v>
      </c>
      <c r="N12" s="32">
        <v>25522.366895200001</v>
      </c>
      <c r="O12" s="32">
        <v>26.670923046999999</v>
      </c>
      <c r="P12" s="32">
        <v>385.62983838999997</v>
      </c>
      <c r="Q12" s="32">
        <v>0.38597462075599998</v>
      </c>
      <c r="R12" s="32">
        <v>0</v>
      </c>
      <c r="S12" s="32">
        <v>10.2089436242</v>
      </c>
      <c r="T12" s="32">
        <v>0</v>
      </c>
      <c r="U12" s="32">
        <v>30.352782815099999</v>
      </c>
      <c r="V12" s="32">
        <v>15287.597280800001</v>
      </c>
      <c r="W12" s="32">
        <v>0</v>
      </c>
      <c r="X12" s="32">
        <v>4197.33875214</v>
      </c>
      <c r="Y12" s="32">
        <v>0</v>
      </c>
      <c r="Z12" s="32">
        <v>298.08676704200002</v>
      </c>
      <c r="AA12" s="32">
        <v>25522.359374600001</v>
      </c>
      <c r="AB12" s="32">
        <v>2415.8849657199999</v>
      </c>
    </row>
    <row r="13" spans="1:28" x14ac:dyDescent="0.25">
      <c r="A13" s="34">
        <v>16</v>
      </c>
      <c r="B13" t="s">
        <v>12</v>
      </c>
      <c r="C13" s="32">
        <v>27.092465349699999</v>
      </c>
      <c r="D13" s="32">
        <v>2.2268461612800001</v>
      </c>
      <c r="E13" s="32">
        <v>18.990304413299999</v>
      </c>
      <c r="F13" s="32">
        <v>0</v>
      </c>
      <c r="G13" s="32">
        <v>0</v>
      </c>
      <c r="H13" s="32">
        <v>0</v>
      </c>
      <c r="I13" s="32">
        <v>543.50781779800002</v>
      </c>
      <c r="J13" s="32">
        <v>18.990349510200002</v>
      </c>
      <c r="K13" s="32">
        <v>543.50831636999999</v>
      </c>
      <c r="L13" s="32">
        <v>2.2478848717200002</v>
      </c>
      <c r="M13" s="32">
        <v>5057.2134885799996</v>
      </c>
      <c r="N13" s="32">
        <v>5619.7144171800001</v>
      </c>
      <c r="O13" s="32">
        <v>6.0171882292400003</v>
      </c>
      <c r="P13" s="32">
        <v>89.274543959400006</v>
      </c>
      <c r="Q13" s="32">
        <v>9.3413185840399995E-2</v>
      </c>
      <c r="R13" s="32">
        <v>0</v>
      </c>
      <c r="S13" s="32">
        <v>2.2478858905500001</v>
      </c>
      <c r="T13" s="32">
        <v>0</v>
      </c>
      <c r="U13" s="32">
        <v>8.3427386777399999</v>
      </c>
      <c r="V13" s="32">
        <v>3425.2355125200002</v>
      </c>
      <c r="W13" s="32">
        <v>0</v>
      </c>
      <c r="X13" s="32">
        <v>904.67599342400001</v>
      </c>
      <c r="Y13" s="32">
        <v>0</v>
      </c>
      <c r="Z13" s="32">
        <v>66.0566161263</v>
      </c>
      <c r="AA13" s="32">
        <v>5619.7151088700002</v>
      </c>
      <c r="AB13" s="32">
        <v>547.52467586800003</v>
      </c>
    </row>
    <row r="14" spans="1:28" x14ac:dyDescent="0.25">
      <c r="A14" s="34">
        <v>17</v>
      </c>
      <c r="B14" t="s">
        <v>13</v>
      </c>
      <c r="C14" s="32">
        <v>49.028035671600001</v>
      </c>
      <c r="D14" s="32">
        <v>2.1513391629599998</v>
      </c>
      <c r="E14" s="32">
        <v>42.302197182500002</v>
      </c>
      <c r="F14" s="32">
        <v>0</v>
      </c>
      <c r="G14" s="32">
        <v>0</v>
      </c>
      <c r="H14" s="32">
        <v>0</v>
      </c>
      <c r="I14" s="32">
        <v>1282.5076148200001</v>
      </c>
      <c r="J14" s="32">
        <v>42.302152169800003</v>
      </c>
      <c r="K14" s="32">
        <v>1282.5099985899999</v>
      </c>
      <c r="L14" s="32">
        <v>4.5658736068000003</v>
      </c>
      <c r="M14" s="32">
        <v>10089.862842</v>
      </c>
      <c r="N14" s="32">
        <v>11414.6659187</v>
      </c>
      <c r="O14" s="32">
        <v>11.8160490525</v>
      </c>
      <c r="P14" s="32">
        <v>169.249785546</v>
      </c>
      <c r="Q14" s="32">
        <v>0.166550916859</v>
      </c>
      <c r="R14" s="32">
        <v>0</v>
      </c>
      <c r="S14" s="32">
        <v>4.5658642611999998</v>
      </c>
      <c r="T14" s="32">
        <v>0</v>
      </c>
      <c r="U14" s="32">
        <v>12.397483079300001</v>
      </c>
      <c r="V14" s="32">
        <v>6790.8958498299999</v>
      </c>
      <c r="W14" s="32">
        <v>0</v>
      </c>
      <c r="X14" s="32">
        <v>1889.2418174500001</v>
      </c>
      <c r="Y14" s="32">
        <v>0</v>
      </c>
      <c r="Z14" s="32">
        <v>139.48415335600001</v>
      </c>
      <c r="AA14" s="32">
        <v>11414.6624008</v>
      </c>
      <c r="AB14" s="32">
        <v>1068.5705953500001</v>
      </c>
    </row>
    <row r="15" spans="1:28" x14ac:dyDescent="0.25">
      <c r="A15" s="34">
        <v>18</v>
      </c>
      <c r="B15" t="s">
        <v>14</v>
      </c>
      <c r="C15" s="32">
        <v>51.190298191099998</v>
      </c>
      <c r="D15" s="32">
        <v>2.81710865812</v>
      </c>
      <c r="E15" s="32">
        <v>34.203175536099998</v>
      </c>
      <c r="F15" s="32">
        <v>0</v>
      </c>
      <c r="G15" s="32">
        <v>0</v>
      </c>
      <c r="H15" s="32">
        <v>0</v>
      </c>
      <c r="I15" s="32">
        <v>1246.30073827</v>
      </c>
      <c r="J15" s="32">
        <v>34.203174310999998</v>
      </c>
      <c r="K15" s="32">
        <v>1246.2992321199999</v>
      </c>
      <c r="L15" s="32">
        <v>4.6121093555700003</v>
      </c>
      <c r="M15" s="32">
        <v>10249.758996</v>
      </c>
      <c r="N15" s="32">
        <v>11530.2685939</v>
      </c>
      <c r="O15" s="32">
        <v>12.055444421500001</v>
      </c>
      <c r="P15" s="32">
        <v>174.37602966599999</v>
      </c>
      <c r="Q15" s="32">
        <v>0.17465443369700001</v>
      </c>
      <c r="R15" s="32">
        <v>0</v>
      </c>
      <c r="S15" s="32">
        <v>4.6121089072199997</v>
      </c>
      <c r="T15" s="32">
        <v>0</v>
      </c>
      <c r="U15" s="32">
        <v>13.764800345499999</v>
      </c>
      <c r="V15" s="32">
        <v>6909.0998476000004</v>
      </c>
      <c r="W15" s="32">
        <v>0</v>
      </c>
      <c r="X15" s="32">
        <v>1895.95023451</v>
      </c>
      <c r="Y15" s="32">
        <v>0</v>
      </c>
      <c r="Z15" s="32">
        <v>133.28077681100001</v>
      </c>
      <c r="AA15" s="32">
        <v>11530.2710014</v>
      </c>
      <c r="AB15" s="32">
        <v>1092.07184521</v>
      </c>
    </row>
    <row r="16" spans="1:28" x14ac:dyDescent="0.25">
      <c r="A16" s="34">
        <v>19</v>
      </c>
      <c r="B16" t="s">
        <v>15</v>
      </c>
      <c r="C16" s="32">
        <v>30.712840054899999</v>
      </c>
      <c r="D16" s="32">
        <v>2.6531829514499998</v>
      </c>
      <c r="E16" s="32">
        <v>21.5230504287</v>
      </c>
      <c r="F16" s="32">
        <v>0</v>
      </c>
      <c r="G16" s="32">
        <v>0</v>
      </c>
      <c r="H16" s="32">
        <v>0</v>
      </c>
      <c r="I16" s="32">
        <v>596.00600822900003</v>
      </c>
      <c r="J16" s="32">
        <v>21.523042494199998</v>
      </c>
      <c r="K16" s="32">
        <v>596.00564427899997</v>
      </c>
      <c r="L16" s="32">
        <v>2.5144995913499999</v>
      </c>
      <c r="M16" s="32">
        <v>5668.7209342599999</v>
      </c>
      <c r="N16" s="32">
        <v>6286.2509738199997</v>
      </c>
      <c r="O16" s="32">
        <v>6.75772805136</v>
      </c>
      <c r="P16" s="32">
        <v>100.676976365</v>
      </c>
      <c r="Q16" s="32">
        <v>0.106067013315</v>
      </c>
      <c r="R16" s="32">
        <v>0</v>
      </c>
      <c r="S16" s="32">
        <v>2.5144985066599999</v>
      </c>
      <c r="T16" s="32">
        <v>0</v>
      </c>
      <c r="U16" s="32">
        <v>9.6426587064899998</v>
      </c>
      <c r="V16" s="32">
        <v>3842.4371084499999</v>
      </c>
      <c r="W16" s="32">
        <v>0</v>
      </c>
      <c r="X16" s="32">
        <v>1008.28842693</v>
      </c>
      <c r="Y16" s="32">
        <v>0</v>
      </c>
      <c r="Z16" s="32">
        <v>73.965896720200007</v>
      </c>
      <c r="AA16" s="32">
        <v>6286.2458189999998</v>
      </c>
      <c r="AB16" s="32">
        <v>615.36187383599997</v>
      </c>
    </row>
    <row r="17" spans="1:28" x14ac:dyDescent="0.25">
      <c r="A17" s="34">
        <v>20</v>
      </c>
      <c r="B17" t="s">
        <v>16</v>
      </c>
      <c r="C17" s="32">
        <v>39.906480770100003</v>
      </c>
      <c r="D17" s="32">
        <v>3.44739114436</v>
      </c>
      <c r="E17" s="32">
        <v>28.4769108411</v>
      </c>
      <c r="F17" s="32">
        <v>0</v>
      </c>
      <c r="G17" s="32">
        <v>0</v>
      </c>
      <c r="H17" s="32">
        <v>0</v>
      </c>
      <c r="I17" s="32">
        <v>774.46911557999999</v>
      </c>
      <c r="J17" s="32">
        <v>28.476924011000001</v>
      </c>
      <c r="K17" s="32">
        <v>774.46827000200005</v>
      </c>
      <c r="L17" s="32">
        <v>3.2674186491500001</v>
      </c>
      <c r="M17" s="32">
        <v>7365.6013501999996</v>
      </c>
      <c r="N17" s="32">
        <v>8168.5460780100002</v>
      </c>
      <c r="O17" s="32">
        <v>8.7805969162200004</v>
      </c>
      <c r="P17" s="32">
        <v>130.81380071199999</v>
      </c>
      <c r="Q17" s="32">
        <v>0.13781732676299999</v>
      </c>
      <c r="R17" s="32">
        <v>0</v>
      </c>
      <c r="S17" s="32">
        <v>3.2674183133499999</v>
      </c>
      <c r="T17" s="32">
        <v>0</v>
      </c>
      <c r="U17" s="32">
        <v>12.5291072222</v>
      </c>
      <c r="V17" s="32">
        <v>4992.72361559</v>
      </c>
      <c r="W17" s="32">
        <v>0</v>
      </c>
      <c r="X17" s="32">
        <v>1310.11127689</v>
      </c>
      <c r="Y17" s="32">
        <v>0</v>
      </c>
      <c r="Z17" s="32">
        <v>96.532877395499995</v>
      </c>
      <c r="AA17" s="32">
        <v>8168.5464246700003</v>
      </c>
      <c r="AB17" s="32">
        <v>799.56537038700003</v>
      </c>
    </row>
    <row r="18" spans="1:28" x14ac:dyDescent="0.25">
      <c r="A18" s="34">
        <v>21</v>
      </c>
      <c r="B18" t="s">
        <v>17</v>
      </c>
      <c r="C18" s="32">
        <v>36.270149013299999</v>
      </c>
      <c r="D18" s="32">
        <v>1.8444661070099999</v>
      </c>
      <c r="E18" s="32">
        <v>26.3613498564</v>
      </c>
      <c r="F18" s="32">
        <v>0</v>
      </c>
      <c r="G18" s="32">
        <v>0</v>
      </c>
      <c r="H18" s="32">
        <v>0</v>
      </c>
      <c r="I18" s="32">
        <v>907.60864626800003</v>
      </c>
      <c r="J18" s="32">
        <v>26.361296652499998</v>
      </c>
      <c r="K18" s="32">
        <v>907.609575253</v>
      </c>
      <c r="L18" s="32">
        <v>3.3087914650100001</v>
      </c>
      <c r="M18" s="32">
        <v>7338.0028668900004</v>
      </c>
      <c r="N18" s="32">
        <v>8271.9705003500003</v>
      </c>
      <c r="O18" s="32">
        <v>8.6165007985899997</v>
      </c>
      <c r="P18" s="32">
        <v>124.172328679</v>
      </c>
      <c r="Q18" s="32">
        <v>0.12354760805700001</v>
      </c>
      <c r="R18" s="32">
        <v>0</v>
      </c>
      <c r="S18" s="32">
        <v>3.3087892430800001</v>
      </c>
      <c r="T18" s="32">
        <v>0</v>
      </c>
      <c r="U18" s="32">
        <v>9.5350162504899991</v>
      </c>
      <c r="V18" s="32">
        <v>4943.3848317900001</v>
      </c>
      <c r="W18" s="32">
        <v>0</v>
      </c>
      <c r="X18" s="32">
        <v>1363.68654672</v>
      </c>
      <c r="Y18" s="32">
        <v>0</v>
      </c>
      <c r="Z18" s="32">
        <v>97.282307830199997</v>
      </c>
      <c r="AA18" s="32">
        <v>8271.9739201600005</v>
      </c>
      <c r="AB18" s="32">
        <v>780.04368991599995</v>
      </c>
    </row>
    <row r="19" spans="1:28" x14ac:dyDescent="0.25">
      <c r="A19" s="34">
        <v>22</v>
      </c>
      <c r="B19" t="s">
        <v>18</v>
      </c>
      <c r="C19" s="32">
        <v>69.8176369822</v>
      </c>
      <c r="D19" s="32">
        <v>3.8114156671299999</v>
      </c>
      <c r="E19" s="32">
        <v>46.5657555875</v>
      </c>
      <c r="F19" s="32">
        <v>0</v>
      </c>
      <c r="G19" s="32">
        <v>0</v>
      </c>
      <c r="H19" s="32">
        <v>0</v>
      </c>
      <c r="I19" s="32">
        <v>1704.5609659700001</v>
      </c>
      <c r="J19" s="32">
        <v>46.565790467500001</v>
      </c>
      <c r="K19" s="32">
        <v>1704.5617572000001</v>
      </c>
      <c r="L19" s="32">
        <v>6.2983993782200001</v>
      </c>
      <c r="M19" s="32">
        <v>13994.871455</v>
      </c>
      <c r="N19" s="32">
        <v>15745.993036100001</v>
      </c>
      <c r="O19" s="32">
        <v>16.457421716900001</v>
      </c>
      <c r="P19" s="32">
        <v>237.95481026499999</v>
      </c>
      <c r="Q19" s="32">
        <v>0.23816753866500001</v>
      </c>
      <c r="R19" s="32">
        <v>0</v>
      </c>
      <c r="S19" s="32">
        <v>6.2983985628600001</v>
      </c>
      <c r="T19" s="32">
        <v>0</v>
      </c>
      <c r="U19" s="32">
        <v>18.729336105800002</v>
      </c>
      <c r="V19" s="32">
        <v>9432.8835496400006</v>
      </c>
      <c r="W19" s="32">
        <v>0</v>
      </c>
      <c r="X19" s="32">
        <v>2589.9885365199998</v>
      </c>
      <c r="Y19" s="32">
        <v>0</v>
      </c>
      <c r="Z19" s="32">
        <v>181.92858363100001</v>
      </c>
      <c r="AA19" s="32">
        <v>15745.996618700001</v>
      </c>
      <c r="AB19" s="32">
        <v>1490.73368342</v>
      </c>
    </row>
    <row r="20" spans="1:28" x14ac:dyDescent="0.25">
      <c r="A20" s="34">
        <v>23</v>
      </c>
      <c r="B20" t="s">
        <v>19</v>
      </c>
      <c r="C20" s="32">
        <v>5.8910474798300001</v>
      </c>
      <c r="D20" s="32">
        <v>0.32159835307099999</v>
      </c>
      <c r="E20" s="32">
        <v>4.5296012120300002</v>
      </c>
      <c r="F20" s="32">
        <v>0</v>
      </c>
      <c r="G20" s="32">
        <v>0</v>
      </c>
      <c r="H20" s="32">
        <v>0</v>
      </c>
      <c r="I20" s="32">
        <v>143.899750219</v>
      </c>
      <c r="J20" s="32">
        <v>4.5296068154000002</v>
      </c>
      <c r="K20" s="32">
        <v>143.899852869</v>
      </c>
      <c r="L20" s="32">
        <v>0.53171405886000001</v>
      </c>
      <c r="M20" s="32">
        <v>1180.8554656199999</v>
      </c>
      <c r="N20" s="32">
        <v>1329.2835493800001</v>
      </c>
      <c r="O20" s="32">
        <v>1.3886387199400001</v>
      </c>
      <c r="P20" s="32">
        <v>20.0780676111</v>
      </c>
      <c r="Q20" s="32">
        <v>2.0096014300599999E-2</v>
      </c>
      <c r="R20" s="32">
        <v>0</v>
      </c>
      <c r="S20" s="32">
        <v>0.53171361618799995</v>
      </c>
      <c r="T20" s="32">
        <v>0</v>
      </c>
      <c r="U20" s="32">
        <v>1.58033760786</v>
      </c>
      <c r="V20" s="32">
        <v>796.02424745400003</v>
      </c>
      <c r="W20" s="32">
        <v>0</v>
      </c>
      <c r="X20" s="32">
        <v>218.53716821099999</v>
      </c>
      <c r="Y20" s="32">
        <v>0</v>
      </c>
      <c r="Z20" s="32">
        <v>15.851089844300001</v>
      </c>
      <c r="AA20" s="32">
        <v>1329.2837202400001</v>
      </c>
      <c r="AB20" s="32">
        <v>125.78461843300001</v>
      </c>
    </row>
    <row r="21" spans="1:28" x14ac:dyDescent="0.25">
      <c r="A21" s="34">
        <v>24</v>
      </c>
      <c r="B21" t="s">
        <v>20</v>
      </c>
      <c r="C21" s="32">
        <v>26.097349316700001</v>
      </c>
      <c r="D21" s="32">
        <v>0.82252482099400004</v>
      </c>
      <c r="E21" s="32">
        <v>23.313451585300001</v>
      </c>
      <c r="F21" s="32">
        <v>0</v>
      </c>
      <c r="G21" s="32">
        <v>0</v>
      </c>
      <c r="H21" s="32">
        <v>0</v>
      </c>
      <c r="I21" s="32">
        <v>734.443360396</v>
      </c>
      <c r="J21" s="32">
        <v>23.313514141799999</v>
      </c>
      <c r="K21" s="32">
        <v>734.44233797000004</v>
      </c>
      <c r="L21" s="32">
        <v>2.5158553857600001</v>
      </c>
      <c r="M21" s="32">
        <v>5531.8757333000003</v>
      </c>
      <c r="N21" s="32">
        <v>6289.6356409999999</v>
      </c>
      <c r="O21" s="32">
        <v>6.4488278039800004</v>
      </c>
      <c r="P21" s="32">
        <v>91.412071539799996</v>
      </c>
      <c r="Q21" s="32">
        <v>8.82256448768E-2</v>
      </c>
      <c r="R21" s="32">
        <v>0</v>
      </c>
      <c r="S21" s="32">
        <v>2.5158530900199998</v>
      </c>
      <c r="T21" s="32">
        <v>0</v>
      </c>
      <c r="U21" s="32">
        <v>6.1354010086799997</v>
      </c>
      <c r="V21" s="32">
        <v>3716.40375511</v>
      </c>
      <c r="W21" s="32">
        <v>0</v>
      </c>
      <c r="X21" s="32">
        <v>1048.92834806</v>
      </c>
      <c r="Y21" s="32">
        <v>0</v>
      </c>
      <c r="Z21" s="32">
        <v>77.199705254500003</v>
      </c>
      <c r="AA21" s="32">
        <v>6289.6326756400003</v>
      </c>
      <c r="AB21" s="32">
        <v>582.14566146100003</v>
      </c>
    </row>
    <row r="22" spans="1:28" x14ac:dyDescent="0.25">
      <c r="A22" s="34">
        <v>25</v>
      </c>
      <c r="B22" t="s">
        <v>130</v>
      </c>
      <c r="C22" s="32">
        <v>17.222868269300001</v>
      </c>
      <c r="D22" s="32">
        <v>0.43170206683700002</v>
      </c>
      <c r="E22" s="32">
        <v>17.113470356800001</v>
      </c>
      <c r="F22" s="32">
        <v>0</v>
      </c>
      <c r="G22" s="32">
        <v>0</v>
      </c>
      <c r="H22" s="32">
        <v>0</v>
      </c>
      <c r="I22" s="32">
        <v>502.734748975</v>
      </c>
      <c r="J22" s="32">
        <v>17.1134357165</v>
      </c>
      <c r="K22" s="32">
        <v>502.73530841000002</v>
      </c>
      <c r="L22" s="32">
        <v>1.6904367883</v>
      </c>
      <c r="M22" s="32">
        <v>3706.2362041000001</v>
      </c>
      <c r="N22" s="32">
        <v>4226.0856507999997</v>
      </c>
      <c r="O22" s="32">
        <v>4.3107216848899998</v>
      </c>
      <c r="P22" s="32">
        <v>60.7822382867</v>
      </c>
      <c r="Q22" s="32">
        <v>5.8076675857500003E-2</v>
      </c>
      <c r="R22" s="32">
        <v>0</v>
      </c>
      <c r="S22" s="32">
        <v>1.6904335799600001</v>
      </c>
      <c r="T22" s="32">
        <v>0</v>
      </c>
      <c r="U22" s="32">
        <v>3.8893230160100001</v>
      </c>
      <c r="V22" s="32">
        <v>2487.8821642399998</v>
      </c>
      <c r="W22" s="32">
        <v>0</v>
      </c>
      <c r="X22" s="32">
        <v>707.14939048500003</v>
      </c>
      <c r="Y22" s="32">
        <v>0</v>
      </c>
      <c r="Z22" s="32">
        <v>53.176109701800002</v>
      </c>
      <c r="AA22" s="32">
        <v>4226.0820122900004</v>
      </c>
      <c r="AB22" s="32">
        <v>388.78393142499999</v>
      </c>
    </row>
    <row r="23" spans="1:28" x14ac:dyDescent="0.25">
      <c r="A23" s="34">
        <v>26</v>
      </c>
      <c r="B23" t="s">
        <v>22</v>
      </c>
      <c r="C23" s="32">
        <v>63.314255122399999</v>
      </c>
      <c r="D23" s="32">
        <v>3.5719487336000002</v>
      </c>
      <c r="E23" s="32">
        <v>45.243124324100002</v>
      </c>
      <c r="F23" s="32">
        <v>0</v>
      </c>
      <c r="G23" s="32">
        <v>0</v>
      </c>
      <c r="H23" s="32">
        <v>0</v>
      </c>
      <c r="I23" s="32">
        <v>1527.77414952</v>
      </c>
      <c r="J23" s="32">
        <v>45.2431179023</v>
      </c>
      <c r="K23" s="32">
        <v>1527.7742993700001</v>
      </c>
      <c r="L23" s="32">
        <v>5.6826235374399996</v>
      </c>
      <c r="M23" s="32">
        <v>12633.5630413</v>
      </c>
      <c r="N23" s="32">
        <v>14206.581742099999</v>
      </c>
      <c r="O23" s="32">
        <v>14.867417204500001</v>
      </c>
      <c r="P23" s="32">
        <v>215.31647043199999</v>
      </c>
      <c r="Q23" s="32">
        <v>0.21613615293300001</v>
      </c>
      <c r="R23" s="32">
        <v>0</v>
      </c>
      <c r="S23" s="32">
        <v>5.6826351936900004</v>
      </c>
      <c r="T23" s="32">
        <v>0</v>
      </c>
      <c r="U23" s="32">
        <v>17.150830988900001</v>
      </c>
      <c r="V23" s="32">
        <v>8518.3720248000009</v>
      </c>
      <c r="W23" s="32">
        <v>0</v>
      </c>
      <c r="X23" s="32">
        <v>2333.2282722800001</v>
      </c>
      <c r="Y23" s="32">
        <v>0</v>
      </c>
      <c r="Z23" s="32">
        <v>166.674478803</v>
      </c>
      <c r="AA23" s="32">
        <v>14206.587062000001</v>
      </c>
      <c r="AB23" s="32">
        <v>1347.09238299</v>
      </c>
    </row>
    <row r="24" spans="1:28" x14ac:dyDescent="0.25">
      <c r="A24" s="34">
        <v>27</v>
      </c>
      <c r="B24" t="s">
        <v>23</v>
      </c>
      <c r="C24" s="32">
        <v>41.981992038800001</v>
      </c>
      <c r="D24" s="32">
        <v>1.05230469401</v>
      </c>
      <c r="E24" s="32">
        <v>38.274928823700002</v>
      </c>
      <c r="F24" s="32">
        <v>0</v>
      </c>
      <c r="G24" s="32">
        <v>0</v>
      </c>
      <c r="H24" s="32">
        <v>0</v>
      </c>
      <c r="I24" s="32">
        <v>1224.9874158499999</v>
      </c>
      <c r="J24" s="32">
        <v>38.2749495674</v>
      </c>
      <c r="K24" s="32">
        <v>1224.98576357</v>
      </c>
      <c r="L24" s="32">
        <v>4.1189966734199999</v>
      </c>
      <c r="M24" s="32">
        <v>9034.2134140599992</v>
      </c>
      <c r="N24" s="32">
        <v>10297.476912300001</v>
      </c>
      <c r="O24" s="32">
        <v>10.5076921203</v>
      </c>
      <c r="P24" s="32">
        <v>148.16109232599999</v>
      </c>
      <c r="Q24" s="32">
        <v>0.141566058198</v>
      </c>
      <c r="R24" s="32">
        <v>0</v>
      </c>
      <c r="S24" s="32">
        <v>4.1189886418699997</v>
      </c>
      <c r="T24" s="32">
        <v>0</v>
      </c>
      <c r="U24" s="32">
        <v>9.4805029759899995</v>
      </c>
      <c r="V24" s="32">
        <v>6063.81882124</v>
      </c>
      <c r="W24" s="32">
        <v>0</v>
      </c>
      <c r="X24" s="32">
        <v>1723.72776881</v>
      </c>
      <c r="Y24" s="32">
        <v>0</v>
      </c>
      <c r="Z24" s="32">
        <v>126.753736866</v>
      </c>
      <c r="AA24" s="32">
        <v>10297.4751266</v>
      </c>
      <c r="AB24" s="32">
        <v>947.68893950799998</v>
      </c>
    </row>
    <row r="25" spans="1:28" x14ac:dyDescent="0.25">
      <c r="A25" s="34">
        <v>28</v>
      </c>
      <c r="B25" t="s">
        <v>24</v>
      </c>
      <c r="C25" s="32">
        <v>33.030751961299998</v>
      </c>
      <c r="D25" s="32">
        <v>1.8031828130200001</v>
      </c>
      <c r="E25" s="32">
        <v>21.730778454900001</v>
      </c>
      <c r="F25" s="32">
        <v>0</v>
      </c>
      <c r="G25" s="32">
        <v>0</v>
      </c>
      <c r="H25" s="32">
        <v>0</v>
      </c>
      <c r="I25" s="32">
        <v>806.39213638499996</v>
      </c>
      <c r="J25" s="32">
        <v>21.730779493</v>
      </c>
      <c r="K25" s="32">
        <v>806.39243978699994</v>
      </c>
      <c r="L25" s="32">
        <v>2.9796453245599999</v>
      </c>
      <c r="M25" s="32">
        <v>6620.9760040900001</v>
      </c>
      <c r="N25" s="32">
        <v>7449.1075481999997</v>
      </c>
      <c r="O25" s="32">
        <v>7.7860136352799998</v>
      </c>
      <c r="P25" s="32">
        <v>112.57651164400001</v>
      </c>
      <c r="Q25" s="32">
        <v>0.11267715001299999</v>
      </c>
      <c r="R25" s="32">
        <v>0</v>
      </c>
      <c r="S25" s="32">
        <v>2.9796407462099999</v>
      </c>
      <c r="T25" s="32">
        <v>0</v>
      </c>
      <c r="U25" s="32">
        <v>8.8608561317400003</v>
      </c>
      <c r="V25" s="32">
        <v>4462.6518642000001</v>
      </c>
      <c r="W25" s="32">
        <v>0</v>
      </c>
      <c r="X25" s="32">
        <v>1225.32468266</v>
      </c>
      <c r="Y25" s="32">
        <v>0</v>
      </c>
      <c r="Z25" s="32">
        <v>85.820909868699999</v>
      </c>
      <c r="AA25" s="32">
        <v>7449.10175248</v>
      </c>
      <c r="AB25" s="32">
        <v>705.26674542900003</v>
      </c>
    </row>
    <row r="26" spans="1:28" x14ac:dyDescent="0.25">
      <c r="A26" s="34">
        <v>29</v>
      </c>
      <c r="B26" t="s">
        <v>25</v>
      </c>
      <c r="C26" s="32">
        <v>58.474406963699998</v>
      </c>
      <c r="D26" s="32">
        <v>4.34023090185</v>
      </c>
      <c r="E26" s="32">
        <v>46.016009192699997</v>
      </c>
      <c r="F26" s="32">
        <v>0</v>
      </c>
      <c r="G26" s="32">
        <v>0</v>
      </c>
      <c r="H26" s="32">
        <v>0</v>
      </c>
      <c r="I26" s="32">
        <v>1248.42320374</v>
      </c>
      <c r="J26" s="32">
        <v>46.016038849700003</v>
      </c>
      <c r="K26" s="32">
        <v>1248.42313326</v>
      </c>
      <c r="L26" s="32">
        <v>4.9769134070899996</v>
      </c>
      <c r="M26" s="32">
        <v>11147.843270699999</v>
      </c>
      <c r="N26" s="32">
        <v>12442.287193100001</v>
      </c>
      <c r="O26" s="32">
        <v>13.217045155999999</v>
      </c>
      <c r="P26" s="32">
        <v>194.59238430299999</v>
      </c>
      <c r="Q26" s="32">
        <v>0.20099722027299999</v>
      </c>
      <c r="R26" s="32">
        <v>0</v>
      </c>
      <c r="S26" s="32">
        <v>4.9769125448400002</v>
      </c>
      <c r="T26" s="32">
        <v>0</v>
      </c>
      <c r="U26" s="32">
        <v>17.336521654399998</v>
      </c>
      <c r="V26" s="32">
        <v>7540.2607677599999</v>
      </c>
      <c r="W26" s="32">
        <v>0</v>
      </c>
      <c r="X26" s="32">
        <v>2015.1274532499999</v>
      </c>
      <c r="Y26" s="32">
        <v>0</v>
      </c>
      <c r="Z26" s="32">
        <v>150.06954216700001</v>
      </c>
      <c r="AA26" s="32">
        <v>12442.283511400001</v>
      </c>
      <c r="AB26" s="32">
        <v>1201.02367336</v>
      </c>
    </row>
    <row r="27" spans="1:28" x14ac:dyDescent="0.25">
      <c r="A27" s="34">
        <v>30</v>
      </c>
      <c r="B27" t="s">
        <v>26</v>
      </c>
      <c r="C27" s="32">
        <v>11.885353285300001</v>
      </c>
      <c r="D27" s="32">
        <v>0.97690852396700001</v>
      </c>
      <c r="E27" s="32">
        <v>8.3695439663899993</v>
      </c>
      <c r="F27" s="32">
        <v>0</v>
      </c>
      <c r="G27" s="32">
        <v>0</v>
      </c>
      <c r="H27" s="32">
        <v>0</v>
      </c>
      <c r="I27" s="32">
        <v>238.43877187800001</v>
      </c>
      <c r="J27" s="32">
        <v>8.3695428414599995</v>
      </c>
      <c r="K27" s="32">
        <v>238.43844150999999</v>
      </c>
      <c r="L27" s="32">
        <v>0.98615714783800001</v>
      </c>
      <c r="M27" s="32">
        <v>2218.5818441599999</v>
      </c>
      <c r="N27" s="32">
        <v>2465.3854960600002</v>
      </c>
      <c r="O27" s="32">
        <v>2.6397161944900001</v>
      </c>
      <c r="P27" s="32">
        <v>39.164379414599999</v>
      </c>
      <c r="Q27" s="32">
        <v>4.0979973885500003E-2</v>
      </c>
      <c r="R27" s="32">
        <v>0</v>
      </c>
      <c r="S27" s="32">
        <v>0.98615532020800001</v>
      </c>
      <c r="T27" s="32">
        <v>0</v>
      </c>
      <c r="U27" s="32">
        <v>3.6599253327999999</v>
      </c>
      <c r="V27" s="32">
        <v>1502.64199347</v>
      </c>
      <c r="W27" s="32">
        <v>0</v>
      </c>
      <c r="X27" s="32">
        <v>396.87766374</v>
      </c>
      <c r="Y27" s="32">
        <v>0</v>
      </c>
      <c r="Z27" s="32">
        <v>29.010915873599998</v>
      </c>
      <c r="AA27" s="32">
        <v>2465.38871389</v>
      </c>
      <c r="AB27" s="32">
        <v>240.196845341</v>
      </c>
    </row>
    <row r="28" spans="1:28" x14ac:dyDescent="0.25">
      <c r="A28" s="34">
        <v>31</v>
      </c>
      <c r="B28" t="s">
        <v>27</v>
      </c>
      <c r="C28" s="32">
        <v>18.6988207596</v>
      </c>
      <c r="D28" s="32">
        <v>1.61533064796</v>
      </c>
      <c r="E28" s="32">
        <v>13.260375743999999</v>
      </c>
      <c r="F28" s="32">
        <v>0</v>
      </c>
      <c r="G28" s="32">
        <v>0</v>
      </c>
      <c r="H28" s="32">
        <v>0</v>
      </c>
      <c r="I28" s="32">
        <v>362.88116622899997</v>
      </c>
      <c r="J28" s="32">
        <v>13.2603784386</v>
      </c>
      <c r="K28" s="32">
        <v>362.880125384</v>
      </c>
      <c r="L28" s="32">
        <v>1.53096175975</v>
      </c>
      <c r="M28" s="32">
        <v>3451.2700115100001</v>
      </c>
      <c r="N28" s="32">
        <v>3827.4139690400002</v>
      </c>
      <c r="O28" s="32">
        <v>4.1142903644000004</v>
      </c>
      <c r="P28" s="32">
        <v>61.294905403999998</v>
      </c>
      <c r="Q28" s="32">
        <v>6.4576512635E-2</v>
      </c>
      <c r="R28" s="32">
        <v>0</v>
      </c>
      <c r="S28" s="32">
        <v>1.5309649056800001</v>
      </c>
      <c r="T28" s="32">
        <v>0</v>
      </c>
      <c r="U28" s="32">
        <v>5.8707142181899998</v>
      </c>
      <c r="V28" s="32">
        <v>2339.4071196599998</v>
      </c>
      <c r="W28" s="32">
        <v>0</v>
      </c>
      <c r="X28" s="32">
        <v>613.87366481499998</v>
      </c>
      <c r="Y28" s="32">
        <v>0</v>
      </c>
      <c r="Z28" s="32">
        <v>45.162919094099998</v>
      </c>
      <c r="AA28" s="32">
        <v>3827.4118828000001</v>
      </c>
      <c r="AB28" s="32">
        <v>374.64919234899997</v>
      </c>
    </row>
    <row r="29" spans="1:28" x14ac:dyDescent="0.25">
      <c r="A29" s="34">
        <v>32</v>
      </c>
      <c r="B29" t="s">
        <v>28</v>
      </c>
      <c r="C29" s="32">
        <v>71.292293684100002</v>
      </c>
      <c r="D29" s="32">
        <v>10.047739293099999</v>
      </c>
      <c r="E29" s="32">
        <v>47.2524348225</v>
      </c>
      <c r="F29" s="32">
        <v>0</v>
      </c>
      <c r="G29" s="32">
        <v>0</v>
      </c>
      <c r="H29" s="32">
        <v>0</v>
      </c>
      <c r="I29" s="32">
        <v>788.55936979299997</v>
      </c>
      <c r="J29" s="32">
        <v>47.252515432999999</v>
      </c>
      <c r="K29" s="32">
        <v>788.55895041799999</v>
      </c>
      <c r="L29" s="32">
        <v>4.8209564698599996</v>
      </c>
      <c r="M29" s="32">
        <v>11216.5115876</v>
      </c>
      <c r="N29" s="32">
        <v>12052.3303555</v>
      </c>
      <c r="O29" s="32">
        <v>13.767207643100001</v>
      </c>
      <c r="P29" s="32">
        <v>217.76864075099999</v>
      </c>
      <c r="Q29" s="32">
        <v>0.25137333583799998</v>
      </c>
      <c r="R29" s="32">
        <v>0</v>
      </c>
      <c r="S29" s="32">
        <v>4.8209294626099997</v>
      </c>
      <c r="T29" s="32">
        <v>0</v>
      </c>
      <c r="U29" s="32">
        <v>27.972867442199998</v>
      </c>
      <c r="V29" s="32">
        <v>7695.0950459200003</v>
      </c>
      <c r="W29" s="32">
        <v>0</v>
      </c>
      <c r="X29" s="32">
        <v>1818.5898941400001</v>
      </c>
      <c r="Y29" s="32">
        <v>0</v>
      </c>
      <c r="Z29" s="32">
        <v>141.83707847700001</v>
      </c>
      <c r="AA29" s="32">
        <v>12052.321844399999</v>
      </c>
      <c r="AB29" s="32">
        <v>1267.46584809</v>
      </c>
    </row>
    <row r="30" spans="1:28" x14ac:dyDescent="0.25">
      <c r="A30" s="34">
        <v>33</v>
      </c>
      <c r="B30" t="s">
        <v>29</v>
      </c>
      <c r="C30" s="32">
        <v>5.4580809211399997</v>
      </c>
      <c r="D30" s="32">
        <v>0.19957698299400001</v>
      </c>
      <c r="E30" s="32">
        <v>4.7971315860599999</v>
      </c>
      <c r="F30" s="32">
        <v>0</v>
      </c>
      <c r="G30" s="32">
        <v>0</v>
      </c>
      <c r="H30" s="32">
        <v>0</v>
      </c>
      <c r="I30" s="32">
        <v>149.177371507</v>
      </c>
      <c r="J30" s="32">
        <v>4.7971323465999998</v>
      </c>
      <c r="K30" s="32">
        <v>149.17746747999999</v>
      </c>
      <c r="L30" s="32">
        <v>0.51886936426999997</v>
      </c>
      <c r="M30" s="32">
        <v>1143.1976049</v>
      </c>
      <c r="N30" s="32">
        <v>1297.1693239000001</v>
      </c>
      <c r="O30" s="32">
        <v>1.3351315513599999</v>
      </c>
      <c r="P30" s="32">
        <v>19.0053645148</v>
      </c>
      <c r="Q30" s="32">
        <v>1.8488381174499999E-2</v>
      </c>
      <c r="R30" s="32">
        <v>0</v>
      </c>
      <c r="S30" s="32">
        <v>0.51886812242299996</v>
      </c>
      <c r="T30" s="32">
        <v>0</v>
      </c>
      <c r="U30" s="32">
        <v>1.32277748146</v>
      </c>
      <c r="V30" s="32">
        <v>768.57791652799995</v>
      </c>
      <c r="W30" s="32">
        <v>0</v>
      </c>
      <c r="X30" s="32">
        <v>215.67876640599999</v>
      </c>
      <c r="Y30" s="32">
        <v>0</v>
      </c>
      <c r="Z30" s="32">
        <v>15.8846671676</v>
      </c>
      <c r="AA30" s="32">
        <v>1297.1702684300001</v>
      </c>
      <c r="AB30" s="32">
        <v>120.61156696499999</v>
      </c>
    </row>
    <row r="31" spans="1:28" x14ac:dyDescent="0.25">
      <c r="A31" s="34">
        <v>34</v>
      </c>
      <c r="B31" t="s">
        <v>30</v>
      </c>
      <c r="C31" s="32">
        <v>22.336348218400001</v>
      </c>
      <c r="D31" s="32">
        <v>0.55987471520099996</v>
      </c>
      <c r="E31" s="32">
        <v>21.181050008300002</v>
      </c>
      <c r="F31" s="32">
        <v>0</v>
      </c>
      <c r="G31" s="32">
        <v>0</v>
      </c>
      <c r="H31" s="32">
        <v>0</v>
      </c>
      <c r="I31" s="32">
        <v>651.86000779100004</v>
      </c>
      <c r="J31" s="32">
        <v>21.181035812400001</v>
      </c>
      <c r="K31" s="32">
        <v>651.86141415999998</v>
      </c>
      <c r="L31" s="32">
        <v>2.1918604749999999</v>
      </c>
      <c r="M31" s="32">
        <v>4806.6163305999999</v>
      </c>
      <c r="N31" s="32">
        <v>5479.6582367999999</v>
      </c>
      <c r="O31" s="32">
        <v>5.59057404147</v>
      </c>
      <c r="P31" s="32">
        <v>78.828511302899997</v>
      </c>
      <c r="Q31" s="32">
        <v>7.5319687491599993E-2</v>
      </c>
      <c r="R31" s="32">
        <v>0</v>
      </c>
      <c r="S31" s="32">
        <v>2.1918623846399998</v>
      </c>
      <c r="T31" s="32">
        <v>0</v>
      </c>
      <c r="U31" s="32">
        <v>5.0440640805800001</v>
      </c>
      <c r="V31" s="32">
        <v>3226.3670565100001</v>
      </c>
      <c r="W31" s="32">
        <v>0</v>
      </c>
      <c r="X31" s="32">
        <v>917.10241224900005</v>
      </c>
      <c r="Y31" s="32">
        <v>0</v>
      </c>
      <c r="Z31" s="32">
        <v>68.119640893899998</v>
      </c>
      <c r="AA31" s="32">
        <v>5479.65754406</v>
      </c>
      <c r="AB31" s="32">
        <v>504.21408716799999</v>
      </c>
    </row>
    <row r="32" spans="1:28" x14ac:dyDescent="0.25">
      <c r="A32" s="34">
        <v>35</v>
      </c>
      <c r="B32" t="s">
        <v>31</v>
      </c>
      <c r="C32" s="32">
        <v>44.561148682800003</v>
      </c>
      <c r="D32" s="32">
        <v>3.8494938324599999</v>
      </c>
      <c r="E32" s="32">
        <v>30.838359701800002</v>
      </c>
      <c r="F32" s="32">
        <v>0</v>
      </c>
      <c r="G32" s="32">
        <v>0</v>
      </c>
      <c r="H32" s="32">
        <v>0</v>
      </c>
      <c r="I32" s="32">
        <v>864.70188854100002</v>
      </c>
      <c r="J32" s="32">
        <v>30.838348642900002</v>
      </c>
      <c r="K32" s="32">
        <v>864.70189829000003</v>
      </c>
      <c r="L32" s="32">
        <v>3.6480991510199998</v>
      </c>
      <c r="M32" s="32">
        <v>8224.7212320199997</v>
      </c>
      <c r="N32" s="32">
        <v>9120.26180905</v>
      </c>
      <c r="O32" s="32">
        <v>9.8047628651200007</v>
      </c>
      <c r="P32" s="32">
        <v>146.07184710999999</v>
      </c>
      <c r="Q32" s="32">
        <v>0.153892241974</v>
      </c>
      <c r="R32" s="32">
        <v>0</v>
      </c>
      <c r="S32" s="32">
        <v>3.6481038109899999</v>
      </c>
      <c r="T32" s="32">
        <v>0</v>
      </c>
      <c r="U32" s="32">
        <v>13.990493738</v>
      </c>
      <c r="V32" s="32">
        <v>5574.9040236199999</v>
      </c>
      <c r="W32" s="32">
        <v>0</v>
      </c>
      <c r="X32" s="32">
        <v>1462.92181658</v>
      </c>
      <c r="Y32" s="32">
        <v>0</v>
      </c>
      <c r="Z32" s="32">
        <v>106.992368443</v>
      </c>
      <c r="AA32" s="32">
        <v>9120.2597917500007</v>
      </c>
      <c r="AB32" s="32">
        <v>892.82618724700001</v>
      </c>
    </row>
    <row r="33" spans="1:28" x14ac:dyDescent="0.25">
      <c r="A33" s="34">
        <v>36</v>
      </c>
      <c r="B33" t="s">
        <v>32</v>
      </c>
      <c r="C33" s="32">
        <v>47.518482401299998</v>
      </c>
      <c r="D33" s="32">
        <v>1.9635713756099999</v>
      </c>
      <c r="E33" s="32">
        <v>39.972259545599996</v>
      </c>
      <c r="F33" s="32">
        <v>0</v>
      </c>
      <c r="G33" s="32">
        <v>0</v>
      </c>
      <c r="H33" s="32">
        <v>0</v>
      </c>
      <c r="I33" s="32">
        <v>1261.82141972</v>
      </c>
      <c r="J33" s="32">
        <v>39.972319459600001</v>
      </c>
      <c r="K33" s="32">
        <v>1261.8214522400001</v>
      </c>
      <c r="L33" s="32">
        <v>4.4566637443200001</v>
      </c>
      <c r="M33" s="32">
        <v>9839.8786811900009</v>
      </c>
      <c r="N33" s="32">
        <v>11141.6800109</v>
      </c>
      <c r="O33" s="32">
        <v>11.512210622</v>
      </c>
      <c r="P33" s="32">
        <v>164.53641470900001</v>
      </c>
      <c r="Q33" s="32">
        <v>0.16126151485599999</v>
      </c>
      <c r="R33" s="32">
        <v>0</v>
      </c>
      <c r="S33" s="32">
        <v>4.4566690095399997</v>
      </c>
      <c r="T33" s="32">
        <v>0</v>
      </c>
      <c r="U33" s="32">
        <v>11.841094803600001</v>
      </c>
      <c r="V33" s="32">
        <v>6619.8760137400004</v>
      </c>
      <c r="W33" s="32">
        <v>0</v>
      </c>
      <c r="X33" s="32">
        <v>1847.3822146699999</v>
      </c>
      <c r="Y33" s="32">
        <v>0</v>
      </c>
      <c r="Z33" s="32">
        <v>135.19579232500001</v>
      </c>
      <c r="AA33" s="32">
        <v>11141.671779800001</v>
      </c>
      <c r="AB33" s="32">
        <v>1040.69932625</v>
      </c>
    </row>
    <row r="34" spans="1:28" x14ac:dyDescent="0.25">
      <c r="A34" s="34">
        <v>37</v>
      </c>
      <c r="B34" t="s">
        <v>33</v>
      </c>
      <c r="C34" s="32">
        <v>109.39249955</v>
      </c>
      <c r="D34" s="32">
        <v>5.9718482328900002</v>
      </c>
      <c r="E34" s="32">
        <v>74.522333505999995</v>
      </c>
      <c r="F34" s="32">
        <v>0</v>
      </c>
      <c r="G34" s="32">
        <v>0</v>
      </c>
      <c r="H34" s="32">
        <v>0</v>
      </c>
      <c r="I34" s="32">
        <v>2670.9497427400001</v>
      </c>
      <c r="J34" s="32">
        <v>74.522384723599998</v>
      </c>
      <c r="K34" s="32">
        <v>2670.9499580199999</v>
      </c>
      <c r="L34" s="32">
        <v>9.8692402910499997</v>
      </c>
      <c r="M34" s="32">
        <v>21927.597126299999</v>
      </c>
      <c r="N34" s="32">
        <v>24673.072847899999</v>
      </c>
      <c r="O34" s="32">
        <v>25.786014549699999</v>
      </c>
      <c r="P34" s="32">
        <v>372.83515294</v>
      </c>
      <c r="Q34" s="32">
        <v>0.37316847511899998</v>
      </c>
      <c r="R34" s="32">
        <v>0</v>
      </c>
      <c r="S34" s="32">
        <v>9.8692320855099993</v>
      </c>
      <c r="T34" s="32">
        <v>0</v>
      </c>
      <c r="U34" s="32">
        <v>29.345722666899999</v>
      </c>
      <c r="V34" s="32">
        <v>14780.005651199999</v>
      </c>
      <c r="W34" s="32">
        <v>0</v>
      </c>
      <c r="X34" s="32">
        <v>4058.07661091</v>
      </c>
      <c r="Y34" s="32">
        <v>0</v>
      </c>
      <c r="Z34" s="32">
        <v>286.35280059600001</v>
      </c>
      <c r="AA34" s="32">
        <v>24673.080138500001</v>
      </c>
      <c r="AB34" s="32">
        <v>2335.7290723400001</v>
      </c>
    </row>
    <row r="35" spans="1:28" x14ac:dyDescent="0.25">
      <c r="A35" s="34">
        <v>38</v>
      </c>
      <c r="B35" t="s">
        <v>34</v>
      </c>
      <c r="C35" s="32">
        <v>4.7537833872000004</v>
      </c>
      <c r="D35" s="32">
        <v>0.16178091255499999</v>
      </c>
      <c r="E35" s="32">
        <v>4.4874771921300001</v>
      </c>
      <c r="F35" s="32">
        <v>0</v>
      </c>
      <c r="G35" s="32">
        <v>0</v>
      </c>
      <c r="H35" s="32">
        <v>0</v>
      </c>
      <c r="I35" s="32">
        <v>131.86169676700001</v>
      </c>
      <c r="J35" s="32">
        <v>4.4874823177099996</v>
      </c>
      <c r="K35" s="32">
        <v>131.86116423999999</v>
      </c>
      <c r="L35" s="32">
        <v>0.45521746819100001</v>
      </c>
      <c r="M35" s="32">
        <v>1001.69383867</v>
      </c>
      <c r="N35" s="32">
        <v>1138.04250336</v>
      </c>
      <c r="O35" s="32">
        <v>1.1687918560099999</v>
      </c>
      <c r="P35" s="32">
        <v>16.602276976599999</v>
      </c>
      <c r="Q35" s="32">
        <v>1.6086685950299998E-2</v>
      </c>
      <c r="R35" s="32">
        <v>0</v>
      </c>
      <c r="S35" s="32">
        <v>0.45521722848000001</v>
      </c>
      <c r="T35" s="32">
        <v>0</v>
      </c>
      <c r="U35" s="32">
        <v>1.1347790709100001</v>
      </c>
      <c r="V35" s="32">
        <v>673.24299878099998</v>
      </c>
      <c r="W35" s="32">
        <v>0</v>
      </c>
      <c r="X35" s="32">
        <v>189.46421153</v>
      </c>
      <c r="Y35" s="32">
        <v>0</v>
      </c>
      <c r="Z35" s="32">
        <v>14.178195358</v>
      </c>
      <c r="AA35" s="32">
        <v>1138.0431478099999</v>
      </c>
      <c r="AB35" s="32">
        <v>105.54648992</v>
      </c>
    </row>
    <row r="36" spans="1:28" x14ac:dyDescent="0.25">
      <c r="A36" s="34">
        <v>39</v>
      </c>
      <c r="B36" t="s">
        <v>35</v>
      </c>
      <c r="C36" s="32">
        <v>112.279794861</v>
      </c>
      <c r="D36" s="32">
        <v>6.3343981954800004</v>
      </c>
      <c r="E36" s="32">
        <v>75.873665500300007</v>
      </c>
      <c r="F36" s="32">
        <v>0</v>
      </c>
      <c r="G36" s="32">
        <v>0</v>
      </c>
      <c r="H36" s="32">
        <v>0</v>
      </c>
      <c r="I36" s="32">
        <v>2708.7877522700001</v>
      </c>
      <c r="J36" s="32">
        <v>75.873636915399999</v>
      </c>
      <c r="K36" s="32">
        <v>2708.7891936199999</v>
      </c>
      <c r="L36" s="32">
        <v>10.0754928542</v>
      </c>
      <c r="M36" s="32">
        <v>22404.0340024</v>
      </c>
      <c r="N36" s="32">
        <v>25188.696762200001</v>
      </c>
      <c r="O36" s="32">
        <v>26.3654793119</v>
      </c>
      <c r="P36" s="32">
        <v>381.83644665600002</v>
      </c>
      <c r="Q36" s="32">
        <v>0.383290038946</v>
      </c>
      <c r="R36" s="32">
        <v>0</v>
      </c>
      <c r="S36" s="32">
        <v>10.075478927800001</v>
      </c>
      <c r="T36" s="32">
        <v>0</v>
      </c>
      <c r="U36" s="32">
        <v>30.414816011700001</v>
      </c>
      <c r="V36" s="32">
        <v>15105.525540799999</v>
      </c>
      <c r="W36" s="32">
        <v>0</v>
      </c>
      <c r="X36" s="32">
        <v>4137.6843070699997</v>
      </c>
      <c r="Y36" s="32">
        <v>0</v>
      </c>
      <c r="Z36" s="32">
        <v>291.94345842500002</v>
      </c>
      <c r="AA36" s="32">
        <v>25188.694461300001</v>
      </c>
      <c r="AB36" s="32">
        <v>2388.8973873499999</v>
      </c>
    </row>
    <row r="37" spans="1:28" x14ac:dyDescent="0.25">
      <c r="A37" s="34">
        <v>40</v>
      </c>
      <c r="B37" t="s">
        <v>36</v>
      </c>
      <c r="C37" s="32">
        <v>68.049947404600005</v>
      </c>
      <c r="D37" s="32">
        <v>5.8786127163700002</v>
      </c>
      <c r="E37" s="32">
        <v>47.599357678300002</v>
      </c>
      <c r="F37" s="32">
        <v>0</v>
      </c>
      <c r="G37" s="32">
        <v>0</v>
      </c>
      <c r="H37" s="32">
        <v>0</v>
      </c>
      <c r="I37" s="32">
        <v>1320.5513548199999</v>
      </c>
      <c r="J37" s="32">
        <v>47.599444597999998</v>
      </c>
      <c r="K37" s="32">
        <v>1320.54952174</v>
      </c>
      <c r="L37" s="32">
        <v>5.5712967922000001</v>
      </c>
      <c r="M37" s="32">
        <v>12560.0799274</v>
      </c>
      <c r="N37" s="32">
        <v>13928.224545900001</v>
      </c>
      <c r="O37" s="32">
        <v>14.9729863548</v>
      </c>
      <c r="P37" s="32">
        <v>223.06833438800001</v>
      </c>
      <c r="Q37" s="32">
        <v>0.23501103685700001</v>
      </c>
      <c r="R37" s="32">
        <v>0</v>
      </c>
      <c r="S37" s="32">
        <v>5.5712941123900004</v>
      </c>
      <c r="T37" s="32">
        <v>0</v>
      </c>
      <c r="U37" s="32">
        <v>21.365076628699999</v>
      </c>
      <c r="V37" s="32">
        <v>8513.6095643900007</v>
      </c>
      <c r="W37" s="32">
        <v>0</v>
      </c>
      <c r="X37" s="32">
        <v>2234.0482339700002</v>
      </c>
      <c r="Y37" s="32">
        <v>0</v>
      </c>
      <c r="Z37" s="32">
        <v>163.81092411399999</v>
      </c>
      <c r="AA37" s="32">
        <v>13928.233957599999</v>
      </c>
      <c r="AB37" s="32">
        <v>1363.44725632</v>
      </c>
    </row>
    <row r="38" spans="1:28" x14ac:dyDescent="0.25">
      <c r="A38" s="34">
        <v>41</v>
      </c>
      <c r="B38" t="s">
        <v>37</v>
      </c>
      <c r="C38" s="32">
        <v>23.376240774199999</v>
      </c>
      <c r="D38" s="32">
        <v>1.9213939490800001</v>
      </c>
      <c r="E38" s="32">
        <v>16.496989253599999</v>
      </c>
      <c r="F38" s="32">
        <v>0</v>
      </c>
      <c r="G38" s="32">
        <v>0</v>
      </c>
      <c r="H38" s="32">
        <v>0</v>
      </c>
      <c r="I38" s="32">
        <v>468.96779986500002</v>
      </c>
      <c r="J38" s="32">
        <v>16.4970157154</v>
      </c>
      <c r="K38" s="32">
        <v>468.968134507</v>
      </c>
      <c r="L38" s="32">
        <v>1.9395966923200001</v>
      </c>
      <c r="M38" s="32">
        <v>4363.5313037300002</v>
      </c>
      <c r="N38" s="32">
        <v>4848.9978673699998</v>
      </c>
      <c r="O38" s="32">
        <v>5.1918225159100002</v>
      </c>
      <c r="P38" s="32">
        <v>77.028923663800001</v>
      </c>
      <c r="Q38" s="32">
        <v>8.0599869707099994E-2</v>
      </c>
      <c r="R38" s="32">
        <v>0</v>
      </c>
      <c r="S38" s="32">
        <v>1.93959726875</v>
      </c>
      <c r="T38" s="32">
        <v>0</v>
      </c>
      <c r="U38" s="32">
        <v>7.1983797913899998</v>
      </c>
      <c r="V38" s="32">
        <v>2955.4190678800001</v>
      </c>
      <c r="W38" s="32">
        <v>0</v>
      </c>
      <c r="X38" s="32">
        <v>780.58324000000005</v>
      </c>
      <c r="Y38" s="32">
        <v>0</v>
      </c>
      <c r="Z38" s="32">
        <v>57.088708869400001</v>
      </c>
      <c r="AA38" s="32">
        <v>4848.99255042</v>
      </c>
      <c r="AB38" s="32">
        <v>472.421710378</v>
      </c>
    </row>
    <row r="39" spans="1:28" x14ac:dyDescent="0.25">
      <c r="A39" s="34">
        <v>42</v>
      </c>
      <c r="B39" t="s">
        <v>131</v>
      </c>
      <c r="C39" s="32">
        <v>76.948704080599995</v>
      </c>
      <c r="D39" s="32">
        <v>3.82547873568</v>
      </c>
      <c r="E39" s="32">
        <v>57.635646925899998</v>
      </c>
      <c r="F39" s="32">
        <v>0</v>
      </c>
      <c r="G39" s="32">
        <v>0</v>
      </c>
      <c r="H39" s="32">
        <v>0</v>
      </c>
      <c r="I39" s="32">
        <v>1940.8608328099999</v>
      </c>
      <c r="J39" s="32">
        <v>57.635605075999997</v>
      </c>
      <c r="K39" s="32">
        <v>1940.8591485100001</v>
      </c>
      <c r="L39" s="32">
        <v>7.0440652997099997</v>
      </c>
      <c r="M39" s="32">
        <v>15611.6554646</v>
      </c>
      <c r="N39" s="32">
        <v>17610.1543103</v>
      </c>
      <c r="O39" s="32">
        <v>18.323526401700001</v>
      </c>
      <c r="P39" s="32">
        <v>263.79595433600002</v>
      </c>
      <c r="Q39" s="32">
        <v>0.26199521448399998</v>
      </c>
      <c r="R39" s="32">
        <v>0</v>
      </c>
      <c r="S39" s="32">
        <v>7.0440613467400004</v>
      </c>
      <c r="T39" s="32">
        <v>0</v>
      </c>
      <c r="U39" s="32">
        <v>20.1029933083</v>
      </c>
      <c r="V39" s="32">
        <v>10515.4662985</v>
      </c>
      <c r="W39" s="32">
        <v>0</v>
      </c>
      <c r="X39" s="32">
        <v>2904.8813131699999</v>
      </c>
      <c r="Y39" s="32">
        <v>0</v>
      </c>
      <c r="Z39" s="32">
        <v>208.43463055000001</v>
      </c>
      <c r="AA39" s="32">
        <v>17610.153958899999</v>
      </c>
      <c r="AB39" s="32">
        <v>1658.52347764</v>
      </c>
    </row>
    <row r="40" spans="1:28" x14ac:dyDescent="0.25">
      <c r="A40" s="34">
        <v>44</v>
      </c>
      <c r="B40" t="s">
        <v>39</v>
      </c>
      <c r="C40" s="32">
        <v>3.5290916830299999</v>
      </c>
      <c r="D40" s="32">
        <v>8.84589397444E-2</v>
      </c>
      <c r="E40" s="32">
        <v>3.5126367925099999</v>
      </c>
      <c r="F40" s="32">
        <v>0</v>
      </c>
      <c r="G40" s="32">
        <v>0</v>
      </c>
      <c r="H40" s="32">
        <v>0</v>
      </c>
      <c r="I40" s="32">
        <v>103.01483839700001</v>
      </c>
      <c r="J40" s="32">
        <v>3.5126172430999998</v>
      </c>
      <c r="K40" s="32">
        <v>103.0154139</v>
      </c>
      <c r="L40" s="32">
        <v>0.34638440869999998</v>
      </c>
      <c r="M40" s="32">
        <v>759.43575520000002</v>
      </c>
      <c r="N40" s="32">
        <v>865.96639990000006</v>
      </c>
      <c r="O40" s="32">
        <v>0.88329825094600001</v>
      </c>
      <c r="P40" s="32">
        <v>12.4547284394</v>
      </c>
      <c r="Q40" s="32">
        <v>1.1900342804399999E-2</v>
      </c>
      <c r="R40" s="32">
        <v>0</v>
      </c>
      <c r="S40" s="32">
        <v>0.346384951665</v>
      </c>
      <c r="T40" s="32">
        <v>0</v>
      </c>
      <c r="U40" s="32">
        <v>0.79695033416600003</v>
      </c>
      <c r="V40" s="32">
        <v>509.78641627399998</v>
      </c>
      <c r="W40" s="32">
        <v>0</v>
      </c>
      <c r="X40" s="32">
        <v>144.90011818400001</v>
      </c>
      <c r="Y40" s="32">
        <v>0</v>
      </c>
      <c r="Z40" s="32">
        <v>10.901141730100001</v>
      </c>
      <c r="AA40" s="32">
        <v>865.96204843700002</v>
      </c>
      <c r="AB40" s="32">
        <v>79.664687232800006</v>
      </c>
    </row>
    <row r="41" spans="1:28" x14ac:dyDescent="0.25">
      <c r="A41" s="34">
        <v>45</v>
      </c>
      <c r="B41" t="s">
        <v>40</v>
      </c>
      <c r="C41" s="32">
        <v>57.587568546699998</v>
      </c>
      <c r="D41" s="32">
        <v>3.1437640926800001</v>
      </c>
      <c r="E41" s="32">
        <v>38.390320785500002</v>
      </c>
      <c r="F41" s="32">
        <v>0</v>
      </c>
      <c r="G41" s="32">
        <v>0</v>
      </c>
      <c r="H41" s="32">
        <v>0</v>
      </c>
      <c r="I41" s="32">
        <v>1405.96789208</v>
      </c>
      <c r="J41" s="32">
        <v>38.390444582999997</v>
      </c>
      <c r="K41" s="32">
        <v>1405.9702685499999</v>
      </c>
      <c r="L41" s="32">
        <v>5.1950895668000001</v>
      </c>
      <c r="M41" s="32">
        <v>11543.368170899999</v>
      </c>
      <c r="N41" s="32">
        <v>12987.726650000001</v>
      </c>
      <c r="O41" s="32">
        <v>13.574545829</v>
      </c>
      <c r="P41" s="32">
        <v>196.27185200900001</v>
      </c>
      <c r="Q41" s="32">
        <v>0.19644729625400001</v>
      </c>
      <c r="R41" s="32">
        <v>0</v>
      </c>
      <c r="S41" s="32">
        <v>5.1950892203599999</v>
      </c>
      <c r="T41" s="32">
        <v>0</v>
      </c>
      <c r="U41" s="32">
        <v>15.448486471700001</v>
      </c>
      <c r="V41" s="32">
        <v>7780.5064899500003</v>
      </c>
      <c r="W41" s="32">
        <v>0</v>
      </c>
      <c r="X41" s="32">
        <v>2136.2958862800001</v>
      </c>
      <c r="Y41" s="32">
        <v>0</v>
      </c>
      <c r="Z41" s="32">
        <v>150.04447573300001</v>
      </c>
      <c r="AA41" s="32">
        <v>12987.723119800001</v>
      </c>
      <c r="AB41" s="32">
        <v>1229.5993633999999</v>
      </c>
    </row>
    <row r="42" spans="1:28" x14ac:dyDescent="0.25">
      <c r="A42" s="34">
        <v>46</v>
      </c>
      <c r="B42" t="s">
        <v>41</v>
      </c>
      <c r="C42" s="32">
        <v>8.4306996160000001</v>
      </c>
      <c r="D42" s="32">
        <v>0.28691387506100002</v>
      </c>
      <c r="E42" s="32">
        <v>7.5380493580300003</v>
      </c>
      <c r="F42" s="32">
        <v>0</v>
      </c>
      <c r="G42" s="32">
        <v>0</v>
      </c>
      <c r="H42" s="32">
        <v>0</v>
      </c>
      <c r="I42" s="32">
        <v>233.79794849500001</v>
      </c>
      <c r="J42" s="32">
        <v>7.5380478142599996</v>
      </c>
      <c r="K42" s="32">
        <v>233.79811030400001</v>
      </c>
      <c r="L42" s="32">
        <v>0.80712384886800004</v>
      </c>
      <c r="M42" s="32">
        <v>1776.4750748500001</v>
      </c>
      <c r="N42" s="32">
        <v>2017.81229897</v>
      </c>
      <c r="O42" s="32">
        <v>2.0728198690899999</v>
      </c>
      <c r="P42" s="32">
        <v>29.443666390299999</v>
      </c>
      <c r="Q42" s="32">
        <v>2.8529282841800001E-2</v>
      </c>
      <c r="R42" s="32">
        <v>0</v>
      </c>
      <c r="S42" s="32">
        <v>0.80712492508099998</v>
      </c>
      <c r="T42" s="32">
        <v>0</v>
      </c>
      <c r="U42" s="32">
        <v>2.0124986203300002</v>
      </c>
      <c r="V42" s="32">
        <v>1193.90764261</v>
      </c>
      <c r="W42" s="32">
        <v>0</v>
      </c>
      <c r="X42" s="32">
        <v>336.00947327199998</v>
      </c>
      <c r="Y42" s="32">
        <v>0</v>
      </c>
      <c r="Z42" s="32">
        <v>24.794345016699999</v>
      </c>
      <c r="AA42" s="32">
        <v>2017.8121759999999</v>
      </c>
      <c r="AB42" s="32">
        <v>187.18373490100001</v>
      </c>
    </row>
    <row r="43" spans="1:28" x14ac:dyDescent="0.25">
      <c r="A43" s="34">
        <v>47</v>
      </c>
      <c r="B43" t="s">
        <v>42</v>
      </c>
      <c r="C43" s="32">
        <v>70.746177300499994</v>
      </c>
      <c r="D43" s="32">
        <v>3.9350997374299999</v>
      </c>
      <c r="E43" s="32">
        <v>47.155051223500003</v>
      </c>
      <c r="F43" s="32">
        <v>0</v>
      </c>
      <c r="G43" s="32">
        <v>0</v>
      </c>
      <c r="H43" s="32">
        <v>0</v>
      </c>
      <c r="I43" s="32">
        <v>1718.2604115700001</v>
      </c>
      <c r="J43" s="32">
        <v>47.155033784300002</v>
      </c>
      <c r="K43" s="32">
        <v>1718.2590216399999</v>
      </c>
      <c r="L43" s="32">
        <v>6.3639780867200004</v>
      </c>
      <c r="M43" s="32">
        <v>14144.544186900001</v>
      </c>
      <c r="N43" s="32">
        <v>15909.9613752</v>
      </c>
      <c r="O43" s="32">
        <v>16.640277971100002</v>
      </c>
      <c r="P43" s="32">
        <v>240.82054191099999</v>
      </c>
      <c r="Q43" s="32">
        <v>0.241431989491</v>
      </c>
      <c r="R43" s="32">
        <v>0</v>
      </c>
      <c r="S43" s="32">
        <v>6.3639835914600003</v>
      </c>
      <c r="T43" s="32">
        <v>0</v>
      </c>
      <c r="U43" s="32">
        <v>19.083341282700001</v>
      </c>
      <c r="V43" s="32">
        <v>9535.3664440699995</v>
      </c>
      <c r="W43" s="32">
        <v>0</v>
      </c>
      <c r="X43" s="32">
        <v>2614.6388512499998</v>
      </c>
      <c r="Y43" s="32">
        <v>0</v>
      </c>
      <c r="Z43" s="32">
        <v>183.805123549</v>
      </c>
      <c r="AA43" s="32">
        <v>15909.9620722</v>
      </c>
      <c r="AB43" s="32">
        <v>1507.5390776500001</v>
      </c>
    </row>
    <row r="44" spans="1:28" x14ac:dyDescent="0.25">
      <c r="A44" s="34">
        <v>48</v>
      </c>
      <c r="B44" t="s">
        <v>43</v>
      </c>
      <c r="C44" s="32">
        <v>213.00270228100001</v>
      </c>
      <c r="D44" s="32">
        <v>11.427102878099999</v>
      </c>
      <c r="E44" s="32">
        <v>221.00549159900001</v>
      </c>
      <c r="F44" s="32">
        <v>0</v>
      </c>
      <c r="G44" s="32">
        <v>0</v>
      </c>
      <c r="H44" s="32">
        <v>0</v>
      </c>
      <c r="I44" s="32">
        <v>5118.2418035500004</v>
      </c>
      <c r="J44" s="32">
        <v>221.00535215900001</v>
      </c>
      <c r="K44" s="32">
        <v>5118.2406871599997</v>
      </c>
      <c r="L44" s="32">
        <v>27.591564714299999</v>
      </c>
      <c r="M44" s="32">
        <v>42796.492992799998</v>
      </c>
      <c r="N44" s="32">
        <v>48070.618402699998</v>
      </c>
      <c r="O44" s="32">
        <v>50.308189033600001</v>
      </c>
      <c r="P44" s="32">
        <v>726.78583170399997</v>
      </c>
      <c r="Q44" s="32">
        <v>0.72634486264999998</v>
      </c>
      <c r="R44" s="32">
        <v>0</v>
      </c>
      <c r="S44" s="32">
        <v>27.5915660432</v>
      </c>
      <c r="T44" s="32">
        <v>0</v>
      </c>
      <c r="U44" s="32">
        <v>56.851466183100001</v>
      </c>
      <c r="V44" s="32">
        <v>28854.6407755</v>
      </c>
      <c r="W44" s="32">
        <v>0</v>
      </c>
      <c r="X44" s="32">
        <v>7928.6155605900003</v>
      </c>
      <c r="Y44" s="32">
        <v>0</v>
      </c>
      <c r="Z44" s="32">
        <v>622.24285248000001</v>
      </c>
      <c r="AA44" s="32">
        <v>48070.614801099997</v>
      </c>
      <c r="AB44" s="32">
        <v>4556.31084973</v>
      </c>
    </row>
    <row r="45" spans="1:28" x14ac:dyDescent="0.25">
      <c r="A45" s="34">
        <v>49</v>
      </c>
      <c r="B45" t="s">
        <v>44</v>
      </c>
      <c r="C45" s="32">
        <v>32.5410402228</v>
      </c>
      <c r="D45" s="32">
        <v>2.6746881920700001</v>
      </c>
      <c r="E45" s="32">
        <v>23.216426554000002</v>
      </c>
      <c r="F45" s="32">
        <v>0</v>
      </c>
      <c r="G45" s="32">
        <v>0</v>
      </c>
      <c r="H45" s="32">
        <v>0</v>
      </c>
      <c r="I45" s="32">
        <v>652.85635561200002</v>
      </c>
      <c r="J45" s="32">
        <v>23.2164333835</v>
      </c>
      <c r="K45" s="32">
        <v>652.85660633299995</v>
      </c>
      <c r="L45" s="32">
        <v>2.7001422022799999</v>
      </c>
      <c r="M45" s="32">
        <v>6074.27249983</v>
      </c>
      <c r="N45" s="32">
        <v>6750.3488817899997</v>
      </c>
      <c r="O45" s="32">
        <v>7.2273072224100003</v>
      </c>
      <c r="P45" s="32">
        <v>107.228578548</v>
      </c>
      <c r="Q45" s="32">
        <v>0.112199508182</v>
      </c>
      <c r="R45" s="32">
        <v>0</v>
      </c>
      <c r="S45" s="32">
        <v>2.70013956288</v>
      </c>
      <c r="T45" s="32">
        <v>0</v>
      </c>
      <c r="U45" s="32">
        <v>10.02054873</v>
      </c>
      <c r="V45" s="32">
        <v>4114.1516248999997</v>
      </c>
      <c r="W45" s="32">
        <v>0</v>
      </c>
      <c r="X45" s="32">
        <v>1086.61555125</v>
      </c>
      <c r="Y45" s="32">
        <v>0</v>
      </c>
      <c r="Z45" s="32">
        <v>79.680406780799999</v>
      </c>
      <c r="AA45" s="32">
        <v>6750.3475853</v>
      </c>
      <c r="AB45" s="32">
        <v>657.63744945600001</v>
      </c>
    </row>
    <row r="46" spans="1:28" x14ac:dyDescent="0.25">
      <c r="A46" s="34">
        <v>50</v>
      </c>
      <c r="B46" t="s">
        <v>45</v>
      </c>
      <c r="C46" s="32">
        <v>3.3322640688199998</v>
      </c>
      <c r="D46" s="32">
        <v>0.18191176620400001</v>
      </c>
      <c r="E46" s="32">
        <v>2.3311086345500001</v>
      </c>
      <c r="F46" s="32">
        <v>0</v>
      </c>
      <c r="G46" s="32">
        <v>0</v>
      </c>
      <c r="H46" s="32">
        <v>0</v>
      </c>
      <c r="I46" s="32">
        <v>81.368661415700004</v>
      </c>
      <c r="J46" s="32">
        <v>2.3311076966900002</v>
      </c>
      <c r="K46" s="32">
        <v>81.368839762999997</v>
      </c>
      <c r="L46" s="32">
        <v>0.30065970153999999</v>
      </c>
      <c r="M46" s="32">
        <v>667.94920093999997</v>
      </c>
      <c r="N46" s="32">
        <v>751.64933960999997</v>
      </c>
      <c r="O46" s="32">
        <v>0.78548186200000003</v>
      </c>
      <c r="P46" s="32">
        <v>11.357137181200001</v>
      </c>
      <c r="Q46" s="32">
        <v>1.1367288453800001E-2</v>
      </c>
      <c r="R46" s="32">
        <v>0</v>
      </c>
      <c r="S46" s="32">
        <v>0.30065944004</v>
      </c>
      <c r="T46" s="32">
        <v>0</v>
      </c>
      <c r="U46" s="32">
        <v>0.89391619030299996</v>
      </c>
      <c r="V46" s="32">
        <v>450.23203337899997</v>
      </c>
      <c r="W46" s="32">
        <v>0</v>
      </c>
      <c r="X46" s="32">
        <v>123.615298033</v>
      </c>
      <c r="Y46" s="32">
        <v>0</v>
      </c>
      <c r="Z46" s="32">
        <v>8.7736137691299998</v>
      </c>
      <c r="AA46" s="32">
        <v>751.64863238800001</v>
      </c>
      <c r="AB46" s="32">
        <v>71.149922102999994</v>
      </c>
    </row>
    <row r="47" spans="1:28" x14ac:dyDescent="0.25">
      <c r="A47" s="34">
        <v>51</v>
      </c>
      <c r="B47" t="s">
        <v>46</v>
      </c>
      <c r="C47" s="32">
        <v>62.8801525274</v>
      </c>
      <c r="D47" s="32">
        <v>2.7231327761099999</v>
      </c>
      <c r="E47" s="32">
        <v>48.721910946599998</v>
      </c>
      <c r="F47" s="32">
        <v>0</v>
      </c>
      <c r="G47" s="32">
        <v>0</v>
      </c>
      <c r="H47" s="32">
        <v>0</v>
      </c>
      <c r="I47" s="32">
        <v>1649.8009710599999</v>
      </c>
      <c r="J47" s="32">
        <v>48.721887761700003</v>
      </c>
      <c r="K47" s="32">
        <v>1649.80138663</v>
      </c>
      <c r="L47" s="32">
        <v>5.8628426166900001</v>
      </c>
      <c r="M47" s="32">
        <v>12958.5876567</v>
      </c>
      <c r="N47" s="32">
        <v>14657.1091903</v>
      </c>
      <c r="O47" s="32">
        <v>15.172272574699999</v>
      </c>
      <c r="P47" s="32">
        <v>217.21630271399999</v>
      </c>
      <c r="Q47" s="32">
        <v>0.21355943857199999</v>
      </c>
      <c r="R47" s="32">
        <v>0</v>
      </c>
      <c r="S47" s="32">
        <v>5.8628416380099999</v>
      </c>
      <c r="T47" s="32">
        <v>0</v>
      </c>
      <c r="U47" s="32">
        <v>15.8484089802</v>
      </c>
      <c r="V47" s="32">
        <v>8719.9762952300007</v>
      </c>
      <c r="W47" s="32">
        <v>0</v>
      </c>
      <c r="X47" s="32">
        <v>2427.8539690699999</v>
      </c>
      <c r="Y47" s="32">
        <v>0</v>
      </c>
      <c r="Z47" s="32">
        <v>174.53908785499999</v>
      </c>
      <c r="AA47" s="32">
        <v>14657.102855200001</v>
      </c>
      <c r="AB47" s="32">
        <v>1371.9701414399999</v>
      </c>
    </row>
    <row r="48" spans="1:28" x14ac:dyDescent="0.25">
      <c r="A48" s="34">
        <v>53</v>
      </c>
      <c r="B48" t="s">
        <v>47</v>
      </c>
      <c r="C48" s="32">
        <v>57.6191339043</v>
      </c>
      <c r="D48" s="32">
        <v>4.73596362304</v>
      </c>
      <c r="E48" s="32">
        <v>39.149340105999997</v>
      </c>
      <c r="F48" s="32">
        <v>0</v>
      </c>
      <c r="G48" s="32">
        <v>0</v>
      </c>
      <c r="H48" s="32">
        <v>0</v>
      </c>
      <c r="I48" s="32">
        <v>1155.77735207</v>
      </c>
      <c r="J48" s="32">
        <v>39.149354270099998</v>
      </c>
      <c r="K48" s="32">
        <v>1155.7785072700001</v>
      </c>
      <c r="L48" s="32">
        <v>4.7801661866399998</v>
      </c>
      <c r="M48" s="32">
        <v>10755.4848975</v>
      </c>
      <c r="N48" s="32">
        <v>11950.405403299999</v>
      </c>
      <c r="O48" s="32">
        <v>12.7971143165</v>
      </c>
      <c r="P48" s="32">
        <v>189.86541237500001</v>
      </c>
      <c r="Q48" s="32">
        <v>0.198667310672</v>
      </c>
      <c r="R48" s="32">
        <v>0</v>
      </c>
      <c r="S48" s="32">
        <v>4.7801627704599996</v>
      </c>
      <c r="T48" s="32">
        <v>0</v>
      </c>
      <c r="U48" s="32">
        <v>17.742993798400001</v>
      </c>
      <c r="V48" s="32">
        <v>7284.4405298900001</v>
      </c>
      <c r="W48" s="32">
        <v>0</v>
      </c>
      <c r="X48" s="32">
        <v>1924.0275009100001</v>
      </c>
      <c r="Y48" s="32">
        <v>0</v>
      </c>
      <c r="Z48" s="32">
        <v>139.454462718</v>
      </c>
      <c r="AA48" s="32">
        <v>11950.4067416</v>
      </c>
      <c r="AB48" s="32">
        <v>1164.45285025</v>
      </c>
    </row>
    <row r="49" spans="1:28" x14ac:dyDescent="0.25">
      <c r="A49" s="34">
        <v>54</v>
      </c>
      <c r="B49" t="s">
        <v>48</v>
      </c>
      <c r="C49" s="32">
        <v>14.517727217999999</v>
      </c>
      <c r="D49" s="32">
        <v>0.81021933682699998</v>
      </c>
      <c r="E49" s="32">
        <v>9.7738088940899992</v>
      </c>
      <c r="F49" s="32">
        <v>0</v>
      </c>
      <c r="G49" s="32">
        <v>0</v>
      </c>
      <c r="H49" s="32">
        <v>0</v>
      </c>
      <c r="I49" s="32">
        <v>352.63925697299999</v>
      </c>
      <c r="J49" s="32">
        <v>9.7738165387899993</v>
      </c>
      <c r="K49" s="32">
        <v>352.63983159399999</v>
      </c>
      <c r="L49" s="32">
        <v>1.3054578990100001</v>
      </c>
      <c r="M49" s="32">
        <v>2901.2327134000002</v>
      </c>
      <c r="N49" s="32">
        <v>3263.6463155900001</v>
      </c>
      <c r="O49" s="32">
        <v>3.4133948724500001</v>
      </c>
      <c r="P49" s="32">
        <v>49.4073873448</v>
      </c>
      <c r="Q49" s="32">
        <v>4.9547512403499999E-2</v>
      </c>
      <c r="R49" s="32">
        <v>0</v>
      </c>
      <c r="S49" s="32">
        <v>1.30545856603</v>
      </c>
      <c r="T49" s="32">
        <v>0</v>
      </c>
      <c r="U49" s="32">
        <v>3.9199519706000001</v>
      </c>
      <c r="V49" s="32">
        <v>1955.9052208999999</v>
      </c>
      <c r="W49" s="32">
        <v>0</v>
      </c>
      <c r="X49" s="32">
        <v>536.18370824099998</v>
      </c>
      <c r="Y49" s="32">
        <v>0</v>
      </c>
      <c r="Z49" s="32">
        <v>37.7801982565</v>
      </c>
      <c r="AA49" s="32">
        <v>3263.6463106900001</v>
      </c>
      <c r="AB49" s="32">
        <v>309.248160826</v>
      </c>
    </row>
    <row r="50" spans="1:28" x14ac:dyDescent="0.25">
      <c r="A50" s="34">
        <v>55</v>
      </c>
      <c r="B50" t="s">
        <v>49</v>
      </c>
      <c r="C50" s="32">
        <v>33.036288952900001</v>
      </c>
      <c r="D50" s="32">
        <v>1.07941828162</v>
      </c>
      <c r="E50" s="32">
        <v>30.959177959800002</v>
      </c>
      <c r="F50" s="32">
        <v>0</v>
      </c>
      <c r="G50" s="32">
        <v>0</v>
      </c>
      <c r="H50" s="32">
        <v>0</v>
      </c>
      <c r="I50" s="32">
        <v>923.57516808100002</v>
      </c>
      <c r="J50" s="32">
        <v>30.959144875300002</v>
      </c>
      <c r="K50" s="32">
        <v>923.57491513100001</v>
      </c>
      <c r="L50" s="32">
        <v>3.1752797836400002</v>
      </c>
      <c r="M50" s="32">
        <v>6983.6649337700001</v>
      </c>
      <c r="N50" s="32">
        <v>7938.18580578</v>
      </c>
      <c r="O50" s="32">
        <v>8.1446340723899997</v>
      </c>
      <c r="P50" s="32">
        <v>115.560889484</v>
      </c>
      <c r="Q50" s="32">
        <v>0.111734377082</v>
      </c>
      <c r="R50" s="32">
        <v>0</v>
      </c>
      <c r="S50" s="32">
        <v>3.1752755119299998</v>
      </c>
      <c r="T50" s="32">
        <v>0</v>
      </c>
      <c r="U50" s="32">
        <v>7.8216194874099996</v>
      </c>
      <c r="V50" s="32">
        <v>4692.7688510099997</v>
      </c>
      <c r="W50" s="32">
        <v>0</v>
      </c>
      <c r="X50" s="32">
        <v>1322.6987006100001</v>
      </c>
      <c r="Y50" s="32">
        <v>0</v>
      </c>
      <c r="Z50" s="32">
        <v>98.660792233099997</v>
      </c>
      <c r="AA50" s="32">
        <v>7938.1891071299997</v>
      </c>
      <c r="AB50" s="32">
        <v>735.34972691600001</v>
      </c>
    </row>
    <row r="51" spans="1:28" x14ac:dyDescent="0.25">
      <c r="A51" s="34">
        <v>56</v>
      </c>
      <c r="B51" t="s">
        <v>50</v>
      </c>
      <c r="C51" s="32">
        <v>10.1318686357</v>
      </c>
      <c r="D51" s="32">
        <v>0.832781714402</v>
      </c>
      <c r="E51" s="32">
        <v>7.33240634601</v>
      </c>
      <c r="F51" s="32">
        <v>0</v>
      </c>
      <c r="G51" s="32">
        <v>0</v>
      </c>
      <c r="H51" s="32">
        <v>0</v>
      </c>
      <c r="I51" s="32">
        <v>203.28230129600001</v>
      </c>
      <c r="J51" s="32">
        <v>7.3324163886999996</v>
      </c>
      <c r="K51" s="32">
        <v>203.282106723</v>
      </c>
      <c r="L51" s="32">
        <v>0.84075030240000004</v>
      </c>
      <c r="M51" s="32">
        <v>1891.26361539</v>
      </c>
      <c r="N51" s="32">
        <v>2101.88085413</v>
      </c>
      <c r="O51" s="32">
        <v>2.25027106844</v>
      </c>
      <c r="P51" s="32">
        <v>33.386330903199998</v>
      </c>
      <c r="Q51" s="32">
        <v>3.4934071316400001E-2</v>
      </c>
      <c r="R51" s="32">
        <v>0</v>
      </c>
      <c r="S51" s="32">
        <v>0.84075214126599995</v>
      </c>
      <c r="T51" s="32">
        <v>0</v>
      </c>
      <c r="U51" s="32">
        <v>3.1199645992999998</v>
      </c>
      <c r="V51" s="32">
        <v>1280.98397497</v>
      </c>
      <c r="W51" s="32">
        <v>0</v>
      </c>
      <c r="X51" s="32">
        <v>338.32500689800003</v>
      </c>
      <c r="Y51" s="32">
        <v>0</v>
      </c>
      <c r="Z51" s="32">
        <v>24.8955390305</v>
      </c>
      <c r="AA51" s="32">
        <v>2101.88081457</v>
      </c>
      <c r="AB51" s="32">
        <v>204.75981563600001</v>
      </c>
    </row>
    <row r="52" spans="1:28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s="34" customFormat="1" x14ac:dyDescent="0.25">
      <c r="B54" s="34" t="s">
        <v>329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s="34" customFormat="1" x14ac:dyDescent="0.25">
      <c r="B59" s="34" t="s">
        <v>341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28" x14ac:dyDescent="0.2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28" x14ac:dyDescent="0.25">
      <c r="B62" s="2" t="s">
        <v>56</v>
      </c>
      <c r="C62" s="1">
        <f>SUM(C3:C51)</f>
        <v>2708.2296119499288</v>
      </c>
      <c r="D62" s="1">
        <f t="shared" ref="D62:AB62" si="0">SUM(D3:D51)</f>
        <v>198.26374667306547</v>
      </c>
      <c r="E62" s="1">
        <f t="shared" si="0"/>
        <v>1946.86444160168</v>
      </c>
      <c r="F62" s="1">
        <f t="shared" si="0"/>
        <v>0</v>
      </c>
      <c r="G62" s="1">
        <f t="shared" si="0"/>
        <v>0</v>
      </c>
      <c r="H62" s="1">
        <f t="shared" si="0"/>
        <v>0</v>
      </c>
      <c r="I62" s="1">
        <f t="shared" si="0"/>
        <v>61729.090948243807</v>
      </c>
      <c r="J62" s="1">
        <f t="shared" si="0"/>
        <v>1946.8649156259103</v>
      </c>
      <c r="K62" s="1">
        <f t="shared" si="0"/>
        <v>61729.087057817007</v>
      </c>
      <c r="L62" s="1">
        <f t="shared" si="0"/>
        <v>253.56033442442705</v>
      </c>
      <c r="M62" s="1">
        <f t="shared" si="0"/>
        <v>517684.85030135995</v>
      </c>
      <c r="N62" s="1">
        <f t="shared" si="0"/>
        <v>581285.03538209002</v>
      </c>
      <c r="O62" s="1">
        <f t="shared" si="0"/>
        <v>613.50325484164591</v>
      </c>
      <c r="P62" s="1">
        <f t="shared" si="0"/>
        <v>9023.7808852795079</v>
      </c>
      <c r="Q62" s="1">
        <f t="shared" si="0"/>
        <v>9.3054896483844907</v>
      </c>
      <c r="R62" s="1">
        <f t="shared" si="0"/>
        <v>0</v>
      </c>
      <c r="S62" s="1">
        <f t="shared" si="0"/>
        <v>253.56034301993</v>
      </c>
      <c r="T62" s="1">
        <f t="shared" si="0"/>
        <v>0</v>
      </c>
      <c r="U62" s="1">
        <f t="shared" si="0"/>
        <v>798.98012025822106</v>
      </c>
      <c r="V62" s="1">
        <f t="shared" si="0"/>
        <v>350060.88532490301</v>
      </c>
      <c r="W62" s="1">
        <f t="shared" si="0"/>
        <v>0</v>
      </c>
      <c r="X62" s="1">
        <f t="shared" si="0"/>
        <v>93699.664112018887</v>
      </c>
      <c r="Y62" s="1">
        <f t="shared" si="0"/>
        <v>0</v>
      </c>
      <c r="Z62" s="1">
        <f t="shared" si="0"/>
        <v>6816.3506317116899</v>
      </c>
      <c r="AA62" s="1">
        <f t="shared" si="0"/>
        <v>581284.99072645407</v>
      </c>
      <c r="AB62" s="1">
        <f t="shared" si="0"/>
        <v>55739.094541411127</v>
      </c>
    </row>
    <row r="63" spans="1:28" x14ac:dyDescent="0.25">
      <c r="B63" s="34" t="s">
        <v>344</v>
      </c>
      <c r="C63" s="32">
        <f>+C3+C5+C8+C9+C11+C12+C14+C15+C16+C17+C18+C19+C20+C21+C22+C23+C24+C25+C26+C28+C30+C31+C33+C34+C35+C36+C37+C39+C40+C41+C42+C43+C44+C46+C47+C49+C50</f>
        <v>1922.4068913872197</v>
      </c>
      <c r="D63" s="32">
        <f t="shared" ref="D63:AB63" si="1">+D3+D5+D8+D9+D11+D12+D14+D15+D16+D17+D18+D19+D20+D21+D22+D23+D24+D25+D26+D28+D30+D31+D33+D34+D35+D36+D37+D39+D40+D41+D42+D43+D44+D46+D47+D49+D50</f>
        <v>105.3932973563314</v>
      </c>
      <c r="E63" s="32">
        <f t="shared" si="1"/>
        <v>1454.4969583740899</v>
      </c>
      <c r="F63" s="32">
        <f t="shared" si="1"/>
        <v>0</v>
      </c>
      <c r="G63" s="32">
        <f t="shared" si="1"/>
        <v>0</v>
      </c>
      <c r="H63" s="32">
        <f t="shared" si="1"/>
        <v>0</v>
      </c>
      <c r="I63" s="32">
        <f t="shared" si="1"/>
        <v>46785.668331589695</v>
      </c>
      <c r="J63" s="32">
        <f t="shared" si="1"/>
        <v>1454.4969054768501</v>
      </c>
      <c r="K63" s="32">
        <f t="shared" si="1"/>
        <v>46785.664781696003</v>
      </c>
      <c r="L63" s="32">
        <f t="shared" si="1"/>
        <v>181.68181595889905</v>
      </c>
      <c r="M63" s="32">
        <f t="shared" si="1"/>
        <v>385121.11165715003</v>
      </c>
      <c r="N63" s="32">
        <f t="shared" si="1"/>
        <v>433296.15284410998</v>
      </c>
      <c r="O63" s="32">
        <f t="shared" si="1"/>
        <v>452.92933958143595</v>
      </c>
      <c r="P63" s="32">
        <f t="shared" si="1"/>
        <v>6550.1797243722003</v>
      </c>
      <c r="Q63" s="32">
        <f t="shared" si="1"/>
        <v>6.5584620939857983</v>
      </c>
      <c r="R63" s="32">
        <f t="shared" si="1"/>
        <v>0</v>
      </c>
      <c r="S63" s="32">
        <f t="shared" si="1"/>
        <v>181.68177108926503</v>
      </c>
      <c r="T63" s="32">
        <f t="shared" si="1"/>
        <v>0</v>
      </c>
      <c r="U63" s="32">
        <f t="shared" si="1"/>
        <v>516.34910744494903</v>
      </c>
      <c r="V63" s="32">
        <f t="shared" si="1"/>
        <v>259619.58176093502</v>
      </c>
      <c r="W63" s="32">
        <f t="shared" si="1"/>
        <v>0</v>
      </c>
      <c r="X63" s="32">
        <f t="shared" si="1"/>
        <v>71254.523186596009</v>
      </c>
      <c r="Y63" s="32">
        <f t="shared" si="1"/>
        <v>0</v>
      </c>
      <c r="Z63" s="32">
        <f t="shared" si="1"/>
        <v>5149.7703747112291</v>
      </c>
      <c r="AA63" s="32">
        <f t="shared" si="1"/>
        <v>433296.13695962488</v>
      </c>
      <c r="AB63" s="32">
        <f t="shared" si="1"/>
        <v>41028.38226006279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63"/>
  <sheetViews>
    <sheetView zoomScale="85" zoomScaleNormal="85" workbookViewId="0">
      <pane xSplit="2" ySplit="2" topLeftCell="BG3" activePane="bottomRight" state="frozen"/>
      <selection pane="topRight" activeCell="B1" sqref="B1"/>
      <selection pane="bottomLeft" activeCell="A3" sqref="A3"/>
      <selection pane="bottomRight" activeCell="BP2" sqref="BP2"/>
    </sheetView>
  </sheetViews>
  <sheetFormatPr defaultRowHeight="15" x14ac:dyDescent="0.25"/>
  <cols>
    <col min="1" max="1" width="4.85546875" style="34" bestFit="1" customWidth="1"/>
    <col min="2" max="2" width="18.7109375" bestFit="1" customWidth="1"/>
    <col min="3" max="3" width="9.7109375" customWidth="1"/>
    <col min="4" max="4" width="6.7109375" bestFit="1" customWidth="1"/>
    <col min="5" max="5" width="14.5703125" bestFit="1" customWidth="1"/>
    <col min="6" max="6" width="5.7109375" bestFit="1" customWidth="1"/>
    <col min="7" max="7" width="9" bestFit="1" customWidth="1"/>
    <col min="8" max="8" width="13.42578125" bestFit="1" customWidth="1"/>
    <col min="9" max="9" width="7.7109375" bestFit="1" customWidth="1"/>
    <col min="10" max="10" width="10.28515625" bestFit="1" customWidth="1"/>
    <col min="11" max="11" width="15" bestFit="1" customWidth="1"/>
    <col min="12" max="12" width="11.5703125" bestFit="1" customWidth="1"/>
    <col min="13" max="13" width="14.42578125" bestFit="1" customWidth="1"/>
    <col min="14" max="14" width="18.85546875" bestFit="1" customWidth="1"/>
    <col min="15" max="15" width="15.140625" bestFit="1" customWidth="1"/>
    <col min="16" max="18" width="6.7109375" bestFit="1" customWidth="1"/>
    <col min="19" max="19" width="14.5703125" bestFit="1" customWidth="1"/>
    <col min="20" max="20" width="11.140625" bestFit="1" customWidth="1"/>
    <col min="21" max="21" width="14" bestFit="1" customWidth="1"/>
    <col min="22" max="22" width="18.42578125" bestFit="1" customWidth="1"/>
    <col min="23" max="23" width="14.7109375" bestFit="1" customWidth="1"/>
    <col min="24" max="24" width="14.42578125" bestFit="1" customWidth="1"/>
    <col min="25" max="25" width="14" bestFit="1" customWidth="1"/>
    <col min="26" max="26" width="14.5703125" bestFit="1" customWidth="1"/>
    <col min="27" max="27" width="14.42578125" bestFit="1" customWidth="1"/>
    <col min="28" max="28" width="10.28515625" bestFit="1" customWidth="1"/>
    <col min="29" max="29" width="11.28515625" bestFit="1" customWidth="1"/>
    <col min="30" max="30" width="15.28515625" bestFit="1" customWidth="1"/>
    <col min="31" max="31" width="12" bestFit="1" customWidth="1"/>
    <col min="32" max="32" width="14" bestFit="1" customWidth="1"/>
    <col min="33" max="33" width="10.28515625" bestFit="1" customWidth="1"/>
    <col min="34" max="34" width="9.28515625" bestFit="1" customWidth="1"/>
    <col min="35" max="35" width="10.28515625" bestFit="1" customWidth="1"/>
    <col min="36" max="36" width="18.42578125" bestFit="1" customWidth="1"/>
    <col min="37" max="37" width="9.7109375" bestFit="1" customWidth="1"/>
    <col min="38" max="38" width="10.42578125" bestFit="1" customWidth="1"/>
    <col min="39" max="39" width="13.42578125" bestFit="1" customWidth="1"/>
    <col min="40" max="40" width="11.42578125" bestFit="1" customWidth="1"/>
    <col min="41" max="41" width="10.140625" bestFit="1" customWidth="1"/>
    <col min="42" max="42" width="11" bestFit="1" customWidth="1"/>
    <col min="43" max="43" width="9.85546875" bestFit="1" customWidth="1"/>
    <col min="44" max="44" width="14.7109375" bestFit="1" customWidth="1"/>
    <col min="45" max="45" width="14.140625" bestFit="1" customWidth="1"/>
    <col min="46" max="46" width="13.7109375" bestFit="1" customWidth="1"/>
    <col min="47" max="47" width="14.28515625" bestFit="1" customWidth="1"/>
    <col min="48" max="48" width="14.140625" bestFit="1" customWidth="1"/>
    <col min="49" max="49" width="8.7109375" bestFit="1" customWidth="1"/>
    <col min="50" max="50" width="10.85546875" bestFit="1" customWidth="1"/>
    <col min="51" max="51" width="15" bestFit="1" customWidth="1"/>
    <col min="52" max="52" width="11.7109375" bestFit="1" customWidth="1"/>
    <col min="53" max="53" width="13.7109375" bestFit="1" customWidth="1"/>
    <col min="54" max="54" width="9.85546875" bestFit="1" customWidth="1"/>
    <col min="55" max="55" width="9" bestFit="1" customWidth="1"/>
    <col min="56" max="56" width="10" bestFit="1" customWidth="1"/>
    <col min="57" max="57" width="18.140625" bestFit="1" customWidth="1"/>
    <col min="58" max="58" width="9.42578125" bestFit="1" customWidth="1"/>
    <col min="59" max="59" width="10.140625" bestFit="1" customWidth="1"/>
    <col min="60" max="60" width="13.140625" bestFit="1" customWidth="1"/>
    <col min="61" max="61" width="11.140625" bestFit="1" customWidth="1"/>
    <col min="62" max="62" width="9.85546875" bestFit="1" customWidth="1"/>
    <col min="63" max="63" width="10.7109375" bestFit="1" customWidth="1"/>
    <col min="64" max="64" width="9.5703125" bestFit="1" customWidth="1"/>
    <col min="65" max="65" width="14.42578125" bestFit="1" customWidth="1"/>
    <col min="66" max="66" width="6.7109375" bestFit="1" customWidth="1"/>
    <col min="67" max="67" width="15.42578125" bestFit="1" customWidth="1"/>
    <col min="68" max="68" width="6.5703125" bestFit="1" customWidth="1"/>
    <col min="69" max="69" width="6.7109375" bestFit="1" customWidth="1"/>
    <col min="70" max="70" width="5.140625" bestFit="1" customWidth="1"/>
    <col min="71" max="71" width="6.5703125" bestFit="1" customWidth="1"/>
    <col min="72" max="72" width="14.140625" bestFit="1" customWidth="1"/>
    <col min="73" max="73" width="4.85546875" bestFit="1" customWidth="1"/>
    <col min="74" max="74" width="10" bestFit="1" customWidth="1"/>
    <col min="75" max="75" width="9.28515625" bestFit="1" customWidth="1"/>
    <col min="76" max="76" width="6.7109375" bestFit="1" customWidth="1"/>
    <col min="77" max="77" width="6" bestFit="1" customWidth="1"/>
    <col min="78" max="78" width="6.7109375" bestFit="1" customWidth="1"/>
    <col min="79" max="79" width="4.28515625" customWidth="1"/>
    <col min="80" max="80" width="7.7109375" bestFit="1" customWidth="1"/>
    <col min="81" max="81" width="4.5703125" bestFit="1" customWidth="1"/>
    <col min="82" max="82" width="4.140625" bestFit="1" customWidth="1"/>
    <col min="83" max="83" width="5.7109375" bestFit="1" customWidth="1"/>
    <col min="84" max="84" width="4.140625" bestFit="1" customWidth="1"/>
    <col min="85" max="85" width="3.28515625" bestFit="1" customWidth="1"/>
    <col min="86" max="86" width="5.7109375" bestFit="1" customWidth="1"/>
    <col min="87" max="87" width="7.85546875" bestFit="1" customWidth="1"/>
    <col min="88" max="88" width="5.140625" bestFit="1" customWidth="1"/>
    <col min="89" max="89" width="5.28515625" bestFit="1" customWidth="1"/>
    <col min="90" max="90" width="8.7109375" bestFit="1" customWidth="1"/>
    <col min="91" max="91" width="4.85546875" bestFit="1" customWidth="1"/>
    <col min="92" max="92" width="7.85546875" bestFit="1" customWidth="1"/>
    <col min="93" max="93" width="5.85546875" bestFit="1" customWidth="1"/>
    <col min="94" max="94" width="6" bestFit="1" customWidth="1"/>
    <col min="95" max="95" width="6.7109375" bestFit="1" customWidth="1"/>
    <col min="96" max="96" width="3.85546875" bestFit="1" customWidth="1"/>
    <col min="97" max="97" width="5.5703125" bestFit="1" customWidth="1"/>
    <col min="98" max="98" width="3.85546875" bestFit="1" customWidth="1"/>
    <col min="99" max="99" width="5.7109375" bestFit="1" customWidth="1"/>
    <col min="100" max="100" width="5.28515625" bestFit="1" customWidth="1"/>
    <col min="101" max="101" width="5.28515625" customWidth="1"/>
    <col min="102" max="102" width="7.7109375" bestFit="1" customWidth="1"/>
    <col min="103" max="103" width="4.85546875" bestFit="1" customWidth="1"/>
    <col min="104" max="104" width="6.7109375" bestFit="1" customWidth="1"/>
    <col min="105" max="105" width="9.28515625" bestFit="1" customWidth="1"/>
    <col min="106" max="106" width="7.7109375" bestFit="1" customWidth="1"/>
  </cols>
  <sheetData>
    <row r="1" spans="1:108" x14ac:dyDescent="0.25">
      <c r="C1" s="34" t="s">
        <v>443</v>
      </c>
    </row>
    <row r="2" spans="1:108" x14ac:dyDescent="0.25">
      <c r="A2" s="34" t="s">
        <v>325</v>
      </c>
      <c r="B2" s="23" t="s">
        <v>179</v>
      </c>
      <c r="C2" t="s">
        <v>180</v>
      </c>
      <c r="D2" t="s">
        <v>132</v>
      </c>
      <c r="E2" t="s">
        <v>133</v>
      </c>
      <c r="F2" t="s">
        <v>134</v>
      </c>
      <c r="G2" t="s">
        <v>64</v>
      </c>
      <c r="H2" t="s">
        <v>183</v>
      </c>
      <c r="I2" t="s">
        <v>135</v>
      </c>
      <c r="J2" t="s">
        <v>59</v>
      </c>
      <c r="K2" t="s">
        <v>184</v>
      </c>
      <c r="L2" t="s">
        <v>185</v>
      </c>
      <c r="M2" t="s">
        <v>186</v>
      </c>
      <c r="N2" t="s">
        <v>187</v>
      </c>
      <c r="O2" t="s">
        <v>188</v>
      </c>
      <c r="P2" t="s">
        <v>137</v>
      </c>
      <c r="Q2" t="s">
        <v>138</v>
      </c>
      <c r="R2" t="s">
        <v>139</v>
      </c>
      <c r="S2" t="s">
        <v>189</v>
      </c>
      <c r="T2" t="s">
        <v>190</v>
      </c>
      <c r="U2" t="s">
        <v>191</v>
      </c>
      <c r="V2" t="s">
        <v>192</v>
      </c>
      <c r="W2" t="s">
        <v>193</v>
      </c>
      <c r="X2" t="s">
        <v>194</v>
      </c>
      <c r="Y2" t="s">
        <v>195</v>
      </c>
      <c r="Z2" t="s">
        <v>196</v>
      </c>
      <c r="AA2" t="s">
        <v>197</v>
      </c>
      <c r="AB2" t="s">
        <v>198</v>
      </c>
      <c r="AC2" t="s">
        <v>199</v>
      </c>
      <c r="AD2" t="s">
        <v>200</v>
      </c>
      <c r="AE2" t="s">
        <v>201</v>
      </c>
      <c r="AF2" t="s">
        <v>202</v>
      </c>
      <c r="AG2" t="s">
        <v>203</v>
      </c>
      <c r="AH2" t="s">
        <v>204</v>
      </c>
      <c r="AI2" t="s">
        <v>205</v>
      </c>
      <c r="AJ2" t="s">
        <v>206</v>
      </c>
      <c r="AK2" t="s">
        <v>207</v>
      </c>
      <c r="AL2" t="s">
        <v>208</v>
      </c>
      <c r="AM2" t="s">
        <v>209</v>
      </c>
      <c r="AN2" t="s">
        <v>210</v>
      </c>
      <c r="AO2" t="s">
        <v>211</v>
      </c>
      <c r="AP2" t="s">
        <v>212</v>
      </c>
      <c r="AQ2" t="s">
        <v>213</v>
      </c>
      <c r="AR2" t="s">
        <v>214</v>
      </c>
      <c r="AS2" t="s">
        <v>218</v>
      </c>
      <c r="AT2" t="s">
        <v>219</v>
      </c>
      <c r="AU2" t="s">
        <v>220</v>
      </c>
      <c r="AV2" t="s">
        <v>221</v>
      </c>
      <c r="AW2" t="s">
        <v>222</v>
      </c>
      <c r="AX2" t="s">
        <v>223</v>
      </c>
      <c r="AY2" t="s">
        <v>224</v>
      </c>
      <c r="AZ2" t="s">
        <v>225</v>
      </c>
      <c r="BA2" t="s">
        <v>226</v>
      </c>
      <c r="BB2" t="s">
        <v>227</v>
      </c>
      <c r="BC2" t="s">
        <v>228</v>
      </c>
      <c r="BD2" t="s">
        <v>229</v>
      </c>
      <c r="BE2" t="s">
        <v>230</v>
      </c>
      <c r="BF2" t="s">
        <v>231</v>
      </c>
      <c r="BG2" t="s">
        <v>232</v>
      </c>
      <c r="BH2" t="s">
        <v>233</v>
      </c>
      <c r="BI2" t="s">
        <v>234</v>
      </c>
      <c r="BJ2" t="s">
        <v>235</v>
      </c>
      <c r="BK2" t="s">
        <v>236</v>
      </c>
      <c r="BL2" t="s">
        <v>237</v>
      </c>
      <c r="BM2" t="s">
        <v>238</v>
      </c>
      <c r="BN2" t="s">
        <v>140</v>
      </c>
      <c r="BO2" t="s">
        <v>141</v>
      </c>
      <c r="BP2" t="s">
        <v>142</v>
      </c>
      <c r="BQ2" t="s">
        <v>143</v>
      </c>
      <c r="BR2" t="s">
        <v>144</v>
      </c>
      <c r="BS2" t="s">
        <v>145</v>
      </c>
      <c r="BT2" t="s">
        <v>215</v>
      </c>
      <c r="BU2" t="s">
        <v>57</v>
      </c>
      <c r="BV2" t="s">
        <v>129</v>
      </c>
      <c r="BW2" t="s">
        <v>146</v>
      </c>
      <c r="BX2" t="s">
        <v>147</v>
      </c>
      <c r="BY2" t="s">
        <v>148</v>
      </c>
      <c r="BZ2" t="s">
        <v>149</v>
      </c>
      <c r="CA2" t="s">
        <v>150</v>
      </c>
      <c r="CB2" t="s">
        <v>151</v>
      </c>
      <c r="CC2" t="s">
        <v>152</v>
      </c>
      <c r="CD2" t="s">
        <v>153</v>
      </c>
      <c r="CE2" t="s">
        <v>154</v>
      </c>
      <c r="CF2" t="s">
        <v>155</v>
      </c>
      <c r="CG2" t="s">
        <v>157</v>
      </c>
      <c r="CH2" t="s">
        <v>158</v>
      </c>
      <c r="CI2" t="s">
        <v>159</v>
      </c>
      <c r="CJ2" t="s">
        <v>160</v>
      </c>
      <c r="CK2" t="s">
        <v>161</v>
      </c>
      <c r="CL2" t="s">
        <v>162</v>
      </c>
      <c r="CM2" t="s">
        <v>163</v>
      </c>
      <c r="CN2" t="s">
        <v>164</v>
      </c>
      <c r="CO2" t="s">
        <v>165</v>
      </c>
      <c r="CP2" t="s">
        <v>166</v>
      </c>
      <c r="CQ2" t="s">
        <v>167</v>
      </c>
      <c r="CR2" t="s">
        <v>168</v>
      </c>
      <c r="CS2" t="s">
        <v>169</v>
      </c>
      <c r="CT2" t="s">
        <v>170</v>
      </c>
      <c r="CU2" t="s">
        <v>61</v>
      </c>
      <c r="CV2" t="s">
        <v>171</v>
      </c>
      <c r="CW2" t="s">
        <v>172</v>
      </c>
      <c r="CX2" t="s">
        <v>173</v>
      </c>
      <c r="CY2" t="s">
        <v>174</v>
      </c>
      <c r="CZ2" t="s">
        <v>175</v>
      </c>
      <c r="DA2" t="s">
        <v>176</v>
      </c>
      <c r="DB2" t="s">
        <v>177</v>
      </c>
      <c r="DC2" s="34" t="s">
        <v>54</v>
      </c>
      <c r="DD2" s="34" t="s">
        <v>53</v>
      </c>
    </row>
    <row r="3" spans="1:108" x14ac:dyDescent="0.25">
      <c r="A3" s="34">
        <v>1</v>
      </c>
      <c r="B3" t="s">
        <v>0</v>
      </c>
      <c r="C3" s="32">
        <v>38.166096567099999</v>
      </c>
      <c r="D3" s="32">
        <v>474.96913855899999</v>
      </c>
      <c r="E3" s="32">
        <v>399.49324785800002</v>
      </c>
      <c r="F3" s="32">
        <v>103.949911086</v>
      </c>
      <c r="G3" s="32">
        <v>737.16014816200004</v>
      </c>
      <c r="H3" s="32">
        <v>145.68376612700001</v>
      </c>
      <c r="I3" s="32">
        <v>3378.2873201100001</v>
      </c>
      <c r="J3" s="32">
        <v>185389.033688</v>
      </c>
      <c r="K3" s="32">
        <v>12.085472580099999</v>
      </c>
      <c r="L3" s="32">
        <v>785.49389898000004</v>
      </c>
      <c r="M3" s="32">
        <v>1.03560962311</v>
      </c>
      <c r="N3" s="32">
        <v>1791.4412334000001</v>
      </c>
      <c r="O3" s="32">
        <v>2589.0180593999999</v>
      </c>
      <c r="P3" s="32">
        <v>1990.3044498100001</v>
      </c>
      <c r="Q3" s="32">
        <v>550.771761492</v>
      </c>
      <c r="R3" s="32">
        <v>1431.9222536100001</v>
      </c>
      <c r="S3" s="32">
        <v>4.0644726420000001</v>
      </c>
      <c r="T3" s="32">
        <v>154.93478826</v>
      </c>
      <c r="U3" s="32">
        <v>0.57249019720000005</v>
      </c>
      <c r="V3" s="32">
        <v>1272.2288219</v>
      </c>
      <c r="W3" s="32">
        <v>1431.2291994</v>
      </c>
      <c r="X3" s="32">
        <v>271.167168624</v>
      </c>
      <c r="Y3" s="32">
        <v>16.032764211</v>
      </c>
      <c r="Z3" s="32">
        <v>694.17748651500006</v>
      </c>
      <c r="AA3" s="32">
        <v>138.11941283499999</v>
      </c>
      <c r="AB3" s="32">
        <v>179999.756242</v>
      </c>
      <c r="AC3" s="32">
        <v>491.49540714099999</v>
      </c>
      <c r="AD3" s="32">
        <v>245.45550160600001</v>
      </c>
      <c r="AE3" s="32">
        <v>125.845501054</v>
      </c>
      <c r="AF3" s="32">
        <v>44.506036048399999</v>
      </c>
      <c r="AG3" s="32">
        <v>0</v>
      </c>
      <c r="AH3" s="32">
        <v>15039.2601846</v>
      </c>
      <c r="AI3" s="32">
        <v>565.55374459699999</v>
      </c>
      <c r="AJ3" s="32">
        <v>18569.695155000001</v>
      </c>
      <c r="AK3" s="32">
        <v>65.928790609399996</v>
      </c>
      <c r="AL3" s="32">
        <v>16.0635166685</v>
      </c>
      <c r="AM3" s="32">
        <v>24.895798062299999</v>
      </c>
      <c r="AN3" s="32">
        <v>0.17138326011900001</v>
      </c>
      <c r="AO3" s="32">
        <v>106.965444902</v>
      </c>
      <c r="AP3" s="32">
        <v>0.32577817724000002</v>
      </c>
      <c r="AQ3" s="32">
        <v>19.329316867900001</v>
      </c>
      <c r="AR3" s="32">
        <v>19208.390342800001</v>
      </c>
      <c r="AS3" s="32">
        <v>128.32727869999999</v>
      </c>
      <c r="AT3" s="32">
        <v>22.133227460000001</v>
      </c>
      <c r="AU3" s="32">
        <v>26.838902319999999</v>
      </c>
      <c r="AV3" s="32">
        <v>7.5639654600000004</v>
      </c>
      <c r="AW3" s="32">
        <v>5389.3550160000004</v>
      </c>
      <c r="AX3" s="32">
        <v>0</v>
      </c>
      <c r="AY3" s="32">
        <v>321.72787</v>
      </c>
      <c r="AZ3" s="32">
        <v>104.201166</v>
      </c>
      <c r="BA3" s="32">
        <v>31.381856330000002</v>
      </c>
      <c r="BB3" s="32">
        <v>0</v>
      </c>
      <c r="BC3" s="32">
        <v>11155.103580000001</v>
      </c>
      <c r="BD3" s="32">
        <v>1765.866149</v>
      </c>
      <c r="BE3" s="32">
        <v>3298.1687230000002</v>
      </c>
      <c r="BF3" s="32">
        <v>72.639248719999998</v>
      </c>
      <c r="BG3" s="32">
        <v>8.6684682800000008</v>
      </c>
      <c r="BH3" s="32">
        <v>34.275933600000002</v>
      </c>
      <c r="BI3" s="32">
        <v>0.10747082500000001</v>
      </c>
      <c r="BJ3" s="32">
        <v>170.0748499</v>
      </c>
      <c r="BK3" s="32">
        <v>3.442103538</v>
      </c>
      <c r="BL3" s="32">
        <v>5.0475306580000003</v>
      </c>
      <c r="BM3" s="32">
        <v>3032.9441849999998</v>
      </c>
      <c r="BN3" s="32">
        <v>661.92642088000002</v>
      </c>
      <c r="BO3" s="32">
        <v>567.17839293600002</v>
      </c>
      <c r="BP3" s="32">
        <v>230.04634063399999</v>
      </c>
      <c r="BQ3" s="32">
        <v>469.98807058400001</v>
      </c>
      <c r="BR3" s="32">
        <v>12.667332849399999</v>
      </c>
      <c r="BS3" s="32">
        <v>0</v>
      </c>
      <c r="BT3" s="32">
        <v>77.496625028500006</v>
      </c>
      <c r="BU3" s="32">
        <v>0</v>
      </c>
      <c r="BV3" s="32">
        <v>0</v>
      </c>
      <c r="BW3" s="32">
        <v>26194.333143399999</v>
      </c>
      <c r="BX3" s="32">
        <v>2331.41357354</v>
      </c>
      <c r="BY3" s="32">
        <v>0</v>
      </c>
      <c r="BZ3" s="32">
        <v>1145.4890432699999</v>
      </c>
      <c r="CA3" s="32">
        <v>0.134749572022</v>
      </c>
      <c r="CB3" s="32">
        <v>11151.691761599999</v>
      </c>
      <c r="CC3" s="32">
        <v>0.687269677636</v>
      </c>
      <c r="CD3" s="32">
        <v>0.22257137979200001</v>
      </c>
      <c r="CE3" s="32">
        <v>138.56887649000001</v>
      </c>
      <c r="CF3" s="32">
        <v>0.56366634100400004</v>
      </c>
      <c r="CG3" s="32">
        <v>4.4192764968000002E-2</v>
      </c>
      <c r="CH3" s="32">
        <v>24.732183489899999</v>
      </c>
      <c r="CI3" s="32">
        <v>59.170503305799997</v>
      </c>
      <c r="CJ3" s="32">
        <v>4.8865422097199997E-2</v>
      </c>
      <c r="CK3" s="32">
        <v>3.6900232590099998E-3</v>
      </c>
      <c r="CL3" s="32">
        <v>10.4802854484</v>
      </c>
      <c r="CM3" s="32">
        <v>0.100023494009</v>
      </c>
      <c r="CN3" s="32">
        <v>44.869129329499998</v>
      </c>
      <c r="CO3" s="32">
        <v>1.5600127717000001</v>
      </c>
      <c r="CP3" s="32">
        <v>0.27884986654100002</v>
      </c>
      <c r="CQ3" s="32">
        <v>277.04040268400001</v>
      </c>
      <c r="CR3" s="32">
        <v>0.44810965612199999</v>
      </c>
      <c r="CS3" s="32">
        <v>3.7678290602</v>
      </c>
      <c r="CT3" s="32">
        <v>7.9620608454E-3</v>
      </c>
      <c r="CU3" s="32">
        <v>24.3769081475</v>
      </c>
      <c r="CV3" s="32">
        <v>0</v>
      </c>
      <c r="CW3" s="32">
        <v>6.46638103076</v>
      </c>
      <c r="CX3" s="32">
        <v>2730.51430699</v>
      </c>
      <c r="CY3" s="32">
        <v>5.0637232597899997</v>
      </c>
      <c r="CZ3" s="32">
        <v>1223.3274406200001</v>
      </c>
      <c r="DA3" s="32">
        <v>26261.5045016</v>
      </c>
      <c r="DB3" s="32">
        <v>2730.41570658</v>
      </c>
      <c r="DC3" s="32">
        <f>+CE3+CH3+CI3+CP3+CQ3+CS3</f>
        <v>503.55864489644097</v>
      </c>
      <c r="DD3" s="32">
        <f>+DC3-CH3</f>
        <v>478.82646140654094</v>
      </c>
    </row>
    <row r="4" spans="1:108" x14ac:dyDescent="0.25">
      <c r="A4" s="34">
        <v>4</v>
      </c>
      <c r="B4" t="s">
        <v>2</v>
      </c>
      <c r="C4" s="32">
        <v>20.264095193500001</v>
      </c>
      <c r="D4" s="32">
        <v>316.59926977600003</v>
      </c>
      <c r="E4" s="32">
        <v>238.21691512800001</v>
      </c>
      <c r="F4" s="32">
        <v>67.0257593571</v>
      </c>
      <c r="G4" s="32">
        <v>673.46655495200002</v>
      </c>
      <c r="H4" s="32">
        <v>96.6420023636</v>
      </c>
      <c r="I4" s="32">
        <v>2601.5436444100001</v>
      </c>
      <c r="J4" s="32">
        <v>183683.21056000001</v>
      </c>
      <c r="K4" s="32">
        <v>18.335506381999998</v>
      </c>
      <c r="L4" s="32">
        <v>1018.13457733</v>
      </c>
      <c r="M4" s="32">
        <v>1.4147044733</v>
      </c>
      <c r="N4" s="32">
        <v>2500.3622958000001</v>
      </c>
      <c r="O4" s="32">
        <v>3536.8402769999998</v>
      </c>
      <c r="P4" s="32">
        <v>1360.3266849500001</v>
      </c>
      <c r="Q4" s="32">
        <v>426.74319058399999</v>
      </c>
      <c r="R4" s="32">
        <v>1547.0847163400001</v>
      </c>
      <c r="S4" s="32">
        <v>4.9330337479999997</v>
      </c>
      <c r="T4" s="32">
        <v>151.72059034</v>
      </c>
      <c r="U4" s="32">
        <v>0.62696365119999997</v>
      </c>
      <c r="V4" s="32">
        <v>1410.7649303999999</v>
      </c>
      <c r="W4" s="32">
        <v>1567.4211333000001</v>
      </c>
      <c r="X4" s="32">
        <v>189.45299389100001</v>
      </c>
      <c r="Y4" s="32">
        <v>11.941293137200001</v>
      </c>
      <c r="Z4" s="32">
        <v>640.16117110599998</v>
      </c>
      <c r="AA4" s="32">
        <v>93.916072179300002</v>
      </c>
      <c r="AB4" s="32">
        <v>181611.83415000001</v>
      </c>
      <c r="AC4" s="32">
        <v>377.37671090100002</v>
      </c>
      <c r="AD4" s="32">
        <v>192.684754097</v>
      </c>
      <c r="AE4" s="32">
        <v>110.244484554</v>
      </c>
      <c r="AF4" s="32">
        <v>37.276303344799999</v>
      </c>
      <c r="AG4" s="32">
        <v>0</v>
      </c>
      <c r="AH4" s="32">
        <v>13177.662247</v>
      </c>
      <c r="AI4" s="32">
        <v>492.61270563400001</v>
      </c>
      <c r="AJ4" s="32">
        <v>15631.1376377</v>
      </c>
      <c r="AK4" s="32">
        <v>60.792097393699997</v>
      </c>
      <c r="AL4" s="32">
        <v>14.545879594000001</v>
      </c>
      <c r="AM4" s="32">
        <v>22.967939682499999</v>
      </c>
      <c r="AN4" s="32">
        <v>0.174481953547</v>
      </c>
      <c r="AO4" s="32">
        <v>97.387317235400005</v>
      </c>
      <c r="AP4" s="32">
        <v>0.24328596514600001</v>
      </c>
      <c r="AQ4" s="32">
        <v>11.784963945599999</v>
      </c>
      <c r="AR4" s="32">
        <v>16116.8378199</v>
      </c>
      <c r="AS4" s="32">
        <v>48.767707799999997</v>
      </c>
      <c r="AT4" s="32">
        <v>8.3229857999999997</v>
      </c>
      <c r="AU4" s="32">
        <v>10.127543729999999</v>
      </c>
      <c r="AV4" s="32">
        <v>2.72612729</v>
      </c>
      <c r="AW4" s="32">
        <v>2071.6628019999998</v>
      </c>
      <c r="AX4" s="32">
        <v>0</v>
      </c>
      <c r="AY4" s="32">
        <v>124.228717</v>
      </c>
      <c r="AZ4" s="32">
        <v>43.241374999999998</v>
      </c>
      <c r="BA4" s="32">
        <v>11.89042716</v>
      </c>
      <c r="BB4" s="32">
        <v>0</v>
      </c>
      <c r="BC4" s="32">
        <v>4582.7446</v>
      </c>
      <c r="BD4" s="32">
        <v>779.18196799999998</v>
      </c>
      <c r="BE4" s="32">
        <v>1258.533527</v>
      </c>
      <c r="BF4" s="32">
        <v>25.7881316</v>
      </c>
      <c r="BG4" s="32">
        <v>3.09914566</v>
      </c>
      <c r="BH4" s="32">
        <v>12.241609090000001</v>
      </c>
      <c r="BI4" s="32">
        <v>3.81506094E-2</v>
      </c>
      <c r="BJ4" s="32">
        <v>60.741866199999997</v>
      </c>
      <c r="BK4" s="32">
        <v>1.4868113730000001</v>
      </c>
      <c r="BL4" s="32">
        <v>1.884760918</v>
      </c>
      <c r="BM4" s="32">
        <v>1123.7968450000001</v>
      </c>
      <c r="BN4" s="32">
        <v>373.80035480499998</v>
      </c>
      <c r="BO4" s="32">
        <v>316.91306505400001</v>
      </c>
      <c r="BP4" s="32">
        <v>153.484084768</v>
      </c>
      <c r="BQ4" s="32">
        <v>456.48701169399999</v>
      </c>
      <c r="BR4" s="32">
        <v>9.3476547370799992</v>
      </c>
      <c r="BS4" s="32">
        <v>0</v>
      </c>
      <c r="BT4" s="32">
        <v>51.202484845500003</v>
      </c>
      <c r="BU4" s="32">
        <v>0</v>
      </c>
      <c r="BV4" s="32">
        <v>0</v>
      </c>
      <c r="BW4" s="32">
        <v>17760.254934000001</v>
      </c>
      <c r="BX4" s="32">
        <v>1271.7623720300001</v>
      </c>
      <c r="BY4" s="32">
        <v>0</v>
      </c>
      <c r="BZ4" s="32">
        <v>870.26517852300003</v>
      </c>
      <c r="CA4" s="32">
        <v>0.123301403938</v>
      </c>
      <c r="CB4" s="32">
        <v>9694.1624156599992</v>
      </c>
      <c r="CC4" s="32">
        <v>0.399036714806</v>
      </c>
      <c r="CD4" s="32">
        <v>0.12343539376</v>
      </c>
      <c r="CE4" s="32">
        <v>86.577012869599997</v>
      </c>
      <c r="CF4" s="32">
        <v>0.41406511460700002</v>
      </c>
      <c r="CG4" s="32">
        <v>2.5486824674599999E-2</v>
      </c>
      <c r="CH4" s="32">
        <v>17.644807726700002</v>
      </c>
      <c r="CI4" s="32">
        <v>35.2085308208</v>
      </c>
      <c r="CJ4" s="32">
        <v>4.4944626166300003E-2</v>
      </c>
      <c r="CK4" s="32">
        <v>3.3642728423800001E-3</v>
      </c>
      <c r="CL4" s="32">
        <v>8.0112296752399992</v>
      </c>
      <c r="CM4" s="32">
        <v>9.2532769676599999E-2</v>
      </c>
      <c r="CN4" s="32">
        <v>24.096210497400001</v>
      </c>
      <c r="CO4" s="32">
        <v>1.44905244796</v>
      </c>
      <c r="CP4" s="32">
        <v>0.21262114600400001</v>
      </c>
      <c r="CQ4" s="32">
        <v>158.129212145</v>
      </c>
      <c r="CR4" s="32">
        <v>0.4201811191</v>
      </c>
      <c r="CS4" s="32">
        <v>1.7300324470699999</v>
      </c>
      <c r="CT4" s="32">
        <v>5.6776189623499998E-3</v>
      </c>
      <c r="CU4" s="32">
        <v>13.6695183804</v>
      </c>
      <c r="CV4" s="32">
        <v>0</v>
      </c>
      <c r="CW4" s="32">
        <v>3.1058797975100001</v>
      </c>
      <c r="CX4" s="32">
        <v>2449.5766750500002</v>
      </c>
      <c r="CY4" s="32">
        <v>2.0296052327199998</v>
      </c>
      <c r="CZ4" s="32">
        <v>1009.84838312</v>
      </c>
      <c r="DA4" s="32">
        <v>22343.182955100001</v>
      </c>
      <c r="DB4" s="32">
        <v>2386.6680307299998</v>
      </c>
      <c r="DC4" s="32">
        <f t="shared" ref="DC4:DC51" si="0">+CE4+CH4+CI4+CP4+CQ4+CS4</f>
        <v>299.50221715517404</v>
      </c>
      <c r="DD4" s="32">
        <f t="shared" ref="DD4:DD51" si="1">+DC4-CH4</f>
        <v>281.85740942847406</v>
      </c>
    </row>
    <row r="5" spans="1:108" x14ac:dyDescent="0.25">
      <c r="A5" s="34">
        <v>5</v>
      </c>
      <c r="B5" t="s">
        <v>3</v>
      </c>
      <c r="C5" s="32">
        <v>22.4505795922</v>
      </c>
      <c r="D5" s="32">
        <v>246.35607656299999</v>
      </c>
      <c r="E5" s="32">
        <v>207.49323290800001</v>
      </c>
      <c r="F5" s="32">
        <v>61.219341512500002</v>
      </c>
      <c r="G5" s="32">
        <v>420.78627194900002</v>
      </c>
      <c r="H5" s="32">
        <v>65.611020369000002</v>
      </c>
      <c r="I5" s="32">
        <v>1799.6391852300001</v>
      </c>
      <c r="J5" s="32">
        <v>105379.66931100001</v>
      </c>
      <c r="K5" s="32">
        <v>5.5440833930000002</v>
      </c>
      <c r="L5" s="32">
        <v>310.34547615999998</v>
      </c>
      <c r="M5" s="32">
        <v>0.46717728995000002</v>
      </c>
      <c r="N5" s="32">
        <v>852.05368020000003</v>
      </c>
      <c r="O5" s="32">
        <v>1167.9446379000001</v>
      </c>
      <c r="P5" s="32">
        <v>1127.07005452</v>
      </c>
      <c r="Q5" s="32">
        <v>293.47459018699999</v>
      </c>
      <c r="R5" s="32">
        <v>605.917019772</v>
      </c>
      <c r="S5" s="32">
        <v>2.1648089869999998</v>
      </c>
      <c r="T5" s="32">
        <v>65.282780250000002</v>
      </c>
      <c r="U5" s="32">
        <v>0.27542251099999998</v>
      </c>
      <c r="V5" s="32">
        <v>621.10875869999995</v>
      </c>
      <c r="W5" s="32">
        <v>688.55469570000002</v>
      </c>
      <c r="X5" s="32">
        <v>122.98940190499999</v>
      </c>
      <c r="Y5" s="32">
        <v>7.8741609366500001</v>
      </c>
      <c r="Z5" s="32">
        <v>395.40584808099999</v>
      </c>
      <c r="AA5" s="32">
        <v>60.6278258253</v>
      </c>
      <c r="AB5" s="32">
        <v>101831.976954</v>
      </c>
      <c r="AC5" s="32">
        <v>230.29049353600001</v>
      </c>
      <c r="AD5" s="32">
        <v>122.663434909</v>
      </c>
      <c r="AE5" s="32">
        <v>63.924490026699999</v>
      </c>
      <c r="AF5" s="32">
        <v>23.192210577499999</v>
      </c>
      <c r="AG5" s="32">
        <v>0</v>
      </c>
      <c r="AH5" s="32">
        <v>7630.6847928500001</v>
      </c>
      <c r="AI5" s="32">
        <v>295.91797368599998</v>
      </c>
      <c r="AJ5" s="32">
        <v>9607.0155737599998</v>
      </c>
      <c r="AK5" s="32">
        <v>36.933468443800002</v>
      </c>
      <c r="AL5" s="32">
        <v>9.00156579173</v>
      </c>
      <c r="AM5" s="32">
        <v>13.7415557934</v>
      </c>
      <c r="AN5" s="32">
        <v>8.1533268839500003E-2</v>
      </c>
      <c r="AO5" s="32">
        <v>60.482614476099997</v>
      </c>
      <c r="AP5" s="32">
        <v>0.20042858547299999</v>
      </c>
      <c r="AQ5" s="32">
        <v>10.0111661566</v>
      </c>
      <c r="AR5" s="32">
        <v>9886.1375316800004</v>
      </c>
      <c r="AS5" s="32">
        <v>84.503474699999998</v>
      </c>
      <c r="AT5" s="32">
        <v>14.57643159</v>
      </c>
      <c r="AU5" s="32">
        <v>17.674599600000001</v>
      </c>
      <c r="AV5" s="32">
        <v>4.9832819500000003</v>
      </c>
      <c r="AW5" s="32">
        <v>3547.7004200000001</v>
      </c>
      <c r="AX5" s="32">
        <v>0</v>
      </c>
      <c r="AY5" s="32">
        <v>211.81852900000001</v>
      </c>
      <c r="AZ5" s="32">
        <v>69.111094199999997</v>
      </c>
      <c r="BA5" s="32">
        <v>20.666244200000001</v>
      </c>
      <c r="BB5" s="32">
        <v>0</v>
      </c>
      <c r="BC5" s="32">
        <v>7399.1157300000004</v>
      </c>
      <c r="BD5" s="32">
        <v>1170.629737</v>
      </c>
      <c r="BE5" s="32">
        <v>2171.8087500000001</v>
      </c>
      <c r="BF5" s="32">
        <v>47.846406100000003</v>
      </c>
      <c r="BG5" s="32">
        <v>5.7085782800000002</v>
      </c>
      <c r="BH5" s="32">
        <v>22.5694911</v>
      </c>
      <c r="BI5" s="32">
        <v>7.0783506199999999E-2</v>
      </c>
      <c r="BJ5" s="32">
        <v>111.9910393</v>
      </c>
      <c r="BK5" s="32">
        <v>2.26406456</v>
      </c>
      <c r="BL5" s="32">
        <v>3.3244162300000002</v>
      </c>
      <c r="BM5" s="32">
        <v>1997.6707100000001</v>
      </c>
      <c r="BN5" s="32">
        <v>390.648452814</v>
      </c>
      <c r="BO5" s="32">
        <v>334.48642294400003</v>
      </c>
      <c r="BP5" s="32">
        <v>133.03493021099999</v>
      </c>
      <c r="BQ5" s="32">
        <v>240.63832723600001</v>
      </c>
      <c r="BR5" s="32">
        <v>6.8964247173500004</v>
      </c>
      <c r="BS5" s="32">
        <v>0</v>
      </c>
      <c r="BT5" s="32">
        <v>44.600969056099999</v>
      </c>
      <c r="BU5" s="32">
        <v>0</v>
      </c>
      <c r="BV5" s="32">
        <v>0</v>
      </c>
      <c r="BW5" s="32">
        <v>15029.7829017</v>
      </c>
      <c r="BX5" s="32">
        <v>1466.5472031700001</v>
      </c>
      <c r="BY5" s="32">
        <v>0</v>
      </c>
      <c r="BZ5" s="32">
        <v>619.77310889399996</v>
      </c>
      <c r="CA5" s="32">
        <v>7.3912314725700007E-2</v>
      </c>
      <c r="CB5" s="32">
        <v>5894.7701243199999</v>
      </c>
      <c r="CC5" s="32">
        <v>0.423033571735</v>
      </c>
      <c r="CD5" s="32">
        <v>0.13824679220300001</v>
      </c>
      <c r="CE5" s="32">
        <v>84.779078250300003</v>
      </c>
      <c r="CF5" s="32">
        <v>0.32979261071400001</v>
      </c>
      <c r="CG5" s="32">
        <v>2.7240839717899999E-2</v>
      </c>
      <c r="CH5" s="32">
        <v>14.7101182799</v>
      </c>
      <c r="CI5" s="32">
        <v>36.311128195099997</v>
      </c>
      <c r="CJ5" s="32">
        <v>2.6791099587299999E-2</v>
      </c>
      <c r="CK5" s="32">
        <v>2.0246941735299999E-3</v>
      </c>
      <c r="CL5" s="32">
        <v>6.0699462573299998</v>
      </c>
      <c r="CM5" s="32">
        <v>5.4810443883399999E-2</v>
      </c>
      <c r="CN5" s="32">
        <v>28.0608637588</v>
      </c>
      <c r="CO5" s="32">
        <v>0.85453334397400005</v>
      </c>
      <c r="CP5" s="32">
        <v>0.15231779765699999</v>
      </c>
      <c r="CQ5" s="32">
        <v>172.47506049500001</v>
      </c>
      <c r="CR5" s="32">
        <v>0.24525087392299999</v>
      </c>
      <c r="CS5" s="32">
        <v>2.4645115786199998</v>
      </c>
      <c r="CT5" s="32">
        <v>4.6849835012800004E-3</v>
      </c>
      <c r="CU5" s="32">
        <v>13.335540504800001</v>
      </c>
      <c r="CV5" s="32">
        <v>0</v>
      </c>
      <c r="CW5" s="32">
        <v>4.1393869283300004</v>
      </c>
      <c r="CX5" s="32">
        <v>1411.6438669199999</v>
      </c>
      <c r="CY5" s="32">
        <v>3.3671304762199998</v>
      </c>
      <c r="CZ5" s="32">
        <v>686.99266588099999</v>
      </c>
      <c r="DA5" s="32">
        <v>13740.298296200001</v>
      </c>
      <c r="DB5" s="32">
        <v>1428.43779352</v>
      </c>
      <c r="DC5" s="32">
        <f t="shared" si="0"/>
        <v>310.89221459657699</v>
      </c>
      <c r="DD5" s="32">
        <f t="shared" si="1"/>
        <v>296.18209631667702</v>
      </c>
    </row>
    <row r="6" spans="1:108" x14ac:dyDescent="0.25">
      <c r="A6" s="34">
        <v>6</v>
      </c>
      <c r="B6" t="s">
        <v>4</v>
      </c>
      <c r="C6" s="32">
        <v>106.25124321200001</v>
      </c>
      <c r="D6" s="32">
        <v>1113.54942779</v>
      </c>
      <c r="E6" s="32">
        <v>855.060883676</v>
      </c>
      <c r="F6" s="32">
        <v>241.31235344500001</v>
      </c>
      <c r="G6" s="32">
        <v>2356.2716453500002</v>
      </c>
      <c r="H6" s="32">
        <v>520.54337113099996</v>
      </c>
      <c r="I6" s="32">
        <v>9013.8551052500006</v>
      </c>
      <c r="J6" s="32">
        <v>795864.30343099998</v>
      </c>
      <c r="K6" s="32">
        <v>57.9437702022</v>
      </c>
      <c r="L6" s="32">
        <v>3629.0284842599999</v>
      </c>
      <c r="M6" s="32">
        <v>7.1478724791800001</v>
      </c>
      <c r="N6" s="32">
        <v>7201.3443635800004</v>
      </c>
      <c r="O6" s="32">
        <v>10884.900889099999</v>
      </c>
      <c r="P6" s="32">
        <v>4842.2168390500001</v>
      </c>
      <c r="Q6" s="32">
        <v>1479.2316919299999</v>
      </c>
      <c r="R6" s="32">
        <v>6227.1108816200003</v>
      </c>
      <c r="S6" s="32">
        <v>21.121771614</v>
      </c>
      <c r="T6" s="32">
        <v>842.7549368</v>
      </c>
      <c r="U6" s="32">
        <v>4.60502809738</v>
      </c>
      <c r="V6" s="32">
        <v>6221.4588536000001</v>
      </c>
      <c r="W6" s="32">
        <v>7084.3566922</v>
      </c>
      <c r="X6" s="32">
        <v>431.21785369399998</v>
      </c>
      <c r="Y6" s="32">
        <v>96.430232496200006</v>
      </c>
      <c r="Z6" s="32">
        <v>2164.4882372900001</v>
      </c>
      <c r="AA6" s="32">
        <v>511.11089270399998</v>
      </c>
      <c r="AB6" s="32">
        <v>785478.15330999997</v>
      </c>
      <c r="AC6" s="32">
        <v>1755.59666952</v>
      </c>
      <c r="AD6" s="32">
        <v>1240.7756954199999</v>
      </c>
      <c r="AE6" s="32">
        <v>484.37390508599998</v>
      </c>
      <c r="AF6" s="32">
        <v>202.80033318100001</v>
      </c>
      <c r="AG6" s="32">
        <v>0</v>
      </c>
      <c r="AH6" s="32">
        <v>57811.637914799998</v>
      </c>
      <c r="AI6" s="32">
        <v>2250.9278409499998</v>
      </c>
      <c r="AJ6" s="32">
        <v>53575.162096699998</v>
      </c>
      <c r="AK6" s="32">
        <v>397.79823277000003</v>
      </c>
      <c r="AL6" s="32">
        <v>119.662142514</v>
      </c>
      <c r="AM6" s="32">
        <v>150.64697738000001</v>
      </c>
      <c r="AN6" s="32">
        <v>1.06873722274</v>
      </c>
      <c r="AO6" s="32">
        <v>641.64853718100005</v>
      </c>
      <c r="AP6" s="32">
        <v>1.05437952596</v>
      </c>
      <c r="AQ6" s="32">
        <v>69.062522758100002</v>
      </c>
      <c r="AR6" s="32">
        <v>55825.173730399998</v>
      </c>
      <c r="AS6" s="32">
        <v>423.85395044799998</v>
      </c>
      <c r="AT6" s="32">
        <v>9.8210047407999994</v>
      </c>
      <c r="AU6" s="32">
        <v>112.830736508</v>
      </c>
      <c r="AV6" s="32">
        <v>9.4320631532999997</v>
      </c>
      <c r="AW6" s="32">
        <v>10387.082316800001</v>
      </c>
      <c r="AX6" s="32">
        <v>0</v>
      </c>
      <c r="AY6" s="32">
        <v>893.72416747</v>
      </c>
      <c r="AZ6" s="32">
        <v>326.82035255</v>
      </c>
      <c r="BA6" s="32">
        <v>8.5879384427000005</v>
      </c>
      <c r="BB6" s="32">
        <v>0</v>
      </c>
      <c r="BC6" s="32">
        <v>34989.776609100001</v>
      </c>
      <c r="BD6" s="32">
        <v>5535.89880825</v>
      </c>
      <c r="BE6" s="32">
        <v>5106.4000587600003</v>
      </c>
      <c r="BF6" s="32">
        <v>156.16288571499999</v>
      </c>
      <c r="BG6" s="32">
        <v>44.396462732700002</v>
      </c>
      <c r="BH6" s="32">
        <v>73.665439928599994</v>
      </c>
      <c r="BI6" s="32">
        <v>0.23101694541699999</v>
      </c>
      <c r="BJ6" s="32">
        <v>365.52859463800002</v>
      </c>
      <c r="BK6" s="32">
        <v>7.3898451637799996</v>
      </c>
      <c r="BL6" s="32">
        <v>15.7849278217</v>
      </c>
      <c r="BM6" s="32">
        <v>4696.9060637900002</v>
      </c>
      <c r="BN6" s="32">
        <v>2341.50658901</v>
      </c>
      <c r="BO6" s="32">
        <v>2134.47782336</v>
      </c>
      <c r="BP6" s="32">
        <v>811.18826648599997</v>
      </c>
      <c r="BQ6" s="32">
        <v>1497.37190476</v>
      </c>
      <c r="BR6" s="32">
        <v>30.937878255899999</v>
      </c>
      <c r="BS6" s="32">
        <v>0</v>
      </c>
      <c r="BT6" s="32">
        <v>223.13115716900001</v>
      </c>
      <c r="BU6" s="32">
        <v>0</v>
      </c>
      <c r="BV6" s="32">
        <v>0</v>
      </c>
      <c r="BW6" s="32">
        <v>92800.572256300002</v>
      </c>
      <c r="BX6" s="32">
        <v>7786.7033263399999</v>
      </c>
      <c r="BY6" s="32">
        <v>0</v>
      </c>
      <c r="BZ6" s="32">
        <v>3026.18554752</v>
      </c>
      <c r="CA6" s="32">
        <v>0.83544210589500001</v>
      </c>
      <c r="CB6" s="32">
        <v>33546.599384399997</v>
      </c>
      <c r="CC6" s="32">
        <v>2.5763440657899999</v>
      </c>
      <c r="CD6" s="32">
        <v>0.78653618431600003</v>
      </c>
      <c r="CE6" s="32">
        <v>553.952781641</v>
      </c>
      <c r="CF6" s="32">
        <v>2.7349063825300002</v>
      </c>
      <c r="CG6" s="32">
        <v>0.16413454674799999</v>
      </c>
      <c r="CH6" s="32">
        <v>164.06035930499999</v>
      </c>
      <c r="CI6" s="32">
        <v>224.30857906899999</v>
      </c>
      <c r="CJ6" s="32">
        <v>0.30256850965400001</v>
      </c>
      <c r="CK6" s="32">
        <v>2.2899028654800001E-2</v>
      </c>
      <c r="CL6" s="32">
        <v>53.097106746000001</v>
      </c>
      <c r="CM6" s="32">
        <v>0.61841636305699998</v>
      </c>
      <c r="CN6" s="32">
        <v>150.73656577899999</v>
      </c>
      <c r="CO6" s="32">
        <v>9.6350514388500006</v>
      </c>
      <c r="CP6" s="32">
        <v>1.2997568176800001</v>
      </c>
      <c r="CQ6" s="32">
        <v>1007.16626591</v>
      </c>
      <c r="CR6" s="32">
        <v>2.7608860105500002</v>
      </c>
      <c r="CS6" s="32">
        <v>8.4439822465999992</v>
      </c>
      <c r="CT6" s="32">
        <v>3.7857917630099998E-2</v>
      </c>
      <c r="CU6" s="32">
        <v>84.846966438899997</v>
      </c>
      <c r="CV6" s="32">
        <v>0</v>
      </c>
      <c r="CW6" s="32">
        <v>11.726047145700001</v>
      </c>
      <c r="CX6" s="32">
        <v>8454.7846169599998</v>
      </c>
      <c r="CY6" s="32">
        <v>8.3320939591900007</v>
      </c>
      <c r="CZ6" s="32">
        <v>3544.0675222300001</v>
      </c>
      <c r="DA6" s="32">
        <v>78488.192520199998</v>
      </c>
      <c r="DB6" s="32">
        <v>8296.3230359200006</v>
      </c>
      <c r="DC6" s="32">
        <f t="shared" si="0"/>
        <v>1959.2317249892799</v>
      </c>
      <c r="DD6" s="32">
        <f t="shared" si="1"/>
        <v>1795.1713656842799</v>
      </c>
    </row>
    <row r="7" spans="1:108" x14ac:dyDescent="0.25">
      <c r="A7" s="34">
        <v>8</v>
      </c>
      <c r="B7" t="s">
        <v>5</v>
      </c>
      <c r="C7" s="32">
        <v>26.819123548499999</v>
      </c>
      <c r="D7" s="32">
        <v>402.80679031800003</v>
      </c>
      <c r="E7" s="32">
        <v>339.59344212500002</v>
      </c>
      <c r="F7" s="32">
        <v>80.534105525699999</v>
      </c>
      <c r="G7" s="32">
        <v>904.38654046399995</v>
      </c>
      <c r="H7" s="32">
        <v>135.24714362500001</v>
      </c>
      <c r="I7" s="32">
        <v>3533.2901849</v>
      </c>
      <c r="J7" s="32">
        <v>238310.31936699999</v>
      </c>
      <c r="K7" s="32">
        <v>6.7420158251700002</v>
      </c>
      <c r="L7" s="32">
        <v>366.63703455199999</v>
      </c>
      <c r="M7" s="32">
        <v>0.54105266130999996</v>
      </c>
      <c r="N7" s="32">
        <v>979.25337857</v>
      </c>
      <c r="O7" s="32">
        <v>1352.63517067</v>
      </c>
      <c r="P7" s="32">
        <v>1814.6085879499999</v>
      </c>
      <c r="Q7" s="32">
        <v>580.08443690000001</v>
      </c>
      <c r="R7" s="32">
        <v>1030.8643640400001</v>
      </c>
      <c r="S7" s="32">
        <v>3.7945145752</v>
      </c>
      <c r="T7" s="32">
        <v>121.287967044</v>
      </c>
      <c r="U7" s="32">
        <v>0.50163127251999995</v>
      </c>
      <c r="V7" s="32">
        <v>1128.99717237</v>
      </c>
      <c r="W7" s="32">
        <v>1254.081911</v>
      </c>
      <c r="X7" s="32">
        <v>283.909225445</v>
      </c>
      <c r="Y7" s="32">
        <v>17.214606336100001</v>
      </c>
      <c r="Z7" s="32">
        <v>882.22710060500003</v>
      </c>
      <c r="AA7" s="32">
        <v>131.96509002299999</v>
      </c>
      <c r="AB7" s="32">
        <v>235972.09993</v>
      </c>
      <c r="AC7" s="32">
        <v>542.94383911700004</v>
      </c>
      <c r="AD7" s="32">
        <v>261.11928863399999</v>
      </c>
      <c r="AE7" s="32">
        <v>120.200607343</v>
      </c>
      <c r="AF7" s="32">
        <v>51.156036670900001</v>
      </c>
      <c r="AG7" s="32">
        <v>0</v>
      </c>
      <c r="AH7" s="32">
        <v>14346.9189142</v>
      </c>
      <c r="AI7" s="32">
        <v>557.93907317200001</v>
      </c>
      <c r="AJ7" s="32">
        <v>21290.305639099999</v>
      </c>
      <c r="AK7" s="32">
        <v>115.280725498</v>
      </c>
      <c r="AL7" s="32">
        <v>29.000311086499998</v>
      </c>
      <c r="AM7" s="32">
        <v>41.021911569700002</v>
      </c>
      <c r="AN7" s="32">
        <v>0.144510084643</v>
      </c>
      <c r="AO7" s="32">
        <v>190.38998760199999</v>
      </c>
      <c r="AP7" s="32">
        <v>0.31935979007199999</v>
      </c>
      <c r="AQ7" s="32">
        <v>23.258207703699998</v>
      </c>
      <c r="AR7" s="32">
        <v>21945.1924617</v>
      </c>
      <c r="AS7" s="32">
        <v>55.685882550000002</v>
      </c>
      <c r="AT7" s="32">
        <v>9.6045579100000005</v>
      </c>
      <c r="AU7" s="32">
        <v>11.64613846</v>
      </c>
      <c r="AV7" s="32">
        <v>3.2828113810000001</v>
      </c>
      <c r="AW7" s="32">
        <v>2338.2372999999998</v>
      </c>
      <c r="AX7" s="32">
        <v>0</v>
      </c>
      <c r="AY7" s="32">
        <v>139.58771200000001</v>
      </c>
      <c r="AZ7" s="32">
        <v>49.251907080000002</v>
      </c>
      <c r="BA7" s="32">
        <v>13.617989740000001</v>
      </c>
      <c r="BB7" s="32">
        <v>0</v>
      </c>
      <c r="BC7" s="32">
        <v>5272.73027</v>
      </c>
      <c r="BD7" s="32">
        <v>834.49358329999995</v>
      </c>
      <c r="BE7" s="32">
        <v>1431.1317059999999</v>
      </c>
      <c r="BF7" s="32">
        <v>31.522061069999999</v>
      </c>
      <c r="BG7" s="32">
        <v>3.761560996</v>
      </c>
      <c r="BH7" s="32">
        <v>14.872391159999999</v>
      </c>
      <c r="BI7" s="32">
        <v>4.6638547400000001E-2</v>
      </c>
      <c r="BJ7" s="32">
        <v>73.797543410000003</v>
      </c>
      <c r="BK7" s="32">
        <v>1.4928797279999999</v>
      </c>
      <c r="BL7" s="32">
        <v>2.190362071</v>
      </c>
      <c r="BM7" s="32">
        <v>1316.176876</v>
      </c>
      <c r="BN7" s="32">
        <v>467.91825361299999</v>
      </c>
      <c r="BO7" s="32">
        <v>400.71242923599999</v>
      </c>
      <c r="BP7" s="32">
        <v>169.45193906700001</v>
      </c>
      <c r="BQ7" s="32">
        <v>422.32667479999998</v>
      </c>
      <c r="BR7" s="32">
        <v>8.0863186970199994</v>
      </c>
      <c r="BS7" s="32">
        <v>0</v>
      </c>
      <c r="BT7" s="32">
        <v>65.815417883199999</v>
      </c>
      <c r="BU7" s="32">
        <v>0</v>
      </c>
      <c r="BV7" s="32">
        <v>0</v>
      </c>
      <c r="BW7" s="32">
        <v>19619.618658399999</v>
      </c>
      <c r="BX7" s="32">
        <v>1392.4268739700001</v>
      </c>
      <c r="BY7" s="32">
        <v>0</v>
      </c>
      <c r="BZ7" s="32">
        <v>1150.06392235</v>
      </c>
      <c r="CA7" s="32">
        <v>0.23038102608399999</v>
      </c>
      <c r="CB7" s="32">
        <v>10829.829933999999</v>
      </c>
      <c r="CC7" s="32">
        <v>0.64186612922999997</v>
      </c>
      <c r="CD7" s="32">
        <v>0.19251073832999999</v>
      </c>
      <c r="CE7" s="32">
        <v>146.80361461800001</v>
      </c>
      <c r="CF7" s="32">
        <v>0.72264362477599997</v>
      </c>
      <c r="CG7" s="32">
        <v>4.0777961480900002E-2</v>
      </c>
      <c r="CH7" s="32">
        <v>32.761809506600002</v>
      </c>
      <c r="CI7" s="32">
        <v>55.894192996400001</v>
      </c>
      <c r="CJ7" s="32">
        <v>8.3332477862299997E-2</v>
      </c>
      <c r="CK7" s="32">
        <v>6.3201213712699997E-3</v>
      </c>
      <c r="CL7" s="32">
        <v>14.145382420100001</v>
      </c>
      <c r="CM7" s="32">
        <v>0.170081473978</v>
      </c>
      <c r="CN7" s="32">
        <v>36.246877194200003</v>
      </c>
      <c r="CO7" s="32">
        <v>2.6472580521700002</v>
      </c>
      <c r="CP7" s="32">
        <v>0.19114632061</v>
      </c>
      <c r="CQ7" s="32">
        <v>264.188269268</v>
      </c>
      <c r="CR7" s="32">
        <v>0.756782927494</v>
      </c>
      <c r="CS7" s="32">
        <v>1.8122732372200001</v>
      </c>
      <c r="CT7" s="32">
        <v>9.9829670528299996E-3</v>
      </c>
      <c r="CU7" s="32">
        <v>25.448483038399999</v>
      </c>
      <c r="CV7" s="32">
        <v>0</v>
      </c>
      <c r="CW7" s="32">
        <v>3.0833946803200001</v>
      </c>
      <c r="CX7" s="32">
        <v>2842.72418453</v>
      </c>
      <c r="CY7" s="32">
        <v>2.4461302849000002</v>
      </c>
      <c r="CZ7" s="32">
        <v>1328.4475452500001</v>
      </c>
      <c r="DA7" s="32">
        <v>25867.942833900001</v>
      </c>
      <c r="DB7" s="32">
        <v>3008.3490006699999</v>
      </c>
      <c r="DC7" s="32">
        <f t="shared" si="0"/>
        <v>501.65130594683001</v>
      </c>
      <c r="DD7" s="32">
        <f t="shared" si="1"/>
        <v>468.88949644023</v>
      </c>
    </row>
    <row r="8" spans="1:108" x14ac:dyDescent="0.25">
      <c r="A8" s="34">
        <v>9</v>
      </c>
      <c r="B8" t="s">
        <v>6</v>
      </c>
      <c r="C8" s="32">
        <v>12.289168614699999</v>
      </c>
      <c r="D8" s="32">
        <v>225.45966727499999</v>
      </c>
      <c r="E8" s="32">
        <v>188.98248802800001</v>
      </c>
      <c r="F8" s="32">
        <v>37.282688801299997</v>
      </c>
      <c r="G8" s="32">
        <v>472.84708107900002</v>
      </c>
      <c r="H8" s="32">
        <v>84.099938777299997</v>
      </c>
      <c r="I8" s="32">
        <v>1812.45300432</v>
      </c>
      <c r="J8" s="32">
        <v>133985.51291200001</v>
      </c>
      <c r="K8" s="32">
        <v>7.7565384699999997</v>
      </c>
      <c r="L8" s="32">
        <v>377.73688809999999</v>
      </c>
      <c r="M8" s="32">
        <v>0.45319446159999999</v>
      </c>
      <c r="N8" s="32">
        <v>747.49123999999995</v>
      </c>
      <c r="O8" s="32">
        <v>1132.9853619999999</v>
      </c>
      <c r="P8" s="32">
        <v>881.01135342299995</v>
      </c>
      <c r="Q8" s="32">
        <v>297.80738232800002</v>
      </c>
      <c r="R8" s="32">
        <v>842.92427290800003</v>
      </c>
      <c r="S8" s="32">
        <v>3.25414212</v>
      </c>
      <c r="T8" s="32">
        <v>106.44411770000001</v>
      </c>
      <c r="U8" s="32">
        <v>0.35790780999999999</v>
      </c>
      <c r="V8" s="32">
        <v>785.09262699999999</v>
      </c>
      <c r="W8" s="32">
        <v>894.78866300000004</v>
      </c>
      <c r="X8" s="32">
        <v>173.70606893900001</v>
      </c>
      <c r="Y8" s="32">
        <v>9.7194199883000003</v>
      </c>
      <c r="Z8" s="32">
        <v>458.69593153599999</v>
      </c>
      <c r="AA8" s="32">
        <v>83.308961026999995</v>
      </c>
      <c r="AB8" s="32">
        <v>133333.86188000001</v>
      </c>
      <c r="AC8" s="32">
        <v>358.74518840000002</v>
      </c>
      <c r="AD8" s="32">
        <v>144.80698755899999</v>
      </c>
      <c r="AE8" s="32">
        <v>66.491774680000006</v>
      </c>
      <c r="AF8" s="32">
        <v>27.129984925900001</v>
      </c>
      <c r="AG8" s="32">
        <v>0</v>
      </c>
      <c r="AH8" s="32">
        <v>7937.5248917999998</v>
      </c>
      <c r="AI8" s="32">
        <v>307.51362640000002</v>
      </c>
      <c r="AJ8" s="32">
        <v>11127.2421405</v>
      </c>
      <c r="AK8" s="32">
        <v>69.672664596000004</v>
      </c>
      <c r="AL8" s="32">
        <v>17.156872974999999</v>
      </c>
      <c r="AM8" s="32">
        <v>24.708955796000001</v>
      </c>
      <c r="AN8" s="32">
        <v>0.10719971042</v>
      </c>
      <c r="AO8" s="32">
        <v>112.953441516</v>
      </c>
      <c r="AP8" s="32">
        <v>0.18861741770000001</v>
      </c>
      <c r="AQ8" s="32">
        <v>14.910857628</v>
      </c>
      <c r="AR8" s="32">
        <v>11653.775376</v>
      </c>
      <c r="AS8" s="32">
        <v>15.277605700000001</v>
      </c>
      <c r="AT8" s="32">
        <v>2.5696431</v>
      </c>
      <c r="AU8" s="32">
        <v>3.1417885800000001</v>
      </c>
      <c r="AV8" s="32">
        <v>0.79074043999999999</v>
      </c>
      <c r="AW8" s="32">
        <v>651.69818299999997</v>
      </c>
      <c r="AX8" s="32">
        <v>0</v>
      </c>
      <c r="AY8" s="32">
        <v>39.758112300000001</v>
      </c>
      <c r="AZ8" s="32">
        <v>12.9328354</v>
      </c>
      <c r="BA8" s="32">
        <v>3.7136358</v>
      </c>
      <c r="BB8" s="32">
        <v>0</v>
      </c>
      <c r="BC8" s="32">
        <v>1344.10059</v>
      </c>
      <c r="BD8" s="32">
        <v>259.570447</v>
      </c>
      <c r="BE8" s="32">
        <v>394.25116400000002</v>
      </c>
      <c r="BF8" s="32">
        <v>7.3794551999999998</v>
      </c>
      <c r="BG8" s="32">
        <v>0.89333967999999997</v>
      </c>
      <c r="BH8" s="32">
        <v>3.5222597699999998</v>
      </c>
      <c r="BI8" s="32">
        <v>1.09172442E-2</v>
      </c>
      <c r="BJ8" s="32">
        <v>17.478938400000001</v>
      </c>
      <c r="BK8" s="32">
        <v>0.51882521400000003</v>
      </c>
      <c r="BL8" s="32">
        <v>0.56881197999999999</v>
      </c>
      <c r="BM8" s="32">
        <v>339.74890099999999</v>
      </c>
      <c r="BN8" s="32">
        <v>216.02391557999999</v>
      </c>
      <c r="BO8" s="32">
        <v>184.56784718899999</v>
      </c>
      <c r="BP8" s="32">
        <v>79.425055969499994</v>
      </c>
      <c r="BQ8" s="32">
        <v>239.59017628699999</v>
      </c>
      <c r="BR8" s="32">
        <v>4.5297952094699996</v>
      </c>
      <c r="BS8" s="32">
        <v>0</v>
      </c>
      <c r="BT8" s="32">
        <v>31.654797091799999</v>
      </c>
      <c r="BU8" s="32">
        <v>0</v>
      </c>
      <c r="BV8" s="32">
        <v>0</v>
      </c>
      <c r="BW8" s="32">
        <v>9281.6235758300008</v>
      </c>
      <c r="BX8" s="32">
        <v>567.08397588399998</v>
      </c>
      <c r="BY8" s="32">
        <v>0</v>
      </c>
      <c r="BZ8" s="32">
        <v>585.20897692699998</v>
      </c>
      <c r="CA8" s="32">
        <v>0.137338297518</v>
      </c>
      <c r="CB8" s="32">
        <v>5814.2849870399996</v>
      </c>
      <c r="CC8" s="32">
        <v>0.31778327062599998</v>
      </c>
      <c r="CD8" s="32">
        <v>9.2486317117099995E-2</v>
      </c>
      <c r="CE8" s="32">
        <v>77.051743739299994</v>
      </c>
      <c r="CF8" s="32">
        <v>0.40305743231899999</v>
      </c>
      <c r="CG8" s="32">
        <v>2.0108366757499999E-2</v>
      </c>
      <c r="CH8" s="32">
        <v>18.0500639662</v>
      </c>
      <c r="CI8" s="32">
        <v>28.231211417000001</v>
      </c>
      <c r="CJ8" s="32">
        <v>4.98833860864E-2</v>
      </c>
      <c r="CK8" s="32">
        <v>3.75671643643E-3</v>
      </c>
      <c r="CL8" s="32">
        <v>8.0079725648900002</v>
      </c>
      <c r="CM8" s="32">
        <v>0.102290650985</v>
      </c>
      <c r="CN8" s="32">
        <v>17.0334631761</v>
      </c>
      <c r="CO8" s="32">
        <v>1.5973850708399999</v>
      </c>
      <c r="CP8" s="32">
        <v>0.118116436283</v>
      </c>
      <c r="CQ8" s="32">
        <v>130.432728521</v>
      </c>
      <c r="CR8" s="32">
        <v>0.46019786899100001</v>
      </c>
      <c r="CS8" s="32">
        <v>0.70743462516900002</v>
      </c>
      <c r="CT8" s="32">
        <v>5.4785957400700002E-3</v>
      </c>
      <c r="CU8" s="32">
        <v>15.479672984</v>
      </c>
      <c r="CV8" s="32">
        <v>0</v>
      </c>
      <c r="CW8" s="32">
        <v>1.12644220773</v>
      </c>
      <c r="CX8" s="32">
        <v>1534.9048080600001</v>
      </c>
      <c r="CY8" s="32">
        <v>0.75625022817999998</v>
      </c>
      <c r="CZ8" s="32">
        <v>683.19386368100004</v>
      </c>
      <c r="DA8" s="32">
        <v>14021.2768916</v>
      </c>
      <c r="DB8" s="32">
        <v>1567.04313645</v>
      </c>
      <c r="DC8" s="32">
        <f t="shared" si="0"/>
        <v>254.59129870495198</v>
      </c>
      <c r="DD8" s="32">
        <f t="shared" si="1"/>
        <v>236.541234738752</v>
      </c>
    </row>
    <row r="9" spans="1:108" x14ac:dyDescent="0.25">
      <c r="A9" s="34">
        <v>10</v>
      </c>
      <c r="B9" t="s">
        <v>7</v>
      </c>
      <c r="C9" s="32">
        <v>4.2116490733200003</v>
      </c>
      <c r="D9" s="32">
        <v>74.448417550599999</v>
      </c>
      <c r="E9" s="32">
        <v>61.599847001199997</v>
      </c>
      <c r="F9" s="32">
        <v>12.6321317828</v>
      </c>
      <c r="G9" s="32">
        <v>151.78124430099999</v>
      </c>
      <c r="H9" s="32">
        <v>27.046742149300002</v>
      </c>
      <c r="I9" s="32">
        <v>580.55754058000002</v>
      </c>
      <c r="J9" s="32">
        <v>41336.973878199999</v>
      </c>
      <c r="K9" s="32">
        <v>3.16419827</v>
      </c>
      <c r="L9" s="32">
        <v>154.25586200000001</v>
      </c>
      <c r="M9" s="32">
        <v>0.18507083999999999</v>
      </c>
      <c r="N9" s="32">
        <v>305.254569</v>
      </c>
      <c r="O9" s="32">
        <v>462.67394200000001</v>
      </c>
      <c r="P9" s="32">
        <v>287.24754144000002</v>
      </c>
      <c r="Q9" s="32">
        <v>95.347905625899998</v>
      </c>
      <c r="R9" s="32">
        <v>304.37118680899999</v>
      </c>
      <c r="S9" s="32">
        <v>1.0937798999999999</v>
      </c>
      <c r="T9" s="32">
        <v>35.772698900000002</v>
      </c>
      <c r="U9" s="32">
        <v>0.12028651</v>
      </c>
      <c r="V9" s="32">
        <v>263.84781700000002</v>
      </c>
      <c r="W9" s="32">
        <v>300.714676</v>
      </c>
      <c r="X9" s="32">
        <v>55.3031771136</v>
      </c>
      <c r="Y9" s="32">
        <v>3.1116330696099999</v>
      </c>
      <c r="Z9" s="32">
        <v>146.195659457</v>
      </c>
      <c r="AA9" s="32">
        <v>26.651435439699998</v>
      </c>
      <c r="AB9" s="32">
        <v>41075.551286000002</v>
      </c>
      <c r="AC9" s="32">
        <v>114.34252929</v>
      </c>
      <c r="AD9" s="32">
        <v>45.930048597400003</v>
      </c>
      <c r="AE9" s="32">
        <v>24.346085755099999</v>
      </c>
      <c r="AF9" s="32">
        <v>8.5984287404599993</v>
      </c>
      <c r="AG9" s="32">
        <v>0</v>
      </c>
      <c r="AH9" s="32">
        <v>2907.51316086</v>
      </c>
      <c r="AI9" s="32">
        <v>111.405996206</v>
      </c>
      <c r="AJ9" s="32">
        <v>3533.1385454199999</v>
      </c>
      <c r="AK9" s="32">
        <v>17.741300723999998</v>
      </c>
      <c r="AL9" s="32">
        <v>4.3753803480000002</v>
      </c>
      <c r="AM9" s="32">
        <v>6.4465888849999997</v>
      </c>
      <c r="AN9" s="32">
        <v>3.354288657E-2</v>
      </c>
      <c r="AO9" s="32">
        <v>28.822995817999999</v>
      </c>
      <c r="AP9" s="32">
        <v>6.6237303839999997E-2</v>
      </c>
      <c r="AQ9" s="32">
        <v>4.9142489950000003</v>
      </c>
      <c r="AR9" s="32">
        <v>3692.6740465299999</v>
      </c>
      <c r="AS9" s="32">
        <v>6.2953330000000003</v>
      </c>
      <c r="AT9" s="32">
        <v>1.0999437000000001</v>
      </c>
      <c r="AU9" s="32">
        <v>1.3283102</v>
      </c>
      <c r="AV9" s="32">
        <v>0.39482379000000001</v>
      </c>
      <c r="AW9" s="32">
        <v>261.42547999999999</v>
      </c>
      <c r="AX9" s="32">
        <v>0</v>
      </c>
      <c r="AY9" s="32">
        <v>15.469887999999999</v>
      </c>
      <c r="AZ9" s="32">
        <v>5.1957170000000001</v>
      </c>
      <c r="BA9" s="32">
        <v>1.5428067000000001</v>
      </c>
      <c r="BB9" s="32">
        <v>0</v>
      </c>
      <c r="BC9" s="32">
        <v>567.13580000000002</v>
      </c>
      <c r="BD9" s="32">
        <v>77.148079999999993</v>
      </c>
      <c r="BE9" s="32">
        <v>162.45590000000001</v>
      </c>
      <c r="BF9" s="32">
        <v>3.7192135</v>
      </c>
      <c r="BG9" s="32">
        <v>0.44250464</v>
      </c>
      <c r="BH9" s="32">
        <v>1.7512141999999999</v>
      </c>
      <c r="BI9" s="32">
        <v>5.502425E-3</v>
      </c>
      <c r="BJ9" s="32">
        <v>8.6901489999999999</v>
      </c>
      <c r="BK9" s="32">
        <v>0.15553170999999999</v>
      </c>
      <c r="BL9" s="32">
        <v>0.25488469000000002</v>
      </c>
      <c r="BM9" s="32">
        <v>153.40505999999999</v>
      </c>
      <c r="BN9" s="32">
        <v>72.257628668600006</v>
      </c>
      <c r="BO9" s="32">
        <v>61.399384921799999</v>
      </c>
      <c r="BP9" s="32">
        <v>29.541956381799999</v>
      </c>
      <c r="BQ9" s="32">
        <v>82.225873321600005</v>
      </c>
      <c r="BR9" s="32">
        <v>1.7010725180499999</v>
      </c>
      <c r="BS9" s="32">
        <v>0</v>
      </c>
      <c r="BT9" s="32">
        <v>10.4466124758</v>
      </c>
      <c r="BU9" s="32">
        <v>0</v>
      </c>
      <c r="BV9" s="32">
        <v>0</v>
      </c>
      <c r="BW9" s="32">
        <v>3474.6482133099998</v>
      </c>
      <c r="BX9" s="32">
        <v>188.55465125500001</v>
      </c>
      <c r="BY9" s="32">
        <v>0</v>
      </c>
      <c r="BZ9" s="32">
        <v>189.11198642400001</v>
      </c>
      <c r="CA9" s="32">
        <v>3.5622173541800001E-2</v>
      </c>
      <c r="CB9" s="32">
        <v>1918.9564694000001</v>
      </c>
      <c r="CC9" s="32">
        <v>9.3394554045099998E-2</v>
      </c>
      <c r="CD9" s="32">
        <v>2.7776973009700001E-2</v>
      </c>
      <c r="CE9" s="32">
        <v>21.460487498300001</v>
      </c>
      <c r="CF9" s="32">
        <v>0.109289376193</v>
      </c>
      <c r="CG9" s="32">
        <v>5.9271804191500001E-3</v>
      </c>
      <c r="CH9" s="32">
        <v>4.8178869264799999</v>
      </c>
      <c r="CI9" s="32">
        <v>8.1978061877100004</v>
      </c>
      <c r="CJ9" s="32">
        <v>1.29117655442E-2</v>
      </c>
      <c r="CK9" s="32">
        <v>9.75819662882E-4</v>
      </c>
      <c r="CL9" s="32">
        <v>2.1500775012600002</v>
      </c>
      <c r="CM9" s="32">
        <v>2.6414825631700001E-2</v>
      </c>
      <c r="CN9" s="32">
        <v>5.2039020447300004</v>
      </c>
      <c r="CO9" s="32">
        <v>0.41181916605800001</v>
      </c>
      <c r="CP9" s="32">
        <v>3.9044996028400003E-2</v>
      </c>
      <c r="CQ9" s="32">
        <v>37.512952390899997</v>
      </c>
      <c r="CR9" s="32">
        <v>0.118187727012</v>
      </c>
      <c r="CS9" s="32">
        <v>0.22177532739399999</v>
      </c>
      <c r="CT9" s="32">
        <v>1.49986366762E-3</v>
      </c>
      <c r="CU9" s="32">
        <v>5.1691374676199997</v>
      </c>
      <c r="CV9" s="32">
        <v>0</v>
      </c>
      <c r="CW9" s="32">
        <v>0.44863817167199999</v>
      </c>
      <c r="CX9" s="32">
        <v>501.09164041100001</v>
      </c>
      <c r="CY9" s="32">
        <v>0.295010818497</v>
      </c>
      <c r="CZ9" s="32">
        <v>220.82056299000001</v>
      </c>
      <c r="DA9" s="32">
        <v>4609.46929507</v>
      </c>
      <c r="DB9" s="32">
        <v>502.41761112199998</v>
      </c>
      <c r="DC9" s="32">
        <f t="shared" si="0"/>
        <v>72.249953326812403</v>
      </c>
      <c r="DD9" s="32">
        <f t="shared" si="1"/>
        <v>67.432066400332403</v>
      </c>
    </row>
    <row r="10" spans="1:108" x14ac:dyDescent="0.25">
      <c r="A10" s="34">
        <v>11</v>
      </c>
      <c r="B10" t="s">
        <v>8</v>
      </c>
      <c r="C10" s="32">
        <v>0.71544240027700001</v>
      </c>
      <c r="D10" s="32">
        <v>15.711576130699999</v>
      </c>
      <c r="E10" s="32">
        <v>12.6825481374</v>
      </c>
      <c r="F10" s="32">
        <v>2.3076448197200001</v>
      </c>
      <c r="G10" s="32">
        <v>34.582707944299997</v>
      </c>
      <c r="H10" s="32">
        <v>6.1439865825600002</v>
      </c>
      <c r="I10" s="32">
        <v>126.262079114</v>
      </c>
      <c r="J10" s="32">
        <v>9525.6500609300001</v>
      </c>
      <c r="K10" s="32">
        <v>0.82568105000000003</v>
      </c>
      <c r="L10" s="32">
        <v>40.093148999999997</v>
      </c>
      <c r="M10" s="32">
        <v>4.8103371999999998E-2</v>
      </c>
      <c r="N10" s="32">
        <v>79.336011999999997</v>
      </c>
      <c r="O10" s="32">
        <v>120.254242</v>
      </c>
      <c r="P10" s="32">
        <v>57.327159342999998</v>
      </c>
      <c r="Q10" s="32">
        <v>20.7745725511</v>
      </c>
      <c r="R10" s="32">
        <v>75.822955247600007</v>
      </c>
      <c r="S10" s="32">
        <v>0.27653256999999998</v>
      </c>
      <c r="T10" s="32">
        <v>9.0478590000000008</v>
      </c>
      <c r="U10" s="32">
        <v>3.0423723999999999E-2</v>
      </c>
      <c r="V10" s="32">
        <v>66.733699999999999</v>
      </c>
      <c r="W10" s="32">
        <v>76.058869999999999</v>
      </c>
      <c r="X10" s="32">
        <v>12.6828089937</v>
      </c>
      <c r="Y10" s="32">
        <v>0.71546091709899995</v>
      </c>
      <c r="Z10" s="32">
        <v>33.481041765800001</v>
      </c>
      <c r="AA10" s="32">
        <v>6.1439489077999996</v>
      </c>
      <c r="AB10" s="32">
        <v>9525.6547879999998</v>
      </c>
      <c r="AC10" s="32">
        <v>26.681950910000001</v>
      </c>
      <c r="AD10" s="32">
        <v>10.1092473476</v>
      </c>
      <c r="AE10" s="32">
        <v>5.6263027680200004</v>
      </c>
      <c r="AF10" s="32">
        <v>1.93869251159</v>
      </c>
      <c r="AG10" s="32">
        <v>0</v>
      </c>
      <c r="AH10" s="32">
        <v>671.99138168900004</v>
      </c>
      <c r="AI10" s="32">
        <v>25.671477124500001</v>
      </c>
      <c r="AJ10" s="32">
        <v>797.96881933500003</v>
      </c>
      <c r="AK10" s="32">
        <v>4.265559702</v>
      </c>
      <c r="AL10" s="32">
        <v>1.0475799964000001</v>
      </c>
      <c r="AM10" s="32">
        <v>1.540961861</v>
      </c>
      <c r="AN10" s="32">
        <v>8.4815631400000004E-3</v>
      </c>
      <c r="AO10" s="32">
        <v>6.839648102</v>
      </c>
      <c r="AP10" s="32">
        <v>1.50099498E-2</v>
      </c>
      <c r="AQ10" s="32">
        <v>1.251621469</v>
      </c>
      <c r="AR10" s="32">
        <v>836.74275862699994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12.012829100099999</v>
      </c>
      <c r="BO10" s="32">
        <v>10.1092342887</v>
      </c>
      <c r="BP10" s="32">
        <v>5.6263098839900003</v>
      </c>
      <c r="BQ10" s="32">
        <v>19.150391998100002</v>
      </c>
      <c r="BR10" s="32">
        <v>0.36149779494200002</v>
      </c>
      <c r="BS10" s="32">
        <v>0</v>
      </c>
      <c r="BT10" s="32">
        <v>2.01722922106</v>
      </c>
      <c r="BU10" s="32">
        <v>0</v>
      </c>
      <c r="BV10" s="32">
        <v>0</v>
      </c>
      <c r="BW10" s="32">
        <v>671.99091172199996</v>
      </c>
      <c r="BX10" s="32">
        <v>25.671430410700001</v>
      </c>
      <c r="BY10" s="32">
        <v>0</v>
      </c>
      <c r="BZ10" s="32">
        <v>40.539153603499997</v>
      </c>
      <c r="CA10" s="32">
        <v>8.5703476587100005E-3</v>
      </c>
      <c r="CB10" s="32">
        <v>429.97332071099999</v>
      </c>
      <c r="CC10" s="32">
        <v>1.72938430235E-2</v>
      </c>
      <c r="CD10" s="32">
        <v>4.8691902514799998E-3</v>
      </c>
      <c r="CE10" s="32">
        <v>4.26551116055</v>
      </c>
      <c r="CF10" s="32">
        <v>2.3984681611500001E-2</v>
      </c>
      <c r="CG10" s="32">
        <v>1.0889624591500001E-3</v>
      </c>
      <c r="CH10" s="32">
        <v>1.04757283286</v>
      </c>
      <c r="CI10" s="32">
        <v>1.5409661030399999</v>
      </c>
      <c r="CJ10" s="32">
        <v>3.1088932830100001E-3</v>
      </c>
      <c r="CK10" s="32">
        <v>2.34642586273E-4</v>
      </c>
      <c r="CL10" s="32">
        <v>0.48133098781299999</v>
      </c>
      <c r="CM10" s="32">
        <v>6.3658701811500004E-3</v>
      </c>
      <c r="CN10" s="32">
        <v>0.86594099900999999</v>
      </c>
      <c r="CO10" s="32">
        <v>9.9309276404299998E-2</v>
      </c>
      <c r="CP10" s="32">
        <v>8.4817406767199992E-3</v>
      </c>
      <c r="CQ10" s="32">
        <v>6.8396457143799996</v>
      </c>
      <c r="CR10" s="32">
        <v>2.85427459663E-2</v>
      </c>
      <c r="CS10" s="32">
        <v>1.50098404748E-2</v>
      </c>
      <c r="CT10" s="32">
        <v>3.25009745483E-4</v>
      </c>
      <c r="CU10" s="32">
        <v>1.25161496581</v>
      </c>
      <c r="CV10" s="32">
        <v>0</v>
      </c>
      <c r="CW10" s="32">
        <v>4.1917422372299999E-2</v>
      </c>
      <c r="CX10" s="32">
        <v>114.842853199</v>
      </c>
      <c r="CY10" s="32">
        <v>1.07661817403E-2</v>
      </c>
      <c r="CZ10" s="32">
        <v>48.529723234800002</v>
      </c>
      <c r="DA10" s="32">
        <v>1033.0559676299999</v>
      </c>
      <c r="DB10" s="32">
        <v>113.595528578</v>
      </c>
      <c r="DC10" s="32">
        <f t="shared" si="0"/>
        <v>13.717187391981518</v>
      </c>
      <c r="DD10" s="32">
        <f t="shared" si="1"/>
        <v>12.669614559121518</v>
      </c>
    </row>
    <row r="11" spans="1:108" x14ac:dyDescent="0.25">
      <c r="A11" s="34">
        <v>12</v>
      </c>
      <c r="B11" t="s">
        <v>9</v>
      </c>
      <c r="C11" s="32">
        <v>69.837105841600007</v>
      </c>
      <c r="D11" s="32">
        <v>1161.4692565099999</v>
      </c>
      <c r="E11" s="32">
        <v>914.62820129199997</v>
      </c>
      <c r="F11" s="32">
        <v>216.213646754</v>
      </c>
      <c r="G11" s="32">
        <v>2086.4526604799998</v>
      </c>
      <c r="H11" s="32">
        <v>403.96631714699998</v>
      </c>
      <c r="I11" s="32">
        <v>8930.9838316700007</v>
      </c>
      <c r="J11" s="32">
        <v>485733.24109999998</v>
      </c>
      <c r="K11" s="32">
        <v>49.364767358999998</v>
      </c>
      <c r="L11" s="32">
        <v>3321.2946499999998</v>
      </c>
      <c r="M11" s="32">
        <v>4.3788768489000001</v>
      </c>
      <c r="N11" s="32">
        <v>7576.4816868999997</v>
      </c>
      <c r="O11" s="32">
        <v>10947.1461796</v>
      </c>
      <c r="P11" s="32">
        <v>4538.28840743</v>
      </c>
      <c r="Q11" s="32">
        <v>1460.5326514999999</v>
      </c>
      <c r="R11" s="32">
        <v>5236.66944375</v>
      </c>
      <c r="S11" s="32">
        <v>13.626436010999999</v>
      </c>
      <c r="T11" s="32">
        <v>517.40445929999998</v>
      </c>
      <c r="U11" s="32">
        <v>1.911821564</v>
      </c>
      <c r="V11" s="32">
        <v>4248.5244683000001</v>
      </c>
      <c r="W11" s="32">
        <v>4779.560931</v>
      </c>
      <c r="X11" s="32">
        <v>765.58402039600003</v>
      </c>
      <c r="Y11" s="32">
        <v>44.132488788800003</v>
      </c>
      <c r="Z11" s="32">
        <v>1992.30940983</v>
      </c>
      <c r="AA11" s="32">
        <v>395.18472214000002</v>
      </c>
      <c r="AB11" s="32">
        <v>479472.21618400002</v>
      </c>
      <c r="AC11" s="32">
        <v>1398.00290356</v>
      </c>
      <c r="AD11" s="32">
        <v>690.02552810099996</v>
      </c>
      <c r="AE11" s="32">
        <v>387.36143425900002</v>
      </c>
      <c r="AF11" s="32">
        <v>125.893749619</v>
      </c>
      <c r="AG11" s="32">
        <v>0</v>
      </c>
      <c r="AH11" s="32">
        <v>46347.4591038</v>
      </c>
      <c r="AI11" s="32">
        <v>1685.40055517</v>
      </c>
      <c r="AJ11" s="32">
        <v>53155.607393500002</v>
      </c>
      <c r="AK11" s="32">
        <v>144.76144583000001</v>
      </c>
      <c r="AL11" s="32">
        <v>34.568652179200001</v>
      </c>
      <c r="AM11" s="32">
        <v>57.4699399211</v>
      </c>
      <c r="AN11" s="32">
        <v>0.55328988039299998</v>
      </c>
      <c r="AO11" s="32">
        <v>230.42361026200001</v>
      </c>
      <c r="AP11" s="32">
        <v>0.78726791956700004</v>
      </c>
      <c r="AQ11" s="32">
        <v>52.4042753855</v>
      </c>
      <c r="AR11" s="32">
        <v>55061.060631</v>
      </c>
      <c r="AS11" s="32">
        <v>149.04426697</v>
      </c>
      <c r="AT11" s="32">
        <v>25.704001161000001</v>
      </c>
      <c r="AU11" s="32">
        <v>31.168876006000001</v>
      </c>
      <c r="AV11" s="32">
        <v>8.7821259339999997</v>
      </c>
      <c r="AW11" s="32">
        <v>6260.9069049999998</v>
      </c>
      <c r="AX11" s="32">
        <v>0</v>
      </c>
      <c r="AY11" s="32">
        <v>373.70615826</v>
      </c>
      <c r="AZ11" s="32">
        <v>115.14376079</v>
      </c>
      <c r="BA11" s="32">
        <v>36.448508957000001</v>
      </c>
      <c r="BB11" s="32">
        <v>0</v>
      </c>
      <c r="BC11" s="32">
        <v>12325.838812</v>
      </c>
      <c r="BD11" s="32">
        <v>1951.9772723000001</v>
      </c>
      <c r="BE11" s="32">
        <v>3830.673241</v>
      </c>
      <c r="BF11" s="32">
        <v>84.351038520000003</v>
      </c>
      <c r="BG11" s="32">
        <v>10.068032138</v>
      </c>
      <c r="BH11" s="32">
        <v>39.80864047</v>
      </c>
      <c r="BI11" s="32">
        <v>0.12479631673</v>
      </c>
      <c r="BJ11" s="32">
        <v>197.54026395</v>
      </c>
      <c r="BK11" s="32">
        <v>4.0008622113000003</v>
      </c>
      <c r="BL11" s="32">
        <v>5.8617574320000001</v>
      </c>
      <c r="BM11" s="32">
        <v>3521.9501037999999</v>
      </c>
      <c r="BN11" s="32">
        <v>1252.9932820900001</v>
      </c>
      <c r="BO11" s="32">
        <v>1063.7290316000001</v>
      </c>
      <c r="BP11" s="32">
        <v>502.505211186</v>
      </c>
      <c r="BQ11" s="32">
        <v>1492.9888249200001</v>
      </c>
      <c r="BR11" s="32">
        <v>34.769326064700003</v>
      </c>
      <c r="BS11" s="32">
        <v>0</v>
      </c>
      <c r="BT11" s="32">
        <v>168.63246058199999</v>
      </c>
      <c r="BU11" s="32">
        <v>0</v>
      </c>
      <c r="BV11" s="32">
        <v>0</v>
      </c>
      <c r="BW11" s="32">
        <v>58673.277526099999</v>
      </c>
      <c r="BX11" s="32">
        <v>3637.3736621500002</v>
      </c>
      <c r="BY11" s="32">
        <v>0</v>
      </c>
      <c r="BZ11" s="32">
        <v>2955.6922345399998</v>
      </c>
      <c r="CA11" s="32">
        <v>0.30634767999399998</v>
      </c>
      <c r="CB11" s="32">
        <v>31666.3736298</v>
      </c>
      <c r="CC11" s="32">
        <v>1.11482529065</v>
      </c>
      <c r="CD11" s="32">
        <v>0.34923362950699999</v>
      </c>
      <c r="CE11" s="32">
        <v>229.11420836299999</v>
      </c>
      <c r="CF11" s="32">
        <v>1.0819868724699999</v>
      </c>
      <c r="CG11" s="32">
        <v>7.1324359340800003E-2</v>
      </c>
      <c r="CH11" s="32">
        <v>44.636559759400001</v>
      </c>
      <c r="CI11" s="32">
        <v>97.278415958899998</v>
      </c>
      <c r="CJ11" s="32">
        <v>0.111340295991</v>
      </c>
      <c r="CK11" s="32">
        <v>8.3760312317399995E-3</v>
      </c>
      <c r="CL11" s="32">
        <v>20.721821114400001</v>
      </c>
      <c r="CM11" s="32">
        <v>0.22847667681100001</v>
      </c>
      <c r="CN11" s="32">
        <v>68.670353893599994</v>
      </c>
      <c r="CO11" s="32">
        <v>3.56970060493</v>
      </c>
      <c r="CP11" s="32">
        <v>0.67808418357800004</v>
      </c>
      <c r="CQ11" s="32">
        <v>427.95752088</v>
      </c>
      <c r="CR11" s="32">
        <v>1.02960562107</v>
      </c>
      <c r="CS11" s="32">
        <v>4.7881678935099998</v>
      </c>
      <c r="CT11" s="32">
        <v>1.4996778481100001E-2</v>
      </c>
      <c r="CU11" s="32">
        <v>58.265887092500002</v>
      </c>
      <c r="CV11" s="32">
        <v>0</v>
      </c>
      <c r="CW11" s="32">
        <v>9.6933295515700006</v>
      </c>
      <c r="CX11" s="32">
        <v>8095.9446858800002</v>
      </c>
      <c r="CY11" s="32">
        <v>5.9016780528100004</v>
      </c>
      <c r="CZ11" s="32">
        <v>3239.4292111700001</v>
      </c>
      <c r="DA11" s="32">
        <v>74309.275371600001</v>
      </c>
      <c r="DB11" s="32">
        <v>7815.8313849100005</v>
      </c>
      <c r="DC11" s="32">
        <f t="shared" si="0"/>
        <v>804.45295703838804</v>
      </c>
      <c r="DD11" s="32">
        <f t="shared" si="1"/>
        <v>759.81639727898801</v>
      </c>
    </row>
    <row r="12" spans="1:108" x14ac:dyDescent="0.25">
      <c r="A12" s="34">
        <v>13</v>
      </c>
      <c r="B12" t="s">
        <v>10</v>
      </c>
      <c r="C12" s="32">
        <v>57.118188787599998</v>
      </c>
      <c r="D12" s="32">
        <v>848.04763530100001</v>
      </c>
      <c r="E12" s="32">
        <v>692.48885850700003</v>
      </c>
      <c r="F12" s="32">
        <v>171.229283525</v>
      </c>
      <c r="G12" s="32">
        <v>1455.1603465600001</v>
      </c>
      <c r="H12" s="32">
        <v>280.59433792800002</v>
      </c>
      <c r="I12" s="32">
        <v>6493.5703494999998</v>
      </c>
      <c r="J12" s="32">
        <v>358765.85235399997</v>
      </c>
      <c r="K12" s="32">
        <v>29.3942547925</v>
      </c>
      <c r="L12" s="32">
        <v>1774.9168902199999</v>
      </c>
      <c r="M12" s="32">
        <v>2.3400798406100001</v>
      </c>
      <c r="N12" s="32">
        <v>4045.8928485299998</v>
      </c>
      <c r="O12" s="32">
        <v>5850.2083182799997</v>
      </c>
      <c r="P12" s="32">
        <v>3500.3295870000002</v>
      </c>
      <c r="Q12" s="32">
        <v>1061.2444424400001</v>
      </c>
      <c r="R12" s="32">
        <v>3080.88512051</v>
      </c>
      <c r="S12" s="32">
        <v>9.6118595750000004</v>
      </c>
      <c r="T12" s="32">
        <v>348.52375003999998</v>
      </c>
      <c r="U12" s="32">
        <v>1.2878027347200001</v>
      </c>
      <c r="V12" s="32">
        <v>2861.3751664400002</v>
      </c>
      <c r="W12" s="32">
        <v>3219.5063870899999</v>
      </c>
      <c r="X12" s="32">
        <v>534.07078793799997</v>
      </c>
      <c r="Y12" s="32">
        <v>30.327394937299999</v>
      </c>
      <c r="Z12" s="32">
        <v>1383.4606975900001</v>
      </c>
      <c r="AA12" s="32">
        <v>272.153197229</v>
      </c>
      <c r="AB12" s="32">
        <v>352142.88906299998</v>
      </c>
      <c r="AC12" s="32">
        <v>957.44743591300005</v>
      </c>
      <c r="AD12" s="32">
        <v>504.75751823500002</v>
      </c>
      <c r="AE12" s="32">
        <v>248.77221352800001</v>
      </c>
      <c r="AF12" s="32">
        <v>89.651122033999997</v>
      </c>
      <c r="AG12" s="32">
        <v>0</v>
      </c>
      <c r="AH12" s="32">
        <v>29885.335828499999</v>
      </c>
      <c r="AI12" s="32">
        <v>962.34026311800005</v>
      </c>
      <c r="AJ12" s="32">
        <v>37595.288688200002</v>
      </c>
      <c r="AK12" s="32">
        <v>143.29765258</v>
      </c>
      <c r="AL12" s="32">
        <v>35.372731908900001</v>
      </c>
      <c r="AM12" s="32">
        <v>53.870468992100001</v>
      </c>
      <c r="AN12" s="32">
        <v>0.36371953147500002</v>
      </c>
      <c r="AO12" s="32">
        <v>231.30418228799999</v>
      </c>
      <c r="AP12" s="32">
        <v>0.51520944168899996</v>
      </c>
      <c r="AQ12" s="32">
        <v>34.798147304300002</v>
      </c>
      <c r="AR12" s="32">
        <v>38908.7903104</v>
      </c>
      <c r="AS12" s="32">
        <v>158.41851815999999</v>
      </c>
      <c r="AT12" s="32">
        <v>26.790942069</v>
      </c>
      <c r="AU12" s="32">
        <v>32.697157644999997</v>
      </c>
      <c r="AV12" s="32">
        <v>8.4415235370000001</v>
      </c>
      <c r="AW12" s="32">
        <v>6622.9623823000002</v>
      </c>
      <c r="AX12" s="32">
        <v>0</v>
      </c>
      <c r="AY12" s="32">
        <v>409.08119998000001</v>
      </c>
      <c r="AZ12" s="32">
        <v>126.54806941</v>
      </c>
      <c r="BA12" s="32">
        <v>38.554332123999998</v>
      </c>
      <c r="BB12" s="32">
        <v>0</v>
      </c>
      <c r="BC12" s="32">
        <v>13269.213760000001</v>
      </c>
      <c r="BD12" s="32">
        <v>2422.7423463999999</v>
      </c>
      <c r="BE12" s="32">
        <v>4086.5919951000001</v>
      </c>
      <c r="BF12" s="32">
        <v>76.003782896999994</v>
      </c>
      <c r="BG12" s="32">
        <v>9.1616918490000003</v>
      </c>
      <c r="BH12" s="32">
        <v>36.096801505000002</v>
      </c>
      <c r="BI12" s="32">
        <v>0.11244109919</v>
      </c>
      <c r="BJ12" s="32">
        <v>179.12820123</v>
      </c>
      <c r="BK12" s="32">
        <v>5.1536931043000003</v>
      </c>
      <c r="BL12" s="32">
        <v>5.8945172167999997</v>
      </c>
      <c r="BM12" s="32">
        <v>3570.0952711999998</v>
      </c>
      <c r="BN12" s="32">
        <v>1065.77566598</v>
      </c>
      <c r="BO12" s="32">
        <v>913.83433810600002</v>
      </c>
      <c r="BP12" s="32">
        <v>375.31944850999997</v>
      </c>
      <c r="BQ12" s="32">
        <v>962.81268914600003</v>
      </c>
      <c r="BR12" s="32">
        <v>23.007678375800001</v>
      </c>
      <c r="BS12" s="32">
        <v>0</v>
      </c>
      <c r="BT12" s="32">
        <v>131.83346659200001</v>
      </c>
      <c r="BU12" s="32">
        <v>0</v>
      </c>
      <c r="BV12" s="32">
        <v>0</v>
      </c>
      <c r="BW12" s="32">
        <v>43154.532621099999</v>
      </c>
      <c r="BX12" s="32">
        <v>3385.0774795900002</v>
      </c>
      <c r="BY12" s="32">
        <v>0</v>
      </c>
      <c r="BZ12" s="32">
        <v>2161.4234774500001</v>
      </c>
      <c r="CA12" s="32">
        <v>0.29745503246900001</v>
      </c>
      <c r="CB12" s="32">
        <v>21964.3023565</v>
      </c>
      <c r="CC12" s="32">
        <v>1.04029804662</v>
      </c>
      <c r="CD12" s="32">
        <v>0.32293377556500003</v>
      </c>
      <c r="CE12" s="32">
        <v>219.301123166</v>
      </c>
      <c r="CF12" s="32">
        <v>1.02806923473</v>
      </c>
      <c r="CG12" s="32">
        <v>6.6438729927899995E-2</v>
      </c>
      <c r="CH12" s="32">
        <v>44.5342393066</v>
      </c>
      <c r="CI12" s="32">
        <v>89.967615767200002</v>
      </c>
      <c r="CJ12" s="32">
        <v>0.10758813012</v>
      </c>
      <c r="CK12" s="32">
        <v>8.1605115972699996E-3</v>
      </c>
      <c r="CL12" s="32">
        <v>19.747354105399999</v>
      </c>
      <c r="CM12" s="32">
        <v>0.219573056037</v>
      </c>
      <c r="CN12" s="32">
        <v>62.721072443300002</v>
      </c>
      <c r="CO12" s="32">
        <v>3.4174216411599998</v>
      </c>
      <c r="CP12" s="32">
        <v>0.47616064412600001</v>
      </c>
      <c r="CQ12" s="32">
        <v>410.43074666899997</v>
      </c>
      <c r="CR12" s="32">
        <v>0.97684761047400004</v>
      </c>
      <c r="CS12" s="32">
        <v>5.6688862573399996</v>
      </c>
      <c r="CT12" s="32">
        <v>1.4341859444800001E-2</v>
      </c>
      <c r="CU12" s="32">
        <v>40.692645817699997</v>
      </c>
      <c r="CV12" s="32">
        <v>0</v>
      </c>
      <c r="CW12" s="32">
        <v>8.79690448763</v>
      </c>
      <c r="CX12" s="32">
        <v>5555.1950974700003</v>
      </c>
      <c r="CY12" s="32">
        <v>6.3494981205999999</v>
      </c>
      <c r="CZ12" s="32">
        <v>2328.48130507</v>
      </c>
      <c r="DA12" s="32">
        <v>51548.577106600002</v>
      </c>
      <c r="DB12" s="32">
        <v>5501.3110418200004</v>
      </c>
      <c r="DC12" s="32">
        <f t="shared" si="0"/>
        <v>770.3787718102659</v>
      </c>
      <c r="DD12" s="32">
        <f t="shared" si="1"/>
        <v>725.84453250366596</v>
      </c>
    </row>
    <row r="13" spans="1:108" x14ac:dyDescent="0.25">
      <c r="A13" s="34">
        <v>16</v>
      </c>
      <c r="B13" t="s">
        <v>12</v>
      </c>
      <c r="C13" s="32">
        <v>12.2479538528</v>
      </c>
      <c r="D13" s="32">
        <v>196.546333498</v>
      </c>
      <c r="E13" s="32">
        <v>162.663562111</v>
      </c>
      <c r="F13" s="32">
        <v>39.623971312800002</v>
      </c>
      <c r="G13" s="32">
        <v>438.55851761600002</v>
      </c>
      <c r="H13" s="32">
        <v>63.864615734899999</v>
      </c>
      <c r="I13" s="32">
        <v>1784.5098566199999</v>
      </c>
      <c r="J13" s="32">
        <v>126772.783302</v>
      </c>
      <c r="K13" s="32">
        <v>3.5950440817199998</v>
      </c>
      <c r="L13" s="32">
        <v>208.56693386800001</v>
      </c>
      <c r="M13" s="32">
        <v>0.30778461468000001</v>
      </c>
      <c r="N13" s="32">
        <v>557.30202416600002</v>
      </c>
      <c r="O13" s="32">
        <v>769.46724850999999</v>
      </c>
      <c r="P13" s="32">
        <v>902.84801153199999</v>
      </c>
      <c r="Q13" s="32">
        <v>293.23071647900002</v>
      </c>
      <c r="R13" s="32">
        <v>542.60858047900001</v>
      </c>
      <c r="S13" s="32">
        <v>2.4429010960999999</v>
      </c>
      <c r="T13" s="32">
        <v>81.396556459999999</v>
      </c>
      <c r="U13" s="32">
        <v>0.33664858279999998</v>
      </c>
      <c r="V13" s="32">
        <v>757.78017769999997</v>
      </c>
      <c r="W13" s="32">
        <v>841.62180079999996</v>
      </c>
      <c r="X13" s="32">
        <v>138.796511498</v>
      </c>
      <c r="Y13" s="32">
        <v>8.2336137587899998</v>
      </c>
      <c r="Z13" s="32">
        <v>427.62094024300001</v>
      </c>
      <c r="AA13" s="32">
        <v>62.629537236899999</v>
      </c>
      <c r="AB13" s="32">
        <v>125754.630464</v>
      </c>
      <c r="AC13" s="32">
        <v>252.64411590899999</v>
      </c>
      <c r="AD13" s="32">
        <v>139.55992815600001</v>
      </c>
      <c r="AE13" s="32">
        <v>56.112272158800003</v>
      </c>
      <c r="AF13" s="32">
        <v>26.107568242500001</v>
      </c>
      <c r="AG13" s="32">
        <v>0</v>
      </c>
      <c r="AH13" s="32">
        <v>6722.0883235399997</v>
      </c>
      <c r="AI13" s="32">
        <v>235.81975789000001</v>
      </c>
      <c r="AJ13" s="32">
        <v>10849.6289012</v>
      </c>
      <c r="AK13" s="32">
        <v>73.797454389699993</v>
      </c>
      <c r="AL13" s="32">
        <v>18.590520340699999</v>
      </c>
      <c r="AM13" s="32">
        <v>26.106171893500001</v>
      </c>
      <c r="AN13" s="32">
        <v>9.1783467821100001E-2</v>
      </c>
      <c r="AO13" s="32">
        <v>121.175175659</v>
      </c>
      <c r="AP13" s="32">
        <v>0.14116170986099999</v>
      </c>
      <c r="AQ13" s="32">
        <v>9.2594315877700009</v>
      </c>
      <c r="AR13" s="32">
        <v>11184.526105999999</v>
      </c>
      <c r="AS13" s="32">
        <v>23.866554359999999</v>
      </c>
      <c r="AT13" s="32">
        <v>4.0143518399999998</v>
      </c>
      <c r="AU13" s="32">
        <v>4.90813378</v>
      </c>
      <c r="AV13" s="32">
        <v>1.235074051</v>
      </c>
      <c r="AW13" s="32">
        <v>1018.209819</v>
      </c>
      <c r="AX13" s="32">
        <v>0</v>
      </c>
      <c r="AY13" s="32">
        <v>62.117190600000001</v>
      </c>
      <c r="AZ13" s="32">
        <v>21.348778530000001</v>
      </c>
      <c r="BA13" s="32">
        <v>5.8013483600000004</v>
      </c>
      <c r="BB13" s="32">
        <v>0</v>
      </c>
      <c r="BC13" s="32">
        <v>2218.7066490000002</v>
      </c>
      <c r="BD13" s="32">
        <v>428.53923600000002</v>
      </c>
      <c r="BE13" s="32">
        <v>615.90993800000001</v>
      </c>
      <c r="BF13" s="32">
        <v>11.526800250000001</v>
      </c>
      <c r="BG13" s="32">
        <v>1.3956112789999999</v>
      </c>
      <c r="BH13" s="32">
        <v>5.5025730599999996</v>
      </c>
      <c r="BI13" s="32">
        <v>1.705428921E-2</v>
      </c>
      <c r="BJ13" s="32">
        <v>27.307113220000002</v>
      </c>
      <c r="BK13" s="32">
        <v>0.81073510999999998</v>
      </c>
      <c r="BL13" s="32">
        <v>0.88855099800000004</v>
      </c>
      <c r="BM13" s="32">
        <v>530.72152800000003</v>
      </c>
      <c r="BN13" s="32">
        <v>234.653749817</v>
      </c>
      <c r="BO13" s="32">
        <v>201.67730390400001</v>
      </c>
      <c r="BP13" s="32">
        <v>77.460822032099998</v>
      </c>
      <c r="BQ13" s="32">
        <v>221.815908992</v>
      </c>
      <c r="BR13" s="32">
        <v>4.1180108669299997</v>
      </c>
      <c r="BS13" s="32">
        <v>0</v>
      </c>
      <c r="BT13" s="32">
        <v>32.552930581600002</v>
      </c>
      <c r="BU13" s="32">
        <v>0</v>
      </c>
      <c r="BV13" s="32">
        <v>0</v>
      </c>
      <c r="BW13" s="32">
        <v>8940.7852545999995</v>
      </c>
      <c r="BX13" s="32">
        <v>664.356410439</v>
      </c>
      <c r="BY13" s="32">
        <v>0</v>
      </c>
      <c r="BZ13" s="32">
        <v>580.12333068400005</v>
      </c>
      <c r="CA13" s="32">
        <v>0.14798994767500001</v>
      </c>
      <c r="CB13" s="32">
        <v>5632.2717370099999</v>
      </c>
      <c r="CC13" s="32">
        <v>0.36024234184999998</v>
      </c>
      <c r="CD13" s="32">
        <v>0.105478284517</v>
      </c>
      <c r="CE13" s="32">
        <v>85.324921623700007</v>
      </c>
      <c r="CF13" s="32">
        <v>0.44113750165299997</v>
      </c>
      <c r="CG13" s="32">
        <v>2.2806654874899999E-2</v>
      </c>
      <c r="CH13" s="32">
        <v>19.986069383899999</v>
      </c>
      <c r="CI13" s="32">
        <v>31.6087174727</v>
      </c>
      <c r="CJ13" s="32">
        <v>5.3579196978899998E-2</v>
      </c>
      <c r="CK13" s="32">
        <v>4.0572711370799996E-3</v>
      </c>
      <c r="CL13" s="32">
        <v>8.7284087687799996</v>
      </c>
      <c r="CM13" s="32">
        <v>0.109468724372</v>
      </c>
      <c r="CN13" s="32">
        <v>19.4361193483</v>
      </c>
      <c r="CO13" s="32">
        <v>1.7050927810200001</v>
      </c>
      <c r="CP13" s="32">
        <v>0.10883674736899999</v>
      </c>
      <c r="CQ13" s="32">
        <v>148.48193845099999</v>
      </c>
      <c r="CR13" s="32">
        <v>0.48828330987000002</v>
      </c>
      <c r="CS13" s="32">
        <v>0.95187985655700003</v>
      </c>
      <c r="CT13" s="32">
        <v>6.0489215621800001E-3</v>
      </c>
      <c r="CU13" s="32">
        <v>10.14803508</v>
      </c>
      <c r="CV13" s="32">
        <v>0</v>
      </c>
      <c r="CW13" s="32">
        <v>1.4098380454999999</v>
      </c>
      <c r="CX13" s="32">
        <v>1485.0596991</v>
      </c>
      <c r="CY13" s="32">
        <v>1.0894045389</v>
      </c>
      <c r="CZ13" s="32">
        <v>655.52840771700005</v>
      </c>
      <c r="DA13" s="32">
        <v>13326.262527700001</v>
      </c>
      <c r="DB13" s="32">
        <v>1550.8251450600001</v>
      </c>
      <c r="DC13" s="32">
        <f t="shared" si="0"/>
        <v>286.46236353522602</v>
      </c>
      <c r="DD13" s="32">
        <f t="shared" si="1"/>
        <v>266.47629415132604</v>
      </c>
    </row>
    <row r="14" spans="1:108" x14ac:dyDescent="0.25">
      <c r="A14" s="34">
        <v>17</v>
      </c>
      <c r="B14" t="s">
        <v>13</v>
      </c>
      <c r="C14" s="32">
        <v>36.746895052299998</v>
      </c>
      <c r="D14" s="32">
        <v>635.47569927899997</v>
      </c>
      <c r="E14" s="32">
        <v>541.314508703</v>
      </c>
      <c r="F14" s="32">
        <v>111.165317844</v>
      </c>
      <c r="G14" s="32">
        <v>1207.0015298400001</v>
      </c>
      <c r="H14" s="32">
        <v>199.95820764000001</v>
      </c>
      <c r="I14" s="32">
        <v>5004.0380870700001</v>
      </c>
      <c r="J14" s="32">
        <v>361991.36098</v>
      </c>
      <c r="K14" s="32">
        <v>16.5017188492</v>
      </c>
      <c r="L14" s="32">
        <v>811.96381997799995</v>
      </c>
      <c r="M14" s="32">
        <v>1.0178025799699999</v>
      </c>
      <c r="N14" s="32">
        <v>1716.03762964</v>
      </c>
      <c r="O14" s="32">
        <v>2544.5000677799999</v>
      </c>
      <c r="P14" s="32">
        <v>2550.0160166599999</v>
      </c>
      <c r="Q14" s="32">
        <v>828.12343093699997</v>
      </c>
      <c r="R14" s="32">
        <v>1997.39619414</v>
      </c>
      <c r="S14" s="32">
        <v>6.6519746668000002</v>
      </c>
      <c r="T14" s="32">
        <v>218.73505919999999</v>
      </c>
      <c r="U14" s="32">
        <v>0.76896386417999996</v>
      </c>
      <c r="V14" s="32">
        <v>1697.0242458</v>
      </c>
      <c r="W14" s="32">
        <v>1922.4092510999999</v>
      </c>
      <c r="X14" s="32">
        <v>490.30608978200002</v>
      </c>
      <c r="Y14" s="32">
        <v>28.329762625200001</v>
      </c>
      <c r="Z14" s="32">
        <v>1173.4940821800001</v>
      </c>
      <c r="AA14" s="32">
        <v>197.59185347299999</v>
      </c>
      <c r="AB14" s="32">
        <v>359801.73034900002</v>
      </c>
      <c r="AC14" s="32">
        <v>966.70067319099996</v>
      </c>
      <c r="AD14" s="32">
        <v>435.45557649400001</v>
      </c>
      <c r="AE14" s="32">
        <v>190.59552772500001</v>
      </c>
      <c r="AF14" s="32">
        <v>77.284198462600003</v>
      </c>
      <c r="AG14" s="32">
        <v>0</v>
      </c>
      <c r="AH14" s="32">
        <v>22620.945779999998</v>
      </c>
      <c r="AI14" s="32">
        <v>1012.8725505</v>
      </c>
      <c r="AJ14" s="32">
        <v>30871.947904799999</v>
      </c>
      <c r="AK14" s="32">
        <v>154.43602911400001</v>
      </c>
      <c r="AL14" s="32">
        <v>38.206676536499998</v>
      </c>
      <c r="AM14" s="32">
        <v>55.3930251524</v>
      </c>
      <c r="AN14" s="32">
        <v>0.22515656463799999</v>
      </c>
      <c r="AO14" s="32">
        <v>254.50366005800001</v>
      </c>
      <c r="AP14" s="32">
        <v>1.0956266140399999</v>
      </c>
      <c r="AQ14" s="32">
        <v>40.441856500699998</v>
      </c>
      <c r="AR14" s="32">
        <v>31951.334362099999</v>
      </c>
      <c r="AS14" s="32">
        <v>51.009879294999998</v>
      </c>
      <c r="AT14" s="32">
        <v>8.4172698075000003</v>
      </c>
      <c r="AU14" s="32">
        <v>10.3571841214</v>
      </c>
      <c r="AV14" s="32">
        <v>2.3661588182000002</v>
      </c>
      <c r="AW14" s="32">
        <v>2189.7624664</v>
      </c>
      <c r="AX14" s="32">
        <v>0</v>
      </c>
      <c r="AY14" s="32">
        <v>136.39742432</v>
      </c>
      <c r="AZ14" s="32">
        <v>43.051906473000003</v>
      </c>
      <c r="BA14" s="32">
        <v>12.3477933965</v>
      </c>
      <c r="BB14" s="32">
        <v>0</v>
      </c>
      <c r="BC14" s="32">
        <v>4414.5140070999996</v>
      </c>
      <c r="BD14" s="32">
        <v>923.93517042999997</v>
      </c>
      <c r="BE14" s="32">
        <v>1317.6894690300001</v>
      </c>
      <c r="BF14" s="32">
        <v>21.238997144999999</v>
      </c>
      <c r="BG14" s="32">
        <v>2.6088660370999999</v>
      </c>
      <c r="BH14" s="32">
        <v>10.2613120431</v>
      </c>
      <c r="BI14" s="32">
        <v>3.1421235073999999E-2</v>
      </c>
      <c r="BJ14" s="32">
        <v>50.927472354999999</v>
      </c>
      <c r="BK14" s="32">
        <v>1.9757809814</v>
      </c>
      <c r="BL14" s="32">
        <v>1.8027787805</v>
      </c>
      <c r="BM14" s="32">
        <v>1081.17819067</v>
      </c>
      <c r="BN14" s="32">
        <v>666.57888875200001</v>
      </c>
      <c r="BO14" s="32">
        <v>571.850238139</v>
      </c>
      <c r="BP14" s="32">
        <v>233.64724971499999</v>
      </c>
      <c r="BQ14" s="32">
        <v>629.00834755300002</v>
      </c>
      <c r="BR14" s="32">
        <v>12.299120003000001</v>
      </c>
      <c r="BS14" s="32">
        <v>0</v>
      </c>
      <c r="BT14" s="32">
        <v>91.418860341699997</v>
      </c>
      <c r="BU14" s="32">
        <v>0</v>
      </c>
      <c r="BV14" s="32">
        <v>0</v>
      </c>
      <c r="BW14" s="32">
        <v>27035.448441799999</v>
      </c>
      <c r="BX14" s="32">
        <v>1936.81048227</v>
      </c>
      <c r="BY14" s="32">
        <v>0</v>
      </c>
      <c r="BZ14" s="32">
        <v>1639.6350274900001</v>
      </c>
      <c r="CA14" s="32">
        <v>0.30369480107300001</v>
      </c>
      <c r="CB14" s="32">
        <v>15654.527287499999</v>
      </c>
      <c r="CC14" s="32">
        <v>0.74873393409800004</v>
      </c>
      <c r="CD14" s="32">
        <v>0.21977348614700001</v>
      </c>
      <c r="CE14" s="32">
        <v>175.67415764099999</v>
      </c>
      <c r="CF14" s="32">
        <v>0.90949662327699998</v>
      </c>
      <c r="CG14" s="32">
        <v>4.7418953985100001E-2</v>
      </c>
      <c r="CH14" s="32">
        <v>40.8156319717</v>
      </c>
      <c r="CI14" s="32">
        <v>65.654192411699995</v>
      </c>
      <c r="CJ14" s="32">
        <v>0.10994693672</v>
      </c>
      <c r="CK14" s="32">
        <v>8.3262876172400004E-3</v>
      </c>
      <c r="CL14" s="32">
        <v>17.977607494600001</v>
      </c>
      <c r="CM14" s="32">
        <v>0.224623738893</v>
      </c>
      <c r="CN14" s="32">
        <v>40.591620565600003</v>
      </c>
      <c r="CO14" s="32">
        <v>3.49863545398</v>
      </c>
      <c r="CP14" s="32">
        <v>0.25657772575799997</v>
      </c>
      <c r="CQ14" s="32">
        <v>305.43122281500001</v>
      </c>
      <c r="CR14" s="32">
        <v>1.0018168188200001</v>
      </c>
      <c r="CS14" s="32">
        <v>3.0713893247100001</v>
      </c>
      <c r="CT14" s="32">
        <v>1.24787756589E-2</v>
      </c>
      <c r="CU14" s="32">
        <v>42.244908849300003</v>
      </c>
      <c r="CV14" s="32">
        <v>0</v>
      </c>
      <c r="CW14" s="32">
        <v>3.9303584366500002</v>
      </c>
      <c r="CX14" s="32">
        <v>4097.6140469900001</v>
      </c>
      <c r="CY14" s="32">
        <v>3.1056714327299999</v>
      </c>
      <c r="CZ14" s="32">
        <v>1821.2977265899999</v>
      </c>
      <c r="DA14" s="32">
        <v>37499.379258399997</v>
      </c>
      <c r="DB14" s="32">
        <v>4266.6061510899999</v>
      </c>
      <c r="DC14" s="32">
        <f t="shared" si="0"/>
        <v>590.90317188986796</v>
      </c>
      <c r="DD14" s="32">
        <f t="shared" si="1"/>
        <v>550.08753991816798</v>
      </c>
    </row>
    <row r="15" spans="1:108" x14ac:dyDescent="0.25">
      <c r="A15" s="34">
        <v>18</v>
      </c>
      <c r="B15" t="s">
        <v>14</v>
      </c>
      <c r="C15" s="32">
        <v>38.667853808700002</v>
      </c>
      <c r="D15" s="32">
        <v>572.932301747</v>
      </c>
      <c r="E15" s="32">
        <v>487.72114247100001</v>
      </c>
      <c r="F15" s="32">
        <v>114.18948476600001</v>
      </c>
      <c r="G15" s="32">
        <v>1044.82711034</v>
      </c>
      <c r="H15" s="32">
        <v>161.33379094099999</v>
      </c>
      <c r="I15" s="32">
        <v>4431.2938389600004</v>
      </c>
      <c r="J15" s="32">
        <v>318091.88653000002</v>
      </c>
      <c r="K15" s="32">
        <v>10.995640250799999</v>
      </c>
      <c r="L15" s="32">
        <v>691.67692901999999</v>
      </c>
      <c r="M15" s="32">
        <v>0.91003258615000004</v>
      </c>
      <c r="N15" s="32">
        <v>1572.4234342</v>
      </c>
      <c r="O15" s="32">
        <v>2275.093852</v>
      </c>
      <c r="P15" s="32">
        <v>2412.2978708700002</v>
      </c>
      <c r="Q15" s="32">
        <v>728.26867490100005</v>
      </c>
      <c r="R15" s="32">
        <v>1644.47799341</v>
      </c>
      <c r="S15" s="32">
        <v>4.7796090150000001</v>
      </c>
      <c r="T15" s="32">
        <v>187.42532692</v>
      </c>
      <c r="U15" s="32">
        <v>0.69094825770000001</v>
      </c>
      <c r="V15" s="32">
        <v>1535.1588790999999</v>
      </c>
      <c r="W15" s="32">
        <v>1727.3642890000001</v>
      </c>
      <c r="X15" s="32">
        <v>387.50749088600003</v>
      </c>
      <c r="Y15" s="32">
        <v>21.379354425799999</v>
      </c>
      <c r="Z15" s="32">
        <v>1008.09364284</v>
      </c>
      <c r="AA15" s="32">
        <v>155.420349278</v>
      </c>
      <c r="AB15" s="32">
        <v>313886.56462700001</v>
      </c>
      <c r="AC15" s="32">
        <v>765.37674657000002</v>
      </c>
      <c r="AD15" s="32">
        <v>342.83677884899998</v>
      </c>
      <c r="AE15" s="32">
        <v>159.731567953</v>
      </c>
      <c r="AF15" s="32">
        <v>64.006438663099999</v>
      </c>
      <c r="AG15" s="32">
        <v>0</v>
      </c>
      <c r="AH15" s="32">
        <v>19046.0534008</v>
      </c>
      <c r="AI15" s="32">
        <v>760.65130387399995</v>
      </c>
      <c r="AJ15" s="32">
        <v>26026.297410399999</v>
      </c>
      <c r="AK15" s="32">
        <v>123.791547216</v>
      </c>
      <c r="AL15" s="32">
        <v>30.604629624499999</v>
      </c>
      <c r="AM15" s="32">
        <v>44.465990854700003</v>
      </c>
      <c r="AN15" s="32">
        <v>0.19403793203899999</v>
      </c>
      <c r="AO15" s="32">
        <v>202.739617866</v>
      </c>
      <c r="AP15" s="32">
        <v>0.54077262230400003</v>
      </c>
      <c r="AQ15" s="32">
        <v>29.947108913800001</v>
      </c>
      <c r="AR15" s="32">
        <v>26999.328390800001</v>
      </c>
      <c r="AS15" s="32">
        <v>100.21289417</v>
      </c>
      <c r="AT15" s="32">
        <v>17.288547081000001</v>
      </c>
      <c r="AU15" s="32">
        <v>20.961366788999999</v>
      </c>
      <c r="AV15" s="32">
        <v>5.9135258630000003</v>
      </c>
      <c r="AW15" s="32">
        <v>4205.3548430000001</v>
      </c>
      <c r="AX15" s="32">
        <v>0</v>
      </c>
      <c r="AY15" s="32">
        <v>251.15251910000001</v>
      </c>
      <c r="AZ15" s="32">
        <v>84.039932730000004</v>
      </c>
      <c r="BA15" s="32">
        <v>24.50905874</v>
      </c>
      <c r="BB15" s="32">
        <v>0</v>
      </c>
      <c r="BC15" s="32">
        <v>8998.3750390000005</v>
      </c>
      <c r="BD15" s="32">
        <v>1422.6152191000001</v>
      </c>
      <c r="BE15" s="32">
        <v>2575.5035320000002</v>
      </c>
      <c r="BF15" s="32">
        <v>56.75894057</v>
      </c>
      <c r="BG15" s="32">
        <v>6.7702894430000002</v>
      </c>
      <c r="BH15" s="32">
        <v>26.764659139999999</v>
      </c>
      <c r="BI15" s="32">
        <v>8.3970519019999995E-2</v>
      </c>
      <c r="BJ15" s="32">
        <v>132.81005119</v>
      </c>
      <c r="BK15" s="32">
        <v>2.681054687</v>
      </c>
      <c r="BL15" s="32">
        <v>3.9432464829999998</v>
      </c>
      <c r="BM15" s="32">
        <v>2369.7745319999999</v>
      </c>
      <c r="BN15" s="32">
        <v>694.11152226700005</v>
      </c>
      <c r="BO15" s="32">
        <v>593.98922555199999</v>
      </c>
      <c r="BP15" s="32">
        <v>243.771741929</v>
      </c>
      <c r="BQ15" s="32">
        <v>557.58484925400001</v>
      </c>
      <c r="BR15" s="32">
        <v>12.4818930025</v>
      </c>
      <c r="BS15" s="32">
        <v>0</v>
      </c>
      <c r="BT15" s="32">
        <v>90.116406569899993</v>
      </c>
      <c r="BU15" s="32">
        <v>0</v>
      </c>
      <c r="BV15" s="32">
        <v>0</v>
      </c>
      <c r="BW15" s="32">
        <v>28044.429031399999</v>
      </c>
      <c r="BX15" s="32">
        <v>2183.2671166300001</v>
      </c>
      <c r="BY15" s="32">
        <v>0</v>
      </c>
      <c r="BZ15" s="32">
        <v>1469.6944726900001</v>
      </c>
      <c r="CA15" s="32">
        <v>0.244860712013</v>
      </c>
      <c r="CB15" s="32">
        <v>13960.929952799999</v>
      </c>
      <c r="CC15" s="32">
        <v>0.82129452204700004</v>
      </c>
      <c r="CD15" s="32">
        <v>0.253679708931</v>
      </c>
      <c r="CE15" s="32">
        <v>180.54955735600001</v>
      </c>
      <c r="CF15" s="32">
        <v>0.83099999525199997</v>
      </c>
      <c r="CG15" s="32">
        <v>5.2414669537600003E-2</v>
      </c>
      <c r="CH15" s="32">
        <v>37.374807961000002</v>
      </c>
      <c r="CI15" s="32">
        <v>71.230741510300007</v>
      </c>
      <c r="CJ15" s="32">
        <v>8.8633136667799997E-2</v>
      </c>
      <c r="CK15" s="32">
        <v>6.7139877158699998E-3</v>
      </c>
      <c r="CL15" s="32">
        <v>16.019778086500001</v>
      </c>
      <c r="CM15" s="32">
        <v>0.181046954727</v>
      </c>
      <c r="CN15" s="32">
        <v>49.093063556600001</v>
      </c>
      <c r="CO15" s="32">
        <v>2.8195491957600001</v>
      </c>
      <c r="CP15" s="32">
        <v>0.27800819928800002</v>
      </c>
      <c r="CQ15" s="32">
        <v>335.54932626900001</v>
      </c>
      <c r="CR15" s="32">
        <v>0.80712375474200004</v>
      </c>
      <c r="CS15" s="32">
        <v>3.2218862667499999</v>
      </c>
      <c r="CT15" s="32">
        <v>1.15562866933E-2</v>
      </c>
      <c r="CU15" s="32">
        <v>33.890361931699999</v>
      </c>
      <c r="CV15" s="32">
        <v>0</v>
      </c>
      <c r="CW15" s="32">
        <v>5.5521876155000003</v>
      </c>
      <c r="CX15" s="32">
        <v>3562.0289729599999</v>
      </c>
      <c r="CY15" s="32">
        <v>4.4548871512100003</v>
      </c>
      <c r="CZ15" s="32">
        <v>1623.1963080999999</v>
      </c>
      <c r="DA15" s="32">
        <v>33371.5601379</v>
      </c>
      <c r="DB15" s="32">
        <v>3687.6436086200001</v>
      </c>
      <c r="DC15" s="32">
        <f t="shared" si="0"/>
        <v>628.20432756233799</v>
      </c>
      <c r="DD15" s="32">
        <f t="shared" si="1"/>
        <v>590.82951960133801</v>
      </c>
    </row>
    <row r="16" spans="1:108" x14ac:dyDescent="0.25">
      <c r="A16" s="34">
        <v>19</v>
      </c>
      <c r="B16" t="s">
        <v>15</v>
      </c>
      <c r="C16" s="32">
        <v>16.777106861099998</v>
      </c>
      <c r="D16" s="32">
        <v>283.33056591100001</v>
      </c>
      <c r="E16" s="32">
        <v>233.98469583100001</v>
      </c>
      <c r="F16" s="32">
        <v>52.783986822700001</v>
      </c>
      <c r="G16" s="32">
        <v>708.58717725099996</v>
      </c>
      <c r="H16" s="32">
        <v>108.759842113</v>
      </c>
      <c r="I16" s="32">
        <v>2664.1672982700002</v>
      </c>
      <c r="J16" s="32">
        <v>175620.17908100001</v>
      </c>
      <c r="K16" s="32">
        <v>5.5604917609999998</v>
      </c>
      <c r="L16" s="32">
        <v>306.62311419999997</v>
      </c>
      <c r="M16" s="32">
        <v>0.46157487929000002</v>
      </c>
      <c r="N16" s="32">
        <v>841.75105050000002</v>
      </c>
      <c r="O16" s="32">
        <v>1153.9341483999999</v>
      </c>
      <c r="P16" s="32">
        <v>1284.21294818</v>
      </c>
      <c r="Q16" s="32">
        <v>439.610690207</v>
      </c>
      <c r="R16" s="32">
        <v>817.89676610599997</v>
      </c>
      <c r="S16" s="32">
        <v>3.08174269</v>
      </c>
      <c r="T16" s="32">
        <v>92.849152529999998</v>
      </c>
      <c r="U16" s="32">
        <v>0.3917237797</v>
      </c>
      <c r="V16" s="32">
        <v>883.37447069999996</v>
      </c>
      <c r="W16" s="32">
        <v>979.30669990000001</v>
      </c>
      <c r="X16" s="32">
        <v>219.80291734299999</v>
      </c>
      <c r="Y16" s="32">
        <v>14.330594489699999</v>
      </c>
      <c r="Z16" s="32">
        <v>696.97999482700004</v>
      </c>
      <c r="AA16" s="32">
        <v>107.92323190099999</v>
      </c>
      <c r="AB16" s="32">
        <v>175024.988859</v>
      </c>
      <c r="AC16" s="32">
        <v>418.42581694099999</v>
      </c>
      <c r="AD16" s="32">
        <v>210.70572040100001</v>
      </c>
      <c r="AE16" s="32">
        <v>92.424827777000004</v>
      </c>
      <c r="AF16" s="32">
        <v>40.654557006399997</v>
      </c>
      <c r="AG16" s="32">
        <v>0</v>
      </c>
      <c r="AH16" s="32">
        <v>11019.300193499999</v>
      </c>
      <c r="AI16" s="32">
        <v>441.38277240299999</v>
      </c>
      <c r="AJ16" s="32">
        <v>16735.888693600002</v>
      </c>
      <c r="AK16" s="32">
        <v>95.3875055707</v>
      </c>
      <c r="AL16" s="32">
        <v>23.9099038781</v>
      </c>
      <c r="AM16" s="32">
        <v>33.708324353899997</v>
      </c>
      <c r="AN16" s="32">
        <v>0.11290509347</v>
      </c>
      <c r="AO16" s="32">
        <v>157.08845682699999</v>
      </c>
      <c r="AP16" s="32">
        <v>0.29737957173899998</v>
      </c>
      <c r="AQ16" s="32">
        <v>18.0446315967</v>
      </c>
      <c r="AR16" s="32">
        <v>17240.120675999999</v>
      </c>
      <c r="AS16" s="32">
        <v>14.18184707</v>
      </c>
      <c r="AT16" s="32">
        <v>2.4466004909999999</v>
      </c>
      <c r="AU16" s="32">
        <v>2.9663694070000002</v>
      </c>
      <c r="AV16" s="32">
        <v>0.83669824900000001</v>
      </c>
      <c r="AW16" s="32">
        <v>595.24423220000006</v>
      </c>
      <c r="AX16" s="32">
        <v>0</v>
      </c>
      <c r="AY16" s="32">
        <v>35.5450564</v>
      </c>
      <c r="AZ16" s="32">
        <v>12.04458919</v>
      </c>
      <c r="BA16" s="32">
        <v>3.4684482189999999</v>
      </c>
      <c r="BB16" s="32">
        <v>0</v>
      </c>
      <c r="BC16" s="32">
        <v>1289.5870870000001</v>
      </c>
      <c r="BD16" s="32">
        <v>203.94027869999999</v>
      </c>
      <c r="BE16" s="32">
        <v>364.49032110000002</v>
      </c>
      <c r="BF16" s="32">
        <v>8.0316255119999997</v>
      </c>
      <c r="BG16" s="32">
        <v>0.958068951</v>
      </c>
      <c r="BH16" s="32">
        <v>3.7877770150000001</v>
      </c>
      <c r="BI16" s="32">
        <v>1.188157733E-2</v>
      </c>
      <c r="BJ16" s="32">
        <v>18.79497516</v>
      </c>
      <c r="BK16" s="32">
        <v>0.37964187310000003</v>
      </c>
      <c r="BL16" s="32">
        <v>0.55802030989999996</v>
      </c>
      <c r="BM16" s="32">
        <v>335.32555760000002</v>
      </c>
      <c r="BN16" s="32">
        <v>288.346991973</v>
      </c>
      <c r="BO16" s="32">
        <v>246.25140515199999</v>
      </c>
      <c r="BP16" s="32">
        <v>104.469383941</v>
      </c>
      <c r="BQ16" s="32">
        <v>329.41031550299999</v>
      </c>
      <c r="BR16" s="32">
        <v>5.5347890414499998</v>
      </c>
      <c r="BS16" s="32">
        <v>0</v>
      </c>
      <c r="BT16" s="32">
        <v>44.976120981199998</v>
      </c>
      <c r="BU16" s="32">
        <v>0</v>
      </c>
      <c r="BV16" s="32">
        <v>0</v>
      </c>
      <c r="BW16" s="32">
        <v>12308.882555800001</v>
      </c>
      <c r="BX16" s="32">
        <v>645.32171879500004</v>
      </c>
      <c r="BY16" s="32">
        <v>0</v>
      </c>
      <c r="BZ16" s="32">
        <v>858.56968329300003</v>
      </c>
      <c r="CA16" s="32">
        <v>0.18886249024999999</v>
      </c>
      <c r="CB16" s="32">
        <v>8243.8088083099992</v>
      </c>
      <c r="CC16" s="32">
        <v>0.42765176645399999</v>
      </c>
      <c r="CD16" s="32">
        <v>0.123126763419</v>
      </c>
      <c r="CE16" s="32">
        <v>103.41917066400001</v>
      </c>
      <c r="CF16" s="32">
        <v>0.54801764674999998</v>
      </c>
      <c r="CG16" s="32">
        <v>2.7004217806499999E-2</v>
      </c>
      <c r="CH16" s="32">
        <v>24.868036773299998</v>
      </c>
      <c r="CI16" s="32">
        <v>37.496061311200002</v>
      </c>
      <c r="CJ16" s="32">
        <v>6.8298472236499999E-2</v>
      </c>
      <c r="CK16" s="32">
        <v>5.1819907867100001E-3</v>
      </c>
      <c r="CL16" s="32">
        <v>10.902296382799999</v>
      </c>
      <c r="CM16" s="32">
        <v>0.13935959549999999</v>
      </c>
      <c r="CN16" s="32">
        <v>22.2703857425</v>
      </c>
      <c r="CO16" s="32">
        <v>2.1686719980700002</v>
      </c>
      <c r="CP16" s="32">
        <v>0.124786948518</v>
      </c>
      <c r="CQ16" s="32">
        <v>175.883910504</v>
      </c>
      <c r="CR16" s="32">
        <v>0.61968918999900002</v>
      </c>
      <c r="CS16" s="32">
        <v>0.67702516130000001</v>
      </c>
      <c r="CT16" s="32">
        <v>7.5099078638499999E-3</v>
      </c>
      <c r="CU16" s="32">
        <v>18.602680048500002</v>
      </c>
      <c r="CV16" s="32">
        <v>0</v>
      </c>
      <c r="CW16" s="32">
        <v>1.26582858859</v>
      </c>
      <c r="CX16" s="32">
        <v>2213.4720198099999</v>
      </c>
      <c r="CY16" s="32">
        <v>0.92347834729800005</v>
      </c>
      <c r="CZ16" s="32">
        <v>1008.96717076</v>
      </c>
      <c r="DA16" s="32">
        <v>19708.680253899998</v>
      </c>
      <c r="DB16" s="32">
        <v>2340.28126617</v>
      </c>
      <c r="DC16" s="32">
        <f t="shared" si="0"/>
        <v>342.46899136231798</v>
      </c>
      <c r="DD16" s="32">
        <f t="shared" si="1"/>
        <v>317.60095458901799</v>
      </c>
    </row>
    <row r="17" spans="1:108" x14ac:dyDescent="0.25">
      <c r="A17" s="34">
        <v>20</v>
      </c>
      <c r="B17" t="s">
        <v>16</v>
      </c>
      <c r="C17" s="32">
        <v>12.795966247899999</v>
      </c>
      <c r="D17" s="32">
        <v>194.61387210199999</v>
      </c>
      <c r="E17" s="32">
        <v>159.23281838099999</v>
      </c>
      <c r="F17" s="32">
        <v>39.079787975499997</v>
      </c>
      <c r="G17" s="32">
        <v>447.875717071</v>
      </c>
      <c r="H17" s="32">
        <v>68.725699331900003</v>
      </c>
      <c r="I17" s="32">
        <v>1719.21821436</v>
      </c>
      <c r="J17" s="32">
        <v>110676.24329499999</v>
      </c>
      <c r="K17" s="32">
        <v>5.1540760505999996</v>
      </c>
      <c r="L17" s="32">
        <v>271.21835008099998</v>
      </c>
      <c r="M17" s="32">
        <v>0.40827719958999997</v>
      </c>
      <c r="N17" s="32">
        <v>744.32055336999997</v>
      </c>
      <c r="O17" s="32">
        <v>1020.69051689</v>
      </c>
      <c r="P17" s="32">
        <v>874.16618221600004</v>
      </c>
      <c r="Q17" s="32">
        <v>282.74684339800001</v>
      </c>
      <c r="R17" s="32">
        <v>593.63500673299995</v>
      </c>
      <c r="S17" s="32">
        <v>2.1904000673000001</v>
      </c>
      <c r="T17" s="32">
        <v>64.219355168000007</v>
      </c>
      <c r="U17" s="32">
        <v>0.27093854711999998</v>
      </c>
      <c r="V17" s="32">
        <v>610.93385191000004</v>
      </c>
      <c r="W17" s="32">
        <v>677.34625140000003</v>
      </c>
      <c r="X17" s="32">
        <v>135.820235704</v>
      </c>
      <c r="Y17" s="32">
        <v>8.7573374891700002</v>
      </c>
      <c r="Z17" s="32">
        <v>435.63669331800003</v>
      </c>
      <c r="AA17" s="32">
        <v>67.344698106099997</v>
      </c>
      <c r="AB17" s="32">
        <v>109693.30669899999</v>
      </c>
      <c r="AC17" s="32">
        <v>258.19819665900002</v>
      </c>
      <c r="AD17" s="32">
        <v>131.73220766099999</v>
      </c>
      <c r="AE17" s="32">
        <v>62.521055917699996</v>
      </c>
      <c r="AF17" s="32">
        <v>25.270594224500002</v>
      </c>
      <c r="AG17" s="32">
        <v>0</v>
      </c>
      <c r="AH17" s="32">
        <v>7460.3989783699999</v>
      </c>
      <c r="AI17" s="32">
        <v>292.22224245400002</v>
      </c>
      <c r="AJ17" s="32">
        <v>10462.6163836</v>
      </c>
      <c r="AK17" s="32">
        <v>50.781761937900001</v>
      </c>
      <c r="AL17" s="32">
        <v>12.626862318200001</v>
      </c>
      <c r="AM17" s="32">
        <v>18.250415547999999</v>
      </c>
      <c r="AN17" s="32">
        <v>7.8828708770700001E-2</v>
      </c>
      <c r="AO17" s="32">
        <v>83.234494797699995</v>
      </c>
      <c r="AP17" s="32">
        <v>0.183823316455</v>
      </c>
      <c r="AQ17" s="32">
        <v>11.174087421999999</v>
      </c>
      <c r="AR17" s="32">
        <v>10783.1104519</v>
      </c>
      <c r="AS17" s="32">
        <v>23.412801820999999</v>
      </c>
      <c r="AT17" s="32">
        <v>4.0386114920000002</v>
      </c>
      <c r="AU17" s="32">
        <v>4.8969242910000004</v>
      </c>
      <c r="AV17" s="32">
        <v>1.3807724195</v>
      </c>
      <c r="AW17" s="32">
        <v>982.93000040000004</v>
      </c>
      <c r="AX17" s="32">
        <v>0</v>
      </c>
      <c r="AY17" s="32">
        <v>58.688425989999999</v>
      </c>
      <c r="AZ17" s="32">
        <v>19.952351128</v>
      </c>
      <c r="BA17" s="32">
        <v>5.7258528929999999</v>
      </c>
      <c r="BB17" s="32">
        <v>0</v>
      </c>
      <c r="BC17" s="32">
        <v>2136.1380600000002</v>
      </c>
      <c r="BD17" s="32">
        <v>337.95893597000003</v>
      </c>
      <c r="BE17" s="32">
        <v>601.71921689999999</v>
      </c>
      <c r="BF17" s="32">
        <v>13.256487404</v>
      </c>
      <c r="BG17" s="32">
        <v>1.5815764981</v>
      </c>
      <c r="BH17" s="32">
        <v>6.2531154989999997</v>
      </c>
      <c r="BI17" s="32">
        <v>1.9612214142000001E-2</v>
      </c>
      <c r="BJ17" s="32">
        <v>31.029105213000001</v>
      </c>
      <c r="BK17" s="32">
        <v>0.6272786803</v>
      </c>
      <c r="BL17" s="32">
        <v>0.92108679550000006</v>
      </c>
      <c r="BM17" s="32">
        <v>553.48599320000005</v>
      </c>
      <c r="BN17" s="32">
        <v>223.10651755200001</v>
      </c>
      <c r="BO17" s="32">
        <v>190.42104794799999</v>
      </c>
      <c r="BP17" s="32">
        <v>82.473492952900003</v>
      </c>
      <c r="BQ17" s="32">
        <v>228.020065872</v>
      </c>
      <c r="BR17" s="32">
        <v>4.5119169877700003</v>
      </c>
      <c r="BS17" s="32">
        <v>0</v>
      </c>
      <c r="BT17" s="32">
        <v>31.675587771499998</v>
      </c>
      <c r="BU17" s="32">
        <v>0</v>
      </c>
      <c r="BV17" s="32">
        <v>0</v>
      </c>
      <c r="BW17" s="32">
        <v>9596.5328408799996</v>
      </c>
      <c r="BX17" s="32">
        <v>630.18099077900001</v>
      </c>
      <c r="BY17" s="32">
        <v>0</v>
      </c>
      <c r="BZ17" s="32">
        <v>562.33433393200005</v>
      </c>
      <c r="CA17" s="32">
        <v>0.10128327556400001</v>
      </c>
      <c r="CB17" s="32">
        <v>5503.5955169199997</v>
      </c>
      <c r="CC17" s="32">
        <v>0.28092120755200001</v>
      </c>
      <c r="CD17" s="32">
        <v>8.4242615108400004E-2</v>
      </c>
      <c r="CE17" s="32">
        <v>64.037958274999994</v>
      </c>
      <c r="CF17" s="32">
        <v>0.31727117744799999</v>
      </c>
      <c r="CG17" s="32">
        <v>1.78475990945E-2</v>
      </c>
      <c r="CH17" s="32">
        <v>14.2084354787</v>
      </c>
      <c r="CI17" s="32">
        <v>24.5035951031</v>
      </c>
      <c r="CJ17" s="32">
        <v>3.6656354166299997E-2</v>
      </c>
      <c r="CK17" s="32">
        <v>2.77744171607E-3</v>
      </c>
      <c r="CL17" s="32">
        <v>6.2129627678399997</v>
      </c>
      <c r="CM17" s="32">
        <v>7.4863378602399999E-2</v>
      </c>
      <c r="CN17" s="32">
        <v>15.871017911799999</v>
      </c>
      <c r="CO17" s="32">
        <v>1.16574949984</v>
      </c>
      <c r="CP17" s="32">
        <v>9.8440117273800004E-2</v>
      </c>
      <c r="CQ17" s="32">
        <v>114.2637333</v>
      </c>
      <c r="CR17" s="32">
        <v>0.333611676616</v>
      </c>
      <c r="CS17" s="32">
        <v>0.81110387921799998</v>
      </c>
      <c r="CT17" s="32">
        <v>4.3774155557300002E-3</v>
      </c>
      <c r="CU17" s="32">
        <v>12.0951441377</v>
      </c>
      <c r="CV17" s="32">
        <v>0</v>
      </c>
      <c r="CW17" s="32">
        <v>1.46896934121</v>
      </c>
      <c r="CX17" s="32">
        <v>1439.17681612</v>
      </c>
      <c r="CY17" s="32">
        <v>1.08588761961</v>
      </c>
      <c r="CZ17" s="32">
        <v>654.27000827799998</v>
      </c>
      <c r="DA17" s="32">
        <v>13034.6192651</v>
      </c>
      <c r="DB17" s="32">
        <v>1489.9904108400001</v>
      </c>
      <c r="DC17" s="32">
        <f t="shared" si="0"/>
        <v>217.92326615329179</v>
      </c>
      <c r="DD17" s="32">
        <f t="shared" si="1"/>
        <v>203.71483067459178</v>
      </c>
    </row>
    <row r="18" spans="1:108" x14ac:dyDescent="0.25">
      <c r="A18" s="34">
        <v>21</v>
      </c>
      <c r="B18" t="s">
        <v>17</v>
      </c>
      <c r="C18" s="32">
        <v>34.095900980800003</v>
      </c>
      <c r="D18" s="32">
        <v>419.13786149700002</v>
      </c>
      <c r="E18" s="32">
        <v>360.270398306</v>
      </c>
      <c r="F18" s="32">
        <v>93.906181334500005</v>
      </c>
      <c r="G18" s="32">
        <v>644.98371936299998</v>
      </c>
      <c r="H18" s="32">
        <v>103.75124328699999</v>
      </c>
      <c r="I18" s="32">
        <v>2930.2896853799998</v>
      </c>
      <c r="J18" s="32">
        <v>186180.81468400001</v>
      </c>
      <c r="K18" s="32">
        <v>9.5088093998000005</v>
      </c>
      <c r="L18" s="32">
        <v>532.06431869999994</v>
      </c>
      <c r="M18" s="32">
        <v>0.68254459842000004</v>
      </c>
      <c r="N18" s="32">
        <v>1164.77858064</v>
      </c>
      <c r="O18" s="32">
        <v>1706.35203159</v>
      </c>
      <c r="P18" s="32">
        <v>1780.1892734400001</v>
      </c>
      <c r="Q18" s="32">
        <v>477.54706868800002</v>
      </c>
      <c r="R18" s="32">
        <v>1123.6155224700001</v>
      </c>
      <c r="S18" s="32">
        <v>3.5519166383999998</v>
      </c>
      <c r="T18" s="32">
        <v>127.34367582</v>
      </c>
      <c r="U18" s="32">
        <v>0.45869305268999999</v>
      </c>
      <c r="V18" s="32">
        <v>1015.8399398</v>
      </c>
      <c r="W18" s="32">
        <v>1146.7358670000001</v>
      </c>
      <c r="X18" s="32">
        <v>235.47222097900001</v>
      </c>
      <c r="Y18" s="32">
        <v>12.6017369085</v>
      </c>
      <c r="Z18" s="32">
        <v>605.84974713500003</v>
      </c>
      <c r="AA18" s="32">
        <v>96.446562426900002</v>
      </c>
      <c r="AB18" s="32">
        <v>180939.37088100001</v>
      </c>
      <c r="AC18" s="32">
        <v>464.20854643799998</v>
      </c>
      <c r="AD18" s="32">
        <v>208.385808489</v>
      </c>
      <c r="AE18" s="32">
        <v>100.863021886</v>
      </c>
      <c r="AF18" s="32">
        <v>38.284552157500002</v>
      </c>
      <c r="AG18" s="32">
        <v>0</v>
      </c>
      <c r="AH18" s="32">
        <v>12047.052656100001</v>
      </c>
      <c r="AI18" s="32">
        <v>459.99921430400002</v>
      </c>
      <c r="AJ18" s="32">
        <v>15812.8828331</v>
      </c>
      <c r="AK18" s="32">
        <v>64.676017553299999</v>
      </c>
      <c r="AL18" s="32">
        <v>15.9554066492</v>
      </c>
      <c r="AM18" s="32">
        <v>23.591948605900001</v>
      </c>
      <c r="AN18" s="32">
        <v>0.124690405672</v>
      </c>
      <c r="AO18" s="32">
        <v>105.233136802</v>
      </c>
      <c r="AP18" s="32">
        <v>0.26882744744699999</v>
      </c>
      <c r="AQ18" s="32">
        <v>17.455548378300001</v>
      </c>
      <c r="AR18" s="32">
        <v>16433.277065999999</v>
      </c>
      <c r="AS18" s="32">
        <v>124.79613041</v>
      </c>
      <c r="AT18" s="32">
        <v>21.494448409</v>
      </c>
      <c r="AU18" s="32">
        <v>26.076215047000002</v>
      </c>
      <c r="AV18" s="32">
        <v>7.3043223270000004</v>
      </c>
      <c r="AW18" s="32">
        <v>5241.4719560000003</v>
      </c>
      <c r="AX18" s="32">
        <v>0</v>
      </c>
      <c r="AY18" s="32">
        <v>313.56614224999998</v>
      </c>
      <c r="AZ18" s="32">
        <v>103.38492196</v>
      </c>
      <c r="BA18" s="32">
        <v>30.508427051000002</v>
      </c>
      <c r="BB18" s="32">
        <v>0</v>
      </c>
      <c r="BC18" s="32">
        <v>11041.031236000001</v>
      </c>
      <c r="BD18" s="32">
        <v>1778.6626636999999</v>
      </c>
      <c r="BE18" s="32">
        <v>3208.7206852999998</v>
      </c>
      <c r="BF18" s="32">
        <v>69.882781679999994</v>
      </c>
      <c r="BG18" s="32">
        <v>8.3458700740000005</v>
      </c>
      <c r="BH18" s="32">
        <v>32.992522907999998</v>
      </c>
      <c r="BI18" s="32">
        <v>0.1033850254</v>
      </c>
      <c r="BJ18" s="32">
        <v>163.71847528000001</v>
      </c>
      <c r="BK18" s="32">
        <v>3.4036105721999999</v>
      </c>
      <c r="BL18" s="32">
        <v>4.8913231430000002</v>
      </c>
      <c r="BM18" s="32">
        <v>2939.5120473000002</v>
      </c>
      <c r="BN18" s="32">
        <v>608.11226615999999</v>
      </c>
      <c r="BO18" s="32">
        <v>521.94946115300002</v>
      </c>
      <c r="BP18" s="32">
        <v>204.247835329</v>
      </c>
      <c r="BQ18" s="32">
        <v>374.54533671600001</v>
      </c>
      <c r="BR18" s="32">
        <v>10.435356751300001</v>
      </c>
      <c r="BS18" s="32">
        <v>0</v>
      </c>
      <c r="BT18" s="32">
        <v>69.934170636100006</v>
      </c>
      <c r="BU18" s="32">
        <v>0</v>
      </c>
      <c r="BV18" s="32">
        <v>0</v>
      </c>
      <c r="BW18" s="32">
        <v>23088.071208900001</v>
      </c>
      <c r="BX18" s="32">
        <v>2238.6605434200001</v>
      </c>
      <c r="BY18" s="32">
        <v>0</v>
      </c>
      <c r="BZ18" s="32">
        <v>996.89408450099995</v>
      </c>
      <c r="CA18" s="32">
        <v>0.13007212402400001</v>
      </c>
      <c r="CB18" s="32">
        <v>9372.2371212500002</v>
      </c>
      <c r="CC18" s="32">
        <v>0.65822877443200001</v>
      </c>
      <c r="CD18" s="32">
        <v>0.212886446837</v>
      </c>
      <c r="CE18" s="32">
        <v>134.55806734000001</v>
      </c>
      <c r="CF18" s="32">
        <v>0.54140573588600005</v>
      </c>
      <c r="CG18" s="32">
        <v>4.2314079331499999E-2</v>
      </c>
      <c r="CH18" s="32">
        <v>24.301245653500001</v>
      </c>
      <c r="CI18" s="32">
        <v>56.584152023500003</v>
      </c>
      <c r="CJ18" s="32">
        <v>4.7115816256600003E-2</v>
      </c>
      <c r="CK18" s="32">
        <v>3.56477492867E-3</v>
      </c>
      <c r="CL18" s="32">
        <v>10.0722159247</v>
      </c>
      <c r="CM18" s="32">
        <v>9.63184254539E-2</v>
      </c>
      <c r="CN18" s="32">
        <v>42.841293678</v>
      </c>
      <c r="CO18" s="32">
        <v>1.50086828866</v>
      </c>
      <c r="CP18" s="32">
        <v>0.228076224583</v>
      </c>
      <c r="CQ18" s="32">
        <v>268.94497993700003</v>
      </c>
      <c r="CR18" s="32">
        <v>0.430208398459</v>
      </c>
      <c r="CS18" s="32">
        <v>3.6723922461499998</v>
      </c>
      <c r="CT18" s="32">
        <v>7.6572666866299996E-3</v>
      </c>
      <c r="CU18" s="32">
        <v>22.346880794499999</v>
      </c>
      <c r="CV18" s="32">
        <v>0</v>
      </c>
      <c r="CW18" s="32">
        <v>6.0864950532300002</v>
      </c>
      <c r="CX18" s="32">
        <v>2272.4435829399999</v>
      </c>
      <c r="CY18" s="32">
        <v>4.9471574175199997</v>
      </c>
      <c r="CZ18" s="32">
        <v>1072.1267653800001</v>
      </c>
      <c r="DA18" s="32">
        <v>22225.8567559</v>
      </c>
      <c r="DB18" s="32">
        <v>2311.09831966</v>
      </c>
      <c r="DC18" s="32">
        <f t="shared" si="0"/>
        <v>488.28891342473304</v>
      </c>
      <c r="DD18" s="32">
        <f t="shared" si="1"/>
        <v>463.98766777123302</v>
      </c>
    </row>
    <row r="19" spans="1:108" x14ac:dyDescent="0.25">
      <c r="A19" s="34">
        <v>22</v>
      </c>
      <c r="B19" t="s">
        <v>18</v>
      </c>
      <c r="C19" s="32">
        <v>36.744198442200002</v>
      </c>
      <c r="D19" s="32">
        <v>429.25839062099999</v>
      </c>
      <c r="E19" s="32">
        <v>360.105553654</v>
      </c>
      <c r="F19" s="32">
        <v>98.972860585600003</v>
      </c>
      <c r="G19" s="32">
        <v>617.69388001100003</v>
      </c>
      <c r="H19" s="32">
        <v>121.944782995</v>
      </c>
      <c r="I19" s="32">
        <v>2907.6033687899999</v>
      </c>
      <c r="J19" s="32">
        <v>152430.556174</v>
      </c>
      <c r="K19" s="32">
        <v>12.0096509186</v>
      </c>
      <c r="L19" s="32">
        <v>779.36695371999997</v>
      </c>
      <c r="M19" s="32">
        <v>1.02752904444</v>
      </c>
      <c r="N19" s="32">
        <v>1777.4475696</v>
      </c>
      <c r="O19" s="32">
        <v>2568.8219597000002</v>
      </c>
      <c r="P19" s="32">
        <v>1804.7042261900001</v>
      </c>
      <c r="Q19" s="32">
        <v>472.67076193399998</v>
      </c>
      <c r="R19" s="32">
        <v>1317.4723726699999</v>
      </c>
      <c r="S19" s="32">
        <v>3.5522748819999999</v>
      </c>
      <c r="T19" s="32">
        <v>134.40813023000001</v>
      </c>
      <c r="U19" s="32">
        <v>0.49663876010000002</v>
      </c>
      <c r="V19" s="32">
        <v>1103.6402618</v>
      </c>
      <c r="W19" s="32">
        <v>1241.5989311000001</v>
      </c>
      <c r="X19" s="32">
        <v>222.67150613800001</v>
      </c>
      <c r="Y19" s="32">
        <v>13.0392872204</v>
      </c>
      <c r="Z19" s="32">
        <v>573.394635408</v>
      </c>
      <c r="AA19" s="32">
        <v>113.84375891400001</v>
      </c>
      <c r="AB19" s="32">
        <v>146659.07363299999</v>
      </c>
      <c r="AC19" s="32">
        <v>403.70129782599997</v>
      </c>
      <c r="AD19" s="32">
        <v>202.53463641900001</v>
      </c>
      <c r="AE19" s="32">
        <v>107.892521746</v>
      </c>
      <c r="AF19" s="32">
        <v>36.672116135800003</v>
      </c>
      <c r="AG19" s="32">
        <v>0</v>
      </c>
      <c r="AH19" s="32">
        <v>12899.726549700001</v>
      </c>
      <c r="AI19" s="32">
        <v>478.93652193200001</v>
      </c>
      <c r="AJ19" s="32">
        <v>15366.9985732</v>
      </c>
      <c r="AK19" s="32">
        <v>49.803668122700003</v>
      </c>
      <c r="AL19" s="32">
        <v>12.026759907600001</v>
      </c>
      <c r="AM19" s="32">
        <v>19.1848390876</v>
      </c>
      <c r="AN19" s="32">
        <v>0.149242770563</v>
      </c>
      <c r="AO19" s="32">
        <v>80.6950801152</v>
      </c>
      <c r="AP19" s="32">
        <v>0.26815268023700001</v>
      </c>
      <c r="AQ19" s="32">
        <v>15.3890059781</v>
      </c>
      <c r="AR19" s="32">
        <v>15884.962737100001</v>
      </c>
      <c r="AS19" s="32">
        <v>137.4363457</v>
      </c>
      <c r="AT19" s="32">
        <v>23.705541610000001</v>
      </c>
      <c r="AU19" s="32">
        <v>28.743462900000001</v>
      </c>
      <c r="AV19" s="32">
        <v>8.1015626699999999</v>
      </c>
      <c r="AW19" s="32">
        <v>5771.4718849999999</v>
      </c>
      <c r="AX19" s="32">
        <v>0</v>
      </c>
      <c r="AY19" s="32">
        <v>344.540594</v>
      </c>
      <c r="AZ19" s="32">
        <v>110.4947626</v>
      </c>
      <c r="BA19" s="32">
        <v>33.610591800000002</v>
      </c>
      <c r="BB19" s="32">
        <v>0</v>
      </c>
      <c r="BC19" s="32">
        <v>11828.98027</v>
      </c>
      <c r="BD19" s="32">
        <v>1872.3254099999999</v>
      </c>
      <c r="BE19" s="32">
        <v>3532.2589149999999</v>
      </c>
      <c r="BF19" s="32">
        <v>77.799815679999995</v>
      </c>
      <c r="BG19" s="32">
        <v>9.2843593700000007</v>
      </c>
      <c r="BH19" s="32">
        <v>36.708975969999997</v>
      </c>
      <c r="BI19" s="32">
        <v>0.1150977726</v>
      </c>
      <c r="BJ19" s="32">
        <v>182.14568299999999</v>
      </c>
      <c r="BK19" s="32">
        <v>3.685566009</v>
      </c>
      <c r="BL19" s="32">
        <v>5.406004823</v>
      </c>
      <c r="BM19" s="32">
        <v>3248.3551809999999</v>
      </c>
      <c r="BN19" s="32">
        <v>638.96083408200002</v>
      </c>
      <c r="BO19" s="32">
        <v>547.08156866800005</v>
      </c>
      <c r="BP19" s="32">
        <v>218.38653765199999</v>
      </c>
      <c r="BQ19" s="32">
        <v>421.84886746799998</v>
      </c>
      <c r="BR19" s="32">
        <v>12.4398420767</v>
      </c>
      <c r="BS19" s="32">
        <v>0</v>
      </c>
      <c r="BT19" s="32">
        <v>71.806773617900006</v>
      </c>
      <c r="BU19" s="32">
        <v>0</v>
      </c>
      <c r="BV19" s="32">
        <v>0</v>
      </c>
      <c r="BW19" s="32">
        <v>24728.677776199998</v>
      </c>
      <c r="BX19" s="32">
        <v>2351.2537719000002</v>
      </c>
      <c r="BY19" s="32">
        <v>0</v>
      </c>
      <c r="BZ19" s="32">
        <v>1001.6059688300001</v>
      </c>
      <c r="CA19" s="32">
        <v>0.10253655085299999</v>
      </c>
      <c r="CB19" s="32">
        <v>9806.0300578200004</v>
      </c>
      <c r="CC19" s="32">
        <v>0.65137009245800004</v>
      </c>
      <c r="CD19" s="32">
        <v>0.21459465465700001</v>
      </c>
      <c r="CE19" s="32">
        <v>127.603884877</v>
      </c>
      <c r="CF19" s="32">
        <v>0.48683545248600002</v>
      </c>
      <c r="CG19" s="32">
        <v>4.20012674854E-2</v>
      </c>
      <c r="CH19" s="32">
        <v>21.310788499600001</v>
      </c>
      <c r="CI19" s="32">
        <v>55.892235637500001</v>
      </c>
      <c r="CJ19" s="32">
        <v>3.7215364730799998E-2</v>
      </c>
      <c r="CK19" s="32">
        <v>2.8062225962099999E-3</v>
      </c>
      <c r="CL19" s="32">
        <v>8.8805689377599997</v>
      </c>
      <c r="CM19" s="32">
        <v>7.6250086211800003E-2</v>
      </c>
      <c r="CN19" s="32">
        <v>43.858705066799999</v>
      </c>
      <c r="CO19" s="32">
        <v>1.1900339772099999</v>
      </c>
      <c r="CP19" s="32">
        <v>0.26434359730599999</v>
      </c>
      <c r="CQ19" s="32">
        <v>262.841073236</v>
      </c>
      <c r="CR19" s="32">
        <v>0.342374638156</v>
      </c>
      <c r="CS19" s="32">
        <v>3.9536666931900002</v>
      </c>
      <c r="CT19" s="32">
        <v>6.9354450590399996E-3</v>
      </c>
      <c r="CU19" s="32">
        <v>20.794991541800002</v>
      </c>
      <c r="CV19" s="32">
        <v>0</v>
      </c>
      <c r="CW19" s="32">
        <v>6.7899112172400002</v>
      </c>
      <c r="CX19" s="32">
        <v>2339.8966208699999</v>
      </c>
      <c r="CY19" s="32">
        <v>5.3310182242300002</v>
      </c>
      <c r="CZ19" s="32">
        <v>1059.06574933</v>
      </c>
      <c r="DA19" s="32">
        <v>22943.703552499999</v>
      </c>
      <c r="DB19" s="32">
        <v>2300.5410811900001</v>
      </c>
      <c r="DC19" s="32">
        <f t="shared" si="0"/>
        <v>471.86599254059598</v>
      </c>
      <c r="DD19" s="32">
        <f t="shared" si="1"/>
        <v>450.55520404099599</v>
      </c>
    </row>
    <row r="20" spans="1:108" x14ac:dyDescent="0.25">
      <c r="A20" s="34">
        <v>23</v>
      </c>
      <c r="B20" t="s">
        <v>19</v>
      </c>
      <c r="C20" s="32">
        <v>7.4548220069499997</v>
      </c>
      <c r="D20" s="32">
        <v>121.557294211</v>
      </c>
      <c r="E20" s="32">
        <v>103.849406012</v>
      </c>
      <c r="F20" s="32">
        <v>21.163112282499998</v>
      </c>
      <c r="G20" s="32">
        <v>243.44830475099999</v>
      </c>
      <c r="H20" s="32">
        <v>48.702231945800001</v>
      </c>
      <c r="I20" s="32">
        <v>1025.9790213000001</v>
      </c>
      <c r="J20" s="32">
        <v>65192.651272299998</v>
      </c>
      <c r="K20" s="32">
        <v>2.0210987139999999</v>
      </c>
      <c r="L20" s="32">
        <v>113.91626840000001</v>
      </c>
      <c r="M20" s="32">
        <v>0.1501887764</v>
      </c>
      <c r="N20" s="32">
        <v>259.53703610000002</v>
      </c>
      <c r="O20" s="32">
        <v>375.47446409999998</v>
      </c>
      <c r="P20" s="32">
        <v>505.17119007299999</v>
      </c>
      <c r="Q20" s="32">
        <v>168.79257031399999</v>
      </c>
      <c r="R20" s="32">
        <v>326.85133702799999</v>
      </c>
      <c r="S20" s="32">
        <v>1.161668041</v>
      </c>
      <c r="T20" s="32">
        <v>41.046929900000002</v>
      </c>
      <c r="U20" s="32">
        <v>0.1516696622</v>
      </c>
      <c r="V20" s="32">
        <v>336.96542499999998</v>
      </c>
      <c r="W20" s="32">
        <v>379.17250100000001</v>
      </c>
      <c r="X20" s="32">
        <v>94.270543253400007</v>
      </c>
      <c r="Y20" s="32">
        <v>5.8027660159999996</v>
      </c>
      <c r="Z20" s="32">
        <v>238.267033699</v>
      </c>
      <c r="AA20" s="32">
        <v>48.137487819199997</v>
      </c>
      <c r="AB20" s="32">
        <v>64790.3797462</v>
      </c>
      <c r="AC20" s="32">
        <v>171.88867282000001</v>
      </c>
      <c r="AD20" s="32">
        <v>84.169696598000002</v>
      </c>
      <c r="AE20" s="32">
        <v>33.540754123100001</v>
      </c>
      <c r="AF20" s="32">
        <v>15.265691860900001</v>
      </c>
      <c r="AG20" s="32">
        <v>0</v>
      </c>
      <c r="AH20" s="32">
        <v>4003.7731721800001</v>
      </c>
      <c r="AI20" s="32">
        <v>155.27100723199999</v>
      </c>
      <c r="AJ20" s="32">
        <v>6312.0078028999997</v>
      </c>
      <c r="AK20" s="32">
        <v>39.420007473299997</v>
      </c>
      <c r="AL20" s="32">
        <v>9.9886050040200001</v>
      </c>
      <c r="AM20" s="32">
        <v>14.0097516507</v>
      </c>
      <c r="AN20" s="32">
        <v>4.5951633729999997E-2</v>
      </c>
      <c r="AO20" s="32">
        <v>65.315101257999999</v>
      </c>
      <c r="AP20" s="32">
        <v>0.105199302166</v>
      </c>
      <c r="AQ20" s="32">
        <v>7.2440033709999998</v>
      </c>
      <c r="AR20" s="32">
        <v>6516.4343282999998</v>
      </c>
      <c r="AS20" s="32">
        <v>9.5789448709999991</v>
      </c>
      <c r="AT20" s="32">
        <v>1.6520457763</v>
      </c>
      <c r="AU20" s="32">
        <v>2.0032750460000002</v>
      </c>
      <c r="AV20" s="32">
        <v>0.56455818049999995</v>
      </c>
      <c r="AW20" s="32">
        <v>402.28931410000001</v>
      </c>
      <c r="AX20" s="32">
        <v>0</v>
      </c>
      <c r="AY20" s="32">
        <v>24.014580724000002</v>
      </c>
      <c r="AZ20" s="32">
        <v>8.1933477230000005</v>
      </c>
      <c r="BA20" s="32">
        <v>2.3426112886000001</v>
      </c>
      <c r="BB20" s="32">
        <v>0</v>
      </c>
      <c r="BC20" s="32">
        <v>877.12238239999999</v>
      </c>
      <c r="BD20" s="32">
        <v>138.86072831000001</v>
      </c>
      <c r="BE20" s="32">
        <v>246.18435271999999</v>
      </c>
      <c r="BF20" s="32">
        <v>5.4220086869999999</v>
      </c>
      <c r="BG20" s="32">
        <v>0.64705449150000005</v>
      </c>
      <c r="BH20" s="32">
        <v>2.5585030112</v>
      </c>
      <c r="BI20" s="32">
        <v>8.0212767319999996E-3</v>
      </c>
      <c r="BJ20" s="32">
        <v>12.694594416999999</v>
      </c>
      <c r="BK20" s="32">
        <v>0.25697120642999999</v>
      </c>
      <c r="BL20" s="32">
        <v>0.3767610133</v>
      </c>
      <c r="BM20" s="32">
        <v>226.37383678</v>
      </c>
      <c r="BN20" s="32">
        <v>125.60223884299999</v>
      </c>
      <c r="BO20" s="32">
        <v>108.18419614600001</v>
      </c>
      <c r="BP20" s="32">
        <v>41.734019011800001</v>
      </c>
      <c r="BQ20" s="32">
        <v>120.958385647</v>
      </c>
      <c r="BR20" s="32">
        <v>2.0977646272900001</v>
      </c>
      <c r="BS20" s="32">
        <v>0</v>
      </c>
      <c r="BT20" s="32">
        <v>17.9097563256</v>
      </c>
      <c r="BU20" s="32">
        <v>0</v>
      </c>
      <c r="BV20" s="32">
        <v>0</v>
      </c>
      <c r="BW20" s="32">
        <v>4880.8865298299997</v>
      </c>
      <c r="BX20" s="32">
        <v>294.13193483800001</v>
      </c>
      <c r="BY20" s="32">
        <v>0</v>
      </c>
      <c r="BZ20" s="32">
        <v>330.514663966</v>
      </c>
      <c r="CA20" s="32">
        <v>7.92659916573E-2</v>
      </c>
      <c r="CB20" s="32">
        <v>3114.93204655</v>
      </c>
      <c r="CC20" s="32">
        <v>0.18965464827199999</v>
      </c>
      <c r="CD20" s="32">
        <v>5.5216105223899997E-2</v>
      </c>
      <c r="CE20" s="32">
        <v>44.841648919299999</v>
      </c>
      <c r="CF20" s="32">
        <v>0.23447801279800001</v>
      </c>
      <c r="CG20" s="32">
        <v>1.1994673542500001E-2</v>
      </c>
      <c r="CH20" s="32">
        <v>10.6357074742</v>
      </c>
      <c r="CI20" s="32">
        <v>16.5681049025</v>
      </c>
      <c r="CJ20" s="32">
        <v>2.86510561339E-2</v>
      </c>
      <c r="CK20" s="32">
        <v>2.1756277168899999E-3</v>
      </c>
      <c r="CL20" s="32">
        <v>4.6449978498500002</v>
      </c>
      <c r="CM20" s="32">
        <v>5.8428619009400003E-2</v>
      </c>
      <c r="CN20" s="32">
        <v>10.091658206</v>
      </c>
      <c r="CO20" s="32">
        <v>0.90889174494199998</v>
      </c>
      <c r="CP20" s="32">
        <v>5.3972773241599999E-2</v>
      </c>
      <c r="CQ20" s="32">
        <v>78.009172227700006</v>
      </c>
      <c r="CR20" s="32">
        <v>0.25947166666400001</v>
      </c>
      <c r="CS20" s="32">
        <v>0.36216414241799999</v>
      </c>
      <c r="CT20" s="32">
        <v>3.22356022997E-3</v>
      </c>
      <c r="CU20" s="32">
        <v>7.6207634540100004</v>
      </c>
      <c r="CV20" s="32">
        <v>0</v>
      </c>
      <c r="CW20" s="32">
        <v>0.62342021129699998</v>
      </c>
      <c r="CX20" s="32">
        <v>829.03251396400003</v>
      </c>
      <c r="CY20" s="32">
        <v>0.48319755475999998</v>
      </c>
      <c r="CZ20" s="32">
        <v>365.35400940300002</v>
      </c>
      <c r="DA20" s="32">
        <v>7497.3850426999998</v>
      </c>
      <c r="DB20" s="32">
        <v>877.89510641699997</v>
      </c>
      <c r="DC20" s="32">
        <f t="shared" si="0"/>
        <v>150.47077043935963</v>
      </c>
      <c r="DD20" s="32">
        <f t="shared" si="1"/>
        <v>139.83506296515964</v>
      </c>
    </row>
    <row r="21" spans="1:108" x14ac:dyDescent="0.25">
      <c r="A21" s="34">
        <v>24</v>
      </c>
      <c r="B21" t="s">
        <v>20</v>
      </c>
      <c r="C21" s="32">
        <v>18.8942336195</v>
      </c>
      <c r="D21" s="32">
        <v>340.600434431</v>
      </c>
      <c r="E21" s="32">
        <v>282.16558471899998</v>
      </c>
      <c r="F21" s="32">
        <v>55.779385942899999</v>
      </c>
      <c r="G21" s="32">
        <v>668.00525158200003</v>
      </c>
      <c r="H21" s="32">
        <v>129.294720979</v>
      </c>
      <c r="I21" s="32">
        <v>2678.2811534900002</v>
      </c>
      <c r="J21" s="32">
        <v>183008.20597499999</v>
      </c>
      <c r="K21" s="32">
        <v>13.288137797999999</v>
      </c>
      <c r="L21" s="32">
        <v>676.74972309999998</v>
      </c>
      <c r="M21" s="32">
        <v>0.82181761519999996</v>
      </c>
      <c r="N21" s="32">
        <v>1364.5074626999999</v>
      </c>
      <c r="O21" s="32">
        <v>2054.5454264</v>
      </c>
      <c r="P21" s="32">
        <v>1300.3998306999999</v>
      </c>
      <c r="Q21" s="32">
        <v>440.24084843499998</v>
      </c>
      <c r="R21" s="32">
        <v>1348.7890167400001</v>
      </c>
      <c r="S21" s="32">
        <v>4.7068614020000004</v>
      </c>
      <c r="T21" s="32">
        <v>159.67013689999999</v>
      </c>
      <c r="U21" s="32">
        <v>0.54416266980000005</v>
      </c>
      <c r="V21" s="32">
        <v>1196.0223800000001</v>
      </c>
      <c r="W21" s="32">
        <v>1360.401466</v>
      </c>
      <c r="X21" s="32">
        <v>260.35812799199999</v>
      </c>
      <c r="Y21" s="32">
        <v>15.1002554816</v>
      </c>
      <c r="Z21" s="32">
        <v>645.42626095200001</v>
      </c>
      <c r="AA21" s="32">
        <v>127.955750759</v>
      </c>
      <c r="AB21" s="32">
        <v>182103.968796</v>
      </c>
      <c r="AC21" s="32">
        <v>512.37022956800001</v>
      </c>
      <c r="AD21" s="32">
        <v>219.95112554599999</v>
      </c>
      <c r="AE21" s="32">
        <v>104.970786381</v>
      </c>
      <c r="AF21" s="32">
        <v>40.080838987</v>
      </c>
      <c r="AG21" s="32">
        <v>0</v>
      </c>
      <c r="AH21" s="32">
        <v>12535.9683843</v>
      </c>
      <c r="AI21" s="32">
        <v>480.44778893199998</v>
      </c>
      <c r="AJ21" s="32">
        <v>16472.880727799999</v>
      </c>
      <c r="AK21" s="32">
        <v>86.918931183500007</v>
      </c>
      <c r="AL21" s="32">
        <v>21.1694864203</v>
      </c>
      <c r="AM21" s="32">
        <v>31.338677118900002</v>
      </c>
      <c r="AN21" s="32">
        <v>0.16605872276700001</v>
      </c>
      <c r="AO21" s="32">
        <v>140.25365212400001</v>
      </c>
      <c r="AP21" s="32">
        <v>0.28193501354</v>
      </c>
      <c r="AQ21" s="32">
        <v>21.762850886799999</v>
      </c>
      <c r="AR21" s="32">
        <v>17204.052387200001</v>
      </c>
      <c r="AS21" s="32">
        <v>21.808333309999998</v>
      </c>
      <c r="AT21" s="32">
        <v>3.7939520849999999</v>
      </c>
      <c r="AU21" s="32">
        <v>4.5875519850000002</v>
      </c>
      <c r="AV21" s="32">
        <v>1.340125357</v>
      </c>
      <c r="AW21" s="32">
        <v>904.20939399999997</v>
      </c>
      <c r="AX21" s="32">
        <v>0</v>
      </c>
      <c r="AY21" s="32">
        <v>53.948662159999998</v>
      </c>
      <c r="AZ21" s="32">
        <v>17.968701419999999</v>
      </c>
      <c r="BA21" s="32">
        <v>5.3388191909999998</v>
      </c>
      <c r="BB21" s="32">
        <v>0</v>
      </c>
      <c r="BC21" s="32">
        <v>1949.8843380000001</v>
      </c>
      <c r="BD21" s="32">
        <v>278.23629340000002</v>
      </c>
      <c r="BE21" s="32">
        <v>562.75640499999997</v>
      </c>
      <c r="BF21" s="32">
        <v>12.5460239</v>
      </c>
      <c r="BG21" s="32">
        <v>1.4951698609999999</v>
      </c>
      <c r="BH21" s="32">
        <v>5.9141687019999996</v>
      </c>
      <c r="BI21" s="32">
        <v>1.8562072450000001E-2</v>
      </c>
      <c r="BJ21" s="32">
        <v>29.34651934</v>
      </c>
      <c r="BK21" s="32">
        <v>0.56210262050000004</v>
      </c>
      <c r="BL21" s="32">
        <v>0.87207076800000005</v>
      </c>
      <c r="BM21" s="32">
        <v>526.04475090000005</v>
      </c>
      <c r="BN21" s="32">
        <v>321.15293054699998</v>
      </c>
      <c r="BO21" s="32">
        <v>273.89799544900001</v>
      </c>
      <c r="BP21" s="32">
        <v>122.939857492</v>
      </c>
      <c r="BQ21" s="32">
        <v>375.89386807699998</v>
      </c>
      <c r="BR21" s="32">
        <v>7.4480368981899998</v>
      </c>
      <c r="BS21" s="32">
        <v>0</v>
      </c>
      <c r="BT21" s="32">
        <v>46.785640201299998</v>
      </c>
      <c r="BU21" s="32">
        <v>0</v>
      </c>
      <c r="BV21" s="32">
        <v>0</v>
      </c>
      <c r="BW21" s="32">
        <v>14485.8565217</v>
      </c>
      <c r="BX21" s="32">
        <v>758.68552886800001</v>
      </c>
      <c r="BY21" s="32">
        <v>0</v>
      </c>
      <c r="BZ21" s="32">
        <v>868.41144433299996</v>
      </c>
      <c r="CA21" s="32">
        <v>0.171923835744</v>
      </c>
      <c r="CB21" s="32">
        <v>8794.6970617200004</v>
      </c>
      <c r="CC21" s="32">
        <v>0.41893237652300003</v>
      </c>
      <c r="CD21" s="32">
        <v>0.12339518372</v>
      </c>
      <c r="CE21" s="32">
        <v>99.465329015799995</v>
      </c>
      <c r="CF21" s="32">
        <v>0.51455790486700004</v>
      </c>
      <c r="CG21" s="32">
        <v>2.6558552153000001E-2</v>
      </c>
      <c r="CH21" s="32">
        <v>22.6646715734</v>
      </c>
      <c r="CI21" s="32">
        <v>37.252789037900001</v>
      </c>
      <c r="CJ21" s="32">
        <v>6.2519614430499998E-2</v>
      </c>
      <c r="CK21" s="32">
        <v>4.6988082957899998E-3</v>
      </c>
      <c r="CL21" s="32">
        <v>10.183824443300001</v>
      </c>
      <c r="CM21" s="32">
        <v>0.12837450529300001</v>
      </c>
      <c r="CN21" s="32">
        <v>23.025040419</v>
      </c>
      <c r="CO21" s="32">
        <v>2.0065977322199999</v>
      </c>
      <c r="CP21" s="32">
        <v>0.18461947037500001</v>
      </c>
      <c r="CQ21" s="32">
        <v>169.60045248200001</v>
      </c>
      <c r="CR21" s="32">
        <v>0.57935485966300004</v>
      </c>
      <c r="CS21" s="32">
        <v>0.84405694168599998</v>
      </c>
      <c r="CT21" s="32">
        <v>6.9932346020000003E-3</v>
      </c>
      <c r="CU21" s="32">
        <v>22.634788638</v>
      </c>
      <c r="CV21" s="32">
        <v>0</v>
      </c>
      <c r="CW21" s="32">
        <v>1.74175494209</v>
      </c>
      <c r="CX21" s="32">
        <v>2315.0672746400001</v>
      </c>
      <c r="CY21" s="32">
        <v>1.09659505613</v>
      </c>
      <c r="CZ21" s="32">
        <v>986.40256653300003</v>
      </c>
      <c r="DA21" s="32">
        <v>21144.994003399999</v>
      </c>
      <c r="DB21" s="32">
        <v>2333.4299956899999</v>
      </c>
      <c r="DC21" s="32">
        <f t="shared" si="0"/>
        <v>330.01191852116102</v>
      </c>
      <c r="DD21" s="32">
        <f t="shared" si="1"/>
        <v>307.34724694776105</v>
      </c>
    </row>
    <row r="22" spans="1:108" x14ac:dyDescent="0.25">
      <c r="A22" s="34">
        <v>25</v>
      </c>
      <c r="B22" t="s">
        <v>130</v>
      </c>
      <c r="C22" s="32">
        <v>19.561936058899999</v>
      </c>
      <c r="D22" s="32">
        <v>350.21058212600002</v>
      </c>
      <c r="E22" s="32">
        <v>296.86969757100002</v>
      </c>
      <c r="F22" s="32">
        <v>56.8872165688</v>
      </c>
      <c r="G22" s="32">
        <v>740.01275848099999</v>
      </c>
      <c r="H22" s="32">
        <v>133.445666722</v>
      </c>
      <c r="I22" s="32">
        <v>2795.2196398000001</v>
      </c>
      <c r="J22" s="32">
        <v>211423.98192399999</v>
      </c>
      <c r="K22" s="32">
        <v>10.512483152</v>
      </c>
      <c r="L22" s="32">
        <v>512.45546679999995</v>
      </c>
      <c r="M22" s="32">
        <v>0.61482422889999999</v>
      </c>
      <c r="N22" s="32">
        <v>1014.0905441</v>
      </c>
      <c r="O22" s="32">
        <v>1537.0601578999999</v>
      </c>
      <c r="P22" s="32">
        <v>1360.0102495399999</v>
      </c>
      <c r="Q22" s="32">
        <v>460.31327652599998</v>
      </c>
      <c r="R22" s="32">
        <v>1231.07309521</v>
      </c>
      <c r="S22" s="32">
        <v>4.3942951719999996</v>
      </c>
      <c r="T22" s="32">
        <v>143.7022058</v>
      </c>
      <c r="U22" s="32">
        <v>0.48319971389999999</v>
      </c>
      <c r="V22" s="32">
        <v>1059.894957</v>
      </c>
      <c r="W22" s="32">
        <v>1207.994377</v>
      </c>
      <c r="X22" s="32">
        <v>276.29373521000002</v>
      </c>
      <c r="Y22" s="32">
        <v>15.9208509963</v>
      </c>
      <c r="Z22" s="32">
        <v>720.72996971600003</v>
      </c>
      <c r="AA22" s="32">
        <v>132.07742506899999</v>
      </c>
      <c r="AB22" s="32">
        <v>210591.18426899999</v>
      </c>
      <c r="AC22" s="32">
        <v>574.91619614399997</v>
      </c>
      <c r="AD22" s="32">
        <v>224.38216372599999</v>
      </c>
      <c r="AE22" s="32">
        <v>102.964151288</v>
      </c>
      <c r="AF22" s="32">
        <v>42.523242144400001</v>
      </c>
      <c r="AG22" s="32">
        <v>0</v>
      </c>
      <c r="AH22" s="32">
        <v>12273.7704751</v>
      </c>
      <c r="AI22" s="32">
        <v>493.77389751099997</v>
      </c>
      <c r="AJ22" s="32">
        <v>17275.763298499998</v>
      </c>
      <c r="AK22" s="32">
        <v>103.381354735</v>
      </c>
      <c r="AL22" s="32">
        <v>25.484708100199999</v>
      </c>
      <c r="AM22" s="32">
        <v>36.582173829200002</v>
      </c>
      <c r="AN22" s="32">
        <v>0.14933865053500001</v>
      </c>
      <c r="AO22" s="32">
        <v>168.10801378100001</v>
      </c>
      <c r="AP22" s="32">
        <v>0.32832142027</v>
      </c>
      <c r="AQ22" s="32">
        <v>26.093554174299999</v>
      </c>
      <c r="AR22" s="32">
        <v>18085.202245299999</v>
      </c>
      <c r="AS22" s="32">
        <v>20.5747812</v>
      </c>
      <c r="AT22" s="32">
        <v>3.6413003700000002</v>
      </c>
      <c r="AU22" s="32">
        <v>4.3788929320000003</v>
      </c>
      <c r="AV22" s="32">
        <v>1.368161956</v>
      </c>
      <c r="AW22" s="32">
        <v>832.77778000000001</v>
      </c>
      <c r="AX22" s="32">
        <v>0</v>
      </c>
      <c r="AY22" s="32">
        <v>49.516151200000003</v>
      </c>
      <c r="AZ22" s="32">
        <v>16.916835729999999</v>
      </c>
      <c r="BA22" s="32">
        <v>5.0645462600000002</v>
      </c>
      <c r="BB22" s="32">
        <v>0</v>
      </c>
      <c r="BC22" s="32">
        <v>1864.8721740000001</v>
      </c>
      <c r="BD22" s="32">
        <v>232.8193019</v>
      </c>
      <c r="BE22" s="32">
        <v>526.02678800000001</v>
      </c>
      <c r="BF22" s="32">
        <v>13.01340233</v>
      </c>
      <c r="BG22" s="32">
        <v>1.53450073</v>
      </c>
      <c r="BH22" s="32">
        <v>6.0783347399999998</v>
      </c>
      <c r="BI22" s="32">
        <v>1.9252860980000001E-2</v>
      </c>
      <c r="BJ22" s="32">
        <v>30.15811004</v>
      </c>
      <c r="BK22" s="32">
        <v>0.3911507535</v>
      </c>
      <c r="BL22" s="32">
        <v>0.840181768</v>
      </c>
      <c r="BM22" s="32">
        <v>516.45244000000002</v>
      </c>
      <c r="BN22" s="32">
        <v>321.584981922</v>
      </c>
      <c r="BO22" s="32">
        <v>273.901156378</v>
      </c>
      <c r="BP22" s="32">
        <v>119.880858047</v>
      </c>
      <c r="BQ22" s="32">
        <v>356.44996626800003</v>
      </c>
      <c r="BR22" s="32">
        <v>6.54911164473</v>
      </c>
      <c r="BS22" s="32">
        <v>0</v>
      </c>
      <c r="BT22" s="32">
        <v>48.685653500199997</v>
      </c>
      <c r="BU22" s="32">
        <v>0</v>
      </c>
      <c r="BV22" s="32">
        <v>0</v>
      </c>
      <c r="BW22" s="32">
        <v>14138.6343091</v>
      </c>
      <c r="BX22" s="32">
        <v>726.591505869</v>
      </c>
      <c r="BY22" s="32">
        <v>0</v>
      </c>
      <c r="BZ22" s="32">
        <v>902.38102363200005</v>
      </c>
      <c r="CA22" s="32">
        <v>0.20278752198399999</v>
      </c>
      <c r="CB22" s="32">
        <v>8786.8890676299998</v>
      </c>
      <c r="CC22" s="32">
        <v>0.482981336052</v>
      </c>
      <c r="CD22" s="32">
        <v>0.14113840021999999</v>
      </c>
      <c r="CE22" s="32">
        <v>116.39476628600001</v>
      </c>
      <c r="CF22" s="32">
        <v>0.60062466851399998</v>
      </c>
      <c r="CG22" s="32">
        <v>3.0574748293100001E-2</v>
      </c>
      <c r="CH22" s="32">
        <v>27.019096209099999</v>
      </c>
      <c r="CI22" s="32">
        <v>42.660588226400002</v>
      </c>
      <c r="CJ22" s="32">
        <v>7.3554181562200005E-2</v>
      </c>
      <c r="CK22" s="32">
        <v>5.5523816273799998E-3</v>
      </c>
      <c r="CL22" s="32">
        <v>11.905729884599999</v>
      </c>
      <c r="CM22" s="32">
        <v>0.150595207782</v>
      </c>
      <c r="CN22" s="32">
        <v>26.0346325929</v>
      </c>
      <c r="CO22" s="32">
        <v>2.3491479752100002</v>
      </c>
      <c r="CP22" s="32">
        <v>0.16858969395699999</v>
      </c>
      <c r="CQ22" s="32">
        <v>198.26665640600001</v>
      </c>
      <c r="CR22" s="32">
        <v>0.67505148058999997</v>
      </c>
      <c r="CS22" s="32">
        <v>0.71948936419999998</v>
      </c>
      <c r="CT22" s="32">
        <v>8.1974340586699994E-3</v>
      </c>
      <c r="CU22" s="32">
        <v>26.933719785699999</v>
      </c>
      <c r="CV22" s="32">
        <v>0</v>
      </c>
      <c r="CW22" s="32">
        <v>1.63174855865</v>
      </c>
      <c r="CX22" s="32">
        <v>2324.2589854399998</v>
      </c>
      <c r="CY22" s="32">
        <v>1.1497181269600001</v>
      </c>
      <c r="CZ22" s="32">
        <v>1060.32659831</v>
      </c>
      <c r="DA22" s="32">
        <v>21346.663532499999</v>
      </c>
      <c r="DB22" s="32">
        <v>2402.96062308</v>
      </c>
      <c r="DC22" s="32">
        <f t="shared" si="0"/>
        <v>385.229186185657</v>
      </c>
      <c r="DD22" s="32">
        <f t="shared" si="1"/>
        <v>358.21008997655701</v>
      </c>
    </row>
    <row r="23" spans="1:108" x14ac:dyDescent="0.25">
      <c r="A23" s="34">
        <v>26</v>
      </c>
      <c r="B23" t="s">
        <v>22</v>
      </c>
      <c r="C23" s="32">
        <v>42.746934158800002</v>
      </c>
      <c r="D23" s="32">
        <v>873.01050074900002</v>
      </c>
      <c r="E23" s="32">
        <v>734.94005719799998</v>
      </c>
      <c r="F23" s="32">
        <v>145.501746642</v>
      </c>
      <c r="G23" s="32">
        <v>1901.3548974400001</v>
      </c>
      <c r="H23" s="32">
        <v>286.857856615</v>
      </c>
      <c r="I23" s="32">
        <v>7754.0340899599996</v>
      </c>
      <c r="J23" s="32">
        <v>543250.22057999996</v>
      </c>
      <c r="K23" s="32">
        <v>16.3878163991</v>
      </c>
      <c r="L23" s="32">
        <v>992.42034257</v>
      </c>
      <c r="M23" s="32">
        <v>1.31710662933</v>
      </c>
      <c r="N23" s="32">
        <v>2283.9648328500002</v>
      </c>
      <c r="O23" s="32">
        <v>3292.7716607000002</v>
      </c>
      <c r="P23" s="32">
        <v>3642.5700757899999</v>
      </c>
      <c r="Q23" s="32">
        <v>1273.1429577199999</v>
      </c>
      <c r="R23" s="32">
        <v>2684.52753605</v>
      </c>
      <c r="S23" s="32">
        <v>7.8712240520999996</v>
      </c>
      <c r="T23" s="32">
        <v>305.26149520000001</v>
      </c>
      <c r="U23" s="32">
        <v>1.1354413985</v>
      </c>
      <c r="V23" s="32">
        <v>2525.4625234</v>
      </c>
      <c r="W23" s="32">
        <v>2838.592326</v>
      </c>
      <c r="X23" s="32">
        <v>696.61962503400002</v>
      </c>
      <c r="Y23" s="32">
        <v>36.135450355499998</v>
      </c>
      <c r="Z23" s="32">
        <v>1869.0839291899999</v>
      </c>
      <c r="AA23" s="32">
        <v>284.59506864399998</v>
      </c>
      <c r="AB23" s="32">
        <v>541643.85702</v>
      </c>
      <c r="AC23" s="32">
        <v>1386.8462834100001</v>
      </c>
      <c r="AD23" s="32">
        <v>607.95498817400005</v>
      </c>
      <c r="AE23" s="32">
        <v>255.088054242</v>
      </c>
      <c r="AF23" s="32">
        <v>115.56585578000001</v>
      </c>
      <c r="AG23" s="32">
        <v>0</v>
      </c>
      <c r="AH23" s="32">
        <v>30504.3717335</v>
      </c>
      <c r="AI23" s="32">
        <v>1126.5799373</v>
      </c>
      <c r="AJ23" s="32">
        <v>48280.518246400003</v>
      </c>
      <c r="AK23" s="32">
        <v>249.65398389800001</v>
      </c>
      <c r="AL23" s="32">
        <v>62.610506983400001</v>
      </c>
      <c r="AM23" s="32">
        <v>88.314235755699997</v>
      </c>
      <c r="AN23" s="32">
        <v>0.32752546125699999</v>
      </c>
      <c r="AO23" s="32">
        <v>408.431863007</v>
      </c>
      <c r="AP23" s="32">
        <v>0.490916041104</v>
      </c>
      <c r="AQ23" s="32">
        <v>46.998236651600003</v>
      </c>
      <c r="AR23" s="32">
        <v>50146.2914638</v>
      </c>
      <c r="AS23" s="32">
        <v>38.322801368</v>
      </c>
      <c r="AT23" s="32">
        <v>6.6118132599999999</v>
      </c>
      <c r="AU23" s="32">
        <v>8.0160458089999995</v>
      </c>
      <c r="AV23" s="32">
        <v>2.2622615769999999</v>
      </c>
      <c r="AW23" s="32">
        <v>1606.5083589999999</v>
      </c>
      <c r="AX23" s="32">
        <v>0</v>
      </c>
      <c r="AY23" s="32">
        <v>96.026594930000002</v>
      </c>
      <c r="AZ23" s="32">
        <v>32.501624573000001</v>
      </c>
      <c r="BA23" s="32">
        <v>9.3682031460000008</v>
      </c>
      <c r="BB23" s="32">
        <v>0</v>
      </c>
      <c r="BC23" s="32">
        <v>3506.3150615999998</v>
      </c>
      <c r="BD23" s="32">
        <v>523.88114444999997</v>
      </c>
      <c r="BE23" s="32">
        <v>986.86532</v>
      </c>
      <c r="BF23" s="32">
        <v>21.478031233999999</v>
      </c>
      <c r="BG23" s="32">
        <v>2.5679242663999999</v>
      </c>
      <c r="BH23" s="32">
        <v>10.154712477</v>
      </c>
      <c r="BI23" s="32">
        <v>3.1778200899999998E-2</v>
      </c>
      <c r="BJ23" s="32">
        <v>50.390692078000001</v>
      </c>
      <c r="BK23" s="32">
        <v>1.0451760859000001</v>
      </c>
      <c r="BL23" s="32">
        <v>1.5068714191999999</v>
      </c>
      <c r="BM23" s="32">
        <v>906.38073810000003</v>
      </c>
      <c r="BN23" s="32">
        <v>819.87903439000002</v>
      </c>
      <c r="BO23" s="32">
        <v>703.97759625399999</v>
      </c>
      <c r="BP23" s="32">
        <v>287.58994201600001</v>
      </c>
      <c r="BQ23" s="32">
        <v>939.28008217499996</v>
      </c>
      <c r="BR23" s="32">
        <v>15.1823763859</v>
      </c>
      <c r="BS23" s="32">
        <v>0</v>
      </c>
      <c r="BT23" s="32">
        <v>127.38647364800001</v>
      </c>
      <c r="BU23" s="32">
        <v>0</v>
      </c>
      <c r="BV23" s="32">
        <v>0</v>
      </c>
      <c r="BW23" s="32">
        <v>34010.6932094</v>
      </c>
      <c r="BX23" s="32">
        <v>1650.46010179</v>
      </c>
      <c r="BY23" s="32">
        <v>0</v>
      </c>
      <c r="BZ23" s="32">
        <v>2469.3998097499998</v>
      </c>
      <c r="CA23" s="32">
        <v>0.49933034415700001</v>
      </c>
      <c r="CB23" s="32">
        <v>23615.071082300001</v>
      </c>
      <c r="CC23" s="32">
        <v>1.1149968746300001</v>
      </c>
      <c r="CD23" s="32">
        <v>0.32095533540100002</v>
      </c>
      <c r="CE23" s="32">
        <v>271.13373072799999</v>
      </c>
      <c r="CF23" s="32">
        <v>1.4443351209999999</v>
      </c>
      <c r="CG23" s="32">
        <v>7.0421662006000002E-2</v>
      </c>
      <c r="CH23" s="32">
        <v>65.178389519999996</v>
      </c>
      <c r="CI23" s="32">
        <v>98.469009784700006</v>
      </c>
      <c r="CJ23" s="32">
        <v>0.18093539507799999</v>
      </c>
      <c r="CK23" s="32">
        <v>1.3681330285E-2</v>
      </c>
      <c r="CL23" s="32">
        <v>28.768161278200001</v>
      </c>
      <c r="CM23" s="32">
        <v>0.37003220936199999</v>
      </c>
      <c r="CN23" s="32">
        <v>58.244537641199997</v>
      </c>
      <c r="CO23" s="32">
        <v>5.7675990963199997</v>
      </c>
      <c r="CP23" s="32">
        <v>0.35930129110300002</v>
      </c>
      <c r="CQ23" s="32">
        <v>458.82532589900001</v>
      </c>
      <c r="CR23" s="32">
        <v>1.65431283207</v>
      </c>
      <c r="CS23" s="32">
        <v>1.5360757551799999</v>
      </c>
      <c r="CT23" s="32">
        <v>1.96992766551E-2</v>
      </c>
      <c r="CU23" s="32">
        <v>48.5051028329</v>
      </c>
      <c r="CV23" s="32">
        <v>0</v>
      </c>
      <c r="CW23" s="32">
        <v>2.9878128075200001</v>
      </c>
      <c r="CX23" s="32">
        <v>6364.4477460099997</v>
      </c>
      <c r="CY23" s="32">
        <v>1.93851478779</v>
      </c>
      <c r="CZ23" s="32">
        <v>2779.4090215800002</v>
      </c>
      <c r="DA23" s="32">
        <v>57183.9894375</v>
      </c>
      <c r="DB23" s="32">
        <v>6722.1033210100004</v>
      </c>
      <c r="DC23" s="32">
        <f t="shared" si="0"/>
        <v>895.50183297798299</v>
      </c>
      <c r="DD23" s="32">
        <f t="shared" si="1"/>
        <v>830.32344345798299</v>
      </c>
    </row>
    <row r="24" spans="1:108" x14ac:dyDescent="0.25">
      <c r="A24" s="34">
        <v>27</v>
      </c>
      <c r="B24" t="s">
        <v>23</v>
      </c>
      <c r="C24" s="32">
        <v>31.687981041099999</v>
      </c>
      <c r="D24" s="32">
        <v>588.45486016899997</v>
      </c>
      <c r="E24" s="32">
        <v>508.10468389900001</v>
      </c>
      <c r="F24" s="32">
        <v>92.637549964100003</v>
      </c>
      <c r="G24" s="32">
        <v>1078.00383741</v>
      </c>
      <c r="H24" s="32">
        <v>178.67261724400001</v>
      </c>
      <c r="I24" s="32">
        <v>4594.0419521599997</v>
      </c>
      <c r="J24" s="32">
        <v>298949.835976</v>
      </c>
      <c r="K24" s="32">
        <v>11.810228738099999</v>
      </c>
      <c r="L24" s="32">
        <v>638.35888373600005</v>
      </c>
      <c r="M24" s="32">
        <v>0.76588111916299995</v>
      </c>
      <c r="N24" s="32">
        <v>1264.5220097399999</v>
      </c>
      <c r="O24" s="32">
        <v>1914.6932408</v>
      </c>
      <c r="P24" s="32">
        <v>2237.0546198100001</v>
      </c>
      <c r="Q24" s="32">
        <v>755.40170431000001</v>
      </c>
      <c r="R24" s="32">
        <v>1718.80104854</v>
      </c>
      <c r="S24" s="32">
        <v>5.6979994700000001</v>
      </c>
      <c r="T24" s="32">
        <v>217.99681328</v>
      </c>
      <c r="U24" s="32">
        <v>0.73300694160000002</v>
      </c>
      <c r="V24" s="32">
        <v>1608.8247643</v>
      </c>
      <c r="W24" s="32">
        <v>1832.5185488</v>
      </c>
      <c r="X24" s="32">
        <v>470.53624038499999</v>
      </c>
      <c r="Y24" s="32">
        <v>25.380432790099999</v>
      </c>
      <c r="Z24" s="32">
        <v>1052.7897709199999</v>
      </c>
      <c r="AA24" s="32">
        <v>176.748002098</v>
      </c>
      <c r="AB24" s="32">
        <v>297382.90483800002</v>
      </c>
      <c r="AC24" s="32">
        <v>862.447519124</v>
      </c>
      <c r="AD24" s="32">
        <v>379.44764124</v>
      </c>
      <c r="AE24" s="32">
        <v>127.58337561</v>
      </c>
      <c r="AF24" s="32">
        <v>69.344562527999997</v>
      </c>
      <c r="AG24" s="32">
        <v>0</v>
      </c>
      <c r="AH24" s="32">
        <v>15216.24374</v>
      </c>
      <c r="AI24" s="32">
        <v>604.05812510999999</v>
      </c>
      <c r="AJ24" s="32">
        <v>28258.262794099999</v>
      </c>
      <c r="AK24" s="32">
        <v>233.373669165</v>
      </c>
      <c r="AL24" s="32">
        <v>57.453915382200002</v>
      </c>
      <c r="AM24" s="32">
        <v>78.807191559499998</v>
      </c>
      <c r="AN24" s="32">
        <v>0.21965401719200001</v>
      </c>
      <c r="AO24" s="32">
        <v>372.64507491500001</v>
      </c>
      <c r="AP24" s="32">
        <v>0.417783474471</v>
      </c>
      <c r="AQ24" s="32">
        <v>27.871999341799999</v>
      </c>
      <c r="AR24" s="32">
        <v>29672.143786500001</v>
      </c>
      <c r="AS24" s="32">
        <v>37.567698440000001</v>
      </c>
      <c r="AT24" s="32">
        <v>6.3077020700000004</v>
      </c>
      <c r="AU24" s="32">
        <v>7.7166239299999999</v>
      </c>
      <c r="AV24" s="32">
        <v>1.9246247089999999</v>
      </c>
      <c r="AW24" s="32">
        <v>1566.779053</v>
      </c>
      <c r="AX24" s="32">
        <v>0</v>
      </c>
      <c r="AY24" s="32">
        <v>98.045802399999999</v>
      </c>
      <c r="AZ24" s="32">
        <v>31.33852272</v>
      </c>
      <c r="BA24" s="32">
        <v>9.1283069700000006</v>
      </c>
      <c r="BB24" s="32">
        <v>0</v>
      </c>
      <c r="BC24" s="32">
        <v>3245.4087760000002</v>
      </c>
      <c r="BD24" s="32">
        <v>640.538454</v>
      </c>
      <c r="BE24" s="32">
        <v>969.72149899999999</v>
      </c>
      <c r="BF24" s="32">
        <v>16.8876034</v>
      </c>
      <c r="BG24" s="32">
        <v>2.0447027590000002</v>
      </c>
      <c r="BH24" s="32">
        <v>8.0456809600000003</v>
      </c>
      <c r="BI24" s="32">
        <v>2.4984658860000002E-2</v>
      </c>
      <c r="BJ24" s="32">
        <v>39.926373130000002</v>
      </c>
      <c r="BK24" s="32">
        <v>1.292604775</v>
      </c>
      <c r="BL24" s="32">
        <v>1.3655755439999999</v>
      </c>
      <c r="BM24" s="32">
        <v>831.64725199999998</v>
      </c>
      <c r="BN24" s="32">
        <v>554.57934991000002</v>
      </c>
      <c r="BO24" s="32">
        <v>477.48839117300002</v>
      </c>
      <c r="BP24" s="32">
        <v>158.92136421000001</v>
      </c>
      <c r="BQ24" s="32">
        <v>550.21055597899999</v>
      </c>
      <c r="BR24" s="32">
        <v>9.56480846977</v>
      </c>
      <c r="BS24" s="32">
        <v>0</v>
      </c>
      <c r="BT24" s="32">
        <v>79.971763621700006</v>
      </c>
      <c r="BU24" s="32">
        <v>0</v>
      </c>
      <c r="BV24" s="32">
        <v>0</v>
      </c>
      <c r="BW24" s="32">
        <v>18461.652992800002</v>
      </c>
      <c r="BX24" s="32">
        <v>1244.5960520900001</v>
      </c>
      <c r="BY24" s="32">
        <v>0</v>
      </c>
      <c r="BZ24" s="32">
        <v>1475.87777809</v>
      </c>
      <c r="CA24" s="32">
        <v>0.44581081301499997</v>
      </c>
      <c r="CB24" s="32">
        <v>14036.523680300001</v>
      </c>
      <c r="CC24" s="32">
        <v>0.98018211643200004</v>
      </c>
      <c r="CD24" s="32">
        <v>0.281495155188</v>
      </c>
      <c r="CE24" s="32">
        <v>250.26056958500001</v>
      </c>
      <c r="CF24" s="32">
        <v>1.28350948579</v>
      </c>
      <c r="CG24" s="32">
        <v>6.1892175583000003E-2</v>
      </c>
      <c r="CH24" s="32">
        <v>59.498477875699997</v>
      </c>
      <c r="CI24" s="32">
        <v>86.852930919599999</v>
      </c>
      <c r="CJ24" s="32">
        <v>0.161668170665</v>
      </c>
      <c r="CK24" s="32">
        <v>1.2208247518000001E-2</v>
      </c>
      <c r="CL24" s="32">
        <v>25.5959532786</v>
      </c>
      <c r="CM24" s="32">
        <v>0.33092082796400002</v>
      </c>
      <c r="CN24" s="32">
        <v>51.038076918900003</v>
      </c>
      <c r="CO24" s="32">
        <v>5.1611847301399996</v>
      </c>
      <c r="CP24" s="32">
        <v>0.24463920090300001</v>
      </c>
      <c r="CQ24" s="32">
        <v>412.57152715400002</v>
      </c>
      <c r="CR24" s="32">
        <v>1.48253354296</v>
      </c>
      <c r="CS24" s="32">
        <v>1.7103946407299999</v>
      </c>
      <c r="CT24" s="32">
        <v>1.74659553467E-2</v>
      </c>
      <c r="CU24" s="32">
        <v>29.237569311200001</v>
      </c>
      <c r="CV24" s="32">
        <v>0</v>
      </c>
      <c r="CW24" s="32">
        <v>2.6038928561199999</v>
      </c>
      <c r="CX24" s="32">
        <v>3730.2238551099999</v>
      </c>
      <c r="CY24" s="32">
        <v>1.93976989052</v>
      </c>
      <c r="CZ24" s="32">
        <v>1622.5634659699999</v>
      </c>
      <c r="DA24" s="32">
        <v>34250.899136</v>
      </c>
      <c r="DB24" s="32">
        <v>3913.6736012900001</v>
      </c>
      <c r="DC24" s="32">
        <f t="shared" si="0"/>
        <v>811.13853937593296</v>
      </c>
      <c r="DD24" s="32">
        <f t="shared" si="1"/>
        <v>751.64006150023295</v>
      </c>
    </row>
    <row r="25" spans="1:108" x14ac:dyDescent="0.25">
      <c r="A25" s="34">
        <v>28</v>
      </c>
      <c r="B25" t="s">
        <v>24</v>
      </c>
      <c r="C25" s="32">
        <v>19.743266280299999</v>
      </c>
      <c r="D25" s="32">
        <v>222.07807299800001</v>
      </c>
      <c r="E25" s="32">
        <v>188.96979649900001</v>
      </c>
      <c r="F25" s="32">
        <v>52.193446729400002</v>
      </c>
      <c r="G25" s="32">
        <v>311.737668681</v>
      </c>
      <c r="H25" s="32">
        <v>61.9067110246</v>
      </c>
      <c r="I25" s="32">
        <v>1486.9853751099999</v>
      </c>
      <c r="J25" s="32">
        <v>79204.778636599993</v>
      </c>
      <c r="K25" s="32">
        <v>5.0173075022700004</v>
      </c>
      <c r="L25" s="32">
        <v>338.20563155100001</v>
      </c>
      <c r="M25" s="32">
        <v>0.44589597702299999</v>
      </c>
      <c r="N25" s="32">
        <v>771.51731397000003</v>
      </c>
      <c r="O25" s="32">
        <v>1114.74114639</v>
      </c>
      <c r="P25" s="32">
        <v>944.85939292299997</v>
      </c>
      <c r="Q25" s="32">
        <v>241.742964556</v>
      </c>
      <c r="R25" s="32">
        <v>608.78582109900003</v>
      </c>
      <c r="S25" s="32">
        <v>1.6782041886000001</v>
      </c>
      <c r="T25" s="32">
        <v>65.422767910000005</v>
      </c>
      <c r="U25" s="32">
        <v>0.24173885268</v>
      </c>
      <c r="V25" s="32">
        <v>537.24634730000002</v>
      </c>
      <c r="W25" s="32">
        <v>604.34535370000003</v>
      </c>
      <c r="X25" s="32">
        <v>113.44085986</v>
      </c>
      <c r="Y25" s="32">
        <v>6.7163387685</v>
      </c>
      <c r="Z25" s="32">
        <v>289.24608724000001</v>
      </c>
      <c r="AA25" s="32">
        <v>57.455112644099998</v>
      </c>
      <c r="AB25" s="32">
        <v>76032.6693199</v>
      </c>
      <c r="AC25" s="32">
        <v>205.15864329600001</v>
      </c>
      <c r="AD25" s="32">
        <v>102.693256617</v>
      </c>
      <c r="AE25" s="32">
        <v>52.973394936600002</v>
      </c>
      <c r="AF25" s="32">
        <v>18.627739931699999</v>
      </c>
      <c r="AG25" s="32">
        <v>0</v>
      </c>
      <c r="AH25" s="32">
        <v>6329.7404259200002</v>
      </c>
      <c r="AI25" s="32">
        <v>238.971744231</v>
      </c>
      <c r="AJ25" s="32">
        <v>7753.7732788399999</v>
      </c>
      <c r="AK25" s="32">
        <v>27.4420260833</v>
      </c>
      <c r="AL25" s="32">
        <v>6.6579677091700002</v>
      </c>
      <c r="AM25" s="32">
        <v>10.3648673774</v>
      </c>
      <c r="AN25" s="32">
        <v>7.24782357888E-2</v>
      </c>
      <c r="AO25" s="32">
        <v>44.428115846399997</v>
      </c>
      <c r="AP25" s="32">
        <v>0.150411241073</v>
      </c>
      <c r="AQ25" s="32">
        <v>8.0908290314000002</v>
      </c>
      <c r="AR25" s="32">
        <v>8020.3480509700003</v>
      </c>
      <c r="AS25" s="32">
        <v>75.529642499999994</v>
      </c>
      <c r="AT25" s="32">
        <v>13.02688071</v>
      </c>
      <c r="AU25" s="32">
        <v>15.796130379999999</v>
      </c>
      <c r="AV25" s="32">
        <v>4.4516572810000001</v>
      </c>
      <c r="AW25" s="32">
        <v>3172.138876</v>
      </c>
      <c r="AX25" s="32">
        <v>0</v>
      </c>
      <c r="AY25" s="32">
        <v>189.36175919999999</v>
      </c>
      <c r="AZ25" s="32">
        <v>60.676135299999999</v>
      </c>
      <c r="BA25" s="32">
        <v>18.471203450000001</v>
      </c>
      <c r="BB25" s="32">
        <v>0</v>
      </c>
      <c r="BC25" s="32">
        <v>6495.5418200000004</v>
      </c>
      <c r="BD25" s="32">
        <v>1028.3202200000001</v>
      </c>
      <c r="BE25" s="32">
        <v>1941.2083580000001</v>
      </c>
      <c r="BF25" s="32">
        <v>42.75226473</v>
      </c>
      <c r="BG25" s="32">
        <v>5.1023700600000002</v>
      </c>
      <c r="BH25" s="32">
        <v>20.173289140000001</v>
      </c>
      <c r="BI25" s="32">
        <v>6.3248995000000002E-2</v>
      </c>
      <c r="BJ25" s="32">
        <v>100.102307</v>
      </c>
      <c r="BK25" s="32">
        <v>2.0261114569999998</v>
      </c>
      <c r="BL25" s="32">
        <v>2.9707484590000002</v>
      </c>
      <c r="BM25" s="32">
        <v>1785.040242</v>
      </c>
      <c r="BN25" s="32">
        <v>340.66704144699997</v>
      </c>
      <c r="BO25" s="32">
        <v>292.05331509199999</v>
      </c>
      <c r="BP25" s="32">
        <v>113.649644955</v>
      </c>
      <c r="BQ25" s="32">
        <v>204.136193424</v>
      </c>
      <c r="BR25" s="32">
        <v>6.1748940237900003</v>
      </c>
      <c r="BS25" s="32">
        <v>0</v>
      </c>
      <c r="BT25" s="32">
        <v>37.786306162400003</v>
      </c>
      <c r="BU25" s="32">
        <v>0</v>
      </c>
      <c r="BV25" s="32">
        <v>0</v>
      </c>
      <c r="BW25" s="32">
        <v>12825.2680803</v>
      </c>
      <c r="BX25" s="32">
        <v>1267.2886405500001</v>
      </c>
      <c r="BY25" s="32">
        <v>0</v>
      </c>
      <c r="BZ25" s="32">
        <v>514.016127342</v>
      </c>
      <c r="CA25" s="32">
        <v>5.5855066842500002E-2</v>
      </c>
      <c r="CB25" s="32">
        <v>4914.7787288700001</v>
      </c>
      <c r="CC25" s="32">
        <v>0.356260913741</v>
      </c>
      <c r="CD25" s="32">
        <v>0.11735986041599999</v>
      </c>
      <c r="CE25" s="32">
        <v>70.194894591299999</v>
      </c>
      <c r="CF25" s="32">
        <v>0.265730208784</v>
      </c>
      <c r="CG25" s="32">
        <v>2.2971132083300001E-2</v>
      </c>
      <c r="CH25" s="32">
        <v>11.760102189099999</v>
      </c>
      <c r="CI25" s="32">
        <v>30.5380203697</v>
      </c>
      <c r="CJ25" s="32">
        <v>2.02561114602E-2</v>
      </c>
      <c r="CK25" s="32">
        <v>1.5295094619799999E-3</v>
      </c>
      <c r="CL25" s="32">
        <v>4.8452067882199996</v>
      </c>
      <c r="CM25" s="32">
        <v>4.1464647631400002E-2</v>
      </c>
      <c r="CN25" s="32">
        <v>23.9750857457</v>
      </c>
      <c r="CO25" s="32">
        <v>0.64672440020199995</v>
      </c>
      <c r="CP25" s="32">
        <v>0.13572761160999999</v>
      </c>
      <c r="CQ25" s="32">
        <v>144.52982506500001</v>
      </c>
      <c r="CR25" s="32">
        <v>0.18578523084699999</v>
      </c>
      <c r="CS25" s="32">
        <v>2.1765686664800001</v>
      </c>
      <c r="CT25" s="32">
        <v>3.79001769772E-3</v>
      </c>
      <c r="CU25" s="32">
        <v>11.061613232799999</v>
      </c>
      <c r="CV25" s="32">
        <v>0</v>
      </c>
      <c r="CW25" s="32">
        <v>3.6670423927</v>
      </c>
      <c r="CX25" s="32">
        <v>1163.6902015400001</v>
      </c>
      <c r="CY25" s="32">
        <v>2.9487026217799999</v>
      </c>
      <c r="CZ25" s="32">
        <v>541.04819787400004</v>
      </c>
      <c r="DA25" s="32">
        <v>11524.464949900001</v>
      </c>
      <c r="DB25" s="32">
        <v>1157.7920254799999</v>
      </c>
      <c r="DC25" s="32">
        <f t="shared" si="0"/>
        <v>259.33513849319002</v>
      </c>
      <c r="DD25" s="32">
        <f t="shared" si="1"/>
        <v>247.57503630409002</v>
      </c>
    </row>
    <row r="26" spans="1:108" x14ac:dyDescent="0.25">
      <c r="A26" s="34">
        <v>29</v>
      </c>
      <c r="B26" t="s">
        <v>25</v>
      </c>
      <c r="C26" s="32">
        <v>149.949289591</v>
      </c>
      <c r="D26" s="32">
        <v>1219.55369645</v>
      </c>
      <c r="E26" s="32">
        <v>1094.5276663499999</v>
      </c>
      <c r="F26" s="32">
        <v>371.78635642900002</v>
      </c>
      <c r="G26" s="32">
        <v>1182.7044326600001</v>
      </c>
      <c r="H26" s="32">
        <v>201.98792226699999</v>
      </c>
      <c r="I26" s="32">
        <v>6622.8285169199999</v>
      </c>
      <c r="J26" s="32">
        <v>283079.21419000003</v>
      </c>
      <c r="K26" s="32">
        <v>15.650956147200001</v>
      </c>
      <c r="L26" s="32">
        <v>762.51547320999998</v>
      </c>
      <c r="M26" s="32">
        <v>1.06763564051</v>
      </c>
      <c r="N26" s="32">
        <v>1890.9307963900001</v>
      </c>
      <c r="O26" s="32">
        <v>2669.0969075799999</v>
      </c>
      <c r="P26" s="32">
        <v>5728.1344605200002</v>
      </c>
      <c r="Q26" s="32">
        <v>1058.98599747</v>
      </c>
      <c r="R26" s="32">
        <v>1587.8145161699999</v>
      </c>
      <c r="S26" s="32">
        <v>6.2825398800999999</v>
      </c>
      <c r="T26" s="32">
        <v>183.63864375</v>
      </c>
      <c r="U26" s="32">
        <v>0.72622407649999998</v>
      </c>
      <c r="V26" s="32">
        <v>1625.6374076</v>
      </c>
      <c r="W26" s="32">
        <v>1815.5577381000001</v>
      </c>
      <c r="X26" s="32">
        <v>335.78091280899997</v>
      </c>
      <c r="Y26" s="32">
        <v>20.114277375699999</v>
      </c>
      <c r="Z26" s="32">
        <v>1002.93022285</v>
      </c>
      <c r="AA26" s="32">
        <v>159.00053907099999</v>
      </c>
      <c r="AB26" s="32">
        <v>250826.12363799999</v>
      </c>
      <c r="AC26" s="32">
        <v>641.66206753100005</v>
      </c>
      <c r="AD26" s="32">
        <v>323.01983359399998</v>
      </c>
      <c r="AE26" s="32">
        <v>158.99163398799999</v>
      </c>
      <c r="AF26" s="32">
        <v>59.9638700824</v>
      </c>
      <c r="AG26" s="32">
        <v>0</v>
      </c>
      <c r="AH26" s="32">
        <v>19016.184436899999</v>
      </c>
      <c r="AI26" s="32">
        <v>698.80663034199995</v>
      </c>
      <c r="AJ26" s="32">
        <v>25026.6609575</v>
      </c>
      <c r="AK26" s="32">
        <v>119.83308574500001</v>
      </c>
      <c r="AL26" s="32">
        <v>29.921961765500001</v>
      </c>
      <c r="AM26" s="32">
        <v>43.560203676900002</v>
      </c>
      <c r="AN26" s="32">
        <v>0.20054312316100001</v>
      </c>
      <c r="AO26" s="32">
        <v>197.28722786</v>
      </c>
      <c r="AP26" s="32">
        <v>0.34947048526000002</v>
      </c>
      <c r="AQ26" s="32">
        <v>25.549788444899999</v>
      </c>
      <c r="AR26" s="32">
        <v>25832.1681976</v>
      </c>
      <c r="AS26" s="32">
        <v>758.74731646800001</v>
      </c>
      <c r="AT26" s="32">
        <v>129.83457026299999</v>
      </c>
      <c r="AU26" s="32">
        <v>157.846877358</v>
      </c>
      <c r="AV26" s="32">
        <v>42.985478598100002</v>
      </c>
      <c r="AW26" s="32">
        <v>32253.026795900001</v>
      </c>
      <c r="AX26" s="32">
        <v>0</v>
      </c>
      <c r="AY26" s="32">
        <v>1925.3024874299999</v>
      </c>
      <c r="AZ26" s="32">
        <v>634.60981277200005</v>
      </c>
      <c r="BA26" s="32">
        <v>184.91860618199999</v>
      </c>
      <c r="BB26" s="32">
        <v>0</v>
      </c>
      <c r="BC26" s="32">
        <v>67380.813983500004</v>
      </c>
      <c r="BD26" s="32">
        <v>11310.408271</v>
      </c>
      <c r="BE26" s="32">
        <v>19676.662027800001</v>
      </c>
      <c r="BF26" s="32">
        <v>401.06952056699998</v>
      </c>
      <c r="BG26" s="32">
        <v>48.283419568900001</v>
      </c>
      <c r="BH26" s="32">
        <v>190.730935168</v>
      </c>
      <c r="BI26" s="32">
        <v>0.59334267571900001</v>
      </c>
      <c r="BJ26" s="32">
        <v>946.47711015000004</v>
      </c>
      <c r="BK26" s="32">
        <v>23.652063203000001</v>
      </c>
      <c r="BL26" s="32">
        <v>29.661385539499999</v>
      </c>
      <c r="BM26" s="32">
        <v>17595.522844499999</v>
      </c>
      <c r="BN26" s="32">
        <v>2612.6740707600002</v>
      </c>
      <c r="BO26" s="32">
        <v>2248.32517263</v>
      </c>
      <c r="BP26" s="32">
        <v>793.59571944899994</v>
      </c>
      <c r="BQ26" s="32">
        <v>749.35265432100005</v>
      </c>
      <c r="BR26" s="32">
        <v>37.311062562799997</v>
      </c>
      <c r="BS26" s="32">
        <v>0</v>
      </c>
      <c r="BT26" s="32">
        <v>246.675756683</v>
      </c>
      <c r="BU26" s="32">
        <v>0</v>
      </c>
      <c r="BV26" s="32">
        <v>0</v>
      </c>
      <c r="BW26" s="32">
        <v>86396.7093074</v>
      </c>
      <c r="BX26" s="32">
        <v>12009.172568800001</v>
      </c>
      <c r="BY26" s="32">
        <v>0</v>
      </c>
      <c r="BZ26" s="32">
        <v>2486.7321194299998</v>
      </c>
      <c r="CA26" s="32">
        <v>0.24201863695699999</v>
      </c>
      <c r="CB26" s="32">
        <v>21029.5233343</v>
      </c>
      <c r="CC26" s="32">
        <v>2.7586120693799998</v>
      </c>
      <c r="CD26" s="32">
        <v>0.93527227598999996</v>
      </c>
      <c r="CE26" s="32">
        <v>520.89533470900005</v>
      </c>
      <c r="CF26" s="32">
        <v>1.69618521392</v>
      </c>
      <c r="CG26" s="32">
        <v>0.17870036988400001</v>
      </c>
      <c r="CH26" s="32">
        <v>78.203526505300005</v>
      </c>
      <c r="CI26" s="32">
        <v>234.287515848</v>
      </c>
      <c r="CJ26" s="32">
        <v>8.7591941834000001E-2</v>
      </c>
      <c r="CK26" s="32">
        <v>6.6367309088199997E-3</v>
      </c>
      <c r="CL26" s="32">
        <v>29.493353201800002</v>
      </c>
      <c r="CM26" s="32">
        <v>0.17889122552600001</v>
      </c>
      <c r="CN26" s="32">
        <v>195.10262321499999</v>
      </c>
      <c r="CO26" s="32">
        <v>2.7856584088299998</v>
      </c>
      <c r="CP26" s="32">
        <v>0.793888473782</v>
      </c>
      <c r="CQ26" s="32">
        <v>1143.7568410199999</v>
      </c>
      <c r="CR26" s="32">
        <v>0.79720811191600005</v>
      </c>
      <c r="CS26" s="32">
        <v>24.003448351900001</v>
      </c>
      <c r="CT26" s="32">
        <v>2.4782142888699999E-2</v>
      </c>
      <c r="CU26" s="32">
        <v>55.2121553761</v>
      </c>
      <c r="CV26" s="32">
        <v>0</v>
      </c>
      <c r="CW26" s="32">
        <v>34.124892001299997</v>
      </c>
      <c r="CX26" s="32">
        <v>4124.4405640100003</v>
      </c>
      <c r="CY26" s="32">
        <v>29.093701962000001</v>
      </c>
      <c r="CZ26" s="32">
        <v>2516.0921102900002</v>
      </c>
      <c r="DA26" s="32">
        <v>47912.2680167</v>
      </c>
      <c r="DB26" s="32">
        <v>4126.5912807499999</v>
      </c>
      <c r="DC26" s="32">
        <f t="shared" si="0"/>
        <v>2001.940554907982</v>
      </c>
      <c r="DD26" s="32">
        <f t="shared" si="1"/>
        <v>1923.737028402682</v>
      </c>
    </row>
    <row r="27" spans="1:108" x14ac:dyDescent="0.25">
      <c r="A27" s="34">
        <v>30</v>
      </c>
      <c r="B27" t="s">
        <v>26</v>
      </c>
      <c r="C27" s="32">
        <v>7.4074267391999999</v>
      </c>
      <c r="D27" s="32">
        <v>116.99528379</v>
      </c>
      <c r="E27" s="32">
        <v>99.4343749258</v>
      </c>
      <c r="F27" s="32">
        <v>22.598434293299999</v>
      </c>
      <c r="G27" s="32">
        <v>273.88116663699998</v>
      </c>
      <c r="H27" s="32">
        <v>40.9213377361</v>
      </c>
      <c r="I27" s="32">
        <v>1060.3716599899999</v>
      </c>
      <c r="J27" s="32">
        <v>73841.078701699997</v>
      </c>
      <c r="K27" s="32">
        <v>1.3971314798400001</v>
      </c>
      <c r="L27" s="32">
        <v>80.801955473000007</v>
      </c>
      <c r="M27" s="32">
        <v>0.1192409029</v>
      </c>
      <c r="N27" s="32">
        <v>215.90312370000001</v>
      </c>
      <c r="O27" s="32">
        <v>298.10071699999997</v>
      </c>
      <c r="P27" s="32">
        <v>532.44347125399997</v>
      </c>
      <c r="Q27" s="32">
        <v>174.92077017299999</v>
      </c>
      <c r="R27" s="32">
        <v>280.58133790599999</v>
      </c>
      <c r="S27" s="32">
        <v>0.98729292599999996</v>
      </c>
      <c r="T27" s="32">
        <v>32.876131839999999</v>
      </c>
      <c r="U27" s="32">
        <v>0.13597188103999999</v>
      </c>
      <c r="V27" s="32">
        <v>306.0664893</v>
      </c>
      <c r="W27" s="32">
        <v>339.92994529999999</v>
      </c>
      <c r="X27" s="32">
        <v>88.492559823600004</v>
      </c>
      <c r="Y27" s="32">
        <v>5.5199350099300002</v>
      </c>
      <c r="Z27" s="32">
        <v>269.21977930600002</v>
      </c>
      <c r="AA27" s="32">
        <v>40.275994760800003</v>
      </c>
      <c r="AB27" s="32">
        <v>73381.757938499999</v>
      </c>
      <c r="AC27" s="32">
        <v>166.90575205499999</v>
      </c>
      <c r="AD27" s="32">
        <v>82.521790787300006</v>
      </c>
      <c r="AE27" s="32">
        <v>35.176995758300002</v>
      </c>
      <c r="AF27" s="32">
        <v>15.9735622417</v>
      </c>
      <c r="AG27" s="32">
        <v>0</v>
      </c>
      <c r="AH27" s="32">
        <v>4191.0302828000004</v>
      </c>
      <c r="AI27" s="32">
        <v>170.91278496999999</v>
      </c>
      <c r="AJ27" s="32">
        <v>6547.5907321599998</v>
      </c>
      <c r="AK27" s="32">
        <v>40.155122503400001</v>
      </c>
      <c r="AL27" s="32">
        <v>10.1565087241</v>
      </c>
      <c r="AM27" s="32">
        <v>14.204556633699999</v>
      </c>
      <c r="AN27" s="32">
        <v>4.02907543199E-2</v>
      </c>
      <c r="AO27" s="32">
        <v>66.965671091600001</v>
      </c>
      <c r="AP27" s="32">
        <v>0.118948761012</v>
      </c>
      <c r="AQ27" s="32">
        <v>7.06244116428</v>
      </c>
      <c r="AR27" s="32">
        <v>6732.8563373899997</v>
      </c>
      <c r="AS27" s="32">
        <v>10.941983710000001</v>
      </c>
      <c r="AT27" s="32">
        <v>1.887455917</v>
      </c>
      <c r="AU27" s="32">
        <v>2.2886229600000001</v>
      </c>
      <c r="AV27" s="32">
        <v>0.64537250800000001</v>
      </c>
      <c r="AW27" s="32">
        <v>459.33567870000002</v>
      </c>
      <c r="AX27" s="32">
        <v>0</v>
      </c>
      <c r="AY27" s="32">
        <v>27.426746319999999</v>
      </c>
      <c r="AZ27" s="32">
        <v>9.6794587100000005</v>
      </c>
      <c r="BA27" s="32">
        <v>2.675979479</v>
      </c>
      <c r="BB27" s="32">
        <v>0</v>
      </c>
      <c r="BC27" s="32">
        <v>1036.316556</v>
      </c>
      <c r="BD27" s="32">
        <v>163.93442999999999</v>
      </c>
      <c r="BE27" s="32">
        <v>281.2168987</v>
      </c>
      <c r="BF27" s="32">
        <v>6.1956953199999996</v>
      </c>
      <c r="BG27" s="32">
        <v>0.73917607500000004</v>
      </c>
      <c r="BH27" s="32">
        <v>2.9224688429999999</v>
      </c>
      <c r="BI27" s="32">
        <v>9.1659365699999999E-3</v>
      </c>
      <c r="BJ27" s="32">
        <v>14.501145579999999</v>
      </c>
      <c r="BK27" s="32">
        <v>0.29307271769999999</v>
      </c>
      <c r="BL27" s="32">
        <v>0.43047959409999997</v>
      </c>
      <c r="BM27" s="32">
        <v>258.67505560000001</v>
      </c>
      <c r="BN27" s="32">
        <v>128.389665638</v>
      </c>
      <c r="BO27" s="32">
        <v>109.948399505</v>
      </c>
      <c r="BP27" s="32">
        <v>44.856354770000003</v>
      </c>
      <c r="BQ27" s="32">
        <v>120.715991483</v>
      </c>
      <c r="BR27" s="32">
        <v>2.0999017394699999</v>
      </c>
      <c r="BS27" s="32">
        <v>0</v>
      </c>
      <c r="BT27" s="32">
        <v>18.904361960599999</v>
      </c>
      <c r="BU27" s="32">
        <v>0</v>
      </c>
      <c r="BV27" s="32">
        <v>0</v>
      </c>
      <c r="BW27" s="32">
        <v>5227.34109893</v>
      </c>
      <c r="BX27" s="32">
        <v>334.846748467</v>
      </c>
      <c r="BY27" s="32">
        <v>0</v>
      </c>
      <c r="BZ27" s="32">
        <v>343.55515760700001</v>
      </c>
      <c r="CA27" s="32">
        <v>7.9783588679699993E-2</v>
      </c>
      <c r="CB27" s="32">
        <v>3177.4240005500001</v>
      </c>
      <c r="CC27" s="32">
        <v>0.19613204810099999</v>
      </c>
      <c r="CD27" s="32">
        <v>5.7432739525100002E-2</v>
      </c>
      <c r="CE27" s="32">
        <v>46.350759360300003</v>
      </c>
      <c r="CF27" s="32">
        <v>0.238400520315</v>
      </c>
      <c r="CG27" s="32">
        <v>1.2415216425E-2</v>
      </c>
      <c r="CH27" s="32">
        <v>10.8956728668</v>
      </c>
      <c r="CI27" s="32">
        <v>17.127057870400002</v>
      </c>
      <c r="CJ27" s="32">
        <v>2.8843530216200002E-2</v>
      </c>
      <c r="CK27" s="32">
        <v>2.1895511505799999E-3</v>
      </c>
      <c r="CL27" s="32">
        <v>4.7128919749599998</v>
      </c>
      <c r="CM27" s="32">
        <v>5.8833603286700002E-2</v>
      </c>
      <c r="CN27" s="32">
        <v>10.560133927000001</v>
      </c>
      <c r="CO27" s="32">
        <v>0.91532847456300004</v>
      </c>
      <c r="CP27" s="32">
        <v>4.9456877105100001E-2</v>
      </c>
      <c r="CQ27" s="32">
        <v>81.466986744099998</v>
      </c>
      <c r="CR27" s="32">
        <v>0.26140208795199998</v>
      </c>
      <c r="CS27" s="32">
        <v>0.41203183180300001</v>
      </c>
      <c r="CT27" s="32">
        <v>3.2798359655499998E-3</v>
      </c>
      <c r="CU27" s="32">
        <v>7.4929229100299999</v>
      </c>
      <c r="CV27" s="32">
        <v>0</v>
      </c>
      <c r="CW27" s="32">
        <v>0.706458947517</v>
      </c>
      <c r="CX27" s="32">
        <v>846.44437170399999</v>
      </c>
      <c r="CY27" s="32">
        <v>0.58654255165199998</v>
      </c>
      <c r="CZ27" s="32">
        <v>397.51365652700002</v>
      </c>
      <c r="DA27" s="32">
        <v>7629.4937506200004</v>
      </c>
      <c r="DB27" s="32">
        <v>909.22398639599999</v>
      </c>
      <c r="DC27" s="32">
        <f t="shared" si="0"/>
        <v>156.3019655505081</v>
      </c>
      <c r="DD27" s="32">
        <f t="shared" si="1"/>
        <v>145.4062926837081</v>
      </c>
    </row>
    <row r="28" spans="1:108" x14ac:dyDescent="0.25">
      <c r="A28" s="34">
        <v>31</v>
      </c>
      <c r="B28" t="s">
        <v>27</v>
      </c>
      <c r="C28" s="32">
        <v>8.0997334215599999</v>
      </c>
      <c r="D28" s="32">
        <v>136.093074769</v>
      </c>
      <c r="E28" s="32">
        <v>112.308953891</v>
      </c>
      <c r="F28" s="32">
        <v>25.5358653531</v>
      </c>
      <c r="G28" s="32">
        <v>339.156669061</v>
      </c>
      <c r="H28" s="32">
        <v>52.027916389200001</v>
      </c>
      <c r="I28" s="32">
        <v>1274.12419252</v>
      </c>
      <c r="J28" s="32">
        <v>85022.408311599997</v>
      </c>
      <c r="K28" s="32">
        <v>2.70640048948</v>
      </c>
      <c r="L28" s="32">
        <v>149.28164255799999</v>
      </c>
      <c r="M28" s="32">
        <v>0.22472183470099999</v>
      </c>
      <c r="N28" s="32">
        <v>409.81446180799998</v>
      </c>
      <c r="O28" s="32">
        <v>561.80399474000001</v>
      </c>
      <c r="P28" s="32">
        <v>619.128717843</v>
      </c>
      <c r="Q28" s="32">
        <v>210.96377810999999</v>
      </c>
      <c r="R28" s="32">
        <v>393.29055294599999</v>
      </c>
      <c r="S28" s="32">
        <v>1.4719725334</v>
      </c>
      <c r="T28" s="32">
        <v>44.365268434999997</v>
      </c>
      <c r="U28" s="32">
        <v>0.18717347479999999</v>
      </c>
      <c r="V28" s="32">
        <v>422.09563206000001</v>
      </c>
      <c r="W28" s="32">
        <v>467.93386389</v>
      </c>
      <c r="X28" s="32">
        <v>106.73956260200001</v>
      </c>
      <c r="Y28" s="32">
        <v>7.1389483117200001</v>
      </c>
      <c r="Z28" s="32">
        <v>333.81407005699998</v>
      </c>
      <c r="AA28" s="32">
        <v>51.6992163882</v>
      </c>
      <c r="AB28" s="32">
        <v>84788.667285999996</v>
      </c>
      <c r="AC28" s="32">
        <v>199.643083058</v>
      </c>
      <c r="AD28" s="32">
        <v>105.166041914</v>
      </c>
      <c r="AE28" s="32">
        <v>45.751643947600002</v>
      </c>
      <c r="AF28" s="32">
        <v>19.882034289500002</v>
      </c>
      <c r="AG28" s="32">
        <v>0</v>
      </c>
      <c r="AH28" s="32">
        <v>5447.9878546099999</v>
      </c>
      <c r="AI28" s="32">
        <v>225.222844149</v>
      </c>
      <c r="AJ28" s="32">
        <v>8063.2970389399998</v>
      </c>
      <c r="AK28" s="32">
        <v>45.102666891600002</v>
      </c>
      <c r="AL28" s="32">
        <v>11.245287194199999</v>
      </c>
      <c r="AM28" s="32">
        <v>15.9922087817</v>
      </c>
      <c r="AN28" s="32">
        <v>5.5549904538299999E-2</v>
      </c>
      <c r="AO28" s="32">
        <v>74.378020013099999</v>
      </c>
      <c r="AP28" s="32">
        <v>0.17768517230399999</v>
      </c>
      <c r="AQ28" s="32">
        <v>8.66731352553</v>
      </c>
      <c r="AR28" s="32">
        <v>8299.9830088800009</v>
      </c>
      <c r="AS28" s="32">
        <v>5.5697528299999997</v>
      </c>
      <c r="AT28" s="32">
        <v>0.96082250899999999</v>
      </c>
      <c r="AU28" s="32">
        <v>1.1649683559999999</v>
      </c>
      <c r="AV28" s="32">
        <v>0.32861779540000002</v>
      </c>
      <c r="AW28" s="32">
        <v>233.74828479999999</v>
      </c>
      <c r="AX28" s="32">
        <v>0</v>
      </c>
      <c r="AY28" s="32">
        <v>13.95932517</v>
      </c>
      <c r="AZ28" s="32">
        <v>4.7975008499999996</v>
      </c>
      <c r="BA28" s="32">
        <v>1.362137384</v>
      </c>
      <c r="BB28" s="32">
        <v>0</v>
      </c>
      <c r="BC28" s="32">
        <v>513.66963099999998</v>
      </c>
      <c r="BD28" s="32">
        <v>81.221485299999998</v>
      </c>
      <c r="BE28" s="32">
        <v>143.1398561</v>
      </c>
      <c r="BF28" s="32">
        <v>3.1542920560000001</v>
      </c>
      <c r="BG28" s="32">
        <v>0.3762642793</v>
      </c>
      <c r="BH28" s="32">
        <v>1.487514027</v>
      </c>
      <c r="BI28" s="32">
        <v>4.6666777099999999E-3</v>
      </c>
      <c r="BJ28" s="32">
        <v>7.3815352499999998</v>
      </c>
      <c r="BK28" s="32">
        <v>0.1490545834</v>
      </c>
      <c r="BL28" s="32">
        <v>0.21914468879999999</v>
      </c>
      <c r="BM28" s="32">
        <v>131.70129349999999</v>
      </c>
      <c r="BN28" s="32">
        <v>139.60499442299999</v>
      </c>
      <c r="BO28" s="32">
        <v>119.124676429</v>
      </c>
      <c r="BP28" s="32">
        <v>50.549127373799998</v>
      </c>
      <c r="BQ28" s="32">
        <v>158.55546085099999</v>
      </c>
      <c r="BR28" s="32">
        <v>2.6972739288700001</v>
      </c>
      <c r="BS28" s="32">
        <v>0</v>
      </c>
      <c r="BT28" s="32">
        <v>21.6559535128</v>
      </c>
      <c r="BU28" s="32">
        <v>0</v>
      </c>
      <c r="BV28" s="32">
        <v>0</v>
      </c>
      <c r="BW28" s="32">
        <v>5961.6480207000004</v>
      </c>
      <c r="BX28" s="32">
        <v>306.444016998</v>
      </c>
      <c r="BY28" s="32">
        <v>0</v>
      </c>
      <c r="BZ28" s="32">
        <v>412.695384461</v>
      </c>
      <c r="CA28" s="32">
        <v>8.8737411292899998E-2</v>
      </c>
      <c r="CB28" s="32">
        <v>3960.8303452199998</v>
      </c>
      <c r="CC28" s="32">
        <v>0.19921871742300001</v>
      </c>
      <c r="CD28" s="32">
        <v>5.7257631640900003E-2</v>
      </c>
      <c r="CE28" s="32">
        <v>48.256830403599999</v>
      </c>
      <c r="CF28" s="32">
        <v>0.25674082821400002</v>
      </c>
      <c r="CG28" s="32">
        <v>1.2576707889800001E-2</v>
      </c>
      <c r="CH28" s="32">
        <v>11.6215826254</v>
      </c>
      <c r="CI28" s="32">
        <v>17.4796243672</v>
      </c>
      <c r="CJ28" s="32">
        <v>3.2093695606199998E-2</v>
      </c>
      <c r="CK28" s="32">
        <v>2.4345837019099999E-3</v>
      </c>
      <c r="CL28" s="32">
        <v>5.1109603780799997</v>
      </c>
      <c r="CM28" s="32">
        <v>6.5493851981700005E-2</v>
      </c>
      <c r="CN28" s="32">
        <v>10.3399909201</v>
      </c>
      <c r="CO28" s="32">
        <v>1.0192843811100001</v>
      </c>
      <c r="CP28" s="32">
        <v>6.02166514253E-2</v>
      </c>
      <c r="CQ28" s="32">
        <v>81.759005660699998</v>
      </c>
      <c r="CR28" s="32">
        <v>0.29131738481899999</v>
      </c>
      <c r="CS28" s="32">
        <v>0.32673567240000001</v>
      </c>
      <c r="CT28" s="32">
        <v>3.5163077396499999E-3</v>
      </c>
      <c r="CU28" s="32">
        <v>8.8864763325799991</v>
      </c>
      <c r="CV28" s="32">
        <v>0</v>
      </c>
      <c r="CW28" s="32">
        <v>0.620922376291</v>
      </c>
      <c r="CX28" s="32">
        <v>1061.85249703</v>
      </c>
      <c r="CY28" s="32">
        <v>0.47144160057500001</v>
      </c>
      <c r="CZ28" s="32">
        <v>484.01010497099998</v>
      </c>
      <c r="DA28" s="32">
        <v>9461.4027692399995</v>
      </c>
      <c r="DB28" s="32">
        <v>1121.92365748</v>
      </c>
      <c r="DC28" s="32">
        <f t="shared" si="0"/>
        <v>159.50399538072531</v>
      </c>
      <c r="DD28" s="32">
        <f t="shared" si="1"/>
        <v>147.8824127553253</v>
      </c>
    </row>
    <row r="29" spans="1:108" x14ac:dyDescent="0.25">
      <c r="A29" s="34">
        <v>32</v>
      </c>
      <c r="B29" t="s">
        <v>28</v>
      </c>
      <c r="C29" s="32">
        <v>20.290259346500001</v>
      </c>
      <c r="D29" s="32">
        <v>197.413655686</v>
      </c>
      <c r="E29" s="32">
        <v>163.65417850700001</v>
      </c>
      <c r="F29" s="32">
        <v>55.014446048300002</v>
      </c>
      <c r="G29" s="32">
        <v>362.27199773000001</v>
      </c>
      <c r="H29" s="32">
        <v>56.480622947599997</v>
      </c>
      <c r="I29" s="32">
        <v>1504.49866021</v>
      </c>
      <c r="J29" s="32">
        <v>94324.632418900001</v>
      </c>
      <c r="K29" s="32">
        <v>4.2321596037999996</v>
      </c>
      <c r="L29" s="32">
        <v>165.15576941</v>
      </c>
      <c r="M29" s="32">
        <v>0.36026500728999999</v>
      </c>
      <c r="N29" s="32">
        <v>731.28201399</v>
      </c>
      <c r="O29" s="32">
        <v>900.67255179999995</v>
      </c>
      <c r="P29" s="32">
        <v>980.27994807899995</v>
      </c>
      <c r="Q29" s="32">
        <v>244.784684344</v>
      </c>
      <c r="R29" s="32">
        <v>340.73651726000003</v>
      </c>
      <c r="S29" s="32">
        <v>2.2331994910000001</v>
      </c>
      <c r="T29" s="32">
        <v>40.706119520000001</v>
      </c>
      <c r="U29" s="32">
        <v>0.24885479290000001</v>
      </c>
      <c r="V29" s="32">
        <v>579.20520610000005</v>
      </c>
      <c r="W29" s="32">
        <v>622.15659010000002</v>
      </c>
      <c r="X29" s="32">
        <v>81.649121171700003</v>
      </c>
      <c r="Y29" s="32">
        <v>6.22349563648</v>
      </c>
      <c r="Z29" s="32">
        <v>338.75672371000002</v>
      </c>
      <c r="AA29" s="32">
        <v>51.777395798900002</v>
      </c>
      <c r="AB29" s="32">
        <v>90871.0331382</v>
      </c>
      <c r="AC29" s="32">
        <v>134.913383737</v>
      </c>
      <c r="AD29" s="32">
        <v>93.761351980900002</v>
      </c>
      <c r="AE29" s="32">
        <v>52.690713268899998</v>
      </c>
      <c r="AF29" s="32">
        <v>18.545143967000001</v>
      </c>
      <c r="AG29" s="32">
        <v>0</v>
      </c>
      <c r="AH29" s="32">
        <v>6290.4418538700002</v>
      </c>
      <c r="AI29" s="32">
        <v>243.20947632799999</v>
      </c>
      <c r="AJ29" s="32">
        <v>7841.0339566700004</v>
      </c>
      <c r="AK29" s="32">
        <v>36.027210069699997</v>
      </c>
      <c r="AL29" s="32">
        <v>8.9208994814100002</v>
      </c>
      <c r="AM29" s="32">
        <v>13.240424794200001</v>
      </c>
      <c r="AN29" s="32">
        <v>7.2487098617099996E-2</v>
      </c>
      <c r="AO29" s="32">
        <v>58.775716896600002</v>
      </c>
      <c r="AP29" s="32">
        <v>0.15020720994699999</v>
      </c>
      <c r="AQ29" s="32">
        <v>9.8706774067899996</v>
      </c>
      <c r="AR29" s="32">
        <v>7964.3946883099998</v>
      </c>
      <c r="AS29" s="32">
        <v>82.005895120000005</v>
      </c>
      <c r="AT29" s="32">
        <v>14.068526566999999</v>
      </c>
      <c r="AU29" s="32">
        <v>17.089469105999999</v>
      </c>
      <c r="AV29" s="32">
        <v>4.7040766747999996</v>
      </c>
      <c r="AW29" s="32">
        <v>3453.7845892</v>
      </c>
      <c r="AX29" s="32">
        <v>0</v>
      </c>
      <c r="AY29" s="32">
        <v>207.32439894000001</v>
      </c>
      <c r="AZ29" s="32">
        <v>73.554395761999999</v>
      </c>
      <c r="BA29" s="32">
        <v>20.029131028999998</v>
      </c>
      <c r="BB29" s="32">
        <v>0</v>
      </c>
      <c r="BC29" s="32">
        <v>7832.3481597999998</v>
      </c>
      <c r="BD29" s="32">
        <v>1288.387393</v>
      </c>
      <c r="BE29" s="32">
        <v>2109.094083</v>
      </c>
      <c r="BF29" s="32">
        <v>44.877293408</v>
      </c>
      <c r="BG29" s="32">
        <v>5.3707481577999996</v>
      </c>
      <c r="BH29" s="32">
        <v>21.221720059999999</v>
      </c>
      <c r="BI29" s="32">
        <v>6.6390621201000005E-2</v>
      </c>
      <c r="BJ29" s="32">
        <v>105.31389219</v>
      </c>
      <c r="BK29" s="32">
        <v>2.3227800327999999</v>
      </c>
      <c r="BL29" s="32">
        <v>3.1845392350999999</v>
      </c>
      <c r="BM29" s="32">
        <v>1913.0180287999999</v>
      </c>
      <c r="BN29" s="32">
        <v>351.17228999600002</v>
      </c>
      <c r="BO29" s="32">
        <v>301.07885763600001</v>
      </c>
      <c r="BP29" s="32">
        <v>126.242016713</v>
      </c>
      <c r="BQ29" s="32">
        <v>202.77127793899999</v>
      </c>
      <c r="BR29" s="32">
        <v>5.8359911666500004</v>
      </c>
      <c r="BS29" s="32">
        <v>0</v>
      </c>
      <c r="BT29" s="32">
        <v>39.181214907200001</v>
      </c>
      <c r="BU29" s="32">
        <v>0</v>
      </c>
      <c r="BV29" s="32">
        <v>0</v>
      </c>
      <c r="BW29" s="32">
        <v>14122.451757700001</v>
      </c>
      <c r="BX29" s="32">
        <v>1531.5416341800001</v>
      </c>
      <c r="BY29" s="32">
        <v>0</v>
      </c>
      <c r="BZ29" s="32">
        <v>523.58370049500002</v>
      </c>
      <c r="CA29" s="32">
        <v>7.3170323364700002E-2</v>
      </c>
      <c r="CB29" s="32">
        <v>5026.0294761300001</v>
      </c>
      <c r="CC29" s="32">
        <v>0.40151267231799997</v>
      </c>
      <c r="CD29" s="32">
        <v>0.13074334541900001</v>
      </c>
      <c r="CE29" s="32">
        <v>80.900963634500002</v>
      </c>
      <c r="CF29" s="32">
        <v>0.31860756805200002</v>
      </c>
      <c r="CG29" s="32">
        <v>2.5839304718E-2</v>
      </c>
      <c r="CH29" s="32">
        <v>14.2911660097</v>
      </c>
      <c r="CI29" s="32">
        <v>34.462749905499997</v>
      </c>
      <c r="CJ29" s="32">
        <v>2.6505649026399999E-2</v>
      </c>
      <c r="CK29" s="32">
        <v>2.0052470858100001E-3</v>
      </c>
      <c r="CL29" s="32">
        <v>5.8853673774299997</v>
      </c>
      <c r="CM29" s="32">
        <v>5.4188213065399997E-2</v>
      </c>
      <c r="CN29" s="32">
        <v>26.4537958266</v>
      </c>
      <c r="CO29" s="32">
        <v>0.84441364973999999</v>
      </c>
      <c r="CP29" s="32">
        <v>0.138874122953</v>
      </c>
      <c r="CQ29" s="32">
        <v>164.085227003</v>
      </c>
      <c r="CR29" s="32">
        <v>0.242064245343</v>
      </c>
      <c r="CS29" s="32">
        <v>2.4728817165899999</v>
      </c>
      <c r="CT29" s="32">
        <v>4.5216481994299999E-3</v>
      </c>
      <c r="CU29" s="32">
        <v>13.0549085899</v>
      </c>
      <c r="CV29" s="32">
        <v>0</v>
      </c>
      <c r="CW29" s="32">
        <v>3.8929864556</v>
      </c>
      <c r="CX29" s="32">
        <v>1187.8022296500001</v>
      </c>
      <c r="CY29" s="32">
        <v>3.2037982611400002</v>
      </c>
      <c r="CZ29" s="32">
        <v>591.14378625400002</v>
      </c>
      <c r="DA29" s="32">
        <v>11399.070074900001</v>
      </c>
      <c r="DB29" s="32">
        <v>1209.18136334</v>
      </c>
      <c r="DC29" s="32">
        <f t="shared" si="0"/>
        <v>296.35186239224299</v>
      </c>
      <c r="DD29" s="32">
        <f t="shared" si="1"/>
        <v>282.06069638254297</v>
      </c>
    </row>
    <row r="30" spans="1:108" x14ac:dyDescent="0.25">
      <c r="A30" s="34">
        <v>33</v>
      </c>
      <c r="B30" t="s">
        <v>29</v>
      </c>
      <c r="C30" s="32">
        <v>4.6701572441800003</v>
      </c>
      <c r="D30" s="32">
        <v>87.866725043599999</v>
      </c>
      <c r="E30" s="32">
        <v>73.959620629900002</v>
      </c>
      <c r="F30" s="32">
        <v>13.8191585601</v>
      </c>
      <c r="G30" s="32">
        <v>187.301884519</v>
      </c>
      <c r="H30" s="32">
        <v>34.749664761200002</v>
      </c>
      <c r="I30" s="32">
        <v>725.53973101899999</v>
      </c>
      <c r="J30" s="32">
        <v>55451.374221799997</v>
      </c>
      <c r="K30" s="32">
        <v>2.4605352069999999</v>
      </c>
      <c r="L30" s="32">
        <v>127.4478505</v>
      </c>
      <c r="M30" s="32">
        <v>0.15670002899999999</v>
      </c>
      <c r="N30" s="32">
        <v>261.84564230000001</v>
      </c>
      <c r="O30" s="32">
        <v>391.75478850000002</v>
      </c>
      <c r="P30" s="32">
        <v>341.79779221400003</v>
      </c>
      <c r="Q30" s="32">
        <v>119.20221768499999</v>
      </c>
      <c r="R30" s="32">
        <v>310.14903432400001</v>
      </c>
      <c r="S30" s="32">
        <v>1.1434862320000001</v>
      </c>
      <c r="T30" s="32">
        <v>39.172879500000001</v>
      </c>
      <c r="U30" s="32">
        <v>0.13539372499999999</v>
      </c>
      <c r="V30" s="32">
        <v>298.16811899999999</v>
      </c>
      <c r="W30" s="32">
        <v>338.48541899999998</v>
      </c>
      <c r="X30" s="32">
        <v>70.436225080599996</v>
      </c>
      <c r="Y30" s="32">
        <v>4.0575896955999999</v>
      </c>
      <c r="Z30" s="32">
        <v>182.95858904100001</v>
      </c>
      <c r="AA30" s="32">
        <v>34.533701634800003</v>
      </c>
      <c r="AB30" s="32">
        <v>55305.240156</v>
      </c>
      <c r="AC30" s="32">
        <v>143.52831828999999</v>
      </c>
      <c r="AD30" s="32">
        <v>56.701125679</v>
      </c>
      <c r="AE30" s="32">
        <v>21.518399026099999</v>
      </c>
      <c r="AF30" s="32">
        <v>10.9158092248</v>
      </c>
      <c r="AG30" s="32">
        <v>0</v>
      </c>
      <c r="AH30" s="32">
        <v>2570.9882006299999</v>
      </c>
      <c r="AI30" s="32">
        <v>97.299106495000004</v>
      </c>
      <c r="AJ30" s="32">
        <v>4511.2665829500002</v>
      </c>
      <c r="AK30" s="32">
        <v>32.389990601699999</v>
      </c>
      <c r="AL30" s="32">
        <v>8.0352111657199998</v>
      </c>
      <c r="AM30" s="32">
        <v>11.264094652700001</v>
      </c>
      <c r="AN30" s="32">
        <v>4.0899630279000003E-2</v>
      </c>
      <c r="AO30" s="32">
        <v>52.246062907000002</v>
      </c>
      <c r="AP30" s="32">
        <v>5.8443505229999998E-2</v>
      </c>
      <c r="AQ30" s="32">
        <v>6.3418406014000004</v>
      </c>
      <c r="AR30" s="32">
        <v>4715.1342906199998</v>
      </c>
      <c r="AS30" s="32">
        <v>3.5244423</v>
      </c>
      <c r="AT30" s="32">
        <v>0.61258006200000004</v>
      </c>
      <c r="AU30" s="32">
        <v>0.74089428199999996</v>
      </c>
      <c r="AV30" s="32">
        <v>0.215672789</v>
      </c>
      <c r="AW30" s="32">
        <v>146.15523580000001</v>
      </c>
      <c r="AX30" s="32">
        <v>0</v>
      </c>
      <c r="AY30" s="32">
        <v>8.7296169700000004</v>
      </c>
      <c r="AZ30" s="32">
        <v>2.9640156800000002</v>
      </c>
      <c r="BA30" s="32">
        <v>0.862544588</v>
      </c>
      <c r="BB30" s="32">
        <v>0</v>
      </c>
      <c r="BC30" s="32">
        <v>319.73740600000002</v>
      </c>
      <c r="BD30" s="32">
        <v>47.801039799999998</v>
      </c>
      <c r="BE30" s="32">
        <v>90.956409800000003</v>
      </c>
      <c r="BF30" s="32">
        <v>2.0205616000000002</v>
      </c>
      <c r="BG30" s="32">
        <v>0.24080338100000001</v>
      </c>
      <c r="BH30" s="32">
        <v>0.952306243</v>
      </c>
      <c r="BI30" s="32">
        <v>2.9893163699999999E-3</v>
      </c>
      <c r="BJ30" s="32">
        <v>4.7253998599999996</v>
      </c>
      <c r="BK30" s="32">
        <v>9.1779434199999996E-2</v>
      </c>
      <c r="BL30" s="32">
        <v>0.140607602</v>
      </c>
      <c r="BM30" s="32">
        <v>84.834823499999999</v>
      </c>
      <c r="BN30" s="32">
        <v>76.730249246699998</v>
      </c>
      <c r="BO30" s="32">
        <v>65.430221381400003</v>
      </c>
      <c r="BP30" s="32">
        <v>24.482467318299999</v>
      </c>
      <c r="BQ30" s="32">
        <v>92.736071944299994</v>
      </c>
      <c r="BR30" s="32">
        <v>1.59035475042</v>
      </c>
      <c r="BS30" s="32">
        <v>0</v>
      </c>
      <c r="BT30" s="32">
        <v>12.0704720377</v>
      </c>
      <c r="BU30" s="32">
        <v>0</v>
      </c>
      <c r="BV30" s="32">
        <v>0</v>
      </c>
      <c r="BW30" s="32">
        <v>2890.7259232299998</v>
      </c>
      <c r="BX30" s="32">
        <v>145.099764295</v>
      </c>
      <c r="BY30" s="32">
        <v>0</v>
      </c>
      <c r="BZ30" s="32">
        <v>231.98079121200001</v>
      </c>
      <c r="CA30" s="32">
        <v>6.3672740602600003E-2</v>
      </c>
      <c r="CB30" s="32">
        <v>2284.594454</v>
      </c>
      <c r="CC30" s="32">
        <v>0.13751289891099999</v>
      </c>
      <c r="CD30" s="32">
        <v>3.9361329786000002E-2</v>
      </c>
      <c r="CE30" s="32">
        <v>34.410444344399998</v>
      </c>
      <c r="CF30" s="32">
        <v>0.18227994735899999</v>
      </c>
      <c r="CG30" s="32">
        <v>8.6794568821900002E-3</v>
      </c>
      <c r="CH30" s="32">
        <v>8.2760057394400004</v>
      </c>
      <c r="CI30" s="32">
        <v>12.216426355299999</v>
      </c>
      <c r="CJ30" s="32">
        <v>2.31016080554E-2</v>
      </c>
      <c r="CK30" s="32">
        <v>1.74302628876E-3</v>
      </c>
      <c r="CL30" s="32">
        <v>3.6400133594000001</v>
      </c>
      <c r="CM30" s="32">
        <v>4.73135130702E-2</v>
      </c>
      <c r="CN30" s="32">
        <v>7.1198151105200003</v>
      </c>
      <c r="CO30" s="32">
        <v>0.73821378920900005</v>
      </c>
      <c r="CP30" s="32">
        <v>4.3888805828599997E-2</v>
      </c>
      <c r="CQ30" s="32">
        <v>56.971265284799998</v>
      </c>
      <c r="CR30" s="32">
        <v>0.212244551984</v>
      </c>
      <c r="CS30" s="32">
        <v>0.150222305828</v>
      </c>
      <c r="CT30" s="32">
        <v>2.4760133426200001E-3</v>
      </c>
      <c r="CU30" s="32">
        <v>6.4825314670400003</v>
      </c>
      <c r="CV30" s="32">
        <v>0</v>
      </c>
      <c r="CW30" s="32">
        <v>0.31001903109099999</v>
      </c>
      <c r="CX30" s="32">
        <v>611.35800737</v>
      </c>
      <c r="CY30" s="32">
        <v>0.19137163218299999</v>
      </c>
      <c r="CZ30" s="32">
        <v>269.15889951100002</v>
      </c>
      <c r="DA30" s="32">
        <v>5530.1977011099998</v>
      </c>
      <c r="DB30" s="32">
        <v>632.12075009399996</v>
      </c>
      <c r="DC30" s="32">
        <f t="shared" si="0"/>
        <v>112.0682528355966</v>
      </c>
      <c r="DD30" s="32">
        <f t="shared" si="1"/>
        <v>103.7922470961566</v>
      </c>
    </row>
    <row r="31" spans="1:108" x14ac:dyDescent="0.25">
      <c r="A31" s="34">
        <v>34</v>
      </c>
      <c r="B31" t="s">
        <v>30</v>
      </c>
      <c r="C31" s="32">
        <v>17.400951508399999</v>
      </c>
      <c r="D31" s="32">
        <v>352.05814432900002</v>
      </c>
      <c r="E31" s="32">
        <v>291.63226246200003</v>
      </c>
      <c r="F31" s="32">
        <v>52.833961383099997</v>
      </c>
      <c r="G31" s="32">
        <v>768.86003164700003</v>
      </c>
      <c r="H31" s="32">
        <v>138.60308004199999</v>
      </c>
      <c r="I31" s="32">
        <v>2812.4499206</v>
      </c>
      <c r="J31" s="32">
        <v>223647.20778299999</v>
      </c>
      <c r="K31" s="32">
        <v>14.550979010000001</v>
      </c>
      <c r="L31" s="32">
        <v>707.66169260000004</v>
      </c>
      <c r="M31" s="32">
        <v>0.8490276336</v>
      </c>
      <c r="N31" s="32">
        <v>1400.3520759999999</v>
      </c>
      <c r="O31" s="32">
        <v>2122.5621190000002</v>
      </c>
      <c r="P31" s="32">
        <v>1309.54123802</v>
      </c>
      <c r="Q31" s="32">
        <v>464.09621998599999</v>
      </c>
      <c r="R31" s="32">
        <v>1481.21231005</v>
      </c>
      <c r="S31" s="32">
        <v>5.0536401719999997</v>
      </c>
      <c r="T31" s="32">
        <v>165.34219089999999</v>
      </c>
      <c r="U31" s="32">
        <v>0.55595771299999996</v>
      </c>
      <c r="V31" s="32">
        <v>1219.4996430000001</v>
      </c>
      <c r="W31" s="32">
        <v>1389.8943019999999</v>
      </c>
      <c r="X31" s="32">
        <v>288.39420254499998</v>
      </c>
      <c r="Y31" s="32">
        <v>16.857049673799999</v>
      </c>
      <c r="Z31" s="32">
        <v>748.59011482000005</v>
      </c>
      <c r="AA31" s="32">
        <v>138.436522887</v>
      </c>
      <c r="AB31" s="32">
        <v>223509.88433999999</v>
      </c>
      <c r="AC31" s="32">
        <v>608.21002939000005</v>
      </c>
      <c r="AD31" s="32">
        <v>228.05298608800001</v>
      </c>
      <c r="AE31" s="32">
        <v>117.445532016</v>
      </c>
      <c r="AF31" s="32">
        <v>43.6725636404</v>
      </c>
      <c r="AG31" s="32">
        <v>0</v>
      </c>
      <c r="AH31" s="32">
        <v>13971.406154599999</v>
      </c>
      <c r="AI31" s="32">
        <v>591.83903091699995</v>
      </c>
      <c r="AJ31" s="32">
        <v>17776.2402559</v>
      </c>
      <c r="AK31" s="32">
        <v>95.163760347999997</v>
      </c>
      <c r="AL31" s="32">
        <v>23.504761688599999</v>
      </c>
      <c r="AM31" s="32">
        <v>34.173188105900003</v>
      </c>
      <c r="AN31" s="32">
        <v>0.16374800786900001</v>
      </c>
      <c r="AO31" s="32">
        <v>154.237513839</v>
      </c>
      <c r="AP31" s="32">
        <v>0.52889981742000003</v>
      </c>
      <c r="AQ31" s="32">
        <v>31.743750482900001</v>
      </c>
      <c r="AR31" s="32">
        <v>18535.057564800001</v>
      </c>
      <c r="AS31" s="32">
        <v>3.2377054940000001</v>
      </c>
      <c r="AT31" s="32">
        <v>0.54391783459999998</v>
      </c>
      <c r="AU31" s="32">
        <v>0.66528062210000005</v>
      </c>
      <c r="AV31" s="32">
        <v>0.16642754730000001</v>
      </c>
      <c r="AW31" s="32">
        <v>137.36464472</v>
      </c>
      <c r="AX31" s="32">
        <v>0</v>
      </c>
      <c r="AY31" s="32">
        <v>8.4416804699999997</v>
      </c>
      <c r="AZ31" s="32">
        <v>2.7005981960000001</v>
      </c>
      <c r="BA31" s="32">
        <v>0.78671586650000003</v>
      </c>
      <c r="BB31" s="32">
        <v>0</v>
      </c>
      <c r="BC31" s="32">
        <v>281.7913436</v>
      </c>
      <c r="BD31" s="32">
        <v>53.084466800000001</v>
      </c>
      <c r="BE31" s="32">
        <v>83.592994599999997</v>
      </c>
      <c r="BF31" s="32">
        <v>1.5165207140000001</v>
      </c>
      <c r="BG31" s="32">
        <v>0.18385940149999999</v>
      </c>
      <c r="BH31" s="32">
        <v>0.72454602450000005</v>
      </c>
      <c r="BI31" s="32">
        <v>2.2436951329999999E-3</v>
      </c>
      <c r="BJ31" s="32">
        <v>3.5956637229999999</v>
      </c>
      <c r="BK31" s="32">
        <v>0.11132636126999999</v>
      </c>
      <c r="BL31" s="32">
        <v>0.11955359234</v>
      </c>
      <c r="BM31" s="32">
        <v>71.779698870000004</v>
      </c>
      <c r="BN31" s="32">
        <v>280.07451101300001</v>
      </c>
      <c r="BO31" s="32">
        <v>236.49530564599999</v>
      </c>
      <c r="BP31" s="32">
        <v>120.146121808</v>
      </c>
      <c r="BQ31" s="32">
        <v>393.08038436599998</v>
      </c>
      <c r="BR31" s="32">
        <v>7.1961101044399998</v>
      </c>
      <c r="BS31" s="32">
        <v>0</v>
      </c>
      <c r="BT31" s="32">
        <v>45.8644531371</v>
      </c>
      <c r="BU31" s="32">
        <v>0</v>
      </c>
      <c r="BV31" s="32">
        <v>0</v>
      </c>
      <c r="BW31" s="32">
        <v>14253.195764399999</v>
      </c>
      <c r="BX31" s="32">
        <v>644.92274157999998</v>
      </c>
      <c r="BY31" s="32">
        <v>0</v>
      </c>
      <c r="BZ31" s="32">
        <v>905.25452268799995</v>
      </c>
      <c r="CA31" s="32">
        <v>0.189786766114</v>
      </c>
      <c r="CB31" s="32">
        <v>9184.9729905999993</v>
      </c>
      <c r="CC31" s="32">
        <v>0.39365271645</v>
      </c>
      <c r="CD31" s="32">
        <v>0.11140429329400001</v>
      </c>
      <c r="CE31" s="32">
        <v>96.680716724000007</v>
      </c>
      <c r="CF31" s="32">
        <v>0.53545490187800004</v>
      </c>
      <c r="CG31" s="32">
        <v>2.4802209457900001E-2</v>
      </c>
      <c r="CH31" s="32">
        <v>23.688684084999998</v>
      </c>
      <c r="CI31" s="32">
        <v>34.8976378857</v>
      </c>
      <c r="CJ31" s="32">
        <v>6.8775214169499999E-2</v>
      </c>
      <c r="CK31" s="32">
        <v>5.1997820307800001E-3</v>
      </c>
      <c r="CL31" s="32">
        <v>10.7235006913</v>
      </c>
      <c r="CM31" s="32">
        <v>0.140663667962</v>
      </c>
      <c r="CN31" s="32">
        <v>19.875522576800002</v>
      </c>
      <c r="CO31" s="32">
        <v>2.1926117519399999</v>
      </c>
      <c r="CP31" s="32">
        <v>0.16598978783900001</v>
      </c>
      <c r="CQ31" s="32">
        <v>157.83357163100001</v>
      </c>
      <c r="CR31" s="32">
        <v>0.62898636564699995</v>
      </c>
      <c r="CS31" s="32">
        <v>0.64022437360700002</v>
      </c>
      <c r="CT31" s="32">
        <v>7.2799123235100004E-3</v>
      </c>
      <c r="CU31" s="32">
        <v>31.8634792163</v>
      </c>
      <c r="CV31" s="32">
        <v>0</v>
      </c>
      <c r="CW31" s="32">
        <v>1.0709533903599999</v>
      </c>
      <c r="CX31" s="32">
        <v>2450.3007067600001</v>
      </c>
      <c r="CY31" s="32">
        <v>0.53194902905499997</v>
      </c>
      <c r="CZ31" s="32">
        <v>1080.57359565</v>
      </c>
      <c r="DA31" s="32">
        <v>22119.281049500001</v>
      </c>
      <c r="DB31" s="32">
        <v>2483.07151952</v>
      </c>
      <c r="DC31" s="32">
        <f t="shared" si="0"/>
        <v>313.90682448714603</v>
      </c>
      <c r="DD31" s="32">
        <f t="shared" si="1"/>
        <v>290.21814040214605</v>
      </c>
    </row>
    <row r="32" spans="1:108" x14ac:dyDescent="0.25">
      <c r="A32" s="34">
        <v>35</v>
      </c>
      <c r="B32" t="s">
        <v>31</v>
      </c>
      <c r="C32" s="32">
        <v>19.6433767949</v>
      </c>
      <c r="D32" s="32">
        <v>203.61932721700001</v>
      </c>
      <c r="E32" s="32">
        <v>175.24202518300001</v>
      </c>
      <c r="F32" s="32">
        <v>52.046606604600001</v>
      </c>
      <c r="G32" s="32">
        <v>334.36887455900001</v>
      </c>
      <c r="H32" s="32">
        <v>52.795803583100003</v>
      </c>
      <c r="I32" s="32">
        <v>1456.4550890200001</v>
      </c>
      <c r="J32" s="32">
        <v>86154.241791799999</v>
      </c>
      <c r="K32" s="32">
        <v>3.2764327823000001</v>
      </c>
      <c r="L32" s="32">
        <v>183.02962802299999</v>
      </c>
      <c r="M32" s="32">
        <v>0.27552235976</v>
      </c>
      <c r="N32" s="32">
        <v>502.49952712999999</v>
      </c>
      <c r="O32" s="32">
        <v>688.80624719000002</v>
      </c>
      <c r="P32" s="32">
        <v>945.06330785600005</v>
      </c>
      <c r="Q32" s="32">
        <v>237.33593223599999</v>
      </c>
      <c r="R32" s="32">
        <v>415.82392831099997</v>
      </c>
      <c r="S32" s="32">
        <v>1.5909057688999999</v>
      </c>
      <c r="T32" s="32">
        <v>47.967376473999998</v>
      </c>
      <c r="U32" s="32">
        <v>0.20237049678999999</v>
      </c>
      <c r="V32" s="32">
        <v>456.36859095</v>
      </c>
      <c r="W32" s="32">
        <v>505.92658293</v>
      </c>
      <c r="X32" s="32">
        <v>98.314203709400005</v>
      </c>
      <c r="Y32" s="32">
        <v>6.3754795334900001</v>
      </c>
      <c r="Z32" s="32">
        <v>313.42866850600001</v>
      </c>
      <c r="AA32" s="32">
        <v>48.262317533199997</v>
      </c>
      <c r="AB32" s="32">
        <v>82923.044832300002</v>
      </c>
      <c r="AC32" s="32">
        <v>184.82851523799999</v>
      </c>
      <c r="AD32" s="32">
        <v>96.987456597399998</v>
      </c>
      <c r="AE32" s="32">
        <v>47.599056508799997</v>
      </c>
      <c r="AF32" s="32">
        <v>18.4091195952</v>
      </c>
      <c r="AG32" s="32">
        <v>0</v>
      </c>
      <c r="AH32" s="32">
        <v>5678.2636218600001</v>
      </c>
      <c r="AI32" s="32">
        <v>224.01919934099999</v>
      </c>
      <c r="AJ32" s="32">
        <v>7593.4027113599996</v>
      </c>
      <c r="AK32" s="32">
        <v>35.8495891946</v>
      </c>
      <c r="AL32" s="32">
        <v>8.8929657857399995</v>
      </c>
      <c r="AM32" s="32">
        <v>13.0454677045</v>
      </c>
      <c r="AN32" s="32">
        <v>6.00526008835E-2</v>
      </c>
      <c r="AO32" s="32">
        <v>59.159571321999998</v>
      </c>
      <c r="AP32" s="32">
        <v>0.162740375232</v>
      </c>
      <c r="AQ32" s="32">
        <v>8.2776729476300002</v>
      </c>
      <c r="AR32" s="32">
        <v>7805.43970145</v>
      </c>
      <c r="AS32" s="32">
        <v>76.929413299999993</v>
      </c>
      <c r="AT32" s="32">
        <v>13.268360469999999</v>
      </c>
      <c r="AU32" s="32">
        <v>16.088381349999999</v>
      </c>
      <c r="AV32" s="32">
        <v>4.5336630099999997</v>
      </c>
      <c r="AW32" s="32">
        <v>3231.1983300000002</v>
      </c>
      <c r="AX32" s="32">
        <v>0</v>
      </c>
      <c r="AY32" s="32">
        <v>192.87834960000001</v>
      </c>
      <c r="AZ32" s="32">
        <v>68.248303300000003</v>
      </c>
      <c r="BA32" s="32">
        <v>18.812390189999999</v>
      </c>
      <c r="BB32" s="32">
        <v>0</v>
      </c>
      <c r="BC32" s="32">
        <v>7306.0040099999997</v>
      </c>
      <c r="BD32" s="32">
        <v>1156.7714860000001</v>
      </c>
      <c r="BE32" s="32">
        <v>1977.1924650000001</v>
      </c>
      <c r="BF32" s="32">
        <v>43.541483300000003</v>
      </c>
      <c r="BG32" s="32">
        <v>5.19659871</v>
      </c>
      <c r="BH32" s="32">
        <v>20.547384399999999</v>
      </c>
      <c r="BI32" s="32">
        <v>6.4419478299999999E-2</v>
      </c>
      <c r="BJ32" s="32">
        <v>101.9538012</v>
      </c>
      <c r="BK32" s="32">
        <v>2.064264616</v>
      </c>
      <c r="BL32" s="32">
        <v>3.0256889299999998</v>
      </c>
      <c r="BM32" s="32">
        <v>1818.043132</v>
      </c>
      <c r="BN32" s="32">
        <v>337.89655440899998</v>
      </c>
      <c r="BO32" s="32">
        <v>289.86083564400002</v>
      </c>
      <c r="BP32" s="32">
        <v>115.845878611</v>
      </c>
      <c r="BQ32" s="32">
        <v>178.91074147099999</v>
      </c>
      <c r="BR32" s="32">
        <v>5.41554376752</v>
      </c>
      <c r="BS32" s="32">
        <v>0</v>
      </c>
      <c r="BT32" s="32">
        <v>37.699499470600003</v>
      </c>
      <c r="BU32" s="32">
        <v>0</v>
      </c>
      <c r="BV32" s="32">
        <v>0</v>
      </c>
      <c r="BW32" s="32">
        <v>12984.121150700001</v>
      </c>
      <c r="BX32" s="32">
        <v>1380.76720905</v>
      </c>
      <c r="BY32" s="32">
        <v>0</v>
      </c>
      <c r="BZ32" s="32">
        <v>504.32531569999998</v>
      </c>
      <c r="CA32" s="32">
        <v>7.1635027206799998E-2</v>
      </c>
      <c r="CB32" s="32">
        <v>4625.8291167500001</v>
      </c>
      <c r="CC32" s="32">
        <v>0.39167094518099999</v>
      </c>
      <c r="CD32" s="32">
        <v>0.12746126357900001</v>
      </c>
      <c r="CE32" s="32">
        <v>79.391787232599995</v>
      </c>
      <c r="CF32" s="32">
        <v>0.31117797794699997</v>
      </c>
      <c r="CG32" s="32">
        <v>2.5202767852099999E-2</v>
      </c>
      <c r="CH32" s="32">
        <v>14.0895273638</v>
      </c>
      <c r="CI32" s="32">
        <v>33.592261870000002</v>
      </c>
      <c r="CJ32" s="32">
        <v>2.5933946724500001E-2</v>
      </c>
      <c r="CK32" s="32">
        <v>1.96399682173E-3</v>
      </c>
      <c r="CL32" s="32">
        <v>5.7496300007099999</v>
      </c>
      <c r="CM32" s="32">
        <v>5.2983339709600001E-2</v>
      </c>
      <c r="CN32" s="32">
        <v>25.768618263899999</v>
      </c>
      <c r="CO32" s="32">
        <v>0.82524148450799995</v>
      </c>
      <c r="CP32" s="32">
        <v>0.124470271294</v>
      </c>
      <c r="CQ32" s="32">
        <v>161.114551103</v>
      </c>
      <c r="CR32" s="32">
        <v>0.23630140545200001</v>
      </c>
      <c r="CS32" s="32">
        <v>2.2269369122899998</v>
      </c>
      <c r="CT32" s="32">
        <v>4.4191218717500001E-3</v>
      </c>
      <c r="CU32" s="32">
        <v>11.3033564013</v>
      </c>
      <c r="CV32" s="32">
        <v>0</v>
      </c>
      <c r="CW32" s="32">
        <v>3.66616747077</v>
      </c>
      <c r="CX32" s="32">
        <v>1093.92527855</v>
      </c>
      <c r="CY32" s="32">
        <v>3.06495538805</v>
      </c>
      <c r="CZ32" s="32">
        <v>555.25014461800004</v>
      </c>
      <c r="DA32" s="32">
        <v>10818.120598199999</v>
      </c>
      <c r="DB32" s="32">
        <v>1126.1281053499999</v>
      </c>
      <c r="DC32" s="32">
        <f t="shared" si="0"/>
        <v>290.53953475298403</v>
      </c>
      <c r="DD32" s="32">
        <f t="shared" si="1"/>
        <v>276.45000738918401</v>
      </c>
    </row>
    <row r="33" spans="1:108" x14ac:dyDescent="0.25">
      <c r="A33" s="34">
        <v>36</v>
      </c>
      <c r="B33" t="s">
        <v>32</v>
      </c>
      <c r="C33" s="32">
        <v>83.680514992200003</v>
      </c>
      <c r="D33" s="32">
        <v>990.83374421200006</v>
      </c>
      <c r="E33" s="32">
        <v>852.95142488299996</v>
      </c>
      <c r="F33" s="32">
        <v>218.06105948300001</v>
      </c>
      <c r="G33" s="32">
        <v>1535.44445554</v>
      </c>
      <c r="H33" s="32">
        <v>294.70956488799999</v>
      </c>
      <c r="I33" s="32">
        <v>6731.8308205800004</v>
      </c>
      <c r="J33" s="32">
        <v>441331.545682</v>
      </c>
      <c r="K33" s="32">
        <v>24.4765968733</v>
      </c>
      <c r="L33" s="32">
        <v>1290.45638308</v>
      </c>
      <c r="M33" s="32">
        <v>1.6078214718599999</v>
      </c>
      <c r="N33" s="32">
        <v>2704.60792171</v>
      </c>
      <c r="O33" s="32">
        <v>4019.5400408800001</v>
      </c>
      <c r="P33" s="32">
        <v>4113.4383691499997</v>
      </c>
      <c r="Q33" s="32">
        <v>1097.0522838899999</v>
      </c>
      <c r="R33" s="32">
        <v>2749.9455557000001</v>
      </c>
      <c r="S33" s="32">
        <v>10.492986949100001</v>
      </c>
      <c r="T33" s="32">
        <v>362.49485815000003</v>
      </c>
      <c r="U33" s="32">
        <v>1.2721036369000001</v>
      </c>
      <c r="V33" s="32">
        <v>2807.2769966000001</v>
      </c>
      <c r="W33" s="32">
        <v>3180.2672103999998</v>
      </c>
      <c r="X33" s="32">
        <v>560.359250901</v>
      </c>
      <c r="Y33" s="32">
        <v>33.2132125782</v>
      </c>
      <c r="Z33" s="32">
        <v>1439.2897956500001</v>
      </c>
      <c r="AA33" s="32">
        <v>277.46081290900003</v>
      </c>
      <c r="AB33" s="32">
        <v>429044.64413999999</v>
      </c>
      <c r="AC33" s="32">
        <v>1096.9976472799999</v>
      </c>
      <c r="AD33" s="32">
        <v>469.297220686</v>
      </c>
      <c r="AE33" s="32">
        <v>231.45130235600001</v>
      </c>
      <c r="AF33" s="32">
        <v>87.906236763999999</v>
      </c>
      <c r="AG33" s="32">
        <v>0</v>
      </c>
      <c r="AH33" s="32">
        <v>27669.553203799998</v>
      </c>
      <c r="AI33" s="32">
        <v>1030.3714580200001</v>
      </c>
      <c r="AJ33" s="32">
        <v>36181.115139000001</v>
      </c>
      <c r="AK33" s="32">
        <v>249.080581373</v>
      </c>
      <c r="AL33" s="32">
        <v>62.250763773300001</v>
      </c>
      <c r="AM33" s="32">
        <v>88.461289134099999</v>
      </c>
      <c r="AN33" s="32">
        <v>0.35970650282299999</v>
      </c>
      <c r="AO33" s="32">
        <v>405.25046970900001</v>
      </c>
      <c r="AP33" s="32">
        <v>0.66802100518399998</v>
      </c>
      <c r="AQ33" s="32">
        <v>55.247445501900003</v>
      </c>
      <c r="AR33" s="32">
        <v>37672.977007399997</v>
      </c>
      <c r="AS33" s="32">
        <v>292.59236404000001</v>
      </c>
      <c r="AT33" s="32">
        <v>50.467015410000002</v>
      </c>
      <c r="AU33" s="32">
        <v>61.194467860000003</v>
      </c>
      <c r="AV33" s="32">
        <v>17.248795445999999</v>
      </c>
      <c r="AW33" s="32">
        <v>12286.934019</v>
      </c>
      <c r="AX33" s="32">
        <v>0</v>
      </c>
      <c r="AY33" s="32">
        <v>733.51511200000004</v>
      </c>
      <c r="AZ33" s="32">
        <v>248.12516754999999</v>
      </c>
      <c r="BA33" s="32">
        <v>71.556742740000004</v>
      </c>
      <c r="BB33" s="32">
        <v>0</v>
      </c>
      <c r="BC33" s="32">
        <v>26563.21313</v>
      </c>
      <c r="BD33" s="32">
        <v>4204.3178627999996</v>
      </c>
      <c r="BE33" s="32">
        <v>7520.0440209999997</v>
      </c>
      <c r="BF33" s="32">
        <v>165.63755909</v>
      </c>
      <c r="BG33" s="32">
        <v>19.764983262000001</v>
      </c>
      <c r="BH33" s="32">
        <v>78.149277859999998</v>
      </c>
      <c r="BI33" s="32">
        <v>0.24504522406000001</v>
      </c>
      <c r="BJ33" s="32">
        <v>387.78195833000001</v>
      </c>
      <c r="BK33" s="32">
        <v>7.845722136</v>
      </c>
      <c r="BL33" s="32">
        <v>11.509316212</v>
      </c>
      <c r="BM33" s="32">
        <v>6915.7457299999996</v>
      </c>
      <c r="BN33" s="32">
        <v>1404.14125251</v>
      </c>
      <c r="BO33" s="32">
        <v>1202.8169864900001</v>
      </c>
      <c r="BP33" s="32">
        <v>479.57515286199998</v>
      </c>
      <c r="BQ33" s="32">
        <v>870.60755091500005</v>
      </c>
      <c r="BR33" s="32">
        <v>24.4292913118</v>
      </c>
      <c r="BS33" s="32">
        <v>0</v>
      </c>
      <c r="BT33" s="32">
        <v>162.34151868800001</v>
      </c>
      <c r="BU33" s="32">
        <v>0</v>
      </c>
      <c r="BV33" s="32">
        <v>0</v>
      </c>
      <c r="BW33" s="32">
        <v>54232.643978200002</v>
      </c>
      <c r="BX33" s="32">
        <v>5234.6731938900002</v>
      </c>
      <c r="BY33" s="32">
        <v>0</v>
      </c>
      <c r="BZ33" s="32">
        <v>2295.0167821300001</v>
      </c>
      <c r="CA33" s="32">
        <v>0.49842620862499998</v>
      </c>
      <c r="CB33" s="32">
        <v>21882.6379414</v>
      </c>
      <c r="CC33" s="32">
        <v>1.9304369112699999</v>
      </c>
      <c r="CD33" s="32">
        <v>0.60710005996600003</v>
      </c>
      <c r="CE33" s="32">
        <v>414.71686051699999</v>
      </c>
      <c r="CF33" s="32">
        <v>1.8071733464899999</v>
      </c>
      <c r="CG33" s="32">
        <v>0.12354025695400001</v>
      </c>
      <c r="CH33" s="32">
        <v>82.0161151967</v>
      </c>
      <c r="CI33" s="32">
        <v>166.60977560800001</v>
      </c>
      <c r="CJ33" s="32">
        <v>0.180328396281</v>
      </c>
      <c r="CK33" s="32">
        <v>1.3671387837999999E-2</v>
      </c>
      <c r="CL33" s="32">
        <v>34.4109088083</v>
      </c>
      <c r="CM33" s="32">
        <v>0.36814249736999999</v>
      </c>
      <c r="CN33" s="32">
        <v>119.274638799</v>
      </c>
      <c r="CO33" s="32">
        <v>5.7310246392000002</v>
      </c>
      <c r="CP33" s="32">
        <v>0.60475633984800004</v>
      </c>
      <c r="CQ33" s="32">
        <v>793.033879232</v>
      </c>
      <c r="CR33" s="32">
        <v>1.63903597632</v>
      </c>
      <c r="CS33" s="32">
        <v>8.5136873815200005</v>
      </c>
      <c r="CT33" s="32">
        <v>2.5310048279700001E-2</v>
      </c>
      <c r="CU33" s="32">
        <v>66.756955662400003</v>
      </c>
      <c r="CV33" s="32">
        <v>0</v>
      </c>
      <c r="CW33" s="32">
        <v>14.285385916299999</v>
      </c>
      <c r="CX33" s="32">
        <v>5298.9296220599999</v>
      </c>
      <c r="CY33" s="32">
        <v>11.6137304864</v>
      </c>
      <c r="CZ33" s="32">
        <v>2517.7075037499999</v>
      </c>
      <c r="DA33" s="32">
        <v>51788.448233700001</v>
      </c>
      <c r="DB33" s="32">
        <v>5334.7687257500002</v>
      </c>
      <c r="DC33" s="32">
        <f t="shared" si="0"/>
        <v>1465.495074275068</v>
      </c>
      <c r="DD33" s="32">
        <f t="shared" si="1"/>
        <v>1383.478959078368</v>
      </c>
    </row>
    <row r="34" spans="1:108" x14ac:dyDescent="0.25">
      <c r="A34" s="34">
        <v>37</v>
      </c>
      <c r="B34" t="s">
        <v>33</v>
      </c>
      <c r="C34" s="32">
        <v>37.681814124500001</v>
      </c>
      <c r="D34" s="32">
        <v>711.68127473000004</v>
      </c>
      <c r="E34" s="32">
        <v>573.45469077500002</v>
      </c>
      <c r="F34" s="32">
        <v>124.583034935</v>
      </c>
      <c r="G34" s="32">
        <v>1394.9832798800001</v>
      </c>
      <c r="H34" s="32">
        <v>267.11223105200003</v>
      </c>
      <c r="I34" s="32">
        <v>6034.9666920600002</v>
      </c>
      <c r="J34" s="32">
        <v>412113.89434499998</v>
      </c>
      <c r="K34" s="32">
        <v>22.920114846800001</v>
      </c>
      <c r="L34" s="32">
        <v>1484.97486058</v>
      </c>
      <c r="M34" s="32">
        <v>1.9578121340000001</v>
      </c>
      <c r="N34" s="32">
        <v>3386.6426928999999</v>
      </c>
      <c r="O34" s="32">
        <v>4894.5377691000003</v>
      </c>
      <c r="P34" s="32">
        <v>2904.1387909999999</v>
      </c>
      <c r="Q34" s="32">
        <v>991.70589889400003</v>
      </c>
      <c r="R34" s="32">
        <v>2773.3537745200001</v>
      </c>
      <c r="S34" s="32">
        <v>9.0920297429999994</v>
      </c>
      <c r="T34" s="32">
        <v>347.39213909</v>
      </c>
      <c r="U34" s="32">
        <v>1.2836262222000001</v>
      </c>
      <c r="V34" s="32">
        <v>2852.5795450000001</v>
      </c>
      <c r="W34" s="32">
        <v>3209.0605810000002</v>
      </c>
      <c r="X34" s="32">
        <v>529.13079740299997</v>
      </c>
      <c r="Y34" s="32">
        <v>30.099355210999999</v>
      </c>
      <c r="Z34" s="32">
        <v>1353.7574402</v>
      </c>
      <c r="AA34" s="32">
        <v>264.60445273300002</v>
      </c>
      <c r="AB34" s="32">
        <v>410259.60687900003</v>
      </c>
      <c r="AC34" s="32">
        <v>940.99035719799997</v>
      </c>
      <c r="AD34" s="32">
        <v>503.38671283500003</v>
      </c>
      <c r="AE34" s="32">
        <v>225.798230703</v>
      </c>
      <c r="AF34" s="32">
        <v>89.382652936900001</v>
      </c>
      <c r="AG34" s="32">
        <v>0</v>
      </c>
      <c r="AH34" s="32">
        <v>27068.404252699998</v>
      </c>
      <c r="AI34" s="32">
        <v>930.61249203399996</v>
      </c>
      <c r="AJ34" s="32">
        <v>37301.116292699997</v>
      </c>
      <c r="AK34" s="32">
        <v>166.37526335499999</v>
      </c>
      <c r="AL34" s="32">
        <v>40.7307219538</v>
      </c>
      <c r="AM34" s="32">
        <v>62.159386674799997</v>
      </c>
      <c r="AN34" s="32">
        <v>0.38100640345999998</v>
      </c>
      <c r="AO34" s="32">
        <v>272.47925276000001</v>
      </c>
      <c r="AP34" s="32">
        <v>0.52324732412099995</v>
      </c>
      <c r="AQ34" s="32">
        <v>33.375633190000002</v>
      </c>
      <c r="AR34" s="32">
        <v>38532.033717799997</v>
      </c>
      <c r="AS34" s="32">
        <v>44.325386199999997</v>
      </c>
      <c r="AT34" s="32">
        <v>7.5825502240000002</v>
      </c>
      <c r="AU34" s="32">
        <v>9.2191425650000003</v>
      </c>
      <c r="AV34" s="32">
        <v>2.507329651</v>
      </c>
      <c r="AW34" s="32">
        <v>1854.216803</v>
      </c>
      <c r="AX34" s="32">
        <v>0</v>
      </c>
      <c r="AY34" s="32">
        <v>112.52577578</v>
      </c>
      <c r="AZ34" s="32">
        <v>35.923435380000001</v>
      </c>
      <c r="BA34" s="32">
        <v>10.811901558000001</v>
      </c>
      <c r="BB34" s="32">
        <v>0</v>
      </c>
      <c r="BC34" s="32">
        <v>3822.4325140000001</v>
      </c>
      <c r="BD34" s="32">
        <v>632.07537439999999</v>
      </c>
      <c r="BE34" s="32">
        <v>1144.0536877</v>
      </c>
      <c r="BF34" s="32">
        <v>23.08520085</v>
      </c>
      <c r="BG34" s="32">
        <v>2.7728120860000001</v>
      </c>
      <c r="BH34" s="32">
        <v>10.950150922000001</v>
      </c>
      <c r="BI34" s="32">
        <v>3.4155857460000001E-2</v>
      </c>
      <c r="BJ34" s="32">
        <v>54.339739289999997</v>
      </c>
      <c r="BK34" s="32">
        <v>1.3268113610000001</v>
      </c>
      <c r="BL34" s="32">
        <v>1.7014812159999999</v>
      </c>
      <c r="BM34" s="32">
        <v>1027.1330307999999</v>
      </c>
      <c r="BN34" s="32">
        <v>719.98400887599996</v>
      </c>
      <c r="BO34" s="32">
        <v>615.90928910800005</v>
      </c>
      <c r="BP34" s="32">
        <v>261.72191514500003</v>
      </c>
      <c r="BQ34" s="32">
        <v>874.60084829499999</v>
      </c>
      <c r="BR34" s="32">
        <v>17.009099265700002</v>
      </c>
      <c r="BS34" s="32">
        <v>0</v>
      </c>
      <c r="BT34" s="32">
        <v>103.435817947</v>
      </c>
      <c r="BU34" s="32">
        <v>0</v>
      </c>
      <c r="BV34" s="32">
        <v>0</v>
      </c>
      <c r="BW34" s="32">
        <v>30890.836320300001</v>
      </c>
      <c r="BX34" s="32">
        <v>1562.6822556100001</v>
      </c>
      <c r="BY34" s="32">
        <v>0</v>
      </c>
      <c r="BZ34" s="32">
        <v>1956.3755034400001</v>
      </c>
      <c r="CA34" s="32">
        <v>0.33741050427899999</v>
      </c>
      <c r="CB34" s="32">
        <v>20137.416425700001</v>
      </c>
      <c r="CC34" s="32">
        <v>0.82554207097700005</v>
      </c>
      <c r="CD34" s="32">
        <v>0.24294698720899999</v>
      </c>
      <c r="CE34" s="32">
        <v>189.461279886</v>
      </c>
      <c r="CF34" s="32">
        <v>1.0102816267300001</v>
      </c>
      <c r="CG34" s="32">
        <v>5.2321502773600002E-2</v>
      </c>
      <c r="CH34" s="32">
        <v>43.503539354600001</v>
      </c>
      <c r="CI34" s="32">
        <v>73.109389800200006</v>
      </c>
      <c r="CJ34" s="32">
        <v>0.12254048993</v>
      </c>
      <c r="CK34" s="32">
        <v>9.2300807563600006E-3</v>
      </c>
      <c r="CL34" s="32">
        <v>19.986557121099999</v>
      </c>
      <c r="CM34" s="32">
        <v>0.251253163394</v>
      </c>
      <c r="CN34" s="32">
        <v>45.204156394599998</v>
      </c>
      <c r="CO34" s="32">
        <v>3.9232990719599998</v>
      </c>
      <c r="CP34" s="32">
        <v>0.41516154098899999</v>
      </c>
      <c r="CQ34" s="32">
        <v>326.81687104899999</v>
      </c>
      <c r="CR34" s="32">
        <v>1.1300755650000001</v>
      </c>
      <c r="CS34" s="32">
        <v>1.85006135997</v>
      </c>
      <c r="CT34" s="32">
        <v>1.3768853259299999E-2</v>
      </c>
      <c r="CU34" s="32">
        <v>35.077065149100001</v>
      </c>
      <c r="CV34" s="32">
        <v>0</v>
      </c>
      <c r="CW34" s="32">
        <v>3.7112970948399999</v>
      </c>
      <c r="CX34" s="32">
        <v>5318.0525146999998</v>
      </c>
      <c r="CY34" s="32">
        <v>2.1936401338599998</v>
      </c>
      <c r="CZ34" s="32">
        <v>2129.8501926899999</v>
      </c>
      <c r="DA34" s="32">
        <v>47662.734449900003</v>
      </c>
      <c r="DB34" s="32">
        <v>5343.3613214500001</v>
      </c>
      <c r="DC34" s="32">
        <f t="shared" si="0"/>
        <v>635.15630299075906</v>
      </c>
      <c r="DD34" s="32">
        <f t="shared" si="1"/>
        <v>591.65276363615908</v>
      </c>
    </row>
    <row r="35" spans="1:108" x14ac:dyDescent="0.25">
      <c r="A35" s="34">
        <v>38</v>
      </c>
      <c r="B35" t="s">
        <v>34</v>
      </c>
      <c r="C35" s="32">
        <v>4.6443282913399999</v>
      </c>
      <c r="D35" s="32">
        <v>82.832217257500005</v>
      </c>
      <c r="E35" s="32">
        <v>72.2856637613</v>
      </c>
      <c r="F35" s="32">
        <v>13.2081421917</v>
      </c>
      <c r="G35" s="32">
        <v>156.60943749200001</v>
      </c>
      <c r="H35" s="32">
        <v>26.366882004099999</v>
      </c>
      <c r="I35" s="32">
        <v>654.37636750399997</v>
      </c>
      <c r="J35" s="32">
        <v>42538.417065900001</v>
      </c>
      <c r="K35" s="32">
        <v>1.2218867198700001</v>
      </c>
      <c r="L35" s="32">
        <v>64.243345779999999</v>
      </c>
      <c r="M35" s="32">
        <v>7.9133184450000005E-2</v>
      </c>
      <c r="N35" s="32">
        <v>132.36810636000001</v>
      </c>
      <c r="O35" s="32">
        <v>197.83306533000001</v>
      </c>
      <c r="P35" s="32">
        <v>323.59649316100001</v>
      </c>
      <c r="Q35" s="32">
        <v>108.740573019</v>
      </c>
      <c r="R35" s="32">
        <v>210.40360366199999</v>
      </c>
      <c r="S35" s="32">
        <v>0.62921716579999998</v>
      </c>
      <c r="T35" s="32">
        <v>23.131492720000001</v>
      </c>
      <c r="U35" s="32">
        <v>7.9855269709999996E-2</v>
      </c>
      <c r="V35" s="32">
        <v>175.87740009999999</v>
      </c>
      <c r="W35" s="32">
        <v>199.638305</v>
      </c>
      <c r="X35" s="32">
        <v>69.535525416599995</v>
      </c>
      <c r="Y35" s="32">
        <v>4.1697939576399996</v>
      </c>
      <c r="Z35" s="32">
        <v>154.18627742699999</v>
      </c>
      <c r="AA35" s="32">
        <v>26.204562792299999</v>
      </c>
      <c r="AB35" s="32">
        <v>42423.004022000001</v>
      </c>
      <c r="AC35" s="32">
        <v>123.028851961</v>
      </c>
      <c r="AD35" s="32">
        <v>59.3712899298</v>
      </c>
      <c r="AE35" s="32">
        <v>20.735868484800001</v>
      </c>
      <c r="AF35" s="32">
        <v>10.501907466400001</v>
      </c>
      <c r="AG35" s="32">
        <v>0</v>
      </c>
      <c r="AH35" s="32">
        <v>2461.93379624</v>
      </c>
      <c r="AI35" s="32">
        <v>109.315181788</v>
      </c>
      <c r="AJ35" s="32">
        <v>4137.2670317499997</v>
      </c>
      <c r="AK35" s="32">
        <v>32.066522403999997</v>
      </c>
      <c r="AL35" s="32">
        <v>8.0901005985799994</v>
      </c>
      <c r="AM35" s="32">
        <v>11.123949962399999</v>
      </c>
      <c r="AN35" s="32">
        <v>2.4123275679200001E-2</v>
      </c>
      <c r="AO35" s="32">
        <v>53.216478137800003</v>
      </c>
      <c r="AP35" s="32">
        <v>0.102834671418</v>
      </c>
      <c r="AQ35" s="32">
        <v>4.4389526124399996</v>
      </c>
      <c r="AR35" s="32">
        <v>4289.1520446100003</v>
      </c>
      <c r="AS35" s="32">
        <v>2.75046714</v>
      </c>
      <c r="AT35" s="32">
        <v>0.474524644</v>
      </c>
      <c r="AU35" s="32">
        <v>0.57534469399999999</v>
      </c>
      <c r="AV35" s="32">
        <v>0.162324206</v>
      </c>
      <c r="AW35" s="32">
        <v>115.418353</v>
      </c>
      <c r="AX35" s="32">
        <v>0</v>
      </c>
      <c r="AY35" s="32">
        <v>6.8932992999999998</v>
      </c>
      <c r="AZ35" s="32">
        <v>2.3896292899999998</v>
      </c>
      <c r="BA35" s="32">
        <v>0.67271212000000002</v>
      </c>
      <c r="BB35" s="32">
        <v>0</v>
      </c>
      <c r="BC35" s="32">
        <v>255.866725</v>
      </c>
      <c r="BD35" s="32">
        <v>40.446936000000001</v>
      </c>
      <c r="BE35" s="32">
        <v>70.690047000000007</v>
      </c>
      <c r="BF35" s="32">
        <v>1.55788397</v>
      </c>
      <c r="BG35" s="32">
        <v>0.18582320999999999</v>
      </c>
      <c r="BH35" s="32">
        <v>0.73460314000000004</v>
      </c>
      <c r="BI35" s="32">
        <v>2.3047967400000001E-3</v>
      </c>
      <c r="BJ35" s="32">
        <v>3.64523924</v>
      </c>
      <c r="BK35" s="32">
        <v>7.3570048999999998E-2</v>
      </c>
      <c r="BL35" s="32">
        <v>0.10823685600000001</v>
      </c>
      <c r="BM35" s="32">
        <v>65.046548000000001</v>
      </c>
      <c r="BN35" s="32">
        <v>77.183927952000005</v>
      </c>
      <c r="BO35" s="32">
        <v>66.264505563699998</v>
      </c>
      <c r="BP35" s="32">
        <v>23.125490298399999</v>
      </c>
      <c r="BQ35" s="32">
        <v>74.415510517000001</v>
      </c>
      <c r="BR35" s="32">
        <v>1.2373753118799999</v>
      </c>
      <c r="BS35" s="32">
        <v>0</v>
      </c>
      <c r="BT35" s="32">
        <v>11.333507195399999</v>
      </c>
      <c r="BU35" s="32">
        <v>0</v>
      </c>
      <c r="BV35" s="32">
        <v>0</v>
      </c>
      <c r="BW35" s="32">
        <v>2717.7984347900001</v>
      </c>
      <c r="BX35" s="32">
        <v>149.762172534</v>
      </c>
      <c r="BY35" s="32">
        <v>0</v>
      </c>
      <c r="BZ35" s="32">
        <v>212.24571220199999</v>
      </c>
      <c r="CA35" s="32">
        <v>6.2623067228699994E-2</v>
      </c>
      <c r="CB35" s="32">
        <v>1951.31109528</v>
      </c>
      <c r="CC35" s="32">
        <v>0.135466995561</v>
      </c>
      <c r="CD35" s="32">
        <v>3.8540523490799998E-2</v>
      </c>
      <c r="CE35" s="32">
        <v>33.624457747500003</v>
      </c>
      <c r="CF35" s="32">
        <v>0.178708775801</v>
      </c>
      <c r="CG35" s="32">
        <v>8.5382708514499996E-3</v>
      </c>
      <c r="CH35" s="32">
        <v>8.2759148772300009</v>
      </c>
      <c r="CI35" s="32">
        <v>11.8585069017</v>
      </c>
      <c r="CJ35" s="32">
        <v>2.2623545405999999E-2</v>
      </c>
      <c r="CK35" s="32">
        <v>1.7194597243E-3</v>
      </c>
      <c r="CL35" s="32">
        <v>3.5671499070300001</v>
      </c>
      <c r="CM35" s="32">
        <v>4.6109033333800002E-2</v>
      </c>
      <c r="CN35" s="32">
        <v>6.8731526256200004</v>
      </c>
      <c r="CO35" s="32">
        <v>0.71694958115700003</v>
      </c>
      <c r="CP35" s="32">
        <v>2.6428061292799999E-2</v>
      </c>
      <c r="CQ35" s="32">
        <v>56.861445257600003</v>
      </c>
      <c r="CR35" s="32">
        <v>0.204471181748</v>
      </c>
      <c r="CS35" s="32">
        <v>0.17640554334299999</v>
      </c>
      <c r="CT35" s="32">
        <v>2.4497383767399998E-3</v>
      </c>
      <c r="CU35" s="32">
        <v>4.5471978381699998</v>
      </c>
      <c r="CV35" s="32">
        <v>0</v>
      </c>
      <c r="CW35" s="32">
        <v>0.33718158439099999</v>
      </c>
      <c r="CX35" s="32">
        <v>520.20352365400004</v>
      </c>
      <c r="CY35" s="32">
        <v>0.29315712545900002</v>
      </c>
      <c r="CZ35" s="32">
        <v>233.98519436399999</v>
      </c>
      <c r="DA35" s="32">
        <v>4751.6567035199996</v>
      </c>
      <c r="DB35" s="32">
        <v>557.42134119699995</v>
      </c>
      <c r="DC35" s="32">
        <f t="shared" si="0"/>
        <v>110.8231583886658</v>
      </c>
      <c r="DD35" s="32">
        <f t="shared" si="1"/>
        <v>102.54724351143579</v>
      </c>
    </row>
    <row r="36" spans="1:108" x14ac:dyDescent="0.25">
      <c r="A36" s="34">
        <v>39</v>
      </c>
      <c r="B36" t="s">
        <v>35</v>
      </c>
      <c r="C36" s="32">
        <v>69.016941585500007</v>
      </c>
      <c r="D36" s="32">
        <v>1070.3145484199999</v>
      </c>
      <c r="E36" s="32">
        <v>893.33623009999997</v>
      </c>
      <c r="F36" s="32">
        <v>211.51848095700001</v>
      </c>
      <c r="G36" s="32">
        <v>1954.1825872700001</v>
      </c>
      <c r="H36" s="32">
        <v>295.808013835</v>
      </c>
      <c r="I36" s="32">
        <v>8388.0806482400003</v>
      </c>
      <c r="J36" s="32">
        <v>579857.96795099997</v>
      </c>
      <c r="K36" s="32">
        <v>24.549345821300001</v>
      </c>
      <c r="L36" s="32">
        <v>1590.19888105</v>
      </c>
      <c r="M36" s="32">
        <v>2.1104639493000001</v>
      </c>
      <c r="N36" s="32">
        <v>3661.4066613999998</v>
      </c>
      <c r="O36" s="32">
        <v>5276.1609531000004</v>
      </c>
      <c r="P36" s="32">
        <v>4477.1838265699998</v>
      </c>
      <c r="Q36" s="32">
        <v>1374.1804286700001</v>
      </c>
      <c r="R36" s="32">
        <v>3452.9784067099999</v>
      </c>
      <c r="S36" s="32">
        <v>11.863809934000001</v>
      </c>
      <c r="T36" s="32">
        <v>476.74845993000002</v>
      </c>
      <c r="U36" s="32">
        <v>1.7732928039</v>
      </c>
      <c r="V36" s="32">
        <v>3944.6154405000002</v>
      </c>
      <c r="W36" s="32">
        <v>4433.2302877000002</v>
      </c>
      <c r="X36" s="32">
        <v>710.38094165699999</v>
      </c>
      <c r="Y36" s="32">
        <v>37.459659857699997</v>
      </c>
      <c r="Z36" s="32">
        <v>1879.50843958</v>
      </c>
      <c r="AA36" s="32">
        <v>285.02170668899998</v>
      </c>
      <c r="AB36" s="32">
        <v>572175.66364599997</v>
      </c>
      <c r="AC36" s="32">
        <v>1386.02889884</v>
      </c>
      <c r="AD36" s="32">
        <v>643.88520329200003</v>
      </c>
      <c r="AE36" s="32">
        <v>251.31893663299999</v>
      </c>
      <c r="AF36" s="32">
        <v>120.037494478</v>
      </c>
      <c r="AG36" s="32">
        <v>0</v>
      </c>
      <c r="AH36" s="32">
        <v>30041.152139400001</v>
      </c>
      <c r="AI36" s="32">
        <v>1122.34219611</v>
      </c>
      <c r="AJ36" s="32">
        <v>49199.274896299998</v>
      </c>
      <c r="AK36" s="32">
        <v>311.93395024400002</v>
      </c>
      <c r="AL36" s="32">
        <v>75.042283157</v>
      </c>
      <c r="AM36" s="32">
        <v>107.816008094</v>
      </c>
      <c r="AN36" s="32">
        <v>0.49605469641299998</v>
      </c>
      <c r="AO36" s="32">
        <v>490.94273693299999</v>
      </c>
      <c r="AP36" s="32">
        <v>0.68508110296500002</v>
      </c>
      <c r="AQ36" s="32">
        <v>48.854322990699998</v>
      </c>
      <c r="AR36" s="32">
        <v>51593.495123300003</v>
      </c>
      <c r="AS36" s="32">
        <v>182.95760648999999</v>
      </c>
      <c r="AT36" s="32">
        <v>31.557521319999999</v>
      </c>
      <c r="AU36" s="32">
        <v>38.264234790000003</v>
      </c>
      <c r="AV36" s="32">
        <v>10.786652266000001</v>
      </c>
      <c r="AW36" s="32">
        <v>7682.3376989999997</v>
      </c>
      <c r="AX36" s="32">
        <v>0</v>
      </c>
      <c r="AY36" s="32">
        <v>458.6480401</v>
      </c>
      <c r="AZ36" s="32">
        <v>153.15952132000001</v>
      </c>
      <c r="BA36" s="32">
        <v>44.743334310000002</v>
      </c>
      <c r="BB36" s="32">
        <v>0</v>
      </c>
      <c r="BC36" s="32">
        <v>16396.868513000001</v>
      </c>
      <c r="BD36" s="32">
        <v>2594.9289990000002</v>
      </c>
      <c r="BE36" s="32">
        <v>4702.1590960000003</v>
      </c>
      <c r="BF36" s="32">
        <v>103.57570179</v>
      </c>
      <c r="BG36" s="32">
        <v>12.359047787</v>
      </c>
      <c r="BH36" s="32">
        <v>48.865331939999997</v>
      </c>
      <c r="BI36" s="32">
        <v>0.15323414627000001</v>
      </c>
      <c r="BJ36" s="32">
        <v>242.4755869</v>
      </c>
      <c r="BK36" s="32">
        <v>4.9046694420000003</v>
      </c>
      <c r="BL36" s="32">
        <v>7.1970716330000002</v>
      </c>
      <c r="BM36" s="32">
        <v>4324.5618880000002</v>
      </c>
      <c r="BN36" s="32">
        <v>1287.88883022</v>
      </c>
      <c r="BO36" s="32">
        <v>1102.5332581499999</v>
      </c>
      <c r="BP36" s="32">
        <v>404.478049908</v>
      </c>
      <c r="BQ36" s="32">
        <v>1125.5835348200001</v>
      </c>
      <c r="BR36" s="32">
        <v>24.795322971899999</v>
      </c>
      <c r="BS36" s="32">
        <v>0</v>
      </c>
      <c r="BT36" s="32">
        <v>168.66464850200001</v>
      </c>
      <c r="BU36" s="32">
        <v>0</v>
      </c>
      <c r="BV36" s="32">
        <v>0</v>
      </c>
      <c r="BW36" s="32">
        <v>46438.007280099999</v>
      </c>
      <c r="BX36" s="32">
        <v>3717.2706766599999</v>
      </c>
      <c r="BY36" s="32">
        <v>0</v>
      </c>
      <c r="BZ36" s="32">
        <v>2770.5155070999999</v>
      </c>
      <c r="CA36" s="32">
        <v>0.59747582103800001</v>
      </c>
      <c r="CB36" s="32">
        <v>27483.8586607</v>
      </c>
      <c r="CC36" s="32">
        <v>1.7724991856400001</v>
      </c>
      <c r="CD36" s="32">
        <v>0.54095931549599996</v>
      </c>
      <c r="CE36" s="32">
        <v>415.51183184199999</v>
      </c>
      <c r="CF36" s="32">
        <v>1.9326375255499999</v>
      </c>
      <c r="CG36" s="32">
        <v>0.112974146303</v>
      </c>
      <c r="CH36" s="32">
        <v>87.401562473599995</v>
      </c>
      <c r="CI36" s="32">
        <v>156.68111469300001</v>
      </c>
      <c r="CJ36" s="32">
        <v>0.21758333992600001</v>
      </c>
      <c r="CK36" s="32">
        <v>1.6312886386000001E-2</v>
      </c>
      <c r="CL36" s="32">
        <v>37.659255945399998</v>
      </c>
      <c r="CM36" s="32">
        <v>0.44749775242899997</v>
      </c>
      <c r="CN36" s="32">
        <v>104.32762824700001</v>
      </c>
      <c r="CO36" s="32">
        <v>7.0026607548299999</v>
      </c>
      <c r="CP36" s="32">
        <v>0.64928942096700004</v>
      </c>
      <c r="CQ36" s="32">
        <v>733.41850867599999</v>
      </c>
      <c r="CR36" s="32">
        <v>2.0271448044899998</v>
      </c>
      <c r="CS36" s="32">
        <v>5.5897652648699996</v>
      </c>
      <c r="CT36" s="32">
        <v>2.6433638238999999E-2</v>
      </c>
      <c r="CU36" s="32">
        <v>56.051156892500003</v>
      </c>
      <c r="CV36" s="32">
        <v>0</v>
      </c>
      <c r="CW36" s="32">
        <v>10.0245981847</v>
      </c>
      <c r="CX36" s="32">
        <v>7042.2784024499997</v>
      </c>
      <c r="CY36" s="32">
        <v>7.6501552886899997</v>
      </c>
      <c r="CZ36" s="32">
        <v>3050.5856180000001</v>
      </c>
      <c r="DA36" s="32">
        <v>65627.403999899994</v>
      </c>
      <c r="DB36" s="32">
        <v>7134.4997272700002</v>
      </c>
      <c r="DC36" s="32">
        <f t="shared" si="0"/>
        <v>1399.252072370437</v>
      </c>
      <c r="DD36" s="32">
        <f t="shared" si="1"/>
        <v>1311.8505098968369</v>
      </c>
    </row>
    <row r="37" spans="1:108" x14ac:dyDescent="0.25">
      <c r="A37" s="34">
        <v>40</v>
      </c>
      <c r="B37" t="s">
        <v>36</v>
      </c>
      <c r="C37" s="32">
        <v>19.454575609500001</v>
      </c>
      <c r="D37" s="32">
        <v>268.02209194</v>
      </c>
      <c r="E37" s="32">
        <v>217.427592524</v>
      </c>
      <c r="F37" s="32">
        <v>57.974435743599997</v>
      </c>
      <c r="G37" s="32">
        <v>556.54535379799995</v>
      </c>
      <c r="H37" s="32">
        <v>85.174625105199993</v>
      </c>
      <c r="I37" s="32">
        <v>2202.8299579700001</v>
      </c>
      <c r="J37" s="32">
        <v>138852.76758300001</v>
      </c>
      <c r="K37" s="32">
        <v>8.2461742201000003</v>
      </c>
      <c r="L37" s="32">
        <v>456.26455974999999</v>
      </c>
      <c r="M37" s="32">
        <v>0.68683873026999998</v>
      </c>
      <c r="N37" s="32">
        <v>1252.5794248</v>
      </c>
      <c r="O37" s="32">
        <v>1717.0897411000001</v>
      </c>
      <c r="P37" s="32">
        <v>1194.0226808</v>
      </c>
      <c r="Q37" s="32">
        <v>361.43210879700001</v>
      </c>
      <c r="R37" s="32">
        <v>857.29562453100004</v>
      </c>
      <c r="S37" s="32">
        <v>2.8998239189000001</v>
      </c>
      <c r="T37" s="32">
        <v>87.440351590000006</v>
      </c>
      <c r="U37" s="32">
        <v>0.3689070954</v>
      </c>
      <c r="V37" s="32">
        <v>831.92790460000003</v>
      </c>
      <c r="W37" s="32">
        <v>922.26768440000001</v>
      </c>
      <c r="X37" s="32">
        <v>166.50012001100001</v>
      </c>
      <c r="Y37" s="32">
        <v>10.6700451989</v>
      </c>
      <c r="Z37" s="32">
        <v>534.75007277999998</v>
      </c>
      <c r="AA37" s="32">
        <v>82.171894914700005</v>
      </c>
      <c r="AB37" s="32">
        <v>136714.433162</v>
      </c>
      <c r="AC37" s="32">
        <v>313.58847469099999</v>
      </c>
      <c r="AD37" s="32">
        <v>164.129580807</v>
      </c>
      <c r="AE37" s="32">
        <v>83.944363989400003</v>
      </c>
      <c r="AF37" s="32">
        <v>31.238075477599999</v>
      </c>
      <c r="AG37" s="32">
        <v>0</v>
      </c>
      <c r="AH37" s="32">
        <v>10019.8611339</v>
      </c>
      <c r="AI37" s="32">
        <v>389.29456745599998</v>
      </c>
      <c r="AJ37" s="32">
        <v>12936.147029199999</v>
      </c>
      <c r="AK37" s="32">
        <v>53.162309716300001</v>
      </c>
      <c r="AL37" s="32">
        <v>13.031721323199999</v>
      </c>
      <c r="AM37" s="32">
        <v>19.540653658899998</v>
      </c>
      <c r="AN37" s="32">
        <v>0.107752996832</v>
      </c>
      <c r="AO37" s="32">
        <v>86.779591146000001</v>
      </c>
      <c r="AP37" s="32">
        <v>0.25881974783400002</v>
      </c>
      <c r="AQ37" s="32">
        <v>13.5600011965</v>
      </c>
      <c r="AR37" s="32">
        <v>13326.294354899999</v>
      </c>
      <c r="AS37" s="32">
        <v>50.929972999999997</v>
      </c>
      <c r="AT37" s="32">
        <v>8.78465016</v>
      </c>
      <c r="AU37" s="32">
        <v>10.65162159</v>
      </c>
      <c r="AV37" s="32">
        <v>3.0030030060000001</v>
      </c>
      <c r="AW37" s="32">
        <v>2138.2839650000001</v>
      </c>
      <c r="AX37" s="32">
        <v>0</v>
      </c>
      <c r="AY37" s="32">
        <v>127.6614757</v>
      </c>
      <c r="AZ37" s="32">
        <v>42.918423400000002</v>
      </c>
      <c r="BA37" s="32">
        <v>12.4551374</v>
      </c>
      <c r="BB37" s="32">
        <v>0</v>
      </c>
      <c r="BC37" s="32">
        <v>4594.8154000000004</v>
      </c>
      <c r="BD37" s="32">
        <v>727.05841199999998</v>
      </c>
      <c r="BE37" s="32">
        <v>1308.8862429999999</v>
      </c>
      <c r="BF37" s="32">
        <v>28.832907039999998</v>
      </c>
      <c r="BG37" s="32">
        <v>3.4403959099999999</v>
      </c>
      <c r="BH37" s="32">
        <v>13.602166370000001</v>
      </c>
      <c r="BI37" s="32">
        <v>4.2658623E-2</v>
      </c>
      <c r="BJ37" s="32">
        <v>67.494188899999997</v>
      </c>
      <c r="BK37" s="32">
        <v>1.364831165</v>
      </c>
      <c r="BL37" s="32">
        <v>2.003371247</v>
      </c>
      <c r="BM37" s="32">
        <v>1203.869819</v>
      </c>
      <c r="BN37" s="32">
        <v>342.37438530499998</v>
      </c>
      <c r="BO37" s="32">
        <v>291.794144958</v>
      </c>
      <c r="BP37" s="32">
        <v>126.863099834</v>
      </c>
      <c r="BQ37" s="32">
        <v>315.23370607800001</v>
      </c>
      <c r="BR37" s="32">
        <v>7.2268945169499998</v>
      </c>
      <c r="BS37" s="32">
        <v>0</v>
      </c>
      <c r="BT37" s="32">
        <v>44.7486534373</v>
      </c>
      <c r="BU37" s="32">
        <v>0</v>
      </c>
      <c r="BV37" s="32">
        <v>0</v>
      </c>
      <c r="BW37" s="32">
        <v>14614.6722288</v>
      </c>
      <c r="BX37" s="32">
        <v>1116.3519729</v>
      </c>
      <c r="BY37" s="32">
        <v>0</v>
      </c>
      <c r="BZ37" s="32">
        <v>734.76358527699995</v>
      </c>
      <c r="CA37" s="32">
        <v>0.10636271329200001</v>
      </c>
      <c r="CB37" s="32">
        <v>7328.2346266300001</v>
      </c>
      <c r="CC37" s="32">
        <v>0.38218023513499999</v>
      </c>
      <c r="CD37" s="32">
        <v>0.119220837116</v>
      </c>
      <c r="CE37" s="32">
        <v>81.995661882199997</v>
      </c>
      <c r="CF37" s="32">
        <v>0.37262776348400001</v>
      </c>
      <c r="CG37" s="32">
        <v>2.4429507748200002E-2</v>
      </c>
      <c r="CH37" s="32">
        <v>16.472112337900001</v>
      </c>
      <c r="CI37" s="32">
        <v>33.1426583087</v>
      </c>
      <c r="CJ37" s="32">
        <v>3.85342923467E-2</v>
      </c>
      <c r="CK37" s="32">
        <v>2.9146416724500001E-3</v>
      </c>
      <c r="CL37" s="32">
        <v>7.1421024970799998</v>
      </c>
      <c r="CM37" s="32">
        <v>7.8790620002999995E-2</v>
      </c>
      <c r="CN37" s="32">
        <v>23.290293641400002</v>
      </c>
      <c r="CO37" s="32">
        <v>1.2279143959000001</v>
      </c>
      <c r="CP37" s="32">
        <v>0.15041097513099999</v>
      </c>
      <c r="CQ37" s="32">
        <v>154.27512442899999</v>
      </c>
      <c r="CR37" s="32">
        <v>0.35208284772699999</v>
      </c>
      <c r="CS37" s="32">
        <v>1.62369958276</v>
      </c>
      <c r="CT37" s="32">
        <v>5.1897670051099997E-3</v>
      </c>
      <c r="CU37" s="32">
        <v>15.5632942289</v>
      </c>
      <c r="CV37" s="32">
        <v>0</v>
      </c>
      <c r="CW37" s="32">
        <v>2.89152400015</v>
      </c>
      <c r="CX37" s="32">
        <v>1858.6654915900001</v>
      </c>
      <c r="CY37" s="32">
        <v>2.1691581093100001</v>
      </c>
      <c r="CZ37" s="32">
        <v>841.53492343400001</v>
      </c>
      <c r="DA37" s="32">
        <v>17169.507597299998</v>
      </c>
      <c r="DB37" s="32">
        <v>1878.2680619299999</v>
      </c>
      <c r="DC37" s="32">
        <f t="shared" si="0"/>
        <v>287.65966751569101</v>
      </c>
      <c r="DD37" s="32">
        <f t="shared" si="1"/>
        <v>271.18755517779101</v>
      </c>
    </row>
    <row r="38" spans="1:108" x14ac:dyDescent="0.25">
      <c r="A38" s="34">
        <v>41</v>
      </c>
      <c r="B38" t="s">
        <v>37</v>
      </c>
      <c r="C38" s="32">
        <v>23.889477557900001</v>
      </c>
      <c r="D38" s="32">
        <v>297.14959312100001</v>
      </c>
      <c r="E38" s="32">
        <v>253.45769578700001</v>
      </c>
      <c r="F38" s="32">
        <v>67.2359200354</v>
      </c>
      <c r="G38" s="32">
        <v>575.63792778699997</v>
      </c>
      <c r="H38" s="32">
        <v>86.733508154299997</v>
      </c>
      <c r="I38" s="32">
        <v>2371.1564354900001</v>
      </c>
      <c r="J38" s="32">
        <v>165300.06434000001</v>
      </c>
      <c r="K38" s="32">
        <v>4.3542808426999997</v>
      </c>
      <c r="L38" s="32">
        <v>252.6931821</v>
      </c>
      <c r="M38" s="32">
        <v>0.37290334672999997</v>
      </c>
      <c r="N38" s="32">
        <v>675.21214998000005</v>
      </c>
      <c r="O38" s="32">
        <v>932.25533392</v>
      </c>
      <c r="P38" s="32">
        <v>1356.5530017900001</v>
      </c>
      <c r="Q38" s="32">
        <v>387.90557653899998</v>
      </c>
      <c r="R38" s="32">
        <v>678.54942616300002</v>
      </c>
      <c r="S38" s="32">
        <v>2.8003945003999999</v>
      </c>
      <c r="T38" s="32">
        <v>90.578740550000006</v>
      </c>
      <c r="U38" s="32">
        <v>0.37462358899999998</v>
      </c>
      <c r="V38" s="32">
        <v>843.18225580000001</v>
      </c>
      <c r="W38" s="32">
        <v>936.55719859999999</v>
      </c>
      <c r="X38" s="32">
        <v>177.66806722800001</v>
      </c>
      <c r="Y38" s="32">
        <v>10.816800133799999</v>
      </c>
      <c r="Z38" s="32">
        <v>552.653617166</v>
      </c>
      <c r="AA38" s="32">
        <v>82.265122610700004</v>
      </c>
      <c r="AB38" s="32">
        <v>162117.673771</v>
      </c>
      <c r="AC38" s="32">
        <v>335.28152503899997</v>
      </c>
      <c r="AD38" s="32">
        <v>167.89170303099999</v>
      </c>
      <c r="AE38" s="32">
        <v>87.003860464699997</v>
      </c>
      <c r="AF38" s="32">
        <v>32.381241636200002</v>
      </c>
      <c r="AG38" s="32">
        <v>0</v>
      </c>
      <c r="AH38" s="32">
        <v>10388.326982299999</v>
      </c>
      <c r="AI38" s="32">
        <v>400.16271829599998</v>
      </c>
      <c r="AJ38" s="32">
        <v>13437.4635807</v>
      </c>
      <c r="AK38" s="32">
        <v>62.772596452800002</v>
      </c>
      <c r="AL38" s="32">
        <v>15.624295336699999</v>
      </c>
      <c r="AM38" s="32">
        <v>22.880939068699998</v>
      </c>
      <c r="AN38" s="32">
        <v>0.10833413214</v>
      </c>
      <c r="AO38" s="32">
        <v>103.391614512</v>
      </c>
      <c r="AP38" s="32">
        <v>0.22962584712699999</v>
      </c>
      <c r="AQ38" s="32">
        <v>16.235680070899999</v>
      </c>
      <c r="AR38" s="32">
        <v>13846.4156332</v>
      </c>
      <c r="AS38" s="32">
        <v>75.792103600000004</v>
      </c>
      <c r="AT38" s="32">
        <v>13.0725002</v>
      </c>
      <c r="AU38" s="32">
        <v>15.85111848</v>
      </c>
      <c r="AV38" s="32">
        <v>4.4685159499999996</v>
      </c>
      <c r="AW38" s="32">
        <v>3182.47811</v>
      </c>
      <c r="AX38" s="32">
        <v>0</v>
      </c>
      <c r="AY38" s="32">
        <v>189.99615360000001</v>
      </c>
      <c r="AZ38" s="32">
        <v>66.491462200000001</v>
      </c>
      <c r="BA38" s="32">
        <v>18.53572449</v>
      </c>
      <c r="BB38" s="32">
        <v>0</v>
      </c>
      <c r="BC38" s="32">
        <v>7118.3215099999998</v>
      </c>
      <c r="BD38" s="32">
        <v>1126.5428669999999</v>
      </c>
      <c r="BE38" s="32">
        <v>1947.911231</v>
      </c>
      <c r="BF38" s="32">
        <v>42.907585099999999</v>
      </c>
      <c r="BG38" s="32">
        <v>5.1200782800000004</v>
      </c>
      <c r="BH38" s="32">
        <v>20.243329200000002</v>
      </c>
      <c r="BI38" s="32">
        <v>6.3476121799999993E-2</v>
      </c>
      <c r="BJ38" s="32">
        <v>100.4497817</v>
      </c>
      <c r="BK38" s="32">
        <v>2.0318065729999999</v>
      </c>
      <c r="BL38" s="32">
        <v>2.9814197299999998</v>
      </c>
      <c r="BM38" s="32">
        <v>1791.4671659999999</v>
      </c>
      <c r="BN38" s="32">
        <v>417.29590511200001</v>
      </c>
      <c r="BO38" s="32">
        <v>357.88759771600002</v>
      </c>
      <c r="BP38" s="32">
        <v>153.49363722300001</v>
      </c>
      <c r="BQ38" s="32">
        <v>284.28669209200001</v>
      </c>
      <c r="BR38" s="32">
        <v>6.7738958759900001</v>
      </c>
      <c r="BS38" s="32">
        <v>0</v>
      </c>
      <c r="BT38" s="32">
        <v>51.662831108399999</v>
      </c>
      <c r="BU38" s="32">
        <v>0</v>
      </c>
      <c r="BV38" s="32">
        <v>0</v>
      </c>
      <c r="BW38" s="32">
        <v>17506.5224696</v>
      </c>
      <c r="BX38" s="32">
        <v>1526.684602</v>
      </c>
      <c r="BY38" s="32">
        <v>0</v>
      </c>
      <c r="BZ38" s="32">
        <v>792.40920073500001</v>
      </c>
      <c r="CA38" s="32">
        <v>0.126502189238</v>
      </c>
      <c r="CB38" s="32">
        <v>7404.0996805599998</v>
      </c>
      <c r="CC38" s="32">
        <v>0.49902127390200002</v>
      </c>
      <c r="CD38" s="32">
        <v>0.157378088922</v>
      </c>
      <c r="CE38" s="32">
        <v>105.67888939300001</v>
      </c>
      <c r="CF38" s="32">
        <v>0.46302237767900001</v>
      </c>
      <c r="CG38" s="32">
        <v>3.19513886439E-2</v>
      </c>
      <c r="CH38" s="32">
        <v>20.7441396109</v>
      </c>
      <c r="CI38" s="32">
        <v>43.1233717673</v>
      </c>
      <c r="CJ38" s="32">
        <v>4.5808849926799997E-2</v>
      </c>
      <c r="CK38" s="32">
        <v>3.4676690270699999E-3</v>
      </c>
      <c r="CL38" s="32">
        <v>8.8033080684100007</v>
      </c>
      <c r="CM38" s="32">
        <v>9.3614365981700004E-2</v>
      </c>
      <c r="CN38" s="32">
        <v>31.016650341199998</v>
      </c>
      <c r="CO38" s="32">
        <v>1.45837968885</v>
      </c>
      <c r="CP38" s="32">
        <v>0.17181099751600001</v>
      </c>
      <c r="CQ38" s="32">
        <v>203.83742381600001</v>
      </c>
      <c r="CR38" s="32">
        <v>0.41779147759099999</v>
      </c>
      <c r="CS38" s="32">
        <v>2.2614505895899999</v>
      </c>
      <c r="CT38" s="32">
        <v>6.4805145283099996E-3</v>
      </c>
      <c r="CU38" s="32">
        <v>19.217020728000001</v>
      </c>
      <c r="CV38" s="32">
        <v>0</v>
      </c>
      <c r="CW38" s="32">
        <v>3.7458227442499998</v>
      </c>
      <c r="CX38" s="32">
        <v>1860.6900352800001</v>
      </c>
      <c r="CY38" s="32">
        <v>3.0942831421100001</v>
      </c>
      <c r="CZ38" s="32">
        <v>893.79606481999997</v>
      </c>
      <c r="DA38" s="32">
        <v>17506.5662232</v>
      </c>
      <c r="DB38" s="32">
        <v>1944.58370952</v>
      </c>
      <c r="DC38" s="32">
        <f t="shared" si="0"/>
        <v>375.81708617430604</v>
      </c>
      <c r="DD38" s="32">
        <f t="shared" si="1"/>
        <v>355.07294656340605</v>
      </c>
    </row>
    <row r="39" spans="1:108" x14ac:dyDescent="0.25">
      <c r="A39" s="34">
        <v>42</v>
      </c>
      <c r="B39" t="s">
        <v>131</v>
      </c>
      <c r="C39" s="32">
        <v>53.059564375199997</v>
      </c>
      <c r="D39" s="32">
        <v>951.08446952300005</v>
      </c>
      <c r="E39" s="32">
        <v>788.72395073300004</v>
      </c>
      <c r="F39" s="32">
        <v>167.89963883999999</v>
      </c>
      <c r="G39" s="32">
        <v>1896.5032786100001</v>
      </c>
      <c r="H39" s="32">
        <v>344.49407099699999</v>
      </c>
      <c r="I39" s="32">
        <v>7957.2542871300002</v>
      </c>
      <c r="J39" s="32">
        <v>539037.55284200003</v>
      </c>
      <c r="K39" s="32">
        <v>26.406504290099999</v>
      </c>
      <c r="L39" s="32">
        <v>1518.5961826400001</v>
      </c>
      <c r="M39" s="32">
        <v>1.94884320295</v>
      </c>
      <c r="N39" s="32">
        <v>3327.1100700000002</v>
      </c>
      <c r="O39" s="32">
        <v>4872.1161017000004</v>
      </c>
      <c r="P39" s="32">
        <v>3912.4809172199998</v>
      </c>
      <c r="Q39" s="32">
        <v>1308.9193858799999</v>
      </c>
      <c r="R39" s="32">
        <v>3277.3226953399999</v>
      </c>
      <c r="S39" s="32">
        <v>11.733370025999999</v>
      </c>
      <c r="T39" s="32">
        <v>428.36153868000002</v>
      </c>
      <c r="U39" s="32">
        <v>1.5464030584999999</v>
      </c>
      <c r="V39" s="32">
        <v>3425.9114896999999</v>
      </c>
      <c r="W39" s="32">
        <v>3866.0075869000002</v>
      </c>
      <c r="X39" s="32">
        <v>715.05516736699997</v>
      </c>
      <c r="Y39" s="32">
        <v>40.668615717100003</v>
      </c>
      <c r="Z39" s="32">
        <v>1843.2178347500001</v>
      </c>
      <c r="AA39" s="32">
        <v>340.68274102800001</v>
      </c>
      <c r="AB39" s="32">
        <v>535894.53931699996</v>
      </c>
      <c r="AC39" s="32">
        <v>1330.36506216</v>
      </c>
      <c r="AD39" s="32">
        <v>659.13051828699997</v>
      </c>
      <c r="AE39" s="32">
        <v>298.562089211</v>
      </c>
      <c r="AF39" s="32">
        <v>118.525952069</v>
      </c>
      <c r="AG39" s="32">
        <v>0</v>
      </c>
      <c r="AH39" s="32">
        <v>35787.329284699998</v>
      </c>
      <c r="AI39" s="32">
        <v>1234.34696966</v>
      </c>
      <c r="AJ39" s="32">
        <v>48911.986821099999</v>
      </c>
      <c r="AK39" s="32">
        <v>274.14968137099999</v>
      </c>
      <c r="AL39" s="32">
        <v>68.598772371400003</v>
      </c>
      <c r="AM39" s="32">
        <v>99.4123674561</v>
      </c>
      <c r="AN39" s="32">
        <v>0.42564857479200002</v>
      </c>
      <c r="AO39" s="32">
        <v>453.88905850600003</v>
      </c>
      <c r="AP39" s="32">
        <v>0.74469934047800002</v>
      </c>
      <c r="AQ39" s="32">
        <v>48.923777076599997</v>
      </c>
      <c r="AR39" s="32">
        <v>50653.794982400002</v>
      </c>
      <c r="AS39" s="32">
        <v>73.669139909999998</v>
      </c>
      <c r="AT39" s="32">
        <v>12.390906315000001</v>
      </c>
      <c r="AU39" s="32">
        <v>15.149810791</v>
      </c>
      <c r="AV39" s="32">
        <v>3.8115669861999999</v>
      </c>
      <c r="AW39" s="32">
        <v>3143.0780066000002</v>
      </c>
      <c r="AX39" s="32">
        <v>0</v>
      </c>
      <c r="AY39" s="32">
        <v>191.74978249</v>
      </c>
      <c r="AZ39" s="32">
        <v>62.15470268</v>
      </c>
      <c r="BA39" s="32">
        <v>17.907197114999999</v>
      </c>
      <c r="BB39" s="32">
        <v>0</v>
      </c>
      <c r="BC39" s="32">
        <v>6459.3866360000002</v>
      </c>
      <c r="BD39" s="32">
        <v>1247.7929944</v>
      </c>
      <c r="BE39" s="32">
        <v>1901.1400974000001</v>
      </c>
      <c r="BF39" s="32">
        <v>35.575417481999999</v>
      </c>
      <c r="BG39" s="32">
        <v>4.3072003390000004</v>
      </c>
      <c r="BH39" s="32">
        <v>16.982677217999999</v>
      </c>
      <c r="BI39" s="32">
        <v>5.2631759600000001E-2</v>
      </c>
      <c r="BJ39" s="32">
        <v>84.278704619999999</v>
      </c>
      <c r="BK39" s="32">
        <v>2.5030744022000002</v>
      </c>
      <c r="BL39" s="32">
        <v>2.7425983230000002</v>
      </c>
      <c r="BM39" s="32">
        <v>1638.070817</v>
      </c>
      <c r="BN39" s="32">
        <v>991.77903419500001</v>
      </c>
      <c r="BO39" s="32">
        <v>850.87866633900001</v>
      </c>
      <c r="BP39" s="32">
        <v>360.71647137399998</v>
      </c>
      <c r="BQ39" s="32">
        <v>1056.8534947400001</v>
      </c>
      <c r="BR39" s="32">
        <v>20.092612968499999</v>
      </c>
      <c r="BS39" s="32">
        <v>0</v>
      </c>
      <c r="BT39" s="32">
        <v>139.92834078800001</v>
      </c>
      <c r="BU39" s="32">
        <v>0</v>
      </c>
      <c r="BV39" s="32">
        <v>0</v>
      </c>
      <c r="BW39" s="32">
        <v>42246.703040699998</v>
      </c>
      <c r="BX39" s="32">
        <v>2482.1398417199998</v>
      </c>
      <c r="BY39" s="32">
        <v>0</v>
      </c>
      <c r="BZ39" s="32">
        <v>2580.1903420899998</v>
      </c>
      <c r="CA39" s="32">
        <v>0.55190650291999999</v>
      </c>
      <c r="CB39" s="32">
        <v>25604.4557528</v>
      </c>
      <c r="CC39" s="32">
        <v>1.3261521787099999</v>
      </c>
      <c r="CD39" s="32">
        <v>0.387238644691</v>
      </c>
      <c r="CE39" s="32">
        <v>309.72547029700002</v>
      </c>
      <c r="CF39" s="32">
        <v>1.6372734422199999</v>
      </c>
      <c r="CG39" s="32">
        <v>8.3923453100000003E-2</v>
      </c>
      <c r="CH39" s="32">
        <v>72.906007308400007</v>
      </c>
      <c r="CI39" s="32">
        <v>116.395438513</v>
      </c>
      <c r="CJ39" s="32">
        <v>0.19980084710500001</v>
      </c>
      <c r="CK39" s="32">
        <v>1.51317464799E-2</v>
      </c>
      <c r="CL39" s="32">
        <v>32.427590625999997</v>
      </c>
      <c r="CM39" s="32">
        <v>0.408182583228</v>
      </c>
      <c r="CN39" s="32">
        <v>71.157942606899994</v>
      </c>
      <c r="CO39" s="32">
        <v>6.3575006144600001</v>
      </c>
      <c r="CP39" s="32">
        <v>0.478283373816</v>
      </c>
      <c r="CQ39" s="32">
        <v>538.16627149999999</v>
      </c>
      <c r="CR39" s="32">
        <v>1.8203288251800001</v>
      </c>
      <c r="CS39" s="32">
        <v>3.2477942291800002</v>
      </c>
      <c r="CT39" s="32">
        <v>2.2441681045400001E-2</v>
      </c>
      <c r="CU39" s="32">
        <v>51.666486105300002</v>
      </c>
      <c r="CV39" s="32">
        <v>0</v>
      </c>
      <c r="CW39" s="32">
        <v>5.3283555367800002</v>
      </c>
      <c r="CX39" s="32">
        <v>6759.5812943299998</v>
      </c>
      <c r="CY39" s="32">
        <v>3.70633361866</v>
      </c>
      <c r="CZ39" s="32">
        <v>2859.4702063099999</v>
      </c>
      <c r="DA39" s="32">
        <v>61029.871819599997</v>
      </c>
      <c r="DB39" s="32">
        <v>6924.1700242799998</v>
      </c>
      <c r="DC39" s="32">
        <f t="shared" si="0"/>
        <v>1040.919265221396</v>
      </c>
      <c r="DD39" s="32">
        <f t="shared" si="1"/>
        <v>968.01325791299598</v>
      </c>
    </row>
    <row r="40" spans="1:108" x14ac:dyDescent="0.25">
      <c r="A40" s="34">
        <v>44</v>
      </c>
      <c r="B40" t="s">
        <v>39</v>
      </c>
      <c r="C40" s="32">
        <v>2.8135003797200002</v>
      </c>
      <c r="D40" s="32">
        <v>53.625430546099999</v>
      </c>
      <c r="E40" s="32">
        <v>44.225645044099998</v>
      </c>
      <c r="F40" s="32">
        <v>8.4991273807500001</v>
      </c>
      <c r="G40" s="32">
        <v>112.864223775</v>
      </c>
      <c r="H40" s="32">
        <v>20.1722971009</v>
      </c>
      <c r="I40" s="32">
        <v>419.13892618900002</v>
      </c>
      <c r="J40" s="32">
        <v>34597.5393711</v>
      </c>
      <c r="K40" s="32">
        <v>2.2300107749999998</v>
      </c>
      <c r="L40" s="32">
        <v>109.2904261</v>
      </c>
      <c r="M40" s="32">
        <v>0.13112307670000001</v>
      </c>
      <c r="N40" s="32">
        <v>216.2862221</v>
      </c>
      <c r="O40" s="32">
        <v>327.80804119999999</v>
      </c>
      <c r="P40" s="32">
        <v>201.67847834099999</v>
      </c>
      <c r="Q40" s="32">
        <v>69.181445180699995</v>
      </c>
      <c r="R40" s="32">
        <v>228.279104867</v>
      </c>
      <c r="S40" s="32">
        <v>0.96426641999999996</v>
      </c>
      <c r="T40" s="32">
        <v>31.5485562</v>
      </c>
      <c r="U40" s="32">
        <v>0.10608052010000001</v>
      </c>
      <c r="V40" s="32">
        <v>232.689639</v>
      </c>
      <c r="W40" s="32">
        <v>265.20078899999999</v>
      </c>
      <c r="X40" s="32">
        <v>42.207804164999999</v>
      </c>
      <c r="Y40" s="32">
        <v>2.4654879605</v>
      </c>
      <c r="Z40" s="32">
        <v>109.24799237400001</v>
      </c>
      <c r="AA40" s="32">
        <v>20.053448114399998</v>
      </c>
      <c r="AB40" s="32">
        <v>34512.828954199998</v>
      </c>
      <c r="AC40" s="32">
        <v>87.440189555000003</v>
      </c>
      <c r="AD40" s="32">
        <v>34.451420140000003</v>
      </c>
      <c r="AE40" s="32">
        <v>20.2320764382</v>
      </c>
      <c r="AF40" s="32">
        <v>6.4885987846999997</v>
      </c>
      <c r="AG40" s="32">
        <v>0</v>
      </c>
      <c r="AH40" s="32">
        <v>2415.7624182899999</v>
      </c>
      <c r="AI40" s="32">
        <v>93.006048837899996</v>
      </c>
      <c r="AJ40" s="32">
        <v>2618.9291250800002</v>
      </c>
      <c r="AK40" s="32">
        <v>18.7978326468</v>
      </c>
      <c r="AL40" s="32">
        <v>4.6721318628099997</v>
      </c>
      <c r="AM40" s="32">
        <v>6.6954436712999996</v>
      </c>
      <c r="AN40" s="32">
        <v>2.8537641365000001E-2</v>
      </c>
      <c r="AO40" s="32">
        <v>30.5555923109</v>
      </c>
      <c r="AP40" s="32">
        <v>6.5690336365000004E-2</v>
      </c>
      <c r="AQ40" s="32">
        <v>4.4604645066000002</v>
      </c>
      <c r="AR40" s="32">
        <v>2738.66444095</v>
      </c>
      <c r="AS40" s="32">
        <v>2.0178408600000002</v>
      </c>
      <c r="AT40" s="32">
        <v>0.34803272000000002</v>
      </c>
      <c r="AU40" s="32">
        <v>0.42203851999999997</v>
      </c>
      <c r="AV40" s="32">
        <v>0.118921835</v>
      </c>
      <c r="AW40" s="32">
        <v>84.760626999999999</v>
      </c>
      <c r="AX40" s="32">
        <v>0</v>
      </c>
      <c r="AY40" s="32">
        <v>5.0589753999999996</v>
      </c>
      <c r="AZ40" s="32">
        <v>1.7000382700000001</v>
      </c>
      <c r="BA40" s="32">
        <v>0.49347379000000002</v>
      </c>
      <c r="BB40" s="32">
        <v>0</v>
      </c>
      <c r="BC40" s="32">
        <v>181.992099</v>
      </c>
      <c r="BD40" s="32">
        <v>28.815096</v>
      </c>
      <c r="BE40" s="32">
        <v>51.861756999999997</v>
      </c>
      <c r="BF40" s="32">
        <v>1.14211482</v>
      </c>
      <c r="BG40" s="32">
        <v>0.136301388</v>
      </c>
      <c r="BH40" s="32">
        <v>0.53896538999999999</v>
      </c>
      <c r="BI40" s="32">
        <v>1.6895893700000001E-3</v>
      </c>
      <c r="BJ40" s="32">
        <v>2.6742108400000002</v>
      </c>
      <c r="BK40" s="32">
        <v>5.4145118999999998E-2</v>
      </c>
      <c r="BL40" s="32">
        <v>7.9367759999999996E-2</v>
      </c>
      <c r="BM40" s="32">
        <v>47.687151999999998</v>
      </c>
      <c r="BN40" s="32">
        <v>46.736731952100001</v>
      </c>
      <c r="BO40" s="32">
        <v>39.510474075600001</v>
      </c>
      <c r="BP40" s="32">
        <v>21.9320307596</v>
      </c>
      <c r="BQ40" s="32">
        <v>59.997510964600004</v>
      </c>
      <c r="BR40" s="32">
        <v>1.1566086534</v>
      </c>
      <c r="BS40" s="32">
        <v>0</v>
      </c>
      <c r="BT40" s="32">
        <v>7.2191923020299997</v>
      </c>
      <c r="BU40" s="32">
        <v>0</v>
      </c>
      <c r="BV40" s="32">
        <v>0</v>
      </c>
      <c r="BW40" s="32">
        <v>2597.7517803699998</v>
      </c>
      <c r="BX40" s="32">
        <v>121.820188206</v>
      </c>
      <c r="BY40" s="32">
        <v>0</v>
      </c>
      <c r="BZ40" s="32">
        <v>136.15806882699999</v>
      </c>
      <c r="CA40" s="32">
        <v>3.7433670891999997E-2</v>
      </c>
      <c r="CB40" s="32">
        <v>1412.49080095</v>
      </c>
      <c r="CC40" s="32">
        <v>8.2218903534999999E-2</v>
      </c>
      <c r="CD40" s="32">
        <v>2.35336298666E-2</v>
      </c>
      <c r="CE40" s="32">
        <v>19.939866142</v>
      </c>
      <c r="CF40" s="32">
        <v>0.10754023536100001</v>
      </c>
      <c r="CG40" s="32">
        <v>5.1877479099699999E-3</v>
      </c>
      <c r="CH40" s="32">
        <v>4.8084097162299999</v>
      </c>
      <c r="CI40" s="32">
        <v>7.23442379864</v>
      </c>
      <c r="CJ40" s="32">
        <v>1.3546396503E-2</v>
      </c>
      <c r="CK40" s="32">
        <v>1.0266067886499999E-3</v>
      </c>
      <c r="CL40" s="32">
        <v>2.1444182173000002</v>
      </c>
      <c r="CM40" s="32">
        <v>2.76622679977E-2</v>
      </c>
      <c r="CN40" s="32">
        <v>4.2364434815000003</v>
      </c>
      <c r="CO40" s="32">
        <v>0.43070906352299998</v>
      </c>
      <c r="CP40" s="32">
        <v>3.0227401224799999E-2</v>
      </c>
      <c r="CQ40" s="32">
        <v>33.229774854699997</v>
      </c>
      <c r="CR40" s="32">
        <v>0.12323312980999999</v>
      </c>
      <c r="CS40" s="32">
        <v>0.119835982551</v>
      </c>
      <c r="CT40" s="32">
        <v>1.46980702036E-3</v>
      </c>
      <c r="CU40" s="32">
        <v>4.5398666410999997</v>
      </c>
      <c r="CV40" s="32">
        <v>0</v>
      </c>
      <c r="CW40" s="32">
        <v>0.23617178955199999</v>
      </c>
      <c r="CX40" s="32">
        <v>373.50254741499998</v>
      </c>
      <c r="CY40" s="32">
        <v>0.14511192540599999</v>
      </c>
      <c r="CZ40" s="32">
        <v>161.51697832900001</v>
      </c>
      <c r="DA40" s="32">
        <v>3379.36257811</v>
      </c>
      <c r="DB40" s="32">
        <v>372.37554172199998</v>
      </c>
      <c r="DC40" s="32">
        <f t="shared" si="0"/>
        <v>65.362537895345781</v>
      </c>
      <c r="DD40" s="32">
        <f t="shared" si="1"/>
        <v>60.554128179115779</v>
      </c>
    </row>
    <row r="41" spans="1:108" x14ac:dyDescent="0.25">
      <c r="A41" s="34">
        <v>45</v>
      </c>
      <c r="B41" t="s">
        <v>40</v>
      </c>
      <c r="C41" s="32">
        <v>23.045795551000001</v>
      </c>
      <c r="D41" s="32">
        <v>329.41388352799999</v>
      </c>
      <c r="E41" s="32">
        <v>272.50179434099999</v>
      </c>
      <c r="F41" s="32">
        <v>65.932131940299996</v>
      </c>
      <c r="G41" s="32">
        <v>563.88438228500002</v>
      </c>
      <c r="H41" s="32">
        <v>110.56899521</v>
      </c>
      <c r="I41" s="32">
        <v>2493.71923642</v>
      </c>
      <c r="J41" s="32">
        <v>147149.18817400001</v>
      </c>
      <c r="K41" s="32">
        <v>9.1805152796999998</v>
      </c>
      <c r="L41" s="32">
        <v>615.54854539999997</v>
      </c>
      <c r="M41" s="32">
        <v>0.81154863219999995</v>
      </c>
      <c r="N41" s="32">
        <v>1404.1428138000001</v>
      </c>
      <c r="O41" s="32">
        <v>2028.8731005</v>
      </c>
      <c r="P41" s="32">
        <v>1353.49955841</v>
      </c>
      <c r="Q41" s="32">
        <v>408.28062685200001</v>
      </c>
      <c r="R41" s="32">
        <v>1119.1511339000001</v>
      </c>
      <c r="S41" s="32">
        <v>3.1228014229999999</v>
      </c>
      <c r="T41" s="32">
        <v>121.65888837999999</v>
      </c>
      <c r="U41" s="32">
        <v>0.44953162050000001</v>
      </c>
      <c r="V41" s="32">
        <v>999.04575269999998</v>
      </c>
      <c r="W41" s="32">
        <v>1123.8298721000001</v>
      </c>
      <c r="X41" s="32">
        <v>211.69160931799999</v>
      </c>
      <c r="Y41" s="32">
        <v>12.557530440200001</v>
      </c>
      <c r="Z41" s="32">
        <v>538.86486591599999</v>
      </c>
      <c r="AA41" s="32">
        <v>106.984649496</v>
      </c>
      <c r="AB41" s="32">
        <v>144595.218115</v>
      </c>
      <c r="AC41" s="32">
        <v>381.94649299700001</v>
      </c>
      <c r="AD41" s="32">
        <v>192.49784049600001</v>
      </c>
      <c r="AE41" s="32">
        <v>98.574370567299994</v>
      </c>
      <c r="AF41" s="32">
        <v>34.819501015699998</v>
      </c>
      <c r="AG41" s="32">
        <v>0</v>
      </c>
      <c r="AH41" s="32">
        <v>11776.873113600001</v>
      </c>
      <c r="AI41" s="32">
        <v>446.33638387299999</v>
      </c>
      <c r="AJ41" s="32">
        <v>14478.985322</v>
      </c>
      <c r="AK41" s="32">
        <v>51.484264634500001</v>
      </c>
      <c r="AL41" s="32">
        <v>12.5045093998</v>
      </c>
      <c r="AM41" s="32">
        <v>19.452952992899998</v>
      </c>
      <c r="AN41" s="32">
        <v>0.133554546764</v>
      </c>
      <c r="AO41" s="32">
        <v>83.662299538300005</v>
      </c>
      <c r="AP41" s="32">
        <v>0.28845808032600001</v>
      </c>
      <c r="AQ41" s="32">
        <v>15.106226488900001</v>
      </c>
      <c r="AR41" s="32">
        <v>14961.6809008</v>
      </c>
      <c r="AS41" s="32">
        <v>60.810547159999999</v>
      </c>
      <c r="AT41" s="32">
        <v>10.48826474</v>
      </c>
      <c r="AU41" s="32">
        <v>12.7176294</v>
      </c>
      <c r="AV41" s="32">
        <v>3.5841903429999999</v>
      </c>
      <c r="AW41" s="32">
        <v>2553.9718979999998</v>
      </c>
      <c r="AX41" s="32">
        <v>0</v>
      </c>
      <c r="AY41" s="32">
        <v>152.45941160000001</v>
      </c>
      <c r="AZ41" s="32">
        <v>49.134478690000002</v>
      </c>
      <c r="BA41" s="32">
        <v>14.87236573</v>
      </c>
      <c r="BB41" s="32">
        <v>0</v>
      </c>
      <c r="BC41" s="32">
        <v>5259.9802650000001</v>
      </c>
      <c r="BD41" s="32">
        <v>832.72050149999995</v>
      </c>
      <c r="BE41" s="32">
        <v>1562.913847</v>
      </c>
      <c r="BF41" s="32">
        <v>34.421450040000003</v>
      </c>
      <c r="BG41" s="32">
        <v>4.1078267940000002</v>
      </c>
      <c r="BH41" s="32">
        <v>16.242497140000001</v>
      </c>
      <c r="BI41" s="32">
        <v>5.0924265740000002E-2</v>
      </c>
      <c r="BJ41" s="32">
        <v>80.594435730000001</v>
      </c>
      <c r="BK41" s="32">
        <v>1.631314607</v>
      </c>
      <c r="BL41" s="32">
        <v>2.3918001090000001</v>
      </c>
      <c r="BM41" s="32">
        <v>1437.1801230000001</v>
      </c>
      <c r="BN41" s="32">
        <v>403.37388378200001</v>
      </c>
      <c r="BO41" s="32">
        <v>344.95611858799998</v>
      </c>
      <c r="BP41" s="32">
        <v>147.708842409</v>
      </c>
      <c r="BQ41" s="32">
        <v>356.53001899100002</v>
      </c>
      <c r="BR41" s="32">
        <v>8.4828592955200008</v>
      </c>
      <c r="BS41" s="32">
        <v>0</v>
      </c>
      <c r="BT41" s="32">
        <v>50.951822987699998</v>
      </c>
      <c r="BU41" s="32">
        <v>0</v>
      </c>
      <c r="BV41" s="32">
        <v>0</v>
      </c>
      <c r="BW41" s="32">
        <v>17036.841985300001</v>
      </c>
      <c r="BX41" s="32">
        <v>1279.0550081399999</v>
      </c>
      <c r="BY41" s="32">
        <v>0</v>
      </c>
      <c r="BZ41" s="32">
        <v>830.71116563199996</v>
      </c>
      <c r="CA41" s="32">
        <v>0.104659696456</v>
      </c>
      <c r="CB41" s="32">
        <v>8280.6833535000005</v>
      </c>
      <c r="CC41" s="32">
        <v>0.41190197337899997</v>
      </c>
      <c r="CD41" s="32">
        <v>0.130007526869</v>
      </c>
      <c r="CE41" s="32">
        <v>85.905320471799996</v>
      </c>
      <c r="CF41" s="32">
        <v>0.38301640862699998</v>
      </c>
      <c r="CG41" s="32">
        <v>2.6379190807600001E-2</v>
      </c>
      <c r="CH41" s="32">
        <v>16.6123299771</v>
      </c>
      <c r="CI41" s="32">
        <v>35.694749978700003</v>
      </c>
      <c r="CJ41" s="32">
        <v>3.7953551755000002E-2</v>
      </c>
      <c r="CK41" s="32">
        <v>2.8660478000800001E-3</v>
      </c>
      <c r="CL41" s="32">
        <v>7.2846165494799999</v>
      </c>
      <c r="CM41" s="32">
        <v>7.7687404431100004E-2</v>
      </c>
      <c r="CN41" s="32">
        <v>25.670619474199999</v>
      </c>
      <c r="CO41" s="32">
        <v>1.21164418282</v>
      </c>
      <c r="CP41" s="32">
        <v>0.18447852070699999</v>
      </c>
      <c r="CQ41" s="32">
        <v>164.256786068</v>
      </c>
      <c r="CR41" s="32">
        <v>0.34803913352600002</v>
      </c>
      <c r="CS41" s="32">
        <v>1.9197876436600001</v>
      </c>
      <c r="CT41" s="32">
        <v>5.3477234042100001E-3</v>
      </c>
      <c r="CU41" s="32">
        <v>17.498141067799999</v>
      </c>
      <c r="CV41" s="32">
        <v>0</v>
      </c>
      <c r="CW41" s="32">
        <v>3.3799906828999999</v>
      </c>
      <c r="CX41" s="32">
        <v>2094.5901239200002</v>
      </c>
      <c r="CY41" s="32">
        <v>2.5114987270400002</v>
      </c>
      <c r="CZ41" s="32">
        <v>898.12615747999996</v>
      </c>
      <c r="DA41" s="32">
        <v>19551.528577599998</v>
      </c>
      <c r="DB41" s="32">
        <v>2097.5320051799999</v>
      </c>
      <c r="DC41" s="32">
        <f t="shared" si="0"/>
        <v>304.57345265996702</v>
      </c>
      <c r="DD41" s="32">
        <f t="shared" si="1"/>
        <v>287.96112268286703</v>
      </c>
    </row>
    <row r="42" spans="1:108" x14ac:dyDescent="0.25">
      <c r="A42" s="34">
        <v>46</v>
      </c>
      <c r="B42" t="s">
        <v>41</v>
      </c>
      <c r="C42" s="32">
        <v>5.47641379441</v>
      </c>
      <c r="D42" s="32">
        <v>102.87299360199999</v>
      </c>
      <c r="E42" s="32">
        <v>88.739493326499996</v>
      </c>
      <c r="F42" s="32">
        <v>16.093941597899999</v>
      </c>
      <c r="G42" s="32">
        <v>196.964030025</v>
      </c>
      <c r="H42" s="32">
        <v>32.792673680599997</v>
      </c>
      <c r="I42" s="32">
        <v>826.55337224699997</v>
      </c>
      <c r="J42" s="32">
        <v>54411.812659900002</v>
      </c>
      <c r="K42" s="32">
        <v>1.9869587638999999</v>
      </c>
      <c r="L42" s="32">
        <v>105.361109</v>
      </c>
      <c r="M42" s="32">
        <v>0.12978300548999999</v>
      </c>
      <c r="N42" s="32">
        <v>217.10816862999999</v>
      </c>
      <c r="O42" s="32">
        <v>324.45722221</v>
      </c>
      <c r="P42" s="32">
        <v>397.97747242600002</v>
      </c>
      <c r="Q42" s="32">
        <v>136.42786702000001</v>
      </c>
      <c r="R42" s="32">
        <v>290.33478498099998</v>
      </c>
      <c r="S42" s="32">
        <v>0.87446952739999995</v>
      </c>
      <c r="T42" s="32">
        <v>32.140517019999997</v>
      </c>
      <c r="U42" s="32">
        <v>0.11095612803</v>
      </c>
      <c r="V42" s="32">
        <v>244.3751656</v>
      </c>
      <c r="W42" s="32">
        <v>277.39121390000003</v>
      </c>
      <c r="X42" s="32">
        <v>84.764958892699994</v>
      </c>
      <c r="Y42" s="32">
        <v>4.7908067730199999</v>
      </c>
      <c r="Z42" s="32">
        <v>193.27269275899999</v>
      </c>
      <c r="AA42" s="32">
        <v>32.5581500929</v>
      </c>
      <c r="AB42" s="32">
        <v>54244.999861600001</v>
      </c>
      <c r="AC42" s="32">
        <v>152.83336021400001</v>
      </c>
      <c r="AD42" s="32">
        <v>70.247991178099994</v>
      </c>
      <c r="AE42" s="32">
        <v>27.4776045664</v>
      </c>
      <c r="AF42" s="32">
        <v>12.7097819537</v>
      </c>
      <c r="AG42" s="32">
        <v>0</v>
      </c>
      <c r="AH42" s="32">
        <v>3274.41876017</v>
      </c>
      <c r="AI42" s="32">
        <v>132.81433262100001</v>
      </c>
      <c r="AJ42" s="32">
        <v>5170.8596129699999</v>
      </c>
      <c r="AK42" s="32">
        <v>33.905792106100002</v>
      </c>
      <c r="AL42" s="32">
        <v>8.5691060089099995</v>
      </c>
      <c r="AM42" s="32">
        <v>11.943671397299999</v>
      </c>
      <c r="AN42" s="32">
        <v>3.3112970292500002E-2</v>
      </c>
      <c r="AO42" s="32">
        <v>56.374697917600002</v>
      </c>
      <c r="AP42" s="32">
        <v>9.5457285100799996E-2</v>
      </c>
      <c r="AQ42" s="32">
        <v>5.5645625578600004</v>
      </c>
      <c r="AR42" s="32">
        <v>5360.2881772600003</v>
      </c>
      <c r="AS42" s="32">
        <v>3.9743897100000001</v>
      </c>
      <c r="AT42" s="32">
        <v>0.68562086799999999</v>
      </c>
      <c r="AU42" s="32">
        <v>0.83131011600000004</v>
      </c>
      <c r="AV42" s="32">
        <v>0.2344746278</v>
      </c>
      <c r="AW42" s="32">
        <v>166.80879809999999</v>
      </c>
      <c r="AX42" s="32">
        <v>0</v>
      </c>
      <c r="AY42" s="32">
        <v>9.9611599799999997</v>
      </c>
      <c r="AZ42" s="32">
        <v>3.4367209700000001</v>
      </c>
      <c r="BA42" s="32">
        <v>0.97200969199999998</v>
      </c>
      <c r="BB42" s="32">
        <v>0</v>
      </c>
      <c r="BC42" s="32">
        <v>367.96371499999998</v>
      </c>
      <c r="BD42" s="32">
        <v>58.188525200000001</v>
      </c>
      <c r="BE42" s="32">
        <v>102.14363520000001</v>
      </c>
      <c r="BF42" s="32">
        <v>2.2508875229999998</v>
      </c>
      <c r="BG42" s="32">
        <v>0.26849192329999999</v>
      </c>
      <c r="BH42" s="32">
        <v>1.06148208</v>
      </c>
      <c r="BI42" s="32">
        <v>3.32973693E-3</v>
      </c>
      <c r="BJ42" s="32">
        <v>5.2672912800000002</v>
      </c>
      <c r="BK42" s="32">
        <v>0.10637675689999999</v>
      </c>
      <c r="BL42" s="32">
        <v>0.15637630359999999</v>
      </c>
      <c r="BM42" s="32">
        <v>93.976349900000002</v>
      </c>
      <c r="BN42" s="32">
        <v>93.367989573599999</v>
      </c>
      <c r="BO42" s="32">
        <v>80.209025228800002</v>
      </c>
      <c r="BP42" s="32">
        <v>30.914381814599999</v>
      </c>
      <c r="BQ42" s="32">
        <v>97.849301845799999</v>
      </c>
      <c r="BR42" s="32">
        <v>1.63154002411</v>
      </c>
      <c r="BS42" s="32">
        <v>0</v>
      </c>
      <c r="BT42" s="32">
        <v>13.922457186899999</v>
      </c>
      <c r="BU42" s="32">
        <v>0</v>
      </c>
      <c r="BV42" s="32">
        <v>0</v>
      </c>
      <c r="BW42" s="32">
        <v>3642.3810585000001</v>
      </c>
      <c r="BX42" s="32">
        <v>191.002403157</v>
      </c>
      <c r="BY42" s="32">
        <v>0</v>
      </c>
      <c r="BZ42" s="32">
        <v>265.50700333700001</v>
      </c>
      <c r="CA42" s="32">
        <v>6.7207568100699999E-2</v>
      </c>
      <c r="CB42" s="32">
        <v>2494.0745238</v>
      </c>
      <c r="CC42" s="32">
        <v>0.14840298902400001</v>
      </c>
      <c r="CD42" s="32">
        <v>4.2458147706000003E-2</v>
      </c>
      <c r="CE42" s="32">
        <v>36.156444046300003</v>
      </c>
      <c r="CF42" s="32">
        <v>0.19324077691899999</v>
      </c>
      <c r="CG42" s="32">
        <v>9.3618419832499997E-3</v>
      </c>
      <c r="CH42" s="32">
        <v>8.8376493969199998</v>
      </c>
      <c r="CI42" s="32">
        <v>13.005137014100001</v>
      </c>
      <c r="CJ42" s="32">
        <v>2.4293296507E-2</v>
      </c>
      <c r="CK42" s="32">
        <v>1.8446188470200001E-3</v>
      </c>
      <c r="CL42" s="32">
        <v>3.8514805943199999</v>
      </c>
      <c r="CM42" s="32">
        <v>4.9543620020900001E-2</v>
      </c>
      <c r="CN42" s="32">
        <v>7.6239211919600001</v>
      </c>
      <c r="CO42" s="32">
        <v>0.77070034083200001</v>
      </c>
      <c r="CP42" s="32">
        <v>3.6442673993899999E-2</v>
      </c>
      <c r="CQ42" s="32">
        <v>61.641808866200002</v>
      </c>
      <c r="CR42" s="32">
        <v>0.220034407062</v>
      </c>
      <c r="CS42" s="32">
        <v>0.20183855740699999</v>
      </c>
      <c r="CT42" s="32">
        <v>2.6479819010200001E-3</v>
      </c>
      <c r="CU42" s="32">
        <v>5.72094373902</v>
      </c>
      <c r="CV42" s="32">
        <v>0</v>
      </c>
      <c r="CW42" s="32">
        <v>0.37963744913300002</v>
      </c>
      <c r="CX42" s="32">
        <v>667.13274392200003</v>
      </c>
      <c r="CY42" s="32">
        <v>0.28734956165999997</v>
      </c>
      <c r="CZ42" s="32">
        <v>293.11870390899998</v>
      </c>
      <c r="DA42" s="32">
        <v>6056.0926741699996</v>
      </c>
      <c r="DB42" s="32">
        <v>707.17811806500004</v>
      </c>
      <c r="DC42" s="32">
        <f t="shared" si="0"/>
        <v>119.87932055492091</v>
      </c>
      <c r="DD42" s="32">
        <f t="shared" si="1"/>
        <v>111.04167115800091</v>
      </c>
    </row>
    <row r="43" spans="1:108" x14ac:dyDescent="0.25">
      <c r="A43" s="34">
        <v>47</v>
      </c>
      <c r="B43" t="s">
        <v>42</v>
      </c>
      <c r="C43" s="32">
        <v>29.153396032500002</v>
      </c>
      <c r="D43" s="32">
        <v>441.48669436900002</v>
      </c>
      <c r="E43" s="32">
        <v>366.93754094399998</v>
      </c>
      <c r="F43" s="32">
        <v>85.229644034399996</v>
      </c>
      <c r="G43" s="32">
        <v>801.75835147099997</v>
      </c>
      <c r="H43" s="32">
        <v>145.88993106000001</v>
      </c>
      <c r="I43" s="32">
        <v>3439.4247271099998</v>
      </c>
      <c r="J43" s="32">
        <v>219259.39531299999</v>
      </c>
      <c r="K43" s="32">
        <v>11.5995160052</v>
      </c>
      <c r="L43" s="32">
        <v>746.62939448999998</v>
      </c>
      <c r="M43" s="32">
        <v>0.98677036957999997</v>
      </c>
      <c r="N43" s="32">
        <v>1708.70598043</v>
      </c>
      <c r="O43" s="32">
        <v>2466.9322213</v>
      </c>
      <c r="P43" s="32">
        <v>1814.5740625599999</v>
      </c>
      <c r="Q43" s="32">
        <v>563.90442862299994</v>
      </c>
      <c r="R43" s="32">
        <v>1468.1830505600001</v>
      </c>
      <c r="S43" s="32">
        <v>4.2798272270000002</v>
      </c>
      <c r="T43" s="32">
        <v>165.31720357</v>
      </c>
      <c r="U43" s="32">
        <v>0.61227256389999996</v>
      </c>
      <c r="V43" s="32">
        <v>1361.0830381000001</v>
      </c>
      <c r="W43" s="32">
        <v>1530.6781093</v>
      </c>
      <c r="X43" s="32">
        <v>298.49946901099997</v>
      </c>
      <c r="Y43" s="32">
        <v>17.349626126</v>
      </c>
      <c r="Z43" s="32">
        <v>771.56944589600005</v>
      </c>
      <c r="AA43" s="32">
        <v>141.85574327800001</v>
      </c>
      <c r="AB43" s="32">
        <v>216385.079425</v>
      </c>
      <c r="AC43" s="32">
        <v>556.23734606599999</v>
      </c>
      <c r="AD43" s="32">
        <v>267.34055206599999</v>
      </c>
      <c r="AE43" s="32">
        <v>135.20952723900001</v>
      </c>
      <c r="AF43" s="32">
        <v>49.066556539700002</v>
      </c>
      <c r="AG43" s="32">
        <v>0</v>
      </c>
      <c r="AH43" s="32">
        <v>16148.2097245</v>
      </c>
      <c r="AI43" s="32">
        <v>617.74400697199997</v>
      </c>
      <c r="AJ43" s="32">
        <v>20325.184598799999</v>
      </c>
      <c r="AK43" s="32">
        <v>81.416498680100005</v>
      </c>
      <c r="AL43" s="32">
        <v>19.9772339043</v>
      </c>
      <c r="AM43" s="32">
        <v>30.094012273299999</v>
      </c>
      <c r="AN43" s="32">
        <v>0.177654805423</v>
      </c>
      <c r="AO43" s="32">
        <v>132.33531968899999</v>
      </c>
      <c r="AP43" s="32">
        <v>0.37417796684900001</v>
      </c>
      <c r="AQ43" s="32">
        <v>22.541221532400002</v>
      </c>
      <c r="AR43" s="32">
        <v>21051.423802099998</v>
      </c>
      <c r="AS43" s="32">
        <v>68.437797844000002</v>
      </c>
      <c r="AT43" s="32">
        <v>11.803835136</v>
      </c>
      <c r="AU43" s="32">
        <v>14.312974607999999</v>
      </c>
      <c r="AV43" s="32">
        <v>4.0336746100000003</v>
      </c>
      <c r="AW43" s="32">
        <v>2874.2507568999999</v>
      </c>
      <c r="AX43" s="32">
        <v>0</v>
      </c>
      <c r="AY43" s="32">
        <v>171.58143329999999</v>
      </c>
      <c r="AZ43" s="32">
        <v>56.548508177999999</v>
      </c>
      <c r="BA43" s="32">
        <v>16.736757815000001</v>
      </c>
      <c r="BB43" s="32">
        <v>0</v>
      </c>
      <c r="BC43" s="32">
        <v>6053.6719212999997</v>
      </c>
      <c r="BD43" s="32">
        <v>958.35099890000004</v>
      </c>
      <c r="BE43" s="32">
        <v>1758.9316509</v>
      </c>
      <c r="BF43" s="32">
        <v>38.739172877999998</v>
      </c>
      <c r="BG43" s="32">
        <v>4.6230558853000003</v>
      </c>
      <c r="BH43" s="32">
        <v>18.279222109999999</v>
      </c>
      <c r="BI43" s="32">
        <v>5.7310658394999998E-2</v>
      </c>
      <c r="BJ43" s="32">
        <v>90.701859104999997</v>
      </c>
      <c r="BK43" s="32">
        <v>1.8358183497</v>
      </c>
      <c r="BL43" s="32">
        <v>2.6918757569</v>
      </c>
      <c r="BM43" s="32">
        <v>1617.4360730999999</v>
      </c>
      <c r="BN43" s="32">
        <v>513.20922892800002</v>
      </c>
      <c r="BO43" s="32">
        <v>438.91956013999999</v>
      </c>
      <c r="BP43" s="32">
        <v>191.75785871900001</v>
      </c>
      <c r="BQ43" s="32">
        <v>474.17011652899998</v>
      </c>
      <c r="BR43" s="32">
        <v>10.548223090400001</v>
      </c>
      <c r="BS43" s="32">
        <v>0</v>
      </c>
      <c r="BT43" s="32">
        <v>67.401998410999994</v>
      </c>
      <c r="BU43" s="32">
        <v>0</v>
      </c>
      <c r="BV43" s="32">
        <v>0</v>
      </c>
      <c r="BW43" s="32">
        <v>22201.879968699999</v>
      </c>
      <c r="BX43" s="32">
        <v>1576.09638174</v>
      </c>
      <c r="BY43" s="32">
        <v>0</v>
      </c>
      <c r="BZ43" s="32">
        <v>1135.5915542099999</v>
      </c>
      <c r="CA43" s="32">
        <v>0.16455661530900001</v>
      </c>
      <c r="CB43" s="32">
        <v>11232.7748902</v>
      </c>
      <c r="CC43" s="32">
        <v>0.55653778828199996</v>
      </c>
      <c r="CD43" s="32">
        <v>0.172264260531</v>
      </c>
      <c r="CE43" s="32">
        <v>120.155050152</v>
      </c>
      <c r="CF43" s="32">
        <v>0.56097320046700005</v>
      </c>
      <c r="CG43" s="32">
        <v>3.5532590000699998E-2</v>
      </c>
      <c r="CH43" s="32">
        <v>24.600312948500001</v>
      </c>
      <c r="CI43" s="32">
        <v>48.372996425899998</v>
      </c>
      <c r="CJ43" s="32">
        <v>5.9629704004799999E-2</v>
      </c>
      <c r="CK43" s="32">
        <v>4.5086576290399999E-3</v>
      </c>
      <c r="CL43" s="32">
        <v>10.8077578922</v>
      </c>
      <c r="CM43" s="32">
        <v>0.121952837099</v>
      </c>
      <c r="CN43" s="32">
        <v>33.4353411962</v>
      </c>
      <c r="CO43" s="32">
        <v>1.9008907527500001</v>
      </c>
      <c r="CP43" s="32">
        <v>0.23496553816499999</v>
      </c>
      <c r="CQ43" s="32">
        <v>223.03757102700001</v>
      </c>
      <c r="CR43" s="32">
        <v>0.54525764929200005</v>
      </c>
      <c r="CS43" s="32">
        <v>2.2100252776099998</v>
      </c>
      <c r="CT43" s="32">
        <v>7.7891795566899999E-3</v>
      </c>
      <c r="CU43" s="32">
        <v>25.233122199</v>
      </c>
      <c r="CV43" s="32">
        <v>0</v>
      </c>
      <c r="CW43" s="32">
        <v>3.9248622756499998</v>
      </c>
      <c r="CX43" s="32">
        <v>2879.94371482</v>
      </c>
      <c r="CY43" s="32">
        <v>2.90892956235</v>
      </c>
      <c r="CZ43" s="32">
        <v>1246.33160054</v>
      </c>
      <c r="DA43" s="32">
        <v>26666.434120499998</v>
      </c>
      <c r="DB43" s="32">
        <v>2918.0591464600002</v>
      </c>
      <c r="DC43" s="32">
        <f t="shared" si="0"/>
        <v>418.610921369175</v>
      </c>
      <c r="DD43" s="32">
        <f t="shared" si="1"/>
        <v>394.010608420675</v>
      </c>
    </row>
    <row r="44" spans="1:108" x14ac:dyDescent="0.25">
      <c r="A44" s="34">
        <v>48</v>
      </c>
      <c r="B44" t="s">
        <v>43</v>
      </c>
      <c r="C44" s="32">
        <v>47.311364380500002</v>
      </c>
      <c r="D44" s="32">
        <v>1034.5764209399999</v>
      </c>
      <c r="E44" s="32">
        <v>849.11906396799998</v>
      </c>
      <c r="F44" s="32">
        <v>133.18223477399999</v>
      </c>
      <c r="G44" s="32">
        <v>2240.46241676</v>
      </c>
      <c r="H44" s="32">
        <v>406.39463030100001</v>
      </c>
      <c r="I44" s="32">
        <v>6499.7283500699996</v>
      </c>
      <c r="J44" s="32">
        <v>674561.28466100001</v>
      </c>
      <c r="K44" s="32">
        <v>61.892028118399999</v>
      </c>
      <c r="L44" s="32">
        <v>2579.7426694800001</v>
      </c>
      <c r="M44" s="32">
        <v>4.69537845277</v>
      </c>
      <c r="N44" s="32">
        <v>5809.8050940599996</v>
      </c>
      <c r="O44" s="32">
        <v>8435.3208926299994</v>
      </c>
      <c r="P44" s="32">
        <v>3068.5836637799998</v>
      </c>
      <c r="Q44" s="32">
        <v>1077.2894638400001</v>
      </c>
      <c r="R44" s="32">
        <v>4110.9903918199998</v>
      </c>
      <c r="S44" s="32">
        <v>16.328461059599999</v>
      </c>
      <c r="T44" s="32">
        <v>406.945978314</v>
      </c>
      <c r="U44" s="32">
        <v>2.0959944781800002</v>
      </c>
      <c r="V44" s="32">
        <v>3326.03355005</v>
      </c>
      <c r="W44" s="32">
        <v>3744.7685059400001</v>
      </c>
      <c r="X44" s="32">
        <v>846.38544487399997</v>
      </c>
      <c r="Y44" s="32">
        <v>46.972881508199997</v>
      </c>
      <c r="Z44" s="32">
        <v>2161.37776063</v>
      </c>
      <c r="AA44" s="32">
        <v>405.996196075</v>
      </c>
      <c r="AB44" s="32">
        <v>674448.68495599995</v>
      </c>
      <c r="AC44" s="32">
        <v>1124.3062988900001</v>
      </c>
      <c r="AD44" s="32">
        <v>874.07602769699997</v>
      </c>
      <c r="AE44" s="32">
        <v>437.11297122399998</v>
      </c>
      <c r="AF44" s="32">
        <v>128.98233682</v>
      </c>
      <c r="AG44" s="32">
        <v>0</v>
      </c>
      <c r="AH44" s="32">
        <v>52048.993706699999</v>
      </c>
      <c r="AI44" s="32">
        <v>2153.0022702699998</v>
      </c>
      <c r="AJ44" s="32">
        <v>41485.698881600001</v>
      </c>
      <c r="AK44" s="32">
        <v>226.02907844800001</v>
      </c>
      <c r="AL44" s="32">
        <v>49.398956941599998</v>
      </c>
      <c r="AM44" s="32">
        <v>84.074668652599996</v>
      </c>
      <c r="AN44" s="32">
        <v>0.62058747714100004</v>
      </c>
      <c r="AO44" s="32">
        <v>362.50502191999999</v>
      </c>
      <c r="AP44" s="32">
        <v>2.0797188550899999</v>
      </c>
      <c r="AQ44" s="32">
        <v>58.887471416700002</v>
      </c>
      <c r="AR44" s="32">
        <v>42990.409914000003</v>
      </c>
      <c r="AS44" s="32">
        <v>2.7335064225000001</v>
      </c>
      <c r="AT44" s="32">
        <v>0.33836431239999998</v>
      </c>
      <c r="AU44" s="32">
        <v>0.87854105966999996</v>
      </c>
      <c r="AV44" s="32">
        <v>0.4008936991</v>
      </c>
      <c r="AW44" s="32">
        <v>112.486574533</v>
      </c>
      <c r="AX44" s="32">
        <v>0</v>
      </c>
      <c r="AY44" s="32">
        <v>8.2105434219000006</v>
      </c>
      <c r="AZ44" s="32">
        <v>2.2282977255</v>
      </c>
      <c r="BA44" s="32">
        <v>0.176571492059</v>
      </c>
      <c r="BB44" s="32">
        <v>0</v>
      </c>
      <c r="BC44" s="32">
        <v>238.94285260000001</v>
      </c>
      <c r="BD44" s="32">
        <v>37.366417159999997</v>
      </c>
      <c r="BE44" s="32">
        <v>85.869497695000007</v>
      </c>
      <c r="BF44" s="32">
        <v>1.3332854651999999</v>
      </c>
      <c r="BG44" s="32">
        <v>0.14363833409000001</v>
      </c>
      <c r="BH44" s="32">
        <v>0.62980610731999997</v>
      </c>
      <c r="BI44" s="32">
        <v>1.9725576109999999E-3</v>
      </c>
      <c r="BJ44" s="32">
        <v>3.1252389673000001</v>
      </c>
      <c r="BK44" s="32">
        <v>6.6429211241E-2</v>
      </c>
      <c r="BL44" s="32">
        <v>4.4709628762999998E-2</v>
      </c>
      <c r="BM44" s="32">
        <v>78.404039331000007</v>
      </c>
      <c r="BN44" s="32">
        <v>995.18920473699995</v>
      </c>
      <c r="BO44" s="32">
        <v>882.288387898</v>
      </c>
      <c r="BP44" s="32">
        <v>439.34135050100002</v>
      </c>
      <c r="BQ44" s="32">
        <v>1126.7766969500001</v>
      </c>
      <c r="BR44" s="32">
        <v>24.032373513100001</v>
      </c>
      <c r="BS44" s="32">
        <v>0</v>
      </c>
      <c r="BT44" s="32">
        <v>135.95017528599999</v>
      </c>
      <c r="BU44" s="32">
        <v>0</v>
      </c>
      <c r="BV44" s="32">
        <v>0</v>
      </c>
      <c r="BW44" s="32">
        <v>52287.950884600003</v>
      </c>
      <c r="BX44" s="32">
        <v>2190.36967112</v>
      </c>
      <c r="BY44" s="32">
        <v>0</v>
      </c>
      <c r="BZ44" s="32">
        <v>2141.4281628099998</v>
      </c>
      <c r="CA44" s="32">
        <v>0.40530980760599999</v>
      </c>
      <c r="CB44" s="32">
        <v>23563.66359</v>
      </c>
      <c r="CC44" s="32">
        <v>0.93179579046899996</v>
      </c>
      <c r="CD44" s="32">
        <v>0.27352448614500002</v>
      </c>
      <c r="CE44" s="32">
        <v>227.362931597</v>
      </c>
      <c r="CF44" s="32">
        <v>1.19398741489</v>
      </c>
      <c r="CG44" s="32">
        <v>5.90852053019E-2</v>
      </c>
      <c r="CH44" s="32">
        <v>49.542556272699997</v>
      </c>
      <c r="CI44" s="32">
        <v>84.704120633599999</v>
      </c>
      <c r="CJ44" s="32">
        <v>0.14826774859</v>
      </c>
      <c r="CK44" s="32">
        <v>1.1030798055000001E-2</v>
      </c>
      <c r="CL44" s="32">
        <v>23.746615565999999</v>
      </c>
      <c r="CM44" s="32">
        <v>0.30647645990400002</v>
      </c>
      <c r="CN44" s="32">
        <v>51.394832495300001</v>
      </c>
      <c r="CO44" s="32">
        <v>4.8126783340000001</v>
      </c>
      <c r="CP44" s="32">
        <v>0.62255360467400001</v>
      </c>
      <c r="CQ44" s="32">
        <v>365.63109540800002</v>
      </c>
      <c r="CR44" s="32">
        <v>1.40443060627</v>
      </c>
      <c r="CS44" s="32">
        <v>2.1461359518699998</v>
      </c>
      <c r="CT44" s="32">
        <v>1.5985699523599999E-2</v>
      </c>
      <c r="CU44" s="32">
        <v>58.932270159399998</v>
      </c>
      <c r="CV44" s="32">
        <v>0</v>
      </c>
      <c r="CW44" s="32">
        <v>3.6554637856599999</v>
      </c>
      <c r="CX44" s="32">
        <v>6153.6961394099999</v>
      </c>
      <c r="CY44" s="32">
        <v>1.50603981219</v>
      </c>
      <c r="CZ44" s="32">
        <v>2921.3606609499998</v>
      </c>
      <c r="DA44" s="32">
        <v>55248.783455899997</v>
      </c>
      <c r="DB44" s="32">
        <v>5935.2674254399999</v>
      </c>
      <c r="DC44" s="32">
        <f t="shared" si="0"/>
        <v>730.00939346784401</v>
      </c>
      <c r="DD44" s="32">
        <f t="shared" si="1"/>
        <v>680.46683719514397</v>
      </c>
    </row>
    <row r="45" spans="1:108" x14ac:dyDescent="0.25">
      <c r="A45" s="34">
        <v>49</v>
      </c>
      <c r="B45" t="s">
        <v>44</v>
      </c>
      <c r="C45" s="32">
        <v>13.526618540199999</v>
      </c>
      <c r="D45" s="32">
        <v>210.22608446800001</v>
      </c>
      <c r="E45" s="32">
        <v>174.81673901799999</v>
      </c>
      <c r="F45" s="32">
        <v>41.9503951437</v>
      </c>
      <c r="G45" s="32">
        <v>469.31569975399998</v>
      </c>
      <c r="H45" s="32">
        <v>69.457657090200001</v>
      </c>
      <c r="I45" s="32">
        <v>1855.6840442800001</v>
      </c>
      <c r="J45" s="32">
        <v>135217.292289</v>
      </c>
      <c r="K45" s="32">
        <v>4.1990304421199998</v>
      </c>
      <c r="L45" s="32">
        <v>230.31836535400001</v>
      </c>
      <c r="M45" s="32">
        <v>0.33988424983299997</v>
      </c>
      <c r="N45" s="32">
        <v>615.19860236</v>
      </c>
      <c r="O45" s="32">
        <v>849.71680500000002</v>
      </c>
      <c r="P45" s="32">
        <v>946.81889346499997</v>
      </c>
      <c r="Q45" s="32">
        <v>305.13612431899998</v>
      </c>
      <c r="R45" s="32">
        <v>583.46553335199997</v>
      </c>
      <c r="S45" s="32">
        <v>2.3449614158999998</v>
      </c>
      <c r="T45" s="32">
        <v>75.892485730000004</v>
      </c>
      <c r="U45" s="32">
        <v>0.31388212199999999</v>
      </c>
      <c r="V45" s="32">
        <v>706.46853039999996</v>
      </c>
      <c r="W45" s="32">
        <v>784.70298479999997</v>
      </c>
      <c r="X45" s="32">
        <v>148.65383427</v>
      </c>
      <c r="Y45" s="32">
        <v>9.0139594725100007</v>
      </c>
      <c r="Z45" s="32">
        <v>457.31369116799999</v>
      </c>
      <c r="AA45" s="32">
        <v>67.915277167300005</v>
      </c>
      <c r="AB45" s="32">
        <v>134118.442698</v>
      </c>
      <c r="AC45" s="32">
        <v>277.25914916699998</v>
      </c>
      <c r="AD45" s="32">
        <v>142.44422403999999</v>
      </c>
      <c r="AE45" s="32">
        <v>63.368439992799999</v>
      </c>
      <c r="AF45" s="32">
        <v>27.248657543299998</v>
      </c>
      <c r="AG45" s="32">
        <v>0</v>
      </c>
      <c r="AH45" s="32">
        <v>7575.8060100599996</v>
      </c>
      <c r="AI45" s="32">
        <v>281.92709504300001</v>
      </c>
      <c r="AJ45" s="32">
        <v>11266.8517364</v>
      </c>
      <c r="AK45" s="32">
        <v>69.705288017699999</v>
      </c>
      <c r="AL45" s="32">
        <v>17.446884269800002</v>
      </c>
      <c r="AM45" s="32">
        <v>24.732263011800001</v>
      </c>
      <c r="AN45" s="32">
        <v>9.1169895705800003E-2</v>
      </c>
      <c r="AO45" s="32">
        <v>114.41012286599999</v>
      </c>
      <c r="AP45" s="32">
        <v>0.179137928492</v>
      </c>
      <c r="AQ45" s="32">
        <v>11.775270074</v>
      </c>
      <c r="AR45" s="32">
        <v>11623.429397800001</v>
      </c>
      <c r="AS45" s="32">
        <v>26.16429784</v>
      </c>
      <c r="AT45" s="32">
        <v>4.5126324499999999</v>
      </c>
      <c r="AU45" s="32">
        <v>5.4718835400000003</v>
      </c>
      <c r="AV45" s="32">
        <v>1.542065338</v>
      </c>
      <c r="AW45" s="32">
        <v>1098.9083989999999</v>
      </c>
      <c r="AX45" s="32">
        <v>0</v>
      </c>
      <c r="AY45" s="32">
        <v>65.601051699999999</v>
      </c>
      <c r="AZ45" s="32">
        <v>23.327523790000001</v>
      </c>
      <c r="BA45" s="32">
        <v>6.3985004700000001</v>
      </c>
      <c r="BB45" s="32">
        <v>0</v>
      </c>
      <c r="BC45" s="32">
        <v>2497.2487070000002</v>
      </c>
      <c r="BD45" s="32">
        <v>395.3623829</v>
      </c>
      <c r="BE45" s="32">
        <v>672.46433200000001</v>
      </c>
      <c r="BF45" s="32">
        <v>14.810171070000001</v>
      </c>
      <c r="BG45" s="32">
        <v>1.767483608</v>
      </c>
      <c r="BH45" s="32">
        <v>6.9881558500000001</v>
      </c>
      <c r="BI45" s="32">
        <v>2.190981216E-2</v>
      </c>
      <c r="BJ45" s="32">
        <v>34.677374210000004</v>
      </c>
      <c r="BK45" s="32">
        <v>0.70198275799999998</v>
      </c>
      <c r="BL45" s="32">
        <v>1.0290724120000001</v>
      </c>
      <c r="BM45" s="32">
        <v>618.35092399999996</v>
      </c>
      <c r="BN45" s="32">
        <v>243.10513574800001</v>
      </c>
      <c r="BO45" s="32">
        <v>208.04120156600001</v>
      </c>
      <c r="BP45" s="32">
        <v>86.695866524099998</v>
      </c>
      <c r="BQ45" s="32">
        <v>232.099698811</v>
      </c>
      <c r="BR45" s="32">
        <v>4.4410539392799997</v>
      </c>
      <c r="BS45" s="32">
        <v>0</v>
      </c>
      <c r="BT45" s="32">
        <v>34.300382039799999</v>
      </c>
      <c r="BU45" s="32">
        <v>0</v>
      </c>
      <c r="BV45" s="32">
        <v>0</v>
      </c>
      <c r="BW45" s="32">
        <v>10072.9945037</v>
      </c>
      <c r="BX45" s="32">
        <v>677.28215318900004</v>
      </c>
      <c r="BY45" s="32">
        <v>0</v>
      </c>
      <c r="BZ45" s="32">
        <v>605.195193066</v>
      </c>
      <c r="CA45" s="32">
        <v>0.13875200901000001</v>
      </c>
      <c r="CB45" s="32">
        <v>5837.0505939900004</v>
      </c>
      <c r="CC45" s="32">
        <v>0.36284531310000001</v>
      </c>
      <c r="CD45" s="32">
        <v>0.10767735505999999</v>
      </c>
      <c r="CE45" s="32">
        <v>84.515017390099999</v>
      </c>
      <c r="CF45" s="32">
        <v>0.42477159751100002</v>
      </c>
      <c r="CG45" s="32">
        <v>2.3016438218699999E-2</v>
      </c>
      <c r="CH45" s="32">
        <v>19.2142317269</v>
      </c>
      <c r="CI45" s="32">
        <v>31.720421995399999</v>
      </c>
      <c r="CJ45" s="32">
        <v>5.0219344579900002E-2</v>
      </c>
      <c r="CK45" s="32">
        <v>3.80481806504E-3</v>
      </c>
      <c r="CL45" s="32">
        <v>8.3573564779199998</v>
      </c>
      <c r="CM45" s="32">
        <v>0.102568514293</v>
      </c>
      <c r="CN45" s="32">
        <v>20.0892206378</v>
      </c>
      <c r="CO45" s="32">
        <v>1.59722333688</v>
      </c>
      <c r="CP45" s="32">
        <v>0.113079665816</v>
      </c>
      <c r="CQ45" s="32">
        <v>149.086612237</v>
      </c>
      <c r="CR45" s="32">
        <v>0.45713098904999999</v>
      </c>
      <c r="CS45" s="32">
        <v>0.88108595703299997</v>
      </c>
      <c r="CT45" s="32">
        <v>5.8455253758500003E-3</v>
      </c>
      <c r="CU45" s="32">
        <v>12.8042796308</v>
      </c>
      <c r="CV45" s="32">
        <v>0</v>
      </c>
      <c r="CW45" s="32">
        <v>1.5578496255600001</v>
      </c>
      <c r="CX45" s="32">
        <v>1532.64450332</v>
      </c>
      <c r="CY45" s="32">
        <v>1.2079397513200001</v>
      </c>
      <c r="CZ45" s="32">
        <v>693.87134043399999</v>
      </c>
      <c r="DA45" s="32">
        <v>13875.973507000001</v>
      </c>
      <c r="DB45" s="32">
        <v>1602.2115266000001</v>
      </c>
      <c r="DC45" s="32">
        <f t="shared" si="0"/>
        <v>285.53044897224896</v>
      </c>
      <c r="DD45" s="32">
        <f t="shared" si="1"/>
        <v>266.31621724534898</v>
      </c>
    </row>
    <row r="46" spans="1:108" x14ac:dyDescent="0.25">
      <c r="A46" s="34">
        <v>50</v>
      </c>
      <c r="B46" t="s">
        <v>45</v>
      </c>
      <c r="C46" s="32">
        <v>2.84525122334</v>
      </c>
      <c r="D46" s="32">
        <v>53.027304899900003</v>
      </c>
      <c r="E46" s="32">
        <v>44.8215009858</v>
      </c>
      <c r="F46" s="32">
        <v>8.4494138533199994</v>
      </c>
      <c r="G46" s="32">
        <v>111.210167236</v>
      </c>
      <c r="H46" s="32">
        <v>22.119259141400001</v>
      </c>
      <c r="I46" s="32">
        <v>461.91082072699999</v>
      </c>
      <c r="J46" s="32">
        <v>30861.129453000001</v>
      </c>
      <c r="K46" s="32">
        <v>0.87439228440000005</v>
      </c>
      <c r="L46" s="32">
        <v>57.210921679999998</v>
      </c>
      <c r="M46" s="32">
        <v>7.5427582430000001E-2</v>
      </c>
      <c r="N46" s="32">
        <v>130.4835678</v>
      </c>
      <c r="O46" s="32">
        <v>188.56905</v>
      </c>
      <c r="P46" s="32">
        <v>215.61737295500001</v>
      </c>
      <c r="Q46" s="32">
        <v>76.141441222699996</v>
      </c>
      <c r="R46" s="32">
        <v>157.300129806</v>
      </c>
      <c r="S46" s="32">
        <v>0.51044976600000003</v>
      </c>
      <c r="T46" s="32">
        <v>19.866622069999998</v>
      </c>
      <c r="U46" s="32">
        <v>7.3408182200000005E-2</v>
      </c>
      <c r="V46" s="32">
        <v>163.14319040000001</v>
      </c>
      <c r="W46" s="32">
        <v>183.52041940000001</v>
      </c>
      <c r="X46" s="32">
        <v>43.879305096099998</v>
      </c>
      <c r="Y46" s="32">
        <v>2.6827628281</v>
      </c>
      <c r="Z46" s="32">
        <v>109.628863702</v>
      </c>
      <c r="AA46" s="32">
        <v>22.063772969599999</v>
      </c>
      <c r="AB46" s="32">
        <v>30821.537558799999</v>
      </c>
      <c r="AC46" s="32">
        <v>80.222172772999997</v>
      </c>
      <c r="AD46" s="32">
        <v>38.307753697000003</v>
      </c>
      <c r="AE46" s="32">
        <v>15.3493674633</v>
      </c>
      <c r="AF46" s="32">
        <v>7.0585456901999999</v>
      </c>
      <c r="AG46" s="32">
        <v>0</v>
      </c>
      <c r="AH46" s="32">
        <v>1832.73076141</v>
      </c>
      <c r="AI46" s="32">
        <v>70.594190731400005</v>
      </c>
      <c r="AJ46" s="32">
        <v>2917.28463792</v>
      </c>
      <c r="AK46" s="32">
        <v>20.3439867598</v>
      </c>
      <c r="AL46" s="32">
        <v>5.1472581528100001</v>
      </c>
      <c r="AM46" s="32">
        <v>7.1777460579000003</v>
      </c>
      <c r="AN46" s="32">
        <v>2.2130501479E-2</v>
      </c>
      <c r="AO46" s="32">
        <v>33.614615971900001</v>
      </c>
      <c r="AP46" s="32">
        <v>5.0222644274999999E-2</v>
      </c>
      <c r="AQ46" s="32">
        <v>3.5775214685800001</v>
      </c>
      <c r="AR46" s="32">
        <v>3012.1322375200002</v>
      </c>
      <c r="AS46" s="32">
        <v>0.94218418999999998</v>
      </c>
      <c r="AT46" s="32">
        <v>0.16249931100000001</v>
      </c>
      <c r="AU46" s="32">
        <v>0.19703943199999999</v>
      </c>
      <c r="AV46" s="32">
        <v>5.55212161E-2</v>
      </c>
      <c r="AW46" s="32">
        <v>39.5749183</v>
      </c>
      <c r="AX46" s="32">
        <v>0</v>
      </c>
      <c r="AY46" s="32">
        <v>2.36216122</v>
      </c>
      <c r="AZ46" s="32">
        <v>0.81070289299999998</v>
      </c>
      <c r="BA46" s="32">
        <v>0.230399996</v>
      </c>
      <c r="BB46" s="32">
        <v>0</v>
      </c>
      <c r="BC46" s="32">
        <v>86.785923999999994</v>
      </c>
      <c r="BD46" s="32">
        <v>13.7414608</v>
      </c>
      <c r="BE46" s="32">
        <v>24.215617399999999</v>
      </c>
      <c r="BF46" s="32">
        <v>0.53326982700000003</v>
      </c>
      <c r="BG46" s="32">
        <v>6.3645786600000004E-2</v>
      </c>
      <c r="BH46" s="32">
        <v>0.25164883100000002</v>
      </c>
      <c r="BI46" s="32">
        <v>7.8893428399999998E-4</v>
      </c>
      <c r="BJ46" s="32">
        <v>1.2487096</v>
      </c>
      <c r="BK46" s="32">
        <v>2.52837801E-2</v>
      </c>
      <c r="BL46" s="32">
        <v>3.7058370200000003E-2</v>
      </c>
      <c r="BM46" s="32">
        <v>22.266057199999999</v>
      </c>
      <c r="BN46" s="32">
        <v>47.367998182999997</v>
      </c>
      <c r="BO46" s="32">
        <v>40.669859861200003</v>
      </c>
      <c r="BP46" s="32">
        <v>16.160089662400001</v>
      </c>
      <c r="BQ46" s="32">
        <v>55.9320601123</v>
      </c>
      <c r="BR46" s="32">
        <v>0.87133433258199999</v>
      </c>
      <c r="BS46" s="32">
        <v>0</v>
      </c>
      <c r="BT46" s="32">
        <v>7.4377718428500001</v>
      </c>
      <c r="BU46" s="32">
        <v>0</v>
      </c>
      <c r="BV46" s="32">
        <v>0</v>
      </c>
      <c r="BW46" s="32">
        <v>1919.51535139</v>
      </c>
      <c r="BX46" s="32">
        <v>84.335670350100003</v>
      </c>
      <c r="BY46" s="32">
        <v>0</v>
      </c>
      <c r="BZ46" s="32">
        <v>147.31672268899999</v>
      </c>
      <c r="CA46" s="32">
        <v>4.06621727468E-2</v>
      </c>
      <c r="CB46" s="32">
        <v>1414.21520265</v>
      </c>
      <c r="CC46" s="32">
        <v>8.4578545614099998E-2</v>
      </c>
      <c r="CD46" s="32">
        <v>2.3855981375200001E-2</v>
      </c>
      <c r="CE46" s="32">
        <v>20.8773982007</v>
      </c>
      <c r="CF46" s="32">
        <v>0.11457267816699999</v>
      </c>
      <c r="CG46" s="32">
        <v>5.3246041290800003E-3</v>
      </c>
      <c r="CH46" s="32">
        <v>5.2109247912600001</v>
      </c>
      <c r="CI46" s="32">
        <v>7.4294274754499998</v>
      </c>
      <c r="CJ46" s="32">
        <v>1.46977601856E-2</v>
      </c>
      <c r="CK46" s="32">
        <v>1.1160528309800001E-3</v>
      </c>
      <c r="CL46" s="32">
        <v>2.2936483397499998</v>
      </c>
      <c r="CM46" s="32">
        <v>2.99739298451E-2</v>
      </c>
      <c r="CN46" s="32">
        <v>4.2200475380000002</v>
      </c>
      <c r="CO46" s="32">
        <v>0.46626790936599999</v>
      </c>
      <c r="CP46" s="32">
        <v>2.2919566346800001E-2</v>
      </c>
      <c r="CQ46" s="32">
        <v>34.863516155299997</v>
      </c>
      <c r="CR46" s="32">
        <v>0.13311469334600001</v>
      </c>
      <c r="CS46" s="32">
        <v>7.5505589664800005E-2</v>
      </c>
      <c r="CT46" s="32">
        <v>1.5663872865599999E-3</v>
      </c>
      <c r="CU46" s="32">
        <v>3.6145667363</v>
      </c>
      <c r="CV46" s="32">
        <v>0</v>
      </c>
      <c r="CW46" s="32">
        <v>0.14210922474400001</v>
      </c>
      <c r="CX46" s="32">
        <v>382.87765145499998</v>
      </c>
      <c r="CY46" s="32">
        <v>9.3039841531499995E-2</v>
      </c>
      <c r="CZ46" s="32">
        <v>163.74405995199999</v>
      </c>
      <c r="DA46" s="32">
        <v>3406.48151706</v>
      </c>
      <c r="DB46" s="32">
        <v>404.16700667600003</v>
      </c>
      <c r="DC46" s="32">
        <f t="shared" si="0"/>
        <v>68.479691778721588</v>
      </c>
      <c r="DD46" s="32">
        <f t="shared" si="1"/>
        <v>63.268766987461589</v>
      </c>
    </row>
    <row r="47" spans="1:108" x14ac:dyDescent="0.25">
      <c r="A47" s="34">
        <v>51</v>
      </c>
      <c r="B47" t="s">
        <v>46</v>
      </c>
      <c r="C47" s="32">
        <v>46.256235539999999</v>
      </c>
      <c r="D47" s="32">
        <v>659.04105757900004</v>
      </c>
      <c r="E47" s="32">
        <v>552.99629507899999</v>
      </c>
      <c r="F47" s="32">
        <v>129.39649287500001</v>
      </c>
      <c r="G47" s="32">
        <v>1137.7860587099999</v>
      </c>
      <c r="H47" s="32">
        <v>221.91395516</v>
      </c>
      <c r="I47" s="32">
        <v>4935.3356209900003</v>
      </c>
      <c r="J47" s="32">
        <v>297324.988335</v>
      </c>
      <c r="K47" s="32">
        <v>20.0816914585</v>
      </c>
      <c r="L47" s="32">
        <v>1128.3159190399999</v>
      </c>
      <c r="M47" s="32">
        <v>1.41333073834</v>
      </c>
      <c r="N47" s="32">
        <v>2384.9250542200002</v>
      </c>
      <c r="O47" s="32">
        <v>3533.3241408200001</v>
      </c>
      <c r="P47" s="32">
        <v>2677.6892074000002</v>
      </c>
      <c r="Q47" s="32">
        <v>806.91245655600005</v>
      </c>
      <c r="R47" s="32">
        <v>2202.3033905000002</v>
      </c>
      <c r="S47" s="32">
        <v>7.2393960636000001</v>
      </c>
      <c r="T47" s="32">
        <v>259.24729811999998</v>
      </c>
      <c r="U47" s="32">
        <v>0.91396167299999997</v>
      </c>
      <c r="V47" s="32">
        <v>2018.4188200999999</v>
      </c>
      <c r="W47" s="32">
        <v>2284.9078921999999</v>
      </c>
      <c r="X47" s="32">
        <v>429.98121612599999</v>
      </c>
      <c r="Y47" s="32">
        <v>24.593361840899998</v>
      </c>
      <c r="Z47" s="32">
        <v>1084.3782058199999</v>
      </c>
      <c r="AA47" s="32">
        <v>213.91320887500001</v>
      </c>
      <c r="AB47" s="32">
        <v>292323.70834499999</v>
      </c>
      <c r="AC47" s="32">
        <v>814.74442854999995</v>
      </c>
      <c r="AD47" s="32">
        <v>378.39483932000002</v>
      </c>
      <c r="AE47" s="32">
        <v>184.54212125800001</v>
      </c>
      <c r="AF47" s="32">
        <v>68.492674243799996</v>
      </c>
      <c r="AG47" s="32">
        <v>0</v>
      </c>
      <c r="AH47" s="32">
        <v>22089.841215699998</v>
      </c>
      <c r="AI47" s="32">
        <v>793.36386409800002</v>
      </c>
      <c r="AJ47" s="32">
        <v>28495.514497100001</v>
      </c>
      <c r="AK47" s="32">
        <v>126.115203807</v>
      </c>
      <c r="AL47" s="32">
        <v>31.179733334800002</v>
      </c>
      <c r="AM47" s="32">
        <v>46.444818680700003</v>
      </c>
      <c r="AN47" s="32">
        <v>0.25848651432699998</v>
      </c>
      <c r="AO47" s="32">
        <v>205.76125156399999</v>
      </c>
      <c r="AP47" s="32">
        <v>0.37949943557799998</v>
      </c>
      <c r="AQ47" s="32">
        <v>31.591624629399998</v>
      </c>
      <c r="AR47" s="32">
        <v>29594.542476099999</v>
      </c>
      <c r="AS47" s="32">
        <v>123.01397782700001</v>
      </c>
      <c r="AT47" s="32">
        <v>21.663242210300002</v>
      </c>
      <c r="AU47" s="32">
        <v>26.090556656699999</v>
      </c>
      <c r="AV47" s="32">
        <v>8.0002882752600009</v>
      </c>
      <c r="AW47" s="32">
        <v>5001.2159610999997</v>
      </c>
      <c r="AX47" s="32">
        <v>0</v>
      </c>
      <c r="AY47" s="32">
        <v>298.44540561899998</v>
      </c>
      <c r="AZ47" s="32">
        <v>98.880414593099999</v>
      </c>
      <c r="BA47" s="32">
        <v>30.1930090058</v>
      </c>
      <c r="BB47" s="32">
        <v>0</v>
      </c>
      <c r="BC47" s="32">
        <v>10939.775463100001</v>
      </c>
      <c r="BD47" s="32">
        <v>1321.3216267099999</v>
      </c>
      <c r="BE47" s="32">
        <v>3174.9127263099999</v>
      </c>
      <c r="BF47" s="32">
        <v>75.204964519399994</v>
      </c>
      <c r="BG47" s="32">
        <v>8.9018055205100008</v>
      </c>
      <c r="BH47" s="32">
        <v>35.217385209900002</v>
      </c>
      <c r="BI47" s="32">
        <v>0.111263077781</v>
      </c>
      <c r="BJ47" s="32">
        <v>174.739284607</v>
      </c>
      <c r="BK47" s="32">
        <v>2.80380766061</v>
      </c>
      <c r="BL47" s="32">
        <v>5.0345837625299996</v>
      </c>
      <c r="BM47" s="32">
        <v>3052.9115832799998</v>
      </c>
      <c r="BN47" s="32">
        <v>791.73610779299997</v>
      </c>
      <c r="BO47" s="32">
        <v>676.84190601900002</v>
      </c>
      <c r="BP47" s="32">
        <v>283.42158328699998</v>
      </c>
      <c r="BQ47" s="32">
        <v>674.21147593199998</v>
      </c>
      <c r="BR47" s="32">
        <v>15.8940073412</v>
      </c>
      <c r="BS47" s="32">
        <v>0</v>
      </c>
      <c r="BT47" s="32">
        <v>101.01269336</v>
      </c>
      <c r="BU47" s="32">
        <v>0</v>
      </c>
      <c r="BV47" s="32">
        <v>0</v>
      </c>
      <c r="BW47" s="32">
        <v>33029.592555299998</v>
      </c>
      <c r="BX47" s="32">
        <v>2114.6825088000001</v>
      </c>
      <c r="BY47" s="32">
        <v>0</v>
      </c>
      <c r="BZ47" s="32">
        <v>1637.0718132300001</v>
      </c>
      <c r="CA47" s="32">
        <v>0.25609160202999998</v>
      </c>
      <c r="CB47" s="32">
        <v>16112.978633999999</v>
      </c>
      <c r="CC47" s="32">
        <v>0.942425431511</v>
      </c>
      <c r="CD47" s="32">
        <v>0.29485979684199998</v>
      </c>
      <c r="CE47" s="32">
        <v>201.32096713199999</v>
      </c>
      <c r="CF47" s="32">
        <v>0.90714787825700005</v>
      </c>
      <c r="CG47" s="32">
        <v>6.02686788631E-2</v>
      </c>
      <c r="CH47" s="32">
        <v>40.081532342999999</v>
      </c>
      <c r="CI47" s="32">
        <v>81.662717784899996</v>
      </c>
      <c r="CJ47" s="32">
        <v>9.2775198615399998E-2</v>
      </c>
      <c r="CK47" s="32">
        <v>7.0178790575899999E-3</v>
      </c>
      <c r="CL47" s="32">
        <v>17.351592737699999</v>
      </c>
      <c r="CM47" s="32">
        <v>0.18968610769399999</v>
      </c>
      <c r="CN47" s="32">
        <v>57.7446225351</v>
      </c>
      <c r="CO47" s="32">
        <v>2.9560493720799998</v>
      </c>
      <c r="CP47" s="32">
        <v>0.369749617759</v>
      </c>
      <c r="CQ47" s="32">
        <v>380.50706914300002</v>
      </c>
      <c r="CR47" s="32">
        <v>0.84751727218600004</v>
      </c>
      <c r="CS47" s="32">
        <v>3.1833221468000001</v>
      </c>
      <c r="CT47" s="32">
        <v>1.2648723242999999E-2</v>
      </c>
      <c r="CU47" s="32">
        <v>36.626344287400002</v>
      </c>
      <c r="CV47" s="32">
        <v>0</v>
      </c>
      <c r="CW47" s="32">
        <v>6.6148876759900004</v>
      </c>
      <c r="CX47" s="32">
        <v>4082.9893345400001</v>
      </c>
      <c r="CY47" s="32">
        <v>5.0004813973399997</v>
      </c>
      <c r="CZ47" s="32">
        <v>1792.1075285700001</v>
      </c>
      <c r="DA47" s="32">
        <v>38465.656367800002</v>
      </c>
      <c r="DB47" s="32">
        <v>4115.3134091000002</v>
      </c>
      <c r="DC47" s="32">
        <f t="shared" si="0"/>
        <v>707.12535816745913</v>
      </c>
      <c r="DD47" s="32">
        <f t="shared" si="1"/>
        <v>667.04382582445908</v>
      </c>
    </row>
    <row r="48" spans="1:108" x14ac:dyDescent="0.25">
      <c r="A48" s="34">
        <v>53</v>
      </c>
      <c r="B48" t="s">
        <v>47</v>
      </c>
      <c r="C48" s="32">
        <v>31.8731096896</v>
      </c>
      <c r="D48" s="32">
        <v>565.82768760500005</v>
      </c>
      <c r="E48" s="32">
        <v>460.13873186699999</v>
      </c>
      <c r="F48" s="32">
        <v>107.780577893</v>
      </c>
      <c r="G48" s="32">
        <v>1332.8141882</v>
      </c>
      <c r="H48" s="32">
        <v>193.493432412</v>
      </c>
      <c r="I48" s="32">
        <v>5318.3465088399998</v>
      </c>
      <c r="J48" s="32">
        <v>421322.376636</v>
      </c>
      <c r="K48" s="32">
        <v>11.5105717849</v>
      </c>
      <c r="L48" s="32">
        <v>699.16716701999997</v>
      </c>
      <c r="M48" s="32">
        <v>1.0317703444499999</v>
      </c>
      <c r="N48" s="32">
        <v>1868.7573172800001</v>
      </c>
      <c r="O48" s="32">
        <v>2579.4329786799999</v>
      </c>
      <c r="P48" s="32">
        <v>2570.9526769399999</v>
      </c>
      <c r="Q48" s="32">
        <v>874.21233362999999</v>
      </c>
      <c r="R48" s="32">
        <v>1748.5876679999999</v>
      </c>
      <c r="S48" s="32">
        <v>8.4423787739999998</v>
      </c>
      <c r="T48" s="32">
        <v>281.46096835999998</v>
      </c>
      <c r="U48" s="32">
        <v>1.1640897655</v>
      </c>
      <c r="V48" s="32">
        <v>2620.3257487000001</v>
      </c>
      <c r="W48" s="32">
        <v>2910.2355063999998</v>
      </c>
      <c r="X48" s="32">
        <v>418.97546996099999</v>
      </c>
      <c r="Y48" s="32">
        <v>24.686927060799999</v>
      </c>
      <c r="Z48" s="32">
        <v>1304.21543787</v>
      </c>
      <c r="AA48" s="32">
        <v>190.92265884</v>
      </c>
      <c r="AB48" s="32">
        <v>419639.54034900002</v>
      </c>
      <c r="AC48" s="32">
        <v>767.97131533000004</v>
      </c>
      <c r="AD48" s="32">
        <v>418.119215591</v>
      </c>
      <c r="AE48" s="32">
        <v>188.888801863</v>
      </c>
      <c r="AF48" s="32">
        <v>78.786485531699995</v>
      </c>
      <c r="AG48" s="32">
        <v>0</v>
      </c>
      <c r="AH48" s="32">
        <v>22654.132325999999</v>
      </c>
      <c r="AI48" s="32">
        <v>768.23277432400005</v>
      </c>
      <c r="AJ48" s="32">
        <v>32962.406010699997</v>
      </c>
      <c r="AK48" s="32">
        <v>195.256112796</v>
      </c>
      <c r="AL48" s="32">
        <v>48.770495647300002</v>
      </c>
      <c r="AM48" s="32">
        <v>70.651234314199996</v>
      </c>
      <c r="AN48" s="32">
        <v>0.31613417534900001</v>
      </c>
      <c r="AO48" s="32">
        <v>321.21796804600001</v>
      </c>
      <c r="AP48" s="32">
        <v>0.36766227423699999</v>
      </c>
      <c r="AQ48" s="32">
        <v>31.330145127000002</v>
      </c>
      <c r="AR48" s="32">
        <v>33951.264672400001</v>
      </c>
      <c r="AS48" s="32">
        <v>41.165589271000002</v>
      </c>
      <c r="AT48" s="32">
        <v>7.1861651750000002</v>
      </c>
      <c r="AU48" s="32">
        <v>8.6793110299999991</v>
      </c>
      <c r="AV48" s="32">
        <v>2.5715149833000002</v>
      </c>
      <c r="AW48" s="32">
        <v>1682.8949789000001</v>
      </c>
      <c r="AX48" s="32">
        <v>0</v>
      </c>
      <c r="AY48" s="32">
        <v>101.27249559000001</v>
      </c>
      <c r="AZ48" s="32">
        <v>34.801166309999999</v>
      </c>
      <c r="BA48" s="32">
        <v>10.085775355000001</v>
      </c>
      <c r="BB48" s="32">
        <v>0</v>
      </c>
      <c r="BC48" s="32">
        <v>3777.2025580999998</v>
      </c>
      <c r="BD48" s="32">
        <v>538.15489916000001</v>
      </c>
      <c r="BE48" s="32">
        <v>1061.8926657</v>
      </c>
      <c r="BF48" s="32">
        <v>23.835471887000001</v>
      </c>
      <c r="BG48" s="32">
        <v>2.8328079575</v>
      </c>
      <c r="BH48" s="32">
        <v>11.202640603000001</v>
      </c>
      <c r="BI48" s="32">
        <v>3.5266754816000001E-2</v>
      </c>
      <c r="BJ48" s="32">
        <v>55.587301687999997</v>
      </c>
      <c r="BK48" s="32">
        <v>1.0212458698</v>
      </c>
      <c r="BL48" s="32">
        <v>1.6462549116</v>
      </c>
      <c r="BM48" s="32">
        <v>1001.0731989</v>
      </c>
      <c r="BN48" s="32">
        <v>606.85056291800004</v>
      </c>
      <c r="BO48" s="32">
        <v>519.39233520000005</v>
      </c>
      <c r="BP48" s="32">
        <v>223.690804442</v>
      </c>
      <c r="BQ48" s="32">
        <v>684.92968486200004</v>
      </c>
      <c r="BR48" s="32">
        <v>11.705755739000001</v>
      </c>
      <c r="BS48" s="32">
        <v>0</v>
      </c>
      <c r="BT48" s="32">
        <v>91.0661089197</v>
      </c>
      <c r="BU48" s="32">
        <v>0</v>
      </c>
      <c r="BV48" s="32">
        <v>0</v>
      </c>
      <c r="BW48" s="32">
        <v>26431.279322999999</v>
      </c>
      <c r="BX48" s="32">
        <v>1306.3791647800001</v>
      </c>
      <c r="BY48" s="32">
        <v>0</v>
      </c>
      <c r="BZ48" s="32">
        <v>1713.0635768699999</v>
      </c>
      <c r="CA48" s="32">
        <v>0.39400506847200001</v>
      </c>
      <c r="CB48" s="32">
        <v>17106.567980600001</v>
      </c>
      <c r="CC48" s="32">
        <v>0.92895606271200004</v>
      </c>
      <c r="CD48" s="32">
        <v>0.27056218495000001</v>
      </c>
      <c r="CE48" s="32">
        <v>219.092528179</v>
      </c>
      <c r="CF48" s="32">
        <v>1.16183044963</v>
      </c>
      <c r="CG48" s="32">
        <v>5.877216859E-2</v>
      </c>
      <c r="CH48" s="32">
        <v>51.603579572299999</v>
      </c>
      <c r="CI48" s="32">
        <v>81.853963020199998</v>
      </c>
      <c r="CJ48" s="32">
        <v>0.14277979937099999</v>
      </c>
      <c r="CK48" s="32">
        <v>1.07949748222E-2</v>
      </c>
      <c r="CL48" s="32">
        <v>23.046330425099999</v>
      </c>
      <c r="CM48" s="32">
        <v>0.29202258124000002</v>
      </c>
      <c r="CN48" s="32">
        <v>49.674314487099998</v>
      </c>
      <c r="CO48" s="32">
        <v>4.5519282156700003</v>
      </c>
      <c r="CP48" s="32">
        <v>0.35140051164699998</v>
      </c>
      <c r="CQ48" s="32">
        <v>376.80392227300001</v>
      </c>
      <c r="CR48" s="32">
        <v>1.30578990327</v>
      </c>
      <c r="CS48" s="32">
        <v>1.3889118092299999</v>
      </c>
      <c r="CT48" s="32">
        <v>1.5879978931500002E-2</v>
      </c>
      <c r="CU48" s="32">
        <v>32.976364708299997</v>
      </c>
      <c r="CV48" s="32">
        <v>0</v>
      </c>
      <c r="CW48" s="32">
        <v>2.8937832610599998</v>
      </c>
      <c r="CX48" s="32">
        <v>4569.9186766399998</v>
      </c>
      <c r="CY48" s="32">
        <v>2.0188039851499999</v>
      </c>
      <c r="CZ48" s="32">
        <v>1956.68920744</v>
      </c>
      <c r="DA48" s="32">
        <v>40441.4906233</v>
      </c>
      <c r="DB48" s="32">
        <v>4733.9352153899999</v>
      </c>
      <c r="DC48" s="32">
        <f t="shared" si="0"/>
        <v>731.09430536537707</v>
      </c>
      <c r="DD48" s="32">
        <f t="shared" si="1"/>
        <v>679.4907257930771</v>
      </c>
    </row>
    <row r="49" spans="1:108" x14ac:dyDescent="0.25">
      <c r="A49" s="34">
        <v>54</v>
      </c>
      <c r="B49" t="s">
        <v>48</v>
      </c>
      <c r="C49" s="32">
        <v>10.457787123499999</v>
      </c>
      <c r="D49" s="32">
        <v>146.99351139500001</v>
      </c>
      <c r="E49" s="32">
        <v>124.984633901</v>
      </c>
      <c r="F49" s="32">
        <v>29.530485513599999</v>
      </c>
      <c r="G49" s="32">
        <v>258.64166975000001</v>
      </c>
      <c r="H49" s="32">
        <v>47.882653845599997</v>
      </c>
      <c r="I49" s="32">
        <v>1139.6984475500001</v>
      </c>
      <c r="J49" s="32">
        <v>71706.929521700004</v>
      </c>
      <c r="K49" s="32">
        <v>2.6803252869</v>
      </c>
      <c r="L49" s="32">
        <v>179.10301097000001</v>
      </c>
      <c r="M49" s="32">
        <v>0.23659343198999999</v>
      </c>
      <c r="N49" s="32">
        <v>409.69917005000002</v>
      </c>
      <c r="O49" s="32">
        <v>591.48155229999998</v>
      </c>
      <c r="P49" s="32">
        <v>619.85781670100005</v>
      </c>
      <c r="Q49" s="32">
        <v>186.55517379299999</v>
      </c>
      <c r="R49" s="32">
        <v>408.202909181</v>
      </c>
      <c r="S49" s="32">
        <v>1.2460568638</v>
      </c>
      <c r="T49" s="32">
        <v>49.1920261</v>
      </c>
      <c r="U49" s="32">
        <v>0.18211731917000001</v>
      </c>
      <c r="V49" s="32">
        <v>404.85415940000001</v>
      </c>
      <c r="W49" s="32">
        <v>455.29390969999997</v>
      </c>
      <c r="X49" s="32">
        <v>96.825948461600007</v>
      </c>
      <c r="Y49" s="32">
        <v>5.6011543605299998</v>
      </c>
      <c r="Z49" s="32">
        <v>248.82572306200001</v>
      </c>
      <c r="AA49" s="32">
        <v>46.222991565299999</v>
      </c>
      <c r="AB49" s="32">
        <v>70524.223244699999</v>
      </c>
      <c r="AC49" s="32">
        <v>179.90787011899999</v>
      </c>
      <c r="AD49" s="32">
        <v>86.474469419100004</v>
      </c>
      <c r="AE49" s="32">
        <v>39.701261886499999</v>
      </c>
      <c r="AF49" s="32">
        <v>15.909788777099999</v>
      </c>
      <c r="AG49" s="32">
        <v>0</v>
      </c>
      <c r="AH49" s="32">
        <v>4742.0824881899998</v>
      </c>
      <c r="AI49" s="32">
        <v>180.86245497499999</v>
      </c>
      <c r="AJ49" s="32">
        <v>6610.2013088699996</v>
      </c>
      <c r="AK49" s="32">
        <v>30.6147069821</v>
      </c>
      <c r="AL49" s="32">
        <v>7.61286778829</v>
      </c>
      <c r="AM49" s="32">
        <v>11.1351219251</v>
      </c>
      <c r="AN49" s="32">
        <v>5.3975021778499999E-2</v>
      </c>
      <c r="AO49" s="32">
        <v>50.194489408400003</v>
      </c>
      <c r="AP49" s="32">
        <v>0.10598149660099999</v>
      </c>
      <c r="AQ49" s="32">
        <v>6.9855762278000002</v>
      </c>
      <c r="AR49" s="32">
        <v>6836.8564661800001</v>
      </c>
      <c r="AS49" s="32">
        <v>28.160270654000001</v>
      </c>
      <c r="AT49" s="32">
        <v>4.8569126045999997</v>
      </c>
      <c r="AU49" s="32">
        <v>5.8891275379000003</v>
      </c>
      <c r="AV49" s="32">
        <v>1.6596259417999999</v>
      </c>
      <c r="AW49" s="32">
        <v>1182.6840583400001</v>
      </c>
      <c r="AX49" s="32">
        <v>0</v>
      </c>
      <c r="AY49" s="32">
        <v>70.598151721999997</v>
      </c>
      <c r="AZ49" s="32">
        <v>23.471743046</v>
      </c>
      <c r="BA49" s="32">
        <v>6.8860962854999999</v>
      </c>
      <c r="BB49" s="32">
        <v>0</v>
      </c>
      <c r="BC49" s="32">
        <v>2512.6511292</v>
      </c>
      <c r="BD49" s="32">
        <v>397.81363728000002</v>
      </c>
      <c r="BE49" s="32">
        <v>723.71542577000002</v>
      </c>
      <c r="BF49" s="32">
        <v>15.938830245</v>
      </c>
      <c r="BG49" s="32">
        <v>1.9022863333</v>
      </c>
      <c r="BH49" s="32">
        <v>7.5209926361999999</v>
      </c>
      <c r="BI49" s="32">
        <v>2.3579837153000001E-2</v>
      </c>
      <c r="BJ49" s="32">
        <v>37.318836042999997</v>
      </c>
      <c r="BK49" s="32">
        <v>0.75551845439999998</v>
      </c>
      <c r="BL49" s="32">
        <v>1.10753816782</v>
      </c>
      <c r="BM49" s="32">
        <v>665.46932312000001</v>
      </c>
      <c r="BN49" s="32">
        <v>182.96235779700001</v>
      </c>
      <c r="BO49" s="32">
        <v>157.073004</v>
      </c>
      <c r="BP49" s="32">
        <v>63.172651177500001</v>
      </c>
      <c r="BQ49" s="32">
        <v>143.497439456</v>
      </c>
      <c r="BR49" s="32">
        <v>3.23072600249</v>
      </c>
      <c r="BS49" s="32">
        <v>0</v>
      </c>
      <c r="BT49" s="32">
        <v>23.214788306399999</v>
      </c>
      <c r="BU49" s="32">
        <v>0</v>
      </c>
      <c r="BV49" s="32">
        <v>0</v>
      </c>
      <c r="BW49" s="32">
        <v>7254.73352531</v>
      </c>
      <c r="BX49" s="32">
        <v>578.67534885700002</v>
      </c>
      <c r="BY49" s="32">
        <v>0</v>
      </c>
      <c r="BZ49" s="32">
        <v>376.74650603600003</v>
      </c>
      <c r="CA49" s="32">
        <v>6.1799743121599998E-2</v>
      </c>
      <c r="CB49" s="32">
        <v>3588.8769113600001</v>
      </c>
      <c r="CC49" s="32">
        <v>0.21477594264399999</v>
      </c>
      <c r="CD49" s="32">
        <v>6.6727613058699994E-2</v>
      </c>
      <c r="CE49" s="32">
        <v>46.553223756500003</v>
      </c>
      <c r="CF49" s="32">
        <v>0.21328189170600001</v>
      </c>
      <c r="CG49" s="32">
        <v>1.37205159631E-2</v>
      </c>
      <c r="CH49" s="32">
        <v>9.5150097955599993</v>
      </c>
      <c r="CI49" s="32">
        <v>18.656073363899999</v>
      </c>
      <c r="CJ49" s="32">
        <v>2.23963321471E-2</v>
      </c>
      <c r="CK49" s="32">
        <v>1.69312223908E-3</v>
      </c>
      <c r="CL49" s="32">
        <v>4.0996775847100002</v>
      </c>
      <c r="CM49" s="32">
        <v>4.5809461934300001E-2</v>
      </c>
      <c r="CN49" s="32">
        <v>12.994275996700001</v>
      </c>
      <c r="CO49" s="32">
        <v>0.71409259938799996</v>
      </c>
      <c r="CP49" s="32">
        <v>7.7554996608299995E-2</v>
      </c>
      <c r="CQ49" s="32">
        <v>87.5143982325</v>
      </c>
      <c r="CR49" s="32">
        <v>0.20487066066099999</v>
      </c>
      <c r="CS49" s="32">
        <v>0.86149024631799997</v>
      </c>
      <c r="CT49" s="32">
        <v>2.9645198787999999E-3</v>
      </c>
      <c r="CU49" s="32">
        <v>8.0931139385200002</v>
      </c>
      <c r="CV49" s="32">
        <v>0</v>
      </c>
      <c r="CW49" s="32">
        <v>1.46859763197</v>
      </c>
      <c r="CX49" s="32">
        <v>914.68768162699996</v>
      </c>
      <c r="CY49" s="32">
        <v>1.1612665853999999</v>
      </c>
      <c r="CZ49" s="32">
        <v>408.90811386899998</v>
      </c>
      <c r="DA49" s="32">
        <v>8549.0992006100005</v>
      </c>
      <c r="DB49" s="32">
        <v>945.18287725599998</v>
      </c>
      <c r="DC49" s="32">
        <f t="shared" si="0"/>
        <v>163.1777503913863</v>
      </c>
      <c r="DD49" s="32">
        <f t="shared" si="1"/>
        <v>153.66274059582631</v>
      </c>
    </row>
    <row r="50" spans="1:108" x14ac:dyDescent="0.25">
      <c r="A50" s="34">
        <v>55</v>
      </c>
      <c r="B50" t="s">
        <v>49</v>
      </c>
      <c r="C50" s="32">
        <v>26.943443585200001</v>
      </c>
      <c r="D50" s="32">
        <v>493.67352562899998</v>
      </c>
      <c r="E50" s="32">
        <v>426.930539108</v>
      </c>
      <c r="F50" s="32">
        <v>78.324603087400007</v>
      </c>
      <c r="G50" s="32">
        <v>943.40407366199997</v>
      </c>
      <c r="H50" s="32">
        <v>159.678232318</v>
      </c>
      <c r="I50" s="32">
        <v>3953.2330525399998</v>
      </c>
      <c r="J50" s="32">
        <v>277523.94102899998</v>
      </c>
      <c r="K50" s="32">
        <v>9.7498766080999992</v>
      </c>
      <c r="L50" s="32">
        <v>483.44632896000002</v>
      </c>
      <c r="M50" s="32">
        <v>0.59133981306000005</v>
      </c>
      <c r="N50" s="32">
        <v>985.15520479999998</v>
      </c>
      <c r="O50" s="32">
        <v>1478.3476155999999</v>
      </c>
      <c r="P50" s="32">
        <v>1920.6575977299999</v>
      </c>
      <c r="Q50" s="32">
        <v>652.68688304</v>
      </c>
      <c r="R50" s="32">
        <v>1386.4341808500001</v>
      </c>
      <c r="S50" s="32">
        <v>4.5126171166000004</v>
      </c>
      <c r="T50" s="32">
        <v>154.33956433</v>
      </c>
      <c r="U50" s="32">
        <v>0.52911653489999999</v>
      </c>
      <c r="V50" s="32">
        <v>1163.9427476999999</v>
      </c>
      <c r="W50" s="32">
        <v>1322.7953474000001</v>
      </c>
      <c r="X50" s="32">
        <v>404.37875676300001</v>
      </c>
      <c r="Y50" s="32">
        <v>23.053950136600001</v>
      </c>
      <c r="Z50" s="32">
        <v>924.428074627</v>
      </c>
      <c r="AA50" s="32">
        <v>158.34961413400001</v>
      </c>
      <c r="AB50" s="32">
        <v>276576.70831999998</v>
      </c>
      <c r="AC50" s="32">
        <v>748.64905315199996</v>
      </c>
      <c r="AD50" s="32">
        <v>338.29959036600002</v>
      </c>
      <c r="AE50" s="32">
        <v>135.44664564199999</v>
      </c>
      <c r="AF50" s="32">
        <v>60.729004334099997</v>
      </c>
      <c r="AG50" s="32">
        <v>0</v>
      </c>
      <c r="AH50" s="32">
        <v>16127.750316600001</v>
      </c>
      <c r="AI50" s="32">
        <v>667.65898931699996</v>
      </c>
      <c r="AJ50" s="32">
        <v>24662.964844900001</v>
      </c>
      <c r="AK50" s="32">
        <v>147.64029965399999</v>
      </c>
      <c r="AL50" s="32">
        <v>37.2399553021</v>
      </c>
      <c r="AM50" s="32">
        <v>52.504162962899997</v>
      </c>
      <c r="AN50" s="32">
        <v>0.16150389008300001</v>
      </c>
      <c r="AO50" s="32">
        <v>246.33574039499999</v>
      </c>
      <c r="AP50" s="32">
        <v>0.52117859304299996</v>
      </c>
      <c r="AQ50" s="32">
        <v>28.486640493100001</v>
      </c>
      <c r="AR50" s="32">
        <v>25539.726845599998</v>
      </c>
      <c r="AS50" s="32">
        <v>22.552056367999999</v>
      </c>
      <c r="AT50" s="32">
        <v>3.8894551921999998</v>
      </c>
      <c r="AU50" s="32">
        <v>4.7164807486000004</v>
      </c>
      <c r="AV50" s="32">
        <v>1.3290249826</v>
      </c>
      <c r="AW50" s="32">
        <v>947.25093349999997</v>
      </c>
      <c r="AX50" s="32">
        <v>0</v>
      </c>
      <c r="AY50" s="32">
        <v>56.541473369999999</v>
      </c>
      <c r="AZ50" s="32">
        <v>19.379852263</v>
      </c>
      <c r="BA50" s="32">
        <v>5.5150480848000001</v>
      </c>
      <c r="BB50" s="32">
        <v>0</v>
      </c>
      <c r="BC50" s="32">
        <v>2074.6039402000001</v>
      </c>
      <c r="BD50" s="32">
        <v>328.48441857</v>
      </c>
      <c r="BE50" s="32">
        <v>579.61989635999998</v>
      </c>
      <c r="BF50" s="32">
        <v>12.764687043</v>
      </c>
      <c r="BG50" s="32">
        <v>1.5233736216</v>
      </c>
      <c r="BH50" s="32">
        <v>6.0234596506999996</v>
      </c>
      <c r="BI50" s="32">
        <v>1.8883845433999999E-2</v>
      </c>
      <c r="BJ50" s="32">
        <v>29.889926932000002</v>
      </c>
      <c r="BK50" s="32">
        <v>0.60517873626999996</v>
      </c>
      <c r="BL50" s="32">
        <v>0.8869791092</v>
      </c>
      <c r="BM50" s="32">
        <v>532.9476416</v>
      </c>
      <c r="BN50" s="32">
        <v>459.29328106600002</v>
      </c>
      <c r="BO50" s="32">
        <v>394.84157645699997</v>
      </c>
      <c r="BP50" s="32">
        <v>154.82657342499999</v>
      </c>
      <c r="BQ50" s="32">
        <v>463.54058940700003</v>
      </c>
      <c r="BR50" s="32">
        <v>7.8054841238600003</v>
      </c>
      <c r="BS50" s="32">
        <v>0</v>
      </c>
      <c r="BT50" s="32">
        <v>67.364379072199995</v>
      </c>
      <c r="BU50" s="32">
        <v>0</v>
      </c>
      <c r="BV50" s="32">
        <v>0</v>
      </c>
      <c r="BW50" s="32">
        <v>18202.350062900001</v>
      </c>
      <c r="BX50" s="32">
        <v>996.14549677800005</v>
      </c>
      <c r="BY50" s="32">
        <v>0</v>
      </c>
      <c r="BZ50" s="32">
        <v>1272.2103591299999</v>
      </c>
      <c r="CA50" s="32">
        <v>0.293460383735</v>
      </c>
      <c r="CB50" s="32">
        <v>11901.1289636</v>
      </c>
      <c r="CC50" s="32">
        <v>0.66731353971200003</v>
      </c>
      <c r="CD50" s="32">
        <v>0.19234810680600001</v>
      </c>
      <c r="CE50" s="32">
        <v>160.40443206500001</v>
      </c>
      <c r="CF50" s="32">
        <v>0.85289808199700001</v>
      </c>
      <c r="CG50" s="32">
        <v>4.2145458017200002E-2</v>
      </c>
      <c r="CH50" s="32">
        <v>38.763286339899999</v>
      </c>
      <c r="CI50" s="32">
        <v>58.527642291200003</v>
      </c>
      <c r="CJ50" s="32">
        <v>0.106139860897</v>
      </c>
      <c r="CK50" s="32">
        <v>8.0511061933600005E-3</v>
      </c>
      <c r="CL50" s="32">
        <v>16.962389507400001</v>
      </c>
      <c r="CM50" s="32">
        <v>0.21660941341699999</v>
      </c>
      <c r="CN50" s="32">
        <v>34.839811613400002</v>
      </c>
      <c r="CO50" s="32">
        <v>3.3712087067100001</v>
      </c>
      <c r="CP50" s="32">
        <v>0.180388955731</v>
      </c>
      <c r="CQ50" s="32">
        <v>276.22496395000002</v>
      </c>
      <c r="CR50" s="32">
        <v>0.96357904399399996</v>
      </c>
      <c r="CS50" s="32">
        <v>1.12635198065</v>
      </c>
      <c r="CT50" s="32">
        <v>1.16863325297E-2</v>
      </c>
      <c r="CU50" s="32">
        <v>29.373696738900001</v>
      </c>
      <c r="CV50" s="32">
        <v>0</v>
      </c>
      <c r="CW50" s="32">
        <v>1.9814121950100001</v>
      </c>
      <c r="CX50" s="32">
        <v>3175.2138297800002</v>
      </c>
      <c r="CY50" s="32">
        <v>1.5452855490699999</v>
      </c>
      <c r="CZ50" s="32">
        <v>1406.03579057</v>
      </c>
      <c r="DA50" s="32">
        <v>28873.782620400001</v>
      </c>
      <c r="DB50" s="32">
        <v>3369.9259778999999</v>
      </c>
      <c r="DC50" s="32">
        <f t="shared" si="0"/>
        <v>535.22706558248115</v>
      </c>
      <c r="DD50" s="32">
        <f t="shared" si="1"/>
        <v>496.46377924258115</v>
      </c>
    </row>
    <row r="51" spans="1:108" x14ac:dyDescent="0.25">
      <c r="A51" s="34">
        <v>56</v>
      </c>
      <c r="B51" t="s">
        <v>50</v>
      </c>
      <c r="C51" s="32">
        <v>6.1911565036700003</v>
      </c>
      <c r="D51" s="32">
        <v>85.113406044499996</v>
      </c>
      <c r="E51" s="32">
        <v>73.176305312099998</v>
      </c>
      <c r="F51" s="32">
        <v>17.9036327715</v>
      </c>
      <c r="G51" s="32">
        <v>182.29113386200001</v>
      </c>
      <c r="H51" s="32">
        <v>27.449392879200001</v>
      </c>
      <c r="I51" s="32">
        <v>726.44132958399996</v>
      </c>
      <c r="J51" s="32">
        <v>48938.301130100001</v>
      </c>
      <c r="K51" s="32">
        <v>0.91166225710000004</v>
      </c>
      <c r="L51" s="32">
        <v>52.404867840000001</v>
      </c>
      <c r="M51" s="32">
        <v>7.7334849610000006E-2</v>
      </c>
      <c r="N51" s="32">
        <v>140.02102679999999</v>
      </c>
      <c r="O51" s="32">
        <v>193.33706849999999</v>
      </c>
      <c r="P51" s="32">
        <v>391.06700641399999</v>
      </c>
      <c r="Q51" s="32">
        <v>119.693796159</v>
      </c>
      <c r="R51" s="32">
        <v>183.54247990299999</v>
      </c>
      <c r="S51" s="32">
        <v>0.63120075799999997</v>
      </c>
      <c r="T51" s="32">
        <v>21.017540279999999</v>
      </c>
      <c r="U51" s="32">
        <v>8.6926649100000003E-2</v>
      </c>
      <c r="V51" s="32">
        <v>195.66758709999999</v>
      </c>
      <c r="W51" s="32">
        <v>217.3167497</v>
      </c>
      <c r="X51" s="32">
        <v>58.808390430499998</v>
      </c>
      <c r="Y51" s="32">
        <v>3.7128774507300002</v>
      </c>
      <c r="Z51" s="32">
        <v>177.75985663200001</v>
      </c>
      <c r="AA51" s="32">
        <v>26.602429778000001</v>
      </c>
      <c r="AB51" s="32">
        <v>48334.988762499997</v>
      </c>
      <c r="AC51" s="32">
        <v>110.121459155</v>
      </c>
      <c r="AD51" s="32">
        <v>55.493101345500001</v>
      </c>
      <c r="AE51" s="32">
        <v>23.230128792999999</v>
      </c>
      <c r="AF51" s="32">
        <v>10.6454760328</v>
      </c>
      <c r="AG51" s="32">
        <v>0</v>
      </c>
      <c r="AH51" s="32">
        <v>2765.6669241099999</v>
      </c>
      <c r="AI51" s="32">
        <v>114.876735651</v>
      </c>
      <c r="AJ51" s="32">
        <v>4338.7184550499996</v>
      </c>
      <c r="AK51" s="32">
        <v>27.242631820900002</v>
      </c>
      <c r="AL51" s="32">
        <v>6.9022925322499997</v>
      </c>
      <c r="AM51" s="32">
        <v>9.6567958672100005</v>
      </c>
      <c r="AN51" s="32">
        <v>2.6291991966399999E-2</v>
      </c>
      <c r="AO51" s="32">
        <v>45.651117035699997</v>
      </c>
      <c r="AP51" s="32">
        <v>8.6535970557000005E-2</v>
      </c>
      <c r="AQ51" s="32">
        <v>4.5964919241300004</v>
      </c>
      <c r="AR51" s="32">
        <v>4455.3046271499998</v>
      </c>
      <c r="AS51" s="32">
        <v>14.368312899999999</v>
      </c>
      <c r="AT51" s="32">
        <v>2.4783047499999999</v>
      </c>
      <c r="AU51" s="32">
        <v>3.0050511900000001</v>
      </c>
      <c r="AV51" s="32">
        <v>0.84713137900000002</v>
      </c>
      <c r="AW51" s="32">
        <v>603.33205399999997</v>
      </c>
      <c r="AX51" s="32">
        <v>0</v>
      </c>
      <c r="AY51" s="32">
        <v>36.019158099999999</v>
      </c>
      <c r="AZ51" s="32">
        <v>12.7450911</v>
      </c>
      <c r="BA51" s="32">
        <v>3.5138404099999998</v>
      </c>
      <c r="BB51" s="32">
        <v>0</v>
      </c>
      <c r="BC51" s="32">
        <v>1364.44191</v>
      </c>
      <c r="BD51" s="32">
        <v>215.9374</v>
      </c>
      <c r="BE51" s="32">
        <v>369.28169000000003</v>
      </c>
      <c r="BF51" s="32">
        <v>8.1346737099999995</v>
      </c>
      <c r="BG51" s="32">
        <v>0.97064558000000001</v>
      </c>
      <c r="BH51" s="32">
        <v>3.83750802</v>
      </c>
      <c r="BI51" s="32">
        <v>1.20344414E-2</v>
      </c>
      <c r="BJ51" s="32">
        <v>19.042418300000001</v>
      </c>
      <c r="BK51" s="32">
        <v>0.38520311800000001</v>
      </c>
      <c r="BL51" s="32">
        <v>0.56521750299999995</v>
      </c>
      <c r="BM51" s="32">
        <v>339.62219499999998</v>
      </c>
      <c r="BN51" s="32">
        <v>106.749307793</v>
      </c>
      <c r="BO51" s="32">
        <v>91.512270526899997</v>
      </c>
      <c r="BP51" s="32">
        <v>35.974971986900002</v>
      </c>
      <c r="BQ51" s="32">
        <v>81.527612793200007</v>
      </c>
      <c r="BR51" s="32">
        <v>1.66215751974</v>
      </c>
      <c r="BS51" s="32">
        <v>0</v>
      </c>
      <c r="BT51" s="32">
        <v>14.3229380826</v>
      </c>
      <c r="BU51" s="32">
        <v>0</v>
      </c>
      <c r="BV51" s="32">
        <v>0</v>
      </c>
      <c r="BW51" s="32">
        <v>4130.0899988499996</v>
      </c>
      <c r="BX51" s="32">
        <v>330.81075283299998</v>
      </c>
      <c r="BY51" s="32">
        <v>0</v>
      </c>
      <c r="BZ51" s="32">
        <v>239.274780545</v>
      </c>
      <c r="CA51" s="32">
        <v>5.4133895570100003E-2</v>
      </c>
      <c r="CB51" s="32">
        <v>2176.02003603</v>
      </c>
      <c r="CC51" s="32">
        <v>0.15536046600299999</v>
      </c>
      <c r="CD51" s="32">
        <v>4.6800390805899997E-2</v>
      </c>
      <c r="CE51" s="32">
        <v>35.376673662499996</v>
      </c>
      <c r="CF51" s="32">
        <v>0.17176119435199999</v>
      </c>
      <c r="CG51" s="32">
        <v>9.8760407703600006E-3</v>
      </c>
      <c r="CH51" s="32">
        <v>7.8728707122800001</v>
      </c>
      <c r="CI51" s="32">
        <v>13.494332352000001</v>
      </c>
      <c r="CJ51" s="32">
        <v>1.9569179267200001E-2</v>
      </c>
      <c r="CK51" s="32">
        <v>1.48570650623E-3</v>
      </c>
      <c r="CL51" s="32">
        <v>3.35389290031</v>
      </c>
      <c r="CM51" s="32">
        <v>3.9912915441500003E-2</v>
      </c>
      <c r="CN51" s="32">
        <v>8.8409016858800005</v>
      </c>
      <c r="CO51" s="32">
        <v>0.62092652371599999</v>
      </c>
      <c r="CP51" s="32">
        <v>3.8325888099999997E-2</v>
      </c>
      <c r="CQ51" s="32">
        <v>64.6931515574</v>
      </c>
      <c r="CR51" s="32">
        <v>0.17730147341499999</v>
      </c>
      <c r="CS51" s="32">
        <v>0.47172801591300001</v>
      </c>
      <c r="CT51" s="32">
        <v>2.3784838098100001E-3</v>
      </c>
      <c r="CU51" s="32">
        <v>5.1616995187899999</v>
      </c>
      <c r="CV51" s="32">
        <v>0</v>
      </c>
      <c r="CW51" s="32">
        <v>0.79004409921800001</v>
      </c>
      <c r="CX51" s="32">
        <v>564.72894820900001</v>
      </c>
      <c r="CY51" s="32">
        <v>0.67362465813399997</v>
      </c>
      <c r="CZ51" s="32">
        <v>272.87564976800002</v>
      </c>
      <c r="DA51" s="32">
        <v>5205.5228871500003</v>
      </c>
      <c r="DB51" s="32">
        <v>606.03354313900002</v>
      </c>
      <c r="DC51" s="32">
        <f t="shared" si="0"/>
        <v>121.94708218819299</v>
      </c>
      <c r="DD51" s="32">
        <f t="shared" si="1"/>
        <v>114.07421147591299</v>
      </c>
    </row>
    <row r="52" spans="1:108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</row>
    <row r="53" spans="1:108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</row>
    <row r="54" spans="1:108" s="34" customFormat="1" x14ac:dyDescent="0.25">
      <c r="B54" s="34" t="s">
        <v>329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</row>
    <row r="55" spans="1:108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</row>
    <row r="56" spans="1:108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</row>
    <row r="57" spans="1:108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</row>
    <row r="58" spans="1:108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</row>
    <row r="59" spans="1:108" s="34" customFormat="1" x14ac:dyDescent="0.25">
      <c r="B59" s="34" t="s">
        <v>341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</row>
    <row r="60" spans="1:108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</row>
    <row r="61" spans="1:108" x14ac:dyDescent="0.2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</row>
    <row r="62" spans="1:108" x14ac:dyDescent="0.25">
      <c r="B62" s="2" t="s">
        <v>56</v>
      </c>
      <c r="C62" s="1">
        <f>SUM(C3:C51)</f>
        <v>1451.0702247676666</v>
      </c>
      <c r="D62" s="1">
        <f t="shared" ref="D62:BO62" si="2">SUM(D3:D51)</f>
        <v>20968.019872205899</v>
      </c>
      <c r="E62" s="1">
        <f t="shared" si="2"/>
        <v>17472.216183422101</v>
      </c>
      <c r="F62" s="1">
        <f t="shared" si="2"/>
        <v>4143.979137101991</v>
      </c>
      <c r="G62" s="1">
        <f t="shared" si="2"/>
        <v>39214.833343758306</v>
      </c>
      <c r="H62" s="1">
        <f t="shared" si="2"/>
        <v>6868.5749667336604</v>
      </c>
      <c r="I62" s="1">
        <f t="shared" si="2"/>
        <v>161912.08124215397</v>
      </c>
      <c r="J62" s="1">
        <f t="shared" si="2"/>
        <v>10984193.810872527</v>
      </c>
      <c r="K62" s="1">
        <f t="shared" si="2"/>
        <v>606.86486933717003</v>
      </c>
      <c r="L62" s="1">
        <f t="shared" si="2"/>
        <v>34471.383778414012</v>
      </c>
      <c r="M62" s="1">
        <f t="shared" si="2"/>
        <v>49.280215712290001</v>
      </c>
      <c r="N62" s="1">
        <f t="shared" si="2"/>
        <v>77853.954240353982</v>
      </c>
      <c r="O62" s="1">
        <f t="shared" si="2"/>
        <v>112912.68401879001</v>
      </c>
      <c r="P62" s="1">
        <f t="shared" si="2"/>
        <v>86914.007375438974</v>
      </c>
      <c r="Q62" s="1">
        <f t="shared" si="2"/>
        <v>26544.493029871395</v>
      </c>
      <c r="R62" s="1">
        <f t="shared" si="2"/>
        <v>69035.734546594584</v>
      </c>
      <c r="S62" s="1">
        <f t="shared" si="2"/>
        <v>234.47397877899999</v>
      </c>
      <c r="T62" s="1">
        <f t="shared" si="2"/>
        <v>8181.495392554998</v>
      </c>
      <c r="U62" s="1">
        <f t="shared" si="2"/>
        <v>32.522647547209999</v>
      </c>
      <c r="V62" s="1">
        <f t="shared" si="2"/>
        <v>66972.760589080004</v>
      </c>
      <c r="W62" s="1">
        <f t="shared" si="2"/>
        <v>75383.235416649986</v>
      </c>
      <c r="X62" s="1">
        <f t="shared" si="2"/>
        <v>13665.468476097501</v>
      </c>
      <c r="Y62" s="1">
        <f t="shared" si="2"/>
        <v>860.09281999296888</v>
      </c>
      <c r="Z62" s="1">
        <f t="shared" si="2"/>
        <v>37555.159627742796</v>
      </c>
      <c r="AA62" s="1">
        <f t="shared" si="2"/>
        <v>6663.1855188154004</v>
      </c>
      <c r="AB62" s="1">
        <f t="shared" si="2"/>
        <v>10831509.900143897</v>
      </c>
      <c r="AC62" s="1">
        <f t="shared" si="2"/>
        <v>26383.417168619999</v>
      </c>
      <c r="AD62" s="1">
        <f t="shared" si="2"/>
        <v>13297.5873737401</v>
      </c>
      <c r="AE62" s="1">
        <f t="shared" si="2"/>
        <v>6131.5700540871194</v>
      </c>
      <c r="AF62" s="1">
        <f t="shared" si="2"/>
        <v>2400.1039249138503</v>
      </c>
      <c r="AG62" s="1">
        <f t="shared" si="2"/>
        <v>0</v>
      </c>
      <c r="AH62" s="1">
        <f t="shared" si="2"/>
        <v>732490.55319674918</v>
      </c>
      <c r="AI62" s="1">
        <f t="shared" si="2"/>
        <v>27824.443922349794</v>
      </c>
      <c r="AJ62" s="1">
        <f t="shared" si="2"/>
        <v>950159.49059527507</v>
      </c>
      <c r="AK62" s="1">
        <f t="shared" si="2"/>
        <v>4991.9499212124001</v>
      </c>
      <c r="AL62" s="1">
        <f t="shared" si="2"/>
        <v>1249.5482613803401</v>
      </c>
      <c r="AM62" s="1">
        <f t="shared" si="2"/>
        <v>1808.8663409363098</v>
      </c>
      <c r="AN62" s="1">
        <f t="shared" si="2"/>
        <v>9.1238681596112983</v>
      </c>
      <c r="AO62" s="1">
        <f t="shared" si="2"/>
        <v>8122.6864447347007</v>
      </c>
      <c r="AP62" s="1">
        <f t="shared" si="2"/>
        <v>17.638329763239803</v>
      </c>
      <c r="AQ62" s="1">
        <f t="shared" si="2"/>
        <v>1064.5509857069098</v>
      </c>
      <c r="AR62" s="1">
        <f t="shared" si="2"/>
        <v>985170.82767152693</v>
      </c>
      <c r="AS62" s="1">
        <f t="shared" si="2"/>
        <v>3806.7869931914997</v>
      </c>
      <c r="AT62" s="1">
        <f t="shared" si="2"/>
        <v>590.98103389769994</v>
      </c>
      <c r="AU62" s="1">
        <f t="shared" si="2"/>
        <v>818.86440810937017</v>
      </c>
      <c r="AV62" s="1">
        <f t="shared" si="2"/>
        <v>205.39179005826</v>
      </c>
      <c r="AW62" s="1">
        <f t="shared" si="2"/>
        <v>152685.67925559307</v>
      </c>
      <c r="AX62" s="1">
        <f t="shared" si="2"/>
        <v>0</v>
      </c>
      <c r="AY62" s="1">
        <f t="shared" si="2"/>
        <v>9425.1869221768975</v>
      </c>
      <c r="AZ62" s="1">
        <f t="shared" si="2"/>
        <v>3148.5396524255984</v>
      </c>
      <c r="BA62" s="1">
        <f t="shared" si="2"/>
        <v>834.29305279645928</v>
      </c>
      <c r="BB62" s="1">
        <f t="shared" si="2"/>
        <v>0</v>
      </c>
      <c r="BC62" s="1">
        <f t="shared" si="2"/>
        <v>336009.08265360014</v>
      </c>
      <c r="BD62" s="1">
        <f t="shared" si="2"/>
        <v>54409.170828890004</v>
      </c>
      <c r="BE62" s="1">
        <f t="shared" si="2"/>
        <v>92313.631764345031</v>
      </c>
      <c r="BF62" s="1">
        <f t="shared" si="2"/>
        <v>2008.6636071586004</v>
      </c>
      <c r="BG62" s="1">
        <f t="shared" si="2"/>
        <v>266.11872125550002</v>
      </c>
      <c r="BH62" s="1">
        <f t="shared" si="2"/>
        <v>949.90758053252</v>
      </c>
      <c r="BI62" s="1">
        <f t="shared" si="2"/>
        <v>2.9716666572419999</v>
      </c>
      <c r="BJ62" s="1">
        <f t="shared" si="2"/>
        <v>4713.6035516863012</v>
      </c>
      <c r="BK62" s="1">
        <f t="shared" si="2"/>
        <v>103.76953191130102</v>
      </c>
      <c r="BL62" s="1">
        <f t="shared" si="2"/>
        <v>147.8509175153531</v>
      </c>
      <c r="BM62" s="1">
        <f t="shared" si="2"/>
        <v>83949.780841341009</v>
      </c>
      <c r="BN62" s="1">
        <f t="shared" si="2"/>
        <v>26349.33121012909</v>
      </c>
      <c r="BO62" s="1">
        <f t="shared" si="2"/>
        <v>22722.734507400095</v>
      </c>
      <c r="BP62" s="1">
        <f t="shared" ref="BP62:DD62" si="3">SUM(BP3:BP51)</f>
        <v>9280.0847997756919</v>
      </c>
      <c r="BQ62" s="1">
        <f t="shared" si="3"/>
        <v>22141.508814160894</v>
      </c>
      <c r="BR62" s="1">
        <f t="shared" si="3"/>
        <v>496.31575381660383</v>
      </c>
      <c r="BS62" s="1">
        <f t="shared" si="3"/>
        <v>0</v>
      </c>
      <c r="BT62" s="1">
        <f t="shared" si="3"/>
        <v>3316.1694010763399</v>
      </c>
      <c r="BU62" s="1">
        <f t="shared" si="3"/>
        <v>0</v>
      </c>
      <c r="BV62" s="1">
        <f t="shared" si="3"/>
        <v>0</v>
      </c>
      <c r="BW62" s="1">
        <f t="shared" si="3"/>
        <v>1068497.191268042</v>
      </c>
      <c r="BX62" s="1">
        <f t="shared" si="3"/>
        <v>82233.233493211796</v>
      </c>
      <c r="BY62" s="1">
        <f t="shared" si="3"/>
        <v>0</v>
      </c>
      <c r="BZ62" s="1">
        <f t="shared" si="3"/>
        <v>53663.12890898349</v>
      </c>
      <c r="CA62" s="1">
        <f t="shared" si="3"/>
        <v>9.9649771625856118</v>
      </c>
      <c r="CB62" s="1">
        <f t="shared" si="3"/>
        <v>530548.97991371085</v>
      </c>
      <c r="CC62" s="1">
        <f t="shared" si="3"/>
        <v>31.639319733646701</v>
      </c>
      <c r="CD62" s="1">
        <f t="shared" si="3"/>
        <v>9.7108791897767812</v>
      </c>
      <c r="CE62" s="1">
        <f t="shared" si="3"/>
        <v>7000.5942354661493</v>
      </c>
      <c r="CF62" s="1">
        <f t="shared" si="3"/>
        <v>33.055454828982498</v>
      </c>
      <c r="CG62" s="1">
        <f t="shared" si="3"/>
        <v>2.0175059623084</v>
      </c>
      <c r="CH62" s="1">
        <f t="shared" si="3"/>
        <v>1515.66531161026</v>
      </c>
      <c r="CI62" s="1">
        <f t="shared" si="3"/>
        <v>2758.7596243597404</v>
      </c>
      <c r="CJ62" s="1">
        <f t="shared" si="3"/>
        <v>3.6126979324551112</v>
      </c>
      <c r="CK62" s="1">
        <f t="shared" si="3"/>
        <v>0.27293692192521507</v>
      </c>
      <c r="CL62" s="1">
        <f t="shared" si="3"/>
        <v>640.26258545577286</v>
      </c>
      <c r="CM62" s="1">
        <f t="shared" si="3"/>
        <v>7.3925954887104499</v>
      </c>
      <c r="CN62" s="1">
        <f t="shared" si="3"/>
        <v>1872.0049313377199</v>
      </c>
      <c r="CO62" s="1">
        <f t="shared" si="3"/>
        <v>115.27309071161228</v>
      </c>
      <c r="CP62" s="1">
        <f t="shared" si="3"/>
        <v>12.095512191029121</v>
      </c>
      <c r="CQ62" s="1">
        <f t="shared" si="3"/>
        <v>12836.259590601283</v>
      </c>
      <c r="CR62" s="1">
        <f t="shared" si="3"/>
        <v>33.094963353209295</v>
      </c>
      <c r="CS62" s="1">
        <f t="shared" si="3"/>
        <v>121.40935972652457</v>
      </c>
      <c r="CT62" s="1">
        <f t="shared" si="3"/>
        <v>0.45730071826669294</v>
      </c>
      <c r="CU62" s="1">
        <f t="shared" si="3"/>
        <v>1212.4023507386898</v>
      </c>
      <c r="CV62" s="1">
        <f t="shared" si="3"/>
        <v>0</v>
      </c>
      <c r="CW62" s="1">
        <f t="shared" si="3"/>
        <v>200.12895592067838</v>
      </c>
      <c r="CX62" s="1">
        <f t="shared" si="3"/>
        <v>135254.08550515998</v>
      </c>
      <c r="CY62" s="1">
        <f t="shared" si="3"/>
        <v>151.96947906982081</v>
      </c>
      <c r="CZ62" s="1">
        <f t="shared" si="3"/>
        <v>60198.052012071792</v>
      </c>
      <c r="DA62" s="1">
        <f t="shared" si="3"/>
        <v>1257407.4647098898</v>
      </c>
      <c r="DB62" s="1">
        <f t="shared" si="3"/>
        <v>137237.72829315203</v>
      </c>
      <c r="DC62" s="1">
        <f t="shared" si="3"/>
        <v>24244.783633954983</v>
      </c>
      <c r="DD62" s="1">
        <f t="shared" si="3"/>
        <v>22729.118322344722</v>
      </c>
    </row>
    <row r="63" spans="1:108" x14ac:dyDescent="0.25">
      <c r="B63" s="34" t="s">
        <v>344</v>
      </c>
      <c r="C63" s="32">
        <f>+C3+C5+C8+C9+C11+C12+C14+C15+C16+C17+C18+C19+C20+C21+C22+C23+C24+C25+C26+C28+C30+C31+C33+C34+C35+C36+C37+C39+C40+C41+C42+C43+C44+C46+C47+C49+C50</f>
        <v>1161.9509413886201</v>
      </c>
      <c r="D63" s="32">
        <f t="shared" ref="D63:BO63" si="4">+D3+D5+D8+D9+D11+D12+D14+D15+D16+D17+D18+D19+D20+D21+D22+D23+D24+D25+D26+D28+D30+D31+D33+D34+D35+D36+D37+D39+D40+D41+D42+D43+D44+D46+D47+D49+D50</f>
        <v>17246.461436761703</v>
      </c>
      <c r="E63" s="32">
        <f t="shared" si="4"/>
        <v>14464.078781644797</v>
      </c>
      <c r="F63" s="32">
        <f t="shared" si="4"/>
        <v>3348.6452898518696</v>
      </c>
      <c r="G63" s="32">
        <f t="shared" si="4"/>
        <v>31276.986388903006</v>
      </c>
      <c r="H63" s="32">
        <f t="shared" si="4"/>
        <v>5518.8020924940993</v>
      </c>
      <c r="I63" s="32">
        <f t="shared" si="4"/>
        <v>130559.66664444598</v>
      </c>
      <c r="J63" s="32">
        <f t="shared" si="4"/>
        <v>8604939.5568441004</v>
      </c>
      <c r="K63" s="32">
        <f t="shared" si="4"/>
        <v>489.54158260331991</v>
      </c>
      <c r="L63" s="32">
        <f t="shared" si="4"/>
        <v>27545.352664184011</v>
      </c>
      <c r="M63" s="32">
        <f t="shared" si="4"/>
        <v>37.243777051247015</v>
      </c>
      <c r="N63" s="32">
        <f t="shared" si="4"/>
        <v>61787.482404998009</v>
      </c>
      <c r="O63" s="32">
        <f t="shared" si="4"/>
        <v>89806.264489419991</v>
      </c>
      <c r="P63" s="32">
        <f t="shared" si="4"/>
        <v>70213.501786815978</v>
      </c>
      <c r="Q63" s="32">
        <f t="shared" si="4"/>
        <v>21400.439204027301</v>
      </c>
      <c r="R63" s="32">
        <f t="shared" si="4"/>
        <v>55380.956157972993</v>
      </c>
      <c r="S63" s="32">
        <f t="shared" si="4"/>
        <v>182.87489154150001</v>
      </c>
      <c r="T63" s="32">
        <f t="shared" si="4"/>
        <v>6384.7881201569999</v>
      </c>
      <c r="U63" s="32">
        <f t="shared" si="4"/>
        <v>23.89523292298</v>
      </c>
      <c r="V63" s="32">
        <f t="shared" si="4"/>
        <v>51679.741346659997</v>
      </c>
      <c r="W63" s="32">
        <f t="shared" si="4"/>
        <v>58242.869451520011</v>
      </c>
      <c r="X63" s="32">
        <f t="shared" si="4"/>
        <v>11536.847435981599</v>
      </c>
      <c r="Y63" s="32">
        <f t="shared" si="4"/>
        <v>659.20813904983993</v>
      </c>
      <c r="Z63" s="32">
        <f t="shared" si="4"/>
        <v>29993.833362375</v>
      </c>
      <c r="AA63" s="32">
        <f t="shared" si="4"/>
        <v>5349.3987812755004</v>
      </c>
      <c r="AB63" s="32">
        <f t="shared" si="4"/>
        <v>8481781.0460123979</v>
      </c>
      <c r="AC63" s="32">
        <f t="shared" si="4"/>
        <v>21450.892782541996</v>
      </c>
      <c r="AD63" s="32">
        <f t="shared" si="4"/>
        <v>10396.119616712398</v>
      </c>
      <c r="AE63" s="32">
        <f t="shared" si="4"/>
        <v>4857.0544855277994</v>
      </c>
      <c r="AF63" s="32">
        <f t="shared" si="4"/>
        <v>1878.83530441516</v>
      </c>
      <c r="AG63" s="32">
        <f t="shared" si="4"/>
        <v>0</v>
      </c>
      <c r="AH63" s="32">
        <f t="shared" si="4"/>
        <v>580216.58641452005</v>
      </c>
      <c r="AI63" s="32">
        <f t="shared" si="4"/>
        <v>22058.132283626292</v>
      </c>
      <c r="AJ63" s="32">
        <f t="shared" si="4"/>
        <v>764027.82031820004</v>
      </c>
      <c r="AK63" s="32">
        <f t="shared" si="4"/>
        <v>3873.0073006038997</v>
      </c>
      <c r="AL63" s="32">
        <f t="shared" si="4"/>
        <v>949.98748607144012</v>
      </c>
      <c r="AM63" s="32">
        <f t="shared" si="4"/>
        <v>1398.1706971552999</v>
      </c>
      <c r="AN63" s="32">
        <f t="shared" si="4"/>
        <v>6.9211132187385003</v>
      </c>
      <c r="AO63" s="32">
        <f t="shared" si="4"/>
        <v>6295.6739971854013</v>
      </c>
      <c r="AP63" s="32">
        <f t="shared" si="4"/>
        <v>14.570274455796801</v>
      </c>
      <c r="AQ63" s="32">
        <f t="shared" si="4"/>
        <v>860.78585952801006</v>
      </c>
      <c r="AR63" s="32">
        <f t="shared" si="4"/>
        <v>792883.24973719986</v>
      </c>
      <c r="AS63" s="32">
        <f t="shared" si="4"/>
        <v>2927.2453022925006</v>
      </c>
      <c r="AT63" s="32">
        <f t="shared" si="4"/>
        <v>502.74418807789988</v>
      </c>
      <c r="AU63" s="32">
        <f t="shared" si="4"/>
        <v>610.87801797537008</v>
      </c>
      <c r="AV63" s="32">
        <f t="shared" si="4"/>
        <v>169.40337433986002</v>
      </c>
      <c r="AW63" s="32">
        <f t="shared" si="4"/>
        <v>123158.55487799301</v>
      </c>
      <c r="AX63" s="32">
        <f t="shared" si="4"/>
        <v>0</v>
      </c>
      <c r="AY63" s="32">
        <f t="shared" si="4"/>
        <v>7385.0107812569004</v>
      </c>
      <c r="AZ63" s="32">
        <f t="shared" si="4"/>
        <v>2419.0298380935992</v>
      </c>
      <c r="BA63" s="32">
        <f t="shared" si="4"/>
        <v>714.3440076707592</v>
      </c>
      <c r="BB63" s="32">
        <f t="shared" si="4"/>
        <v>0</v>
      </c>
      <c r="BC63" s="32">
        <f t="shared" si="4"/>
        <v>258013.24111460001</v>
      </c>
      <c r="BD63" s="32">
        <f t="shared" si="4"/>
        <v>41945.966375280004</v>
      </c>
      <c r="BE63" s="32">
        <f t="shared" si="4"/>
        <v>75482.603169185022</v>
      </c>
      <c r="BF63" s="32">
        <f t="shared" si="4"/>
        <v>1599.3613547286002</v>
      </c>
      <c r="BG63" s="32">
        <f t="shared" si="4"/>
        <v>191.46840221950004</v>
      </c>
      <c r="BH63" s="32">
        <f t="shared" si="4"/>
        <v>756.66236031792016</v>
      </c>
      <c r="BI63" s="32">
        <f t="shared" si="4"/>
        <v>2.3661430995680006</v>
      </c>
      <c r="BJ63" s="32">
        <f t="shared" si="4"/>
        <v>3754.7027193503009</v>
      </c>
      <c r="BK63" s="32">
        <f t="shared" si="4"/>
        <v>83.768904851221009</v>
      </c>
      <c r="BL63" s="32">
        <f t="shared" si="4"/>
        <v>114.23964339085302</v>
      </c>
      <c r="BM63" s="32">
        <f t="shared" si="4"/>
        <v>68541.929828250984</v>
      </c>
      <c r="BN63" s="32">
        <f t="shared" si="4"/>
        <v>20727.980012169995</v>
      </c>
      <c r="BO63" s="32">
        <f t="shared" si="4"/>
        <v>17781.123153763503</v>
      </c>
      <c r="BP63" s="32">
        <f t="shared" ref="BP63:DD63" si="5">+BP3+BP5+BP8+BP9+BP11+BP12+BP14+BP15+BP16+BP17+BP18+BP19+BP20+BP21+BP22+BP23+BP24+BP25+BP26+BP28+BP30+BP31+BP33+BP34+BP35+BP36+BP37+BP39+BP40+BP41+BP42+BP43+BP44+BP46+BP47+BP49+BP50</f>
        <v>7276.0738472686007</v>
      </c>
      <c r="BQ63" s="32">
        <f t="shared" si="5"/>
        <v>17739.115222465593</v>
      </c>
      <c r="BR63" s="32">
        <f t="shared" si="5"/>
        <v>405.53009371708197</v>
      </c>
      <c r="BS63" s="32">
        <f t="shared" si="5"/>
        <v>0</v>
      </c>
      <c r="BT63" s="32">
        <f t="shared" si="5"/>
        <v>2654.3128448870793</v>
      </c>
      <c r="BU63" s="32">
        <f t="shared" si="5"/>
        <v>0</v>
      </c>
      <c r="BV63" s="32">
        <f t="shared" si="5"/>
        <v>0</v>
      </c>
      <c r="BW63" s="32">
        <f t="shared" si="5"/>
        <v>838229.1689505399</v>
      </c>
      <c r="BX63" s="32">
        <f t="shared" si="5"/>
        <v>64004.00081552309</v>
      </c>
      <c r="BY63" s="32">
        <f t="shared" si="5"/>
        <v>0</v>
      </c>
      <c r="BZ63" s="32">
        <f t="shared" si="5"/>
        <v>43274.544851284991</v>
      </c>
      <c r="CA63" s="32">
        <f t="shared" si="5"/>
        <v>7.6813102297935991</v>
      </c>
      <c r="CB63" s="32">
        <f t="shared" si="5"/>
        <v>425063.12223731994</v>
      </c>
      <c r="CC63" s="32">
        <f t="shared" si="5"/>
        <v>24.7090378576302</v>
      </c>
      <c r="CD63" s="32">
        <f t="shared" si="5"/>
        <v>7.5999940303412998</v>
      </c>
      <c r="CE63" s="32">
        <f t="shared" si="5"/>
        <v>5472.3637747012999</v>
      </c>
      <c r="CF63" s="32">
        <f t="shared" si="5"/>
        <v>25.629145838319001</v>
      </c>
      <c r="CG63" s="32">
        <f t="shared" si="5"/>
        <v>1.5761376868527899</v>
      </c>
      <c r="CH63" s="32">
        <f t="shared" si="5"/>
        <v>1141.4535049925198</v>
      </c>
      <c r="CI63" s="32">
        <f t="shared" si="5"/>
        <v>2154.824479117</v>
      </c>
      <c r="CJ63" s="32">
        <f t="shared" si="5"/>
        <v>2.7855039293986006</v>
      </c>
      <c r="CK63" s="32">
        <f t="shared" si="5"/>
        <v>0.21034962185475206</v>
      </c>
      <c r="CL63" s="32">
        <f t="shared" si="5"/>
        <v>495.89034963299997</v>
      </c>
      <c r="CM63" s="32">
        <f t="shared" si="5"/>
        <v>5.7016067544278011</v>
      </c>
      <c r="CN63" s="32">
        <f t="shared" si="5"/>
        <v>1468.2195823503303</v>
      </c>
      <c r="CO63" s="32">
        <f t="shared" si="5"/>
        <v>88.923885341280965</v>
      </c>
      <c r="CP63" s="32">
        <f t="shared" si="5"/>
        <v>9.2872510842583011</v>
      </c>
      <c r="CQ63" s="32">
        <f t="shared" si="5"/>
        <v>10050.3663843794</v>
      </c>
      <c r="CR63" s="32">
        <f t="shared" si="5"/>
        <v>25.542505658155999</v>
      </c>
      <c r="CS63" s="32">
        <f t="shared" si="5"/>
        <v>98.341155266153777</v>
      </c>
      <c r="CT63" s="32">
        <f t="shared" si="5"/>
        <v>0.35460317463155</v>
      </c>
      <c r="CU63" s="32">
        <f t="shared" si="5"/>
        <v>975.0271803480598</v>
      </c>
      <c r="CV63" s="32">
        <f t="shared" si="5"/>
        <v>0</v>
      </c>
      <c r="CW63" s="32">
        <f t="shared" si="5"/>
        <v>163.50876622530103</v>
      </c>
      <c r="CX63" s="32">
        <f t="shared" si="5"/>
        <v>108250.94343296799</v>
      </c>
      <c r="CY63" s="32">
        <f t="shared" si="5"/>
        <v>124.21153113481451</v>
      </c>
      <c r="CZ63" s="32">
        <f t="shared" si="5"/>
        <v>48250.490580658981</v>
      </c>
      <c r="DA63" s="32">
        <f t="shared" si="5"/>
        <v>1009472.5902409898</v>
      </c>
      <c r="DB63" s="32">
        <f t="shared" si="5"/>
        <v>109750.67010245899</v>
      </c>
      <c r="DC63" s="32">
        <f t="shared" si="5"/>
        <v>18926.636549540628</v>
      </c>
      <c r="DD63" s="32">
        <f t="shared" si="5"/>
        <v>17785.18304454811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85" zoomScaleNormal="85" workbookViewId="0">
      <pane xSplit="2" ySplit="2" topLeftCell="C14" activePane="bottomRight" state="frozen"/>
      <selection pane="topRight" activeCell="B1" sqref="B1"/>
      <selection pane="bottomLeft" activeCell="A3" sqref="A3"/>
      <selection pane="bottomRight" activeCell="A2" sqref="A2:AB51"/>
    </sheetView>
  </sheetViews>
  <sheetFormatPr defaultRowHeight="15" x14ac:dyDescent="0.25"/>
  <cols>
    <col min="1" max="1" width="9.140625" style="34"/>
    <col min="2" max="2" width="18.7109375" bestFit="1" customWidth="1"/>
    <col min="3" max="3" width="6.5703125" customWidth="1"/>
    <col min="4" max="4" width="5.5703125" bestFit="1" customWidth="1"/>
    <col min="5" max="5" width="9" bestFit="1" customWidth="1"/>
    <col min="6" max="7" width="4.5703125" bestFit="1" customWidth="1"/>
    <col min="8" max="8" width="5.7109375" bestFit="1" customWidth="1"/>
    <col min="9" max="9" width="6.7109375" bestFit="1" customWidth="1"/>
    <col min="10" max="10" width="6.42578125" bestFit="1" customWidth="1"/>
    <col min="11" max="11" width="5.7109375" bestFit="1" customWidth="1"/>
    <col min="12" max="12" width="5.140625" bestFit="1" customWidth="1"/>
    <col min="13" max="13" width="6.5703125" bestFit="1" customWidth="1"/>
    <col min="14" max="14" width="14.140625" bestFit="1" customWidth="1"/>
    <col min="15" max="15" width="6" bestFit="1" customWidth="1"/>
    <col min="16" max="16" width="5.7109375" bestFit="1" customWidth="1"/>
    <col min="17" max="17" width="7.7109375" bestFit="1" customWidth="1"/>
    <col min="18" max="18" width="14.28515625" bestFit="1" customWidth="1"/>
    <col min="19" max="19" width="10.85546875" bestFit="1" customWidth="1"/>
    <col min="20" max="20" width="13.5703125" bestFit="1" customWidth="1"/>
    <col min="21" max="21" width="18" bestFit="1" customWidth="1"/>
    <col min="22" max="22" width="14.28515625" bestFit="1" customWidth="1"/>
    <col min="23" max="23" width="5.28515625" bestFit="1" customWidth="1"/>
    <col min="24" max="24" width="5.7109375" bestFit="1" customWidth="1"/>
    <col min="25" max="25" width="4.85546875" bestFit="1" customWidth="1"/>
    <col min="26" max="26" width="5.7109375" bestFit="1" customWidth="1"/>
    <col min="27" max="27" width="9.140625" bestFit="1" customWidth="1"/>
    <col min="28" max="28" width="5.7109375" bestFit="1" customWidth="1"/>
  </cols>
  <sheetData>
    <row r="1" spans="1:28" x14ac:dyDescent="0.25">
      <c r="C1" s="34" t="s">
        <v>439</v>
      </c>
    </row>
    <row r="2" spans="1:28" x14ac:dyDescent="0.25">
      <c r="A2" s="34" t="s">
        <v>325</v>
      </c>
      <c r="B2" t="s">
        <v>179</v>
      </c>
      <c r="C2" t="s">
        <v>132</v>
      </c>
      <c r="D2" t="s">
        <v>134</v>
      </c>
      <c r="E2" t="s">
        <v>64</v>
      </c>
      <c r="F2" t="s">
        <v>135</v>
      </c>
      <c r="G2" t="s">
        <v>137</v>
      </c>
      <c r="H2" t="s">
        <v>138</v>
      </c>
      <c r="I2" t="s">
        <v>139</v>
      </c>
      <c r="J2" t="s">
        <v>140</v>
      </c>
      <c r="K2" t="s">
        <v>143</v>
      </c>
      <c r="L2" t="s">
        <v>144</v>
      </c>
      <c r="M2" t="s">
        <v>145</v>
      </c>
      <c r="N2" t="s">
        <v>215</v>
      </c>
      <c r="O2" t="s">
        <v>148</v>
      </c>
      <c r="P2" t="s">
        <v>149</v>
      </c>
      <c r="Q2" t="s">
        <v>151</v>
      </c>
      <c r="R2" t="s">
        <v>239</v>
      </c>
      <c r="S2" t="s">
        <v>240</v>
      </c>
      <c r="T2" t="s">
        <v>241</v>
      </c>
      <c r="U2" t="s">
        <v>242</v>
      </c>
      <c r="V2" t="s">
        <v>243</v>
      </c>
      <c r="W2" t="s">
        <v>172</v>
      </c>
      <c r="X2" t="s">
        <v>173</v>
      </c>
      <c r="Y2" t="s">
        <v>174</v>
      </c>
      <c r="Z2" t="s">
        <v>175</v>
      </c>
      <c r="AA2" t="s">
        <v>176</v>
      </c>
      <c r="AB2" t="s">
        <v>177</v>
      </c>
    </row>
    <row r="3" spans="1:28" x14ac:dyDescent="0.25">
      <c r="A3" s="34">
        <v>1</v>
      </c>
      <c r="B3" t="s">
        <v>0</v>
      </c>
      <c r="C3" s="32">
        <v>58.388904129099998</v>
      </c>
      <c r="D3" s="32">
        <v>4.3283970582800002</v>
      </c>
      <c r="E3" s="32">
        <v>13.7369869194</v>
      </c>
      <c r="F3" s="32">
        <v>0</v>
      </c>
      <c r="G3" s="32">
        <v>0</v>
      </c>
      <c r="H3" s="32">
        <v>0</v>
      </c>
      <c r="I3" s="32">
        <v>516.97496254600003</v>
      </c>
      <c r="J3" s="32">
        <v>17.061428489200001</v>
      </c>
      <c r="K3" s="32">
        <v>242.734585372</v>
      </c>
      <c r="L3" s="32">
        <v>1.38010075224</v>
      </c>
      <c r="M3" s="32">
        <v>0</v>
      </c>
      <c r="N3" s="32">
        <v>1.9102366070200001</v>
      </c>
      <c r="O3" s="32">
        <v>0</v>
      </c>
      <c r="P3" s="32">
        <v>52.632865424499997</v>
      </c>
      <c r="Q3" s="32">
        <v>3490.0893023600001</v>
      </c>
      <c r="R3" s="32">
        <v>13.736973026199999</v>
      </c>
      <c r="S3" s="32">
        <v>516.97540098399998</v>
      </c>
      <c r="T3" s="32">
        <v>1.91023739788</v>
      </c>
      <c r="U3" s="32">
        <v>4551.4618471000003</v>
      </c>
      <c r="V3" s="32">
        <v>5082.1749744299996</v>
      </c>
      <c r="W3" s="32">
        <v>10.4996444979</v>
      </c>
      <c r="X3" s="32">
        <v>304.266528962</v>
      </c>
      <c r="Y3" s="32">
        <v>0</v>
      </c>
      <c r="Z3" s="32">
        <v>78.713809616199995</v>
      </c>
      <c r="AA3" s="32">
        <v>5082.1709659799999</v>
      </c>
      <c r="AB3" s="32">
        <v>305.213273388</v>
      </c>
    </row>
    <row r="4" spans="1:28" x14ac:dyDescent="0.25">
      <c r="A4" s="34">
        <v>4</v>
      </c>
      <c r="B4" t="s">
        <v>2</v>
      </c>
      <c r="C4" s="32">
        <v>38.5642972399</v>
      </c>
      <c r="D4" s="32">
        <v>2.5149079102999998</v>
      </c>
      <c r="E4" s="32">
        <v>10.305232821700001</v>
      </c>
      <c r="F4" s="32">
        <v>0</v>
      </c>
      <c r="G4" s="32">
        <v>0</v>
      </c>
      <c r="H4" s="32">
        <v>0</v>
      </c>
      <c r="I4" s="32">
        <v>279.443514193</v>
      </c>
      <c r="J4" s="32">
        <v>11.6965280602</v>
      </c>
      <c r="K4" s="32">
        <v>163.511247279</v>
      </c>
      <c r="L4" s="32">
        <v>0.91994914994700006</v>
      </c>
      <c r="M4" s="32">
        <v>0</v>
      </c>
      <c r="N4" s="32">
        <v>1.26823010526</v>
      </c>
      <c r="O4" s="32">
        <v>0</v>
      </c>
      <c r="P4" s="32">
        <v>31.292727916800001</v>
      </c>
      <c r="Q4" s="32">
        <v>2440.0723555499999</v>
      </c>
      <c r="R4" s="32">
        <v>10.3052508239</v>
      </c>
      <c r="S4" s="32">
        <v>279.44396763399999</v>
      </c>
      <c r="T4" s="32">
        <v>1.26823107637</v>
      </c>
      <c r="U4" s="32">
        <v>3119.5794099</v>
      </c>
      <c r="V4" s="32">
        <v>3409.3289340900001</v>
      </c>
      <c r="W4" s="32">
        <v>6.1002501771100004</v>
      </c>
      <c r="X4" s="32">
        <v>214.23786182800001</v>
      </c>
      <c r="Y4" s="32">
        <v>0</v>
      </c>
      <c r="Z4" s="32">
        <v>52.232493178699997</v>
      </c>
      <c r="AA4" s="32">
        <v>3409.3273800699999</v>
      </c>
      <c r="AB4" s="32">
        <v>168.67476289300001</v>
      </c>
    </row>
    <row r="5" spans="1:28" x14ac:dyDescent="0.25">
      <c r="A5" s="34">
        <v>5</v>
      </c>
      <c r="B5" t="s">
        <v>3</v>
      </c>
      <c r="C5" s="32">
        <v>26.9275001024</v>
      </c>
      <c r="D5" s="32">
        <v>2.1008257079299999</v>
      </c>
      <c r="E5" s="32">
        <v>6.9266033497099997</v>
      </c>
      <c r="F5" s="32">
        <v>0</v>
      </c>
      <c r="G5" s="32">
        <v>0</v>
      </c>
      <c r="H5" s="32">
        <v>0</v>
      </c>
      <c r="I5" s="32">
        <v>204.75013422000001</v>
      </c>
      <c r="J5" s="32">
        <v>7.9765225582000001</v>
      </c>
      <c r="K5" s="32">
        <v>112.781175973</v>
      </c>
      <c r="L5" s="32">
        <v>0.66698426435900005</v>
      </c>
      <c r="M5" s="32">
        <v>0</v>
      </c>
      <c r="N5" s="32">
        <v>0.86382319141300001</v>
      </c>
      <c r="O5" s="32">
        <v>0</v>
      </c>
      <c r="P5" s="32">
        <v>24.017545546299999</v>
      </c>
      <c r="Q5" s="32">
        <v>1677.79091335</v>
      </c>
      <c r="R5" s="32">
        <v>6.9266009405000002</v>
      </c>
      <c r="S5" s="32">
        <v>204.750259086</v>
      </c>
      <c r="T5" s="32">
        <v>0.86382169238600004</v>
      </c>
      <c r="U5" s="32">
        <v>2167.76995463</v>
      </c>
      <c r="V5" s="32">
        <v>2379.44811544</v>
      </c>
      <c r="W5" s="32">
        <v>5.0957889722500003</v>
      </c>
      <c r="X5" s="32">
        <v>143.798635397</v>
      </c>
      <c r="Y5" s="32">
        <v>0</v>
      </c>
      <c r="Z5" s="32">
        <v>37.690629890700002</v>
      </c>
      <c r="AA5" s="32">
        <v>2379.4475169699999</v>
      </c>
      <c r="AB5" s="32">
        <v>135.89538167500001</v>
      </c>
    </row>
    <row r="6" spans="1:28" x14ac:dyDescent="0.25">
      <c r="A6" s="34">
        <v>6</v>
      </c>
      <c r="B6" t="s">
        <v>4</v>
      </c>
      <c r="C6" s="32">
        <v>30.0252811945</v>
      </c>
      <c r="D6" s="32">
        <v>2.6057838005599998</v>
      </c>
      <c r="E6" s="32">
        <v>6.9060547958100003</v>
      </c>
      <c r="F6" s="32">
        <v>0</v>
      </c>
      <c r="G6" s="32">
        <v>0</v>
      </c>
      <c r="H6" s="32">
        <v>0</v>
      </c>
      <c r="I6" s="32">
        <v>290.64131206299999</v>
      </c>
      <c r="J6" s="32">
        <v>9.1349804123999991</v>
      </c>
      <c r="K6" s="32">
        <v>127.62554995799999</v>
      </c>
      <c r="L6" s="32">
        <v>0.81611618098500005</v>
      </c>
      <c r="M6" s="32">
        <v>0</v>
      </c>
      <c r="N6" s="32">
        <v>0.97727398963400003</v>
      </c>
      <c r="O6" s="32">
        <v>0</v>
      </c>
      <c r="P6" s="32">
        <v>26.3106653886</v>
      </c>
      <c r="Q6" s="32">
        <v>2027.6895682899999</v>
      </c>
      <c r="R6" s="32">
        <v>6.9060487898299998</v>
      </c>
      <c r="S6" s="32">
        <v>290.64161797100002</v>
      </c>
      <c r="T6" s="32">
        <v>0.97727335776799995</v>
      </c>
      <c r="U6" s="32">
        <v>2576.4885364000002</v>
      </c>
      <c r="V6" s="32">
        <v>2874.0377518499999</v>
      </c>
      <c r="W6" s="32">
        <v>6.3199391659800002</v>
      </c>
      <c r="X6" s="32">
        <v>168.10135330899999</v>
      </c>
      <c r="Y6" s="32">
        <v>0</v>
      </c>
      <c r="Z6" s="32">
        <v>43.514529276700003</v>
      </c>
      <c r="AA6" s="32">
        <v>2874.0367167899999</v>
      </c>
      <c r="AB6" s="32">
        <v>141.259010601</v>
      </c>
    </row>
    <row r="7" spans="1:28" x14ac:dyDescent="0.25">
      <c r="A7" s="34">
        <v>8</v>
      </c>
      <c r="B7" t="s">
        <v>5</v>
      </c>
      <c r="C7" s="32">
        <v>34.763248291899998</v>
      </c>
      <c r="D7" s="32">
        <v>2.3689147102399999</v>
      </c>
      <c r="E7" s="32">
        <v>8.7374866511199993</v>
      </c>
      <c r="F7" s="32">
        <v>0</v>
      </c>
      <c r="G7" s="32">
        <v>0</v>
      </c>
      <c r="H7" s="32">
        <v>0</v>
      </c>
      <c r="I7" s="32">
        <v>275.51853579599998</v>
      </c>
      <c r="J7" s="32">
        <v>10.252426165899999</v>
      </c>
      <c r="K7" s="32">
        <v>145.20135630300001</v>
      </c>
      <c r="L7" s="32">
        <v>0.80396292248300005</v>
      </c>
      <c r="M7" s="32">
        <v>0</v>
      </c>
      <c r="N7" s="32">
        <v>1.13951270701</v>
      </c>
      <c r="O7" s="32">
        <v>0</v>
      </c>
      <c r="P7" s="32">
        <v>30.140994513399999</v>
      </c>
      <c r="Q7" s="32">
        <v>2084.2817535499998</v>
      </c>
      <c r="R7" s="32">
        <v>8.7374939454499998</v>
      </c>
      <c r="S7" s="32">
        <v>275.51855129500001</v>
      </c>
      <c r="T7" s="32">
        <v>1.13951194048</v>
      </c>
      <c r="U7" s="32">
        <v>2707.2484116700002</v>
      </c>
      <c r="V7" s="32">
        <v>2991.5104032300001</v>
      </c>
      <c r="W7" s="32">
        <v>5.7465043744799997</v>
      </c>
      <c r="X7" s="32">
        <v>184.00139698999999</v>
      </c>
      <c r="Y7" s="32">
        <v>0</v>
      </c>
      <c r="Z7" s="32">
        <v>46.401996390900003</v>
      </c>
      <c r="AA7" s="32">
        <v>2991.5074403399999</v>
      </c>
      <c r="AB7" s="32">
        <v>172.06146724499999</v>
      </c>
    </row>
    <row r="8" spans="1:28" x14ac:dyDescent="0.25">
      <c r="A8" s="34">
        <v>9</v>
      </c>
      <c r="B8" t="s">
        <v>6</v>
      </c>
      <c r="C8" s="32">
        <v>4.76554390046</v>
      </c>
      <c r="D8" s="32">
        <v>0.36825759824199999</v>
      </c>
      <c r="E8" s="32">
        <v>1.41891842236</v>
      </c>
      <c r="F8" s="32">
        <v>0</v>
      </c>
      <c r="G8" s="32">
        <v>0</v>
      </c>
      <c r="H8" s="32">
        <v>0</v>
      </c>
      <c r="I8" s="32">
        <v>46.5631220478</v>
      </c>
      <c r="J8" s="32">
        <v>1.37984000067</v>
      </c>
      <c r="K8" s="32">
        <v>19.717634046899999</v>
      </c>
      <c r="L8" s="32">
        <v>0.113102283365</v>
      </c>
      <c r="M8" s="32">
        <v>0</v>
      </c>
      <c r="N8" s="32">
        <v>0.156567318456</v>
      </c>
      <c r="O8" s="32">
        <v>0</v>
      </c>
      <c r="P8" s="32">
        <v>4.4140680330700004</v>
      </c>
      <c r="Q8" s="32">
        <v>281.76555319900001</v>
      </c>
      <c r="R8" s="32">
        <v>1.4189150590099999</v>
      </c>
      <c r="S8" s="32">
        <v>46.563115281999998</v>
      </c>
      <c r="T8" s="32">
        <v>0.15656747878400001</v>
      </c>
      <c r="U8" s="32">
        <v>369.124486203</v>
      </c>
      <c r="V8" s="32">
        <v>417.10522533400001</v>
      </c>
      <c r="W8" s="32">
        <v>0.89330765814099999</v>
      </c>
      <c r="X8" s="32">
        <v>24.443367096599999</v>
      </c>
      <c r="Y8" s="32">
        <v>0</v>
      </c>
      <c r="Z8" s="32">
        <v>6.7231370547499996</v>
      </c>
      <c r="AA8" s="32">
        <v>417.10551286700002</v>
      </c>
      <c r="AB8" s="32">
        <v>25.971724097999999</v>
      </c>
    </row>
    <row r="9" spans="1:28" x14ac:dyDescent="0.25">
      <c r="A9" s="34">
        <v>10</v>
      </c>
      <c r="B9" t="s">
        <v>7</v>
      </c>
      <c r="C9" s="32">
        <v>2.1674645129900001</v>
      </c>
      <c r="D9" s="32">
        <v>0.16977018115100001</v>
      </c>
      <c r="E9" s="32">
        <v>0.64272273827299997</v>
      </c>
      <c r="F9" s="32">
        <v>0</v>
      </c>
      <c r="G9" s="32">
        <v>0</v>
      </c>
      <c r="H9" s="32">
        <v>0</v>
      </c>
      <c r="I9" s="32">
        <v>21.1320915228</v>
      </c>
      <c r="J9" s="32">
        <v>0.62778669900499995</v>
      </c>
      <c r="K9" s="32">
        <v>8.96991801309</v>
      </c>
      <c r="L9" s="32">
        <v>5.1807592935999999E-2</v>
      </c>
      <c r="M9" s="32">
        <v>0</v>
      </c>
      <c r="N9" s="32">
        <v>7.1056131219700003E-2</v>
      </c>
      <c r="O9" s="32">
        <v>0</v>
      </c>
      <c r="P9" s="32">
        <v>2.0138613118399999</v>
      </c>
      <c r="Q9" s="32">
        <v>128.65224701</v>
      </c>
      <c r="R9" s="32">
        <v>0.64272292809999998</v>
      </c>
      <c r="S9" s="32">
        <v>21.132030109999999</v>
      </c>
      <c r="T9" s="32">
        <v>7.1055899650000004E-2</v>
      </c>
      <c r="U9" s="32">
        <v>168.45081703299999</v>
      </c>
      <c r="V9" s="32">
        <v>190.226477163</v>
      </c>
      <c r="W9" s="32">
        <v>0.41181997685400001</v>
      </c>
      <c r="X9" s="32">
        <v>11.1253196469</v>
      </c>
      <c r="Y9" s="32">
        <v>0</v>
      </c>
      <c r="Z9" s="32">
        <v>3.0692203767700001</v>
      </c>
      <c r="AA9" s="32">
        <v>190.22597861200001</v>
      </c>
      <c r="AB9" s="32">
        <v>11.840659860600001</v>
      </c>
    </row>
    <row r="10" spans="1:28" x14ac:dyDescent="0.25">
      <c r="A10" s="34">
        <v>11</v>
      </c>
      <c r="B10" t="s">
        <v>8</v>
      </c>
      <c r="C10" s="32">
        <v>0.52273996946900003</v>
      </c>
      <c r="D10" s="32">
        <v>4.2844418070099997E-2</v>
      </c>
      <c r="E10" s="32">
        <v>0.15511855455199999</v>
      </c>
      <c r="F10" s="32">
        <v>0</v>
      </c>
      <c r="G10" s="32">
        <v>0</v>
      </c>
      <c r="H10" s="32">
        <v>0</v>
      </c>
      <c r="I10" s="32">
        <v>5.0587241581800004</v>
      </c>
      <c r="J10" s="32">
        <v>0.15158026055599999</v>
      </c>
      <c r="K10" s="32">
        <v>2.1649484818800002</v>
      </c>
      <c r="L10" s="32">
        <v>1.28001671282E-2</v>
      </c>
      <c r="M10" s="32">
        <v>0</v>
      </c>
      <c r="N10" s="32">
        <v>1.7009823839200001E-2</v>
      </c>
      <c r="O10" s="32">
        <v>0</v>
      </c>
      <c r="P10" s="32">
        <v>0.49090932881600002</v>
      </c>
      <c r="Q10" s="32">
        <v>31.444875262299998</v>
      </c>
      <c r="R10" s="32">
        <v>0.15511879219999999</v>
      </c>
      <c r="S10" s="32">
        <v>5.0587261899999998</v>
      </c>
      <c r="T10" s="32">
        <v>1.70097713E-2</v>
      </c>
      <c r="U10" s="32">
        <v>41.098372939999997</v>
      </c>
      <c r="V10" s="32">
        <v>46.312484040000001</v>
      </c>
      <c r="W10" s="32">
        <v>0.103927344083</v>
      </c>
      <c r="X10" s="32">
        <v>2.68981467409</v>
      </c>
      <c r="Y10" s="32">
        <v>0</v>
      </c>
      <c r="Z10" s="32">
        <v>0.75164624586399997</v>
      </c>
      <c r="AA10" s="32">
        <v>46.3123520945</v>
      </c>
      <c r="AB10" s="32">
        <v>2.87918898095</v>
      </c>
    </row>
    <row r="11" spans="1:28" x14ac:dyDescent="0.25">
      <c r="A11" s="34">
        <v>12</v>
      </c>
      <c r="B11" t="s">
        <v>9</v>
      </c>
      <c r="C11" s="32">
        <v>125.962306235</v>
      </c>
      <c r="D11" s="32">
        <v>8.8491967361700006</v>
      </c>
      <c r="E11" s="32">
        <v>29.204708911499999</v>
      </c>
      <c r="F11" s="32">
        <v>0</v>
      </c>
      <c r="G11" s="32">
        <v>0</v>
      </c>
      <c r="H11" s="32">
        <v>0</v>
      </c>
      <c r="I11" s="32">
        <v>1123.9829687900001</v>
      </c>
      <c r="J11" s="32">
        <v>36.764964900999999</v>
      </c>
      <c r="K11" s="32">
        <v>523.25640764699995</v>
      </c>
      <c r="L11" s="32">
        <v>2.8991726440500001</v>
      </c>
      <c r="M11" s="32">
        <v>0</v>
      </c>
      <c r="N11" s="32">
        <v>4.1531482441899996</v>
      </c>
      <c r="O11" s="32">
        <v>0</v>
      </c>
      <c r="P11" s="32">
        <v>112.188125415</v>
      </c>
      <c r="Q11" s="32">
        <v>7423.2335709700001</v>
      </c>
      <c r="R11" s="32">
        <v>29.204674843500001</v>
      </c>
      <c r="S11" s="32">
        <v>1123.98422865</v>
      </c>
      <c r="T11" s="32">
        <v>4.1531463074100001</v>
      </c>
      <c r="U11" s="32">
        <v>9698.7427546899999</v>
      </c>
      <c r="V11" s="32">
        <v>10851.9269807</v>
      </c>
      <c r="W11" s="32">
        <v>21.466665600199999</v>
      </c>
      <c r="X11" s="32">
        <v>654.77409638699999</v>
      </c>
      <c r="Y11" s="32">
        <v>0</v>
      </c>
      <c r="Z11" s="32">
        <v>166.545319667</v>
      </c>
      <c r="AA11" s="32">
        <v>10851.9231545</v>
      </c>
      <c r="AB11" s="32">
        <v>652.21003967000001</v>
      </c>
    </row>
    <row r="12" spans="1:28" x14ac:dyDescent="0.25">
      <c r="A12" s="34">
        <v>13</v>
      </c>
      <c r="B12" t="s">
        <v>10</v>
      </c>
      <c r="C12" s="32">
        <v>80.720345047600006</v>
      </c>
      <c r="D12" s="32">
        <v>6.2930659115900003</v>
      </c>
      <c r="E12" s="32">
        <v>19.1149712673</v>
      </c>
      <c r="F12" s="32">
        <v>0</v>
      </c>
      <c r="G12" s="32">
        <v>0</v>
      </c>
      <c r="H12" s="32">
        <v>0</v>
      </c>
      <c r="I12" s="32">
        <v>709.16269849499997</v>
      </c>
      <c r="J12" s="32">
        <v>23.613094602899999</v>
      </c>
      <c r="K12" s="32">
        <v>335.82075983300001</v>
      </c>
      <c r="L12" s="32">
        <v>1.95738948506</v>
      </c>
      <c r="M12" s="32">
        <v>0</v>
      </c>
      <c r="N12" s="32">
        <v>2.6203754898999998</v>
      </c>
      <c r="O12" s="32">
        <v>0</v>
      </c>
      <c r="P12" s="32">
        <v>73.621745700299996</v>
      </c>
      <c r="Q12" s="32">
        <v>4891.9599412699999</v>
      </c>
      <c r="R12" s="32">
        <v>19.1149640752</v>
      </c>
      <c r="S12" s="32">
        <v>709.16256073099999</v>
      </c>
      <c r="T12" s="32">
        <v>2.620375959</v>
      </c>
      <c r="U12" s="32">
        <v>6368.2572241099997</v>
      </c>
      <c r="V12" s="32">
        <v>7096.5355946</v>
      </c>
      <c r="W12" s="32">
        <v>15.2650455494</v>
      </c>
      <c r="X12" s="32">
        <v>421.66176900599999</v>
      </c>
      <c r="Y12" s="32">
        <v>0</v>
      </c>
      <c r="Z12" s="32">
        <v>110.76153168</v>
      </c>
      <c r="AA12" s="32">
        <v>7096.5359443300003</v>
      </c>
      <c r="AB12" s="32">
        <v>425.88693062900001</v>
      </c>
    </row>
    <row r="13" spans="1:28" x14ac:dyDescent="0.25">
      <c r="A13" s="34">
        <v>16</v>
      </c>
      <c r="B13" t="s">
        <v>12</v>
      </c>
      <c r="C13" s="32">
        <v>15.517458015500001</v>
      </c>
      <c r="D13" s="32">
        <v>1.18869610266</v>
      </c>
      <c r="E13" s="32">
        <v>3.7656606900399998</v>
      </c>
      <c r="F13" s="32">
        <v>0</v>
      </c>
      <c r="G13" s="32">
        <v>0</v>
      </c>
      <c r="H13" s="32">
        <v>0</v>
      </c>
      <c r="I13" s="32">
        <v>120.887170888</v>
      </c>
      <c r="J13" s="32">
        <v>4.58676577624</v>
      </c>
      <c r="K13" s="32">
        <v>64.913905030600006</v>
      </c>
      <c r="L13" s="32">
        <v>0.37974527048700002</v>
      </c>
      <c r="M13" s="32">
        <v>0</v>
      </c>
      <c r="N13" s="32">
        <v>0.49997544115199999</v>
      </c>
      <c r="O13" s="32">
        <v>0</v>
      </c>
      <c r="P13" s="32">
        <v>13.8234914232</v>
      </c>
      <c r="Q13" s="32">
        <v>958.40788234599995</v>
      </c>
      <c r="R13" s="32">
        <v>3.7656644644699999</v>
      </c>
      <c r="S13" s="32">
        <v>120.886964435</v>
      </c>
      <c r="T13" s="32">
        <v>0.49997425809099999</v>
      </c>
      <c r="U13" s="32">
        <v>1240.3651619300001</v>
      </c>
      <c r="V13" s="32">
        <v>1365.01737172</v>
      </c>
      <c r="W13" s="32">
        <v>2.8833557055800001</v>
      </c>
      <c r="X13" s="32">
        <v>82.542135486199996</v>
      </c>
      <c r="Y13" s="32">
        <v>0</v>
      </c>
      <c r="Z13" s="32">
        <v>21.3790707904</v>
      </c>
      <c r="AA13" s="32">
        <v>1365.0171556400001</v>
      </c>
      <c r="AB13" s="32">
        <v>78.530410325299997</v>
      </c>
    </row>
    <row r="14" spans="1:28" x14ac:dyDescent="0.25">
      <c r="A14" s="34">
        <v>17</v>
      </c>
      <c r="B14" t="s">
        <v>13</v>
      </c>
      <c r="C14" s="32">
        <v>46.282148848299997</v>
      </c>
      <c r="D14" s="32">
        <v>3.75126832739</v>
      </c>
      <c r="E14" s="32">
        <v>11.485590031699999</v>
      </c>
      <c r="F14" s="32">
        <v>0</v>
      </c>
      <c r="G14" s="32">
        <v>0</v>
      </c>
      <c r="H14" s="32">
        <v>0</v>
      </c>
      <c r="I14" s="32">
        <v>413.26021583699998</v>
      </c>
      <c r="J14" s="32">
        <v>13.5234662485</v>
      </c>
      <c r="K14" s="32">
        <v>192.453502313</v>
      </c>
      <c r="L14" s="32">
        <v>1.14134220593</v>
      </c>
      <c r="M14" s="32">
        <v>0</v>
      </c>
      <c r="N14" s="32">
        <v>1.4962040916099999</v>
      </c>
      <c r="O14" s="32">
        <v>0</v>
      </c>
      <c r="P14" s="32">
        <v>42.7613423349</v>
      </c>
      <c r="Q14" s="32">
        <v>2823.31371932</v>
      </c>
      <c r="R14" s="32">
        <v>11.4855936886</v>
      </c>
      <c r="S14" s="32">
        <v>413.26028770699997</v>
      </c>
      <c r="T14" s="32">
        <v>1.4962039068799999</v>
      </c>
      <c r="U14" s="32">
        <v>3674.5484397199998</v>
      </c>
      <c r="V14" s="32">
        <v>4099.2918287399998</v>
      </c>
      <c r="W14" s="32">
        <v>9.0992902420299995</v>
      </c>
      <c r="X14" s="32">
        <v>241.368867889</v>
      </c>
      <c r="Y14" s="32">
        <v>0</v>
      </c>
      <c r="Z14" s="32">
        <v>64.719393077299998</v>
      </c>
      <c r="AA14" s="32">
        <v>4099.2906129399998</v>
      </c>
      <c r="AB14" s="32">
        <v>247.735416703</v>
      </c>
    </row>
    <row r="15" spans="1:28" x14ac:dyDescent="0.25">
      <c r="A15" s="34">
        <v>18</v>
      </c>
      <c r="B15" t="s">
        <v>14</v>
      </c>
      <c r="C15" s="32">
        <v>58.311766396899998</v>
      </c>
      <c r="D15" s="32">
        <v>4.2667704112899996</v>
      </c>
      <c r="E15" s="32">
        <v>12.9797825092</v>
      </c>
      <c r="F15" s="32">
        <v>0</v>
      </c>
      <c r="G15" s="32">
        <v>0</v>
      </c>
      <c r="H15" s="32">
        <v>0</v>
      </c>
      <c r="I15" s="32">
        <v>514.37288434100003</v>
      </c>
      <c r="J15" s="32">
        <v>17.0428677214</v>
      </c>
      <c r="K15" s="32">
        <v>242.43510891700001</v>
      </c>
      <c r="L15" s="32">
        <v>1.3705491457600001</v>
      </c>
      <c r="M15" s="32">
        <v>0</v>
      </c>
      <c r="N15" s="32">
        <v>1.9101575632600001</v>
      </c>
      <c r="O15" s="32">
        <v>0</v>
      </c>
      <c r="P15" s="32">
        <v>52.359936488700001</v>
      </c>
      <c r="Q15" s="32">
        <v>3477.2525963600001</v>
      </c>
      <c r="R15" s="32">
        <v>12.9798100635</v>
      </c>
      <c r="S15" s="32">
        <v>514.37277969900003</v>
      </c>
      <c r="T15" s="32">
        <v>1.9101590698199999</v>
      </c>
      <c r="U15" s="32">
        <v>4535.4858880700003</v>
      </c>
      <c r="V15" s="32">
        <v>5062.8385313799999</v>
      </c>
      <c r="W15" s="32">
        <v>10.350213717500001</v>
      </c>
      <c r="X15" s="32">
        <v>303.95495545099999</v>
      </c>
      <c r="Y15" s="32">
        <v>0</v>
      </c>
      <c r="Z15" s="32">
        <v>77.685589045699999</v>
      </c>
      <c r="AA15" s="32">
        <v>5062.8377110800002</v>
      </c>
      <c r="AB15" s="32">
        <v>303.55171357900002</v>
      </c>
    </row>
    <row r="16" spans="1:28" x14ac:dyDescent="0.25">
      <c r="A16" s="34">
        <v>19</v>
      </c>
      <c r="B16" t="s">
        <v>15</v>
      </c>
      <c r="C16" s="32">
        <v>20.452163738700001</v>
      </c>
      <c r="D16" s="32">
        <v>1.5443118064900001</v>
      </c>
      <c r="E16" s="32">
        <v>5.3186332434499999</v>
      </c>
      <c r="F16" s="32">
        <v>0</v>
      </c>
      <c r="G16" s="32">
        <v>0</v>
      </c>
      <c r="H16" s="32">
        <v>0</v>
      </c>
      <c r="I16" s="32">
        <v>156.31634357300001</v>
      </c>
      <c r="J16" s="32">
        <v>6.0543981047499997</v>
      </c>
      <c r="K16" s="32">
        <v>85.621820801599995</v>
      </c>
      <c r="L16" s="32">
        <v>0.49843844068900001</v>
      </c>
      <c r="M16" s="32">
        <v>0</v>
      </c>
      <c r="N16" s="32">
        <v>0.65948520614899997</v>
      </c>
      <c r="O16" s="32">
        <v>0</v>
      </c>
      <c r="P16" s="32">
        <v>18.097289010600001</v>
      </c>
      <c r="Q16" s="32">
        <v>1263.3936655</v>
      </c>
      <c r="R16" s="32">
        <v>5.31863333086</v>
      </c>
      <c r="S16" s="32">
        <v>156.31625429900001</v>
      </c>
      <c r="T16" s="32">
        <v>0.65948493782299999</v>
      </c>
      <c r="U16" s="32">
        <v>1634.0268794799999</v>
      </c>
      <c r="V16" s="32">
        <v>1795.6608831200001</v>
      </c>
      <c r="W16" s="32">
        <v>3.7459624733000001</v>
      </c>
      <c r="X16" s="32">
        <v>109.060983776</v>
      </c>
      <c r="Y16" s="32">
        <v>0</v>
      </c>
      <c r="Z16" s="32">
        <v>28.370915013600001</v>
      </c>
      <c r="AA16" s="32">
        <v>1795.6621163699999</v>
      </c>
      <c r="AB16" s="32">
        <v>102.53781711800001</v>
      </c>
    </row>
    <row r="17" spans="1:28" x14ac:dyDescent="0.25">
      <c r="A17" s="34">
        <v>20</v>
      </c>
      <c r="B17" t="s">
        <v>16</v>
      </c>
      <c r="C17" s="32">
        <v>22.889183367600001</v>
      </c>
      <c r="D17" s="32">
        <v>1.6684174511300001</v>
      </c>
      <c r="E17" s="32">
        <v>6.1325705079799997</v>
      </c>
      <c r="F17" s="32">
        <v>0</v>
      </c>
      <c r="G17" s="32">
        <v>0</v>
      </c>
      <c r="H17" s="32">
        <v>0</v>
      </c>
      <c r="I17" s="32">
        <v>175.89181717700001</v>
      </c>
      <c r="J17" s="32">
        <v>6.7711720629499998</v>
      </c>
      <c r="K17" s="32">
        <v>95.779306120000001</v>
      </c>
      <c r="L17" s="32">
        <v>0.54831238421200001</v>
      </c>
      <c r="M17" s="32">
        <v>0</v>
      </c>
      <c r="N17" s="32">
        <v>0.74207277716800002</v>
      </c>
      <c r="O17" s="32">
        <v>0</v>
      </c>
      <c r="P17" s="32">
        <v>20.084818352900001</v>
      </c>
      <c r="Q17" s="32">
        <v>1401.18851277</v>
      </c>
      <c r="R17" s="32">
        <v>6.13256864416</v>
      </c>
      <c r="S17" s="32">
        <v>175.89179540500001</v>
      </c>
      <c r="T17" s="32">
        <v>0.74207238399499997</v>
      </c>
      <c r="U17" s="32">
        <v>1814.19636586</v>
      </c>
      <c r="V17" s="32">
        <v>1996.2193643000001</v>
      </c>
      <c r="W17" s="32">
        <v>4.0470725288400002</v>
      </c>
      <c r="X17" s="32">
        <v>121.872014052</v>
      </c>
      <c r="Y17" s="32">
        <v>0</v>
      </c>
      <c r="Z17" s="32">
        <v>31.546549929000001</v>
      </c>
      <c r="AA17" s="32">
        <v>1996.2203273</v>
      </c>
      <c r="AB17" s="32">
        <v>113.964008601</v>
      </c>
    </row>
    <row r="18" spans="1:28" x14ac:dyDescent="0.25">
      <c r="A18" s="34">
        <v>21</v>
      </c>
      <c r="B18" t="s">
        <v>17</v>
      </c>
      <c r="C18" s="32">
        <v>31.932564554199999</v>
      </c>
      <c r="D18" s="32">
        <v>2.4588154144500001</v>
      </c>
      <c r="E18" s="32">
        <v>7.0758005988199999</v>
      </c>
      <c r="F18" s="32">
        <v>0</v>
      </c>
      <c r="G18" s="32">
        <v>0</v>
      </c>
      <c r="H18" s="32">
        <v>0</v>
      </c>
      <c r="I18" s="32">
        <v>280.13789906699998</v>
      </c>
      <c r="J18" s="32">
        <v>9.3414090402699994</v>
      </c>
      <c r="K18" s="32">
        <v>132.845463806</v>
      </c>
      <c r="L18" s="32">
        <v>0.76981360490700002</v>
      </c>
      <c r="M18" s="32">
        <v>0</v>
      </c>
      <c r="N18" s="32">
        <v>1.03813134939</v>
      </c>
      <c r="O18" s="32">
        <v>0</v>
      </c>
      <c r="P18" s="32">
        <v>29.023749095599999</v>
      </c>
      <c r="Q18" s="32">
        <v>1929.7850861899999</v>
      </c>
      <c r="R18" s="32">
        <v>7.0757990145700003</v>
      </c>
      <c r="S18" s="32">
        <v>280.13806287199998</v>
      </c>
      <c r="T18" s="32">
        <v>1.0381319367999999</v>
      </c>
      <c r="U18" s="32">
        <v>2512.9187832799998</v>
      </c>
      <c r="V18" s="32">
        <v>2800.1308073999999</v>
      </c>
      <c r="W18" s="32">
        <v>5.9643659333199999</v>
      </c>
      <c r="X18" s="32">
        <v>166.79381818100001</v>
      </c>
      <c r="Y18" s="32">
        <v>0</v>
      </c>
      <c r="Z18" s="32">
        <v>43.236918043199999</v>
      </c>
      <c r="AA18" s="32">
        <v>2800.13036728</v>
      </c>
      <c r="AB18" s="32">
        <v>167.91280661600001</v>
      </c>
    </row>
    <row r="19" spans="1:28" x14ac:dyDescent="0.25">
      <c r="A19" s="34">
        <v>22</v>
      </c>
      <c r="B19" t="s">
        <v>18</v>
      </c>
      <c r="C19" s="32">
        <v>40.0105370757</v>
      </c>
      <c r="D19" s="32">
        <v>2.9232426293399998</v>
      </c>
      <c r="E19" s="32">
        <v>9.4602666834499995</v>
      </c>
      <c r="F19" s="32">
        <v>0</v>
      </c>
      <c r="G19" s="32">
        <v>0</v>
      </c>
      <c r="H19" s="32">
        <v>0</v>
      </c>
      <c r="I19" s="32">
        <v>355.02605716699998</v>
      </c>
      <c r="J19" s="32">
        <v>11.6875668772</v>
      </c>
      <c r="K19" s="32">
        <v>166.29743489000001</v>
      </c>
      <c r="L19" s="32">
        <v>0.93886502463199994</v>
      </c>
      <c r="M19" s="32">
        <v>0</v>
      </c>
      <c r="N19" s="32">
        <v>1.3118309693100001</v>
      </c>
      <c r="O19" s="32">
        <v>0</v>
      </c>
      <c r="P19" s="32">
        <v>35.947494961099999</v>
      </c>
      <c r="Q19" s="32">
        <v>2382.2995446</v>
      </c>
      <c r="R19" s="32">
        <v>9.4602496113200001</v>
      </c>
      <c r="S19" s="32">
        <v>355.026077461</v>
      </c>
      <c r="T19" s="32">
        <v>1.31183162589</v>
      </c>
      <c r="U19" s="32">
        <v>3108.33599585</v>
      </c>
      <c r="V19" s="32">
        <v>3472.8257655500001</v>
      </c>
      <c r="W19" s="32">
        <v>7.0911373251800001</v>
      </c>
      <c r="X19" s="32">
        <v>208.35448176899999</v>
      </c>
      <c r="Y19" s="32">
        <v>0</v>
      </c>
      <c r="Z19" s="32">
        <v>53.722925038900001</v>
      </c>
      <c r="AA19" s="32">
        <v>3472.8229035899999</v>
      </c>
      <c r="AB19" s="32">
        <v>208.59998864299999</v>
      </c>
    </row>
    <row r="20" spans="1:28" x14ac:dyDescent="0.25">
      <c r="A20" s="34">
        <v>23</v>
      </c>
      <c r="B20" t="s">
        <v>19</v>
      </c>
      <c r="C20" s="32">
        <v>3.7196012008600001</v>
      </c>
      <c r="D20" s="32">
        <v>0.337060023589</v>
      </c>
      <c r="E20" s="32">
        <v>0.90016467095599995</v>
      </c>
      <c r="F20" s="32">
        <v>0</v>
      </c>
      <c r="G20" s="32">
        <v>0</v>
      </c>
      <c r="H20" s="32">
        <v>0</v>
      </c>
      <c r="I20" s="32">
        <v>31.8357988076</v>
      </c>
      <c r="J20" s="32">
        <v>1.0921053700200001</v>
      </c>
      <c r="K20" s="32">
        <v>15.512683486</v>
      </c>
      <c r="L20" s="32">
        <v>9.7725349991300003E-2</v>
      </c>
      <c r="M20" s="32">
        <v>0</v>
      </c>
      <c r="N20" s="32">
        <v>0.117634165625</v>
      </c>
      <c r="O20" s="32">
        <v>0</v>
      </c>
      <c r="P20" s="32">
        <v>3.52324944153</v>
      </c>
      <c r="Q20" s="32">
        <v>235.62601534199999</v>
      </c>
      <c r="R20" s="32">
        <v>0.90016217722400005</v>
      </c>
      <c r="S20" s="32">
        <v>31.8358026294</v>
      </c>
      <c r="T20" s="32">
        <v>0.117634068078</v>
      </c>
      <c r="U20" s="32">
        <v>305.02580275999998</v>
      </c>
      <c r="V20" s="32">
        <v>337.76247121400002</v>
      </c>
      <c r="W20" s="32">
        <v>0.817543896346</v>
      </c>
      <c r="X20" s="32">
        <v>19.586310404999999</v>
      </c>
      <c r="Y20" s="32">
        <v>0</v>
      </c>
      <c r="Z20" s="32">
        <v>5.4000341330700001</v>
      </c>
      <c r="AA20" s="32">
        <v>337.76273046400001</v>
      </c>
      <c r="AB20" s="32">
        <v>20.2249644716</v>
      </c>
    </row>
    <row r="21" spans="1:28" x14ac:dyDescent="0.25">
      <c r="A21" s="34">
        <v>24</v>
      </c>
      <c r="B21" t="s">
        <v>20</v>
      </c>
      <c r="C21" s="32">
        <v>16.191651395099999</v>
      </c>
      <c r="D21" s="32">
        <v>1.1900219198299999</v>
      </c>
      <c r="E21" s="32">
        <v>4.32982370659</v>
      </c>
      <c r="F21" s="32">
        <v>0</v>
      </c>
      <c r="G21" s="32">
        <v>0</v>
      </c>
      <c r="H21" s="32">
        <v>0</v>
      </c>
      <c r="I21" s="32">
        <v>152.98738975699999</v>
      </c>
      <c r="J21" s="32">
        <v>4.70195266117</v>
      </c>
      <c r="K21" s="32">
        <v>67.087999773600004</v>
      </c>
      <c r="L21" s="32">
        <v>0.37712555752100002</v>
      </c>
      <c r="M21" s="32">
        <v>0</v>
      </c>
      <c r="N21" s="32">
        <v>0.53373262675499999</v>
      </c>
      <c r="O21" s="32">
        <v>0</v>
      </c>
      <c r="P21" s="32">
        <v>14.7232557947</v>
      </c>
      <c r="Q21" s="32">
        <v>952.67562905299997</v>
      </c>
      <c r="R21" s="32">
        <v>4.3298240646200004</v>
      </c>
      <c r="S21" s="32">
        <v>152.98753102000001</v>
      </c>
      <c r="T21" s="32">
        <v>0.53373278652199996</v>
      </c>
      <c r="U21" s="32">
        <v>1247.31228431</v>
      </c>
      <c r="V21" s="32">
        <v>1404.6309580499999</v>
      </c>
      <c r="W21" s="32">
        <v>2.8867671775699999</v>
      </c>
      <c r="X21" s="32">
        <v>83.444805580700006</v>
      </c>
      <c r="Y21" s="32">
        <v>0</v>
      </c>
      <c r="Z21" s="32">
        <v>22.121973265099999</v>
      </c>
      <c r="AA21" s="32">
        <v>1404.6310976</v>
      </c>
      <c r="AB21" s="32">
        <v>86.280247905899998</v>
      </c>
    </row>
    <row r="22" spans="1:28" x14ac:dyDescent="0.25">
      <c r="A22" s="34">
        <v>25</v>
      </c>
      <c r="B22" t="s">
        <v>130</v>
      </c>
      <c r="C22" s="32">
        <v>7.3700843577299997</v>
      </c>
      <c r="D22" s="32">
        <v>0.59991918696799995</v>
      </c>
      <c r="E22" s="32">
        <v>2.1671538163099999</v>
      </c>
      <c r="F22" s="32">
        <v>0</v>
      </c>
      <c r="G22" s="32">
        <v>0</v>
      </c>
      <c r="H22" s="32">
        <v>0</v>
      </c>
      <c r="I22" s="32">
        <v>71.402523540800004</v>
      </c>
      <c r="J22" s="32">
        <v>2.1367443365900001</v>
      </c>
      <c r="K22" s="32">
        <v>30.519966646299999</v>
      </c>
      <c r="L22" s="32">
        <v>0.17980309645000001</v>
      </c>
      <c r="M22" s="32">
        <v>0</v>
      </c>
      <c r="N22" s="32">
        <v>0.240089132797</v>
      </c>
      <c r="O22" s="32">
        <v>0</v>
      </c>
      <c r="P22" s="32">
        <v>6.9099389575999997</v>
      </c>
      <c r="Q22" s="32">
        <v>442.426170625</v>
      </c>
      <c r="R22" s="32">
        <v>2.1671560418000002</v>
      </c>
      <c r="S22" s="32">
        <v>71.402437932599994</v>
      </c>
      <c r="T22" s="32">
        <v>0.24008927143700001</v>
      </c>
      <c r="U22" s="32">
        <v>578.41608395699996</v>
      </c>
      <c r="V22" s="32">
        <v>651.98624485400001</v>
      </c>
      <c r="W22" s="32">
        <v>1.45522314521</v>
      </c>
      <c r="X22" s="32">
        <v>37.909063634900001</v>
      </c>
      <c r="Y22" s="32">
        <v>0</v>
      </c>
      <c r="Z22" s="32">
        <v>10.5561650894</v>
      </c>
      <c r="AA22" s="32">
        <v>651.98609294599999</v>
      </c>
      <c r="AB22" s="32">
        <v>40.542291002799999</v>
      </c>
    </row>
    <row r="23" spans="1:28" x14ac:dyDescent="0.25">
      <c r="A23" s="34">
        <v>26</v>
      </c>
      <c r="B23" t="s">
        <v>22</v>
      </c>
      <c r="C23" s="32">
        <v>91.538840771599993</v>
      </c>
      <c r="D23" s="32">
        <v>6.3276541555500003</v>
      </c>
      <c r="E23" s="32">
        <v>21.1026817901</v>
      </c>
      <c r="F23" s="32">
        <v>0</v>
      </c>
      <c r="G23" s="32">
        <v>0</v>
      </c>
      <c r="H23" s="32">
        <v>0</v>
      </c>
      <c r="I23" s="32">
        <v>812.73229014699996</v>
      </c>
      <c r="J23" s="32">
        <v>26.727102926200001</v>
      </c>
      <c r="K23" s="32">
        <v>380.31354873200002</v>
      </c>
      <c r="L23" s="32">
        <v>2.0928951629700001</v>
      </c>
      <c r="M23" s="32">
        <v>0</v>
      </c>
      <c r="N23" s="32">
        <v>3.0229997656399998</v>
      </c>
      <c r="O23" s="32">
        <v>0</v>
      </c>
      <c r="P23" s="32">
        <v>81.142160896199997</v>
      </c>
      <c r="Q23" s="32">
        <v>5380.5419414600001</v>
      </c>
      <c r="R23" s="32">
        <v>21.1026911497</v>
      </c>
      <c r="S23" s="32">
        <v>812.73137470799998</v>
      </c>
      <c r="T23" s="32">
        <v>3.02300110401</v>
      </c>
      <c r="U23" s="32">
        <v>7030.7327148300001</v>
      </c>
      <c r="V23" s="32">
        <v>7864.5653203000002</v>
      </c>
      <c r="W23" s="32">
        <v>15.349945114400001</v>
      </c>
      <c r="X23" s="32">
        <v>476.06655884999998</v>
      </c>
      <c r="Y23" s="32">
        <v>0</v>
      </c>
      <c r="Z23" s="32">
        <v>120.366923465</v>
      </c>
      <c r="AA23" s="32">
        <v>7864.56609828</v>
      </c>
      <c r="AB23" s="32">
        <v>471.52047016900002</v>
      </c>
    </row>
    <row r="24" spans="1:28" x14ac:dyDescent="0.25">
      <c r="A24" s="34">
        <v>27</v>
      </c>
      <c r="B24" t="s">
        <v>23</v>
      </c>
      <c r="C24" s="32">
        <v>52.494952553600001</v>
      </c>
      <c r="D24" s="32">
        <v>3.9622854195100001</v>
      </c>
      <c r="E24" s="32">
        <v>13.8578468607</v>
      </c>
      <c r="F24" s="32">
        <v>0</v>
      </c>
      <c r="G24" s="32">
        <v>0</v>
      </c>
      <c r="H24" s="32">
        <v>0</v>
      </c>
      <c r="I24" s="32">
        <v>514.55482893199996</v>
      </c>
      <c r="J24" s="32">
        <v>15.191058136800001</v>
      </c>
      <c r="K24" s="32">
        <v>217.119589429</v>
      </c>
      <c r="L24" s="32">
        <v>1.2307268867100001</v>
      </c>
      <c r="M24" s="32">
        <v>0</v>
      </c>
      <c r="N24" s="32">
        <v>1.73017780126</v>
      </c>
      <c r="O24" s="32">
        <v>0</v>
      </c>
      <c r="P24" s="32">
        <v>48.364555594700001</v>
      </c>
      <c r="Q24" s="32">
        <v>3082.8095732900001</v>
      </c>
      <c r="R24" s="32">
        <v>13.8578390407</v>
      </c>
      <c r="S24" s="32">
        <v>514.555905725</v>
      </c>
      <c r="T24" s="32">
        <v>1.73017684086</v>
      </c>
      <c r="U24" s="32">
        <v>4042.6611213199999</v>
      </c>
      <c r="V24" s="32">
        <v>4571.0751393199998</v>
      </c>
      <c r="W24" s="32">
        <v>9.6117126665400008</v>
      </c>
      <c r="X24" s="32">
        <v>268.926011797</v>
      </c>
      <c r="Y24" s="32">
        <v>0</v>
      </c>
      <c r="Z24" s="32">
        <v>72.019752186999995</v>
      </c>
      <c r="AA24" s="32">
        <v>4571.0736418799997</v>
      </c>
      <c r="AB24" s="32">
        <v>284.92573814299999</v>
      </c>
    </row>
    <row r="25" spans="1:28" x14ac:dyDescent="0.25">
      <c r="A25" s="34">
        <v>28</v>
      </c>
      <c r="B25" t="s">
        <v>24</v>
      </c>
      <c r="C25" s="32">
        <v>35.129378449000001</v>
      </c>
      <c r="D25" s="32">
        <v>2.5680012432299999</v>
      </c>
      <c r="E25" s="32">
        <v>8.1352588912100003</v>
      </c>
      <c r="F25" s="32">
        <v>0</v>
      </c>
      <c r="G25" s="32">
        <v>0</v>
      </c>
      <c r="H25" s="32">
        <v>0</v>
      </c>
      <c r="I25" s="32">
        <v>311.66836518299999</v>
      </c>
      <c r="J25" s="32">
        <v>10.261835015999999</v>
      </c>
      <c r="K25" s="32">
        <v>146.010765588</v>
      </c>
      <c r="L25" s="32">
        <v>0.82454794789300001</v>
      </c>
      <c r="M25" s="32">
        <v>0</v>
      </c>
      <c r="N25" s="32">
        <v>1.15162302603</v>
      </c>
      <c r="O25" s="32">
        <v>0</v>
      </c>
      <c r="P25" s="32">
        <v>31.565861404</v>
      </c>
      <c r="Q25" s="32">
        <v>2091.93894443</v>
      </c>
      <c r="R25" s="32">
        <v>8.1352602908100007</v>
      </c>
      <c r="S25" s="32">
        <v>311.66833930899998</v>
      </c>
      <c r="T25" s="32">
        <v>1.15162300165</v>
      </c>
      <c r="U25" s="32">
        <v>2729.47172899</v>
      </c>
      <c r="V25" s="32">
        <v>3049.2700347800001</v>
      </c>
      <c r="W25" s="32">
        <v>6.2294000046300004</v>
      </c>
      <c r="X25" s="32">
        <v>182.940461285</v>
      </c>
      <c r="Y25" s="32">
        <v>0</v>
      </c>
      <c r="Z25" s="32">
        <v>47.0347520089</v>
      </c>
      <c r="AA25" s="32">
        <v>3049.2732858899999</v>
      </c>
      <c r="AB25" s="32">
        <v>183.16908016100001</v>
      </c>
    </row>
    <row r="26" spans="1:28" x14ac:dyDescent="0.25">
      <c r="A26" s="34">
        <v>29</v>
      </c>
      <c r="B26" t="s">
        <v>25</v>
      </c>
      <c r="C26" s="32">
        <v>35.826792511000001</v>
      </c>
      <c r="D26" s="32">
        <v>3.2678827182700001</v>
      </c>
      <c r="E26" s="32">
        <v>9.2574326590799991</v>
      </c>
      <c r="F26" s="32">
        <v>0</v>
      </c>
      <c r="G26" s="32">
        <v>0</v>
      </c>
      <c r="H26" s="32">
        <v>0</v>
      </c>
      <c r="I26" s="32">
        <v>267.95617903900001</v>
      </c>
      <c r="J26" s="32">
        <v>10.6405613035</v>
      </c>
      <c r="K26" s="32">
        <v>150.34204341899999</v>
      </c>
      <c r="L26" s="32">
        <v>0.96130109321599999</v>
      </c>
      <c r="M26" s="32">
        <v>0</v>
      </c>
      <c r="N26" s="32">
        <v>1.1192984179900001</v>
      </c>
      <c r="O26" s="32">
        <v>0</v>
      </c>
      <c r="P26" s="32">
        <v>33.336502410500003</v>
      </c>
      <c r="Q26" s="32">
        <v>2329.0649179799998</v>
      </c>
      <c r="R26" s="32">
        <v>9.25742905189</v>
      </c>
      <c r="S26" s="32">
        <v>267.955808655</v>
      </c>
      <c r="T26" s="32">
        <v>1.11929877369</v>
      </c>
      <c r="U26" s="32">
        <v>2995.0849472599998</v>
      </c>
      <c r="V26" s="32">
        <v>3272.2941442400002</v>
      </c>
      <c r="W26" s="32">
        <v>7.9260733228099998</v>
      </c>
      <c r="X26" s="32">
        <v>192.498853172</v>
      </c>
      <c r="Y26" s="32">
        <v>0</v>
      </c>
      <c r="Z26" s="32">
        <v>52.959506929699998</v>
      </c>
      <c r="AA26" s="32">
        <v>3272.2963380400001</v>
      </c>
      <c r="AB26" s="32">
        <v>187.608317239</v>
      </c>
    </row>
    <row r="27" spans="1:28" x14ac:dyDescent="0.25">
      <c r="A27" s="34">
        <v>30</v>
      </c>
      <c r="B27" t="s">
        <v>26</v>
      </c>
      <c r="C27" s="32">
        <v>7.8981607675000003</v>
      </c>
      <c r="D27" s="32">
        <v>0.59832030598899999</v>
      </c>
      <c r="E27" s="32">
        <v>1.8958164472600001</v>
      </c>
      <c r="F27" s="32">
        <v>0</v>
      </c>
      <c r="G27" s="32">
        <v>0</v>
      </c>
      <c r="H27" s="32">
        <v>0</v>
      </c>
      <c r="I27" s="32">
        <v>61.634038035300001</v>
      </c>
      <c r="J27" s="32">
        <v>2.3340687274900001</v>
      </c>
      <c r="K27" s="32">
        <v>33.0351432856</v>
      </c>
      <c r="L27" s="32">
        <v>0.19221795539200001</v>
      </c>
      <c r="M27" s="32">
        <v>0</v>
      </c>
      <c r="N27" s="32">
        <v>0.25491126180200002</v>
      </c>
      <c r="O27" s="32">
        <v>0</v>
      </c>
      <c r="P27" s="32">
        <v>7.0170823556500004</v>
      </c>
      <c r="Q27" s="32">
        <v>486.37676089600001</v>
      </c>
      <c r="R27" s="32">
        <v>1.8958162301299999</v>
      </c>
      <c r="S27" s="32">
        <v>61.634012802400001</v>
      </c>
      <c r="T27" s="32">
        <v>0.25491104498599998</v>
      </c>
      <c r="U27" s="32">
        <v>629.696961837</v>
      </c>
      <c r="V27" s="32">
        <v>693.22710768699994</v>
      </c>
      <c r="W27" s="32">
        <v>1.4513213736599999</v>
      </c>
      <c r="X27" s="32">
        <v>41.991871931799999</v>
      </c>
      <c r="Y27" s="32">
        <v>0</v>
      </c>
      <c r="Z27" s="32">
        <v>10.824481372899999</v>
      </c>
      <c r="AA27" s="32">
        <v>693.22626650899997</v>
      </c>
      <c r="AB27" s="32">
        <v>39.882601840500001</v>
      </c>
    </row>
    <row r="28" spans="1:28" x14ac:dyDescent="0.25">
      <c r="A28" s="34">
        <v>31</v>
      </c>
      <c r="B28" t="s">
        <v>27</v>
      </c>
      <c r="C28" s="32">
        <v>13.602168990699999</v>
      </c>
      <c r="D28" s="32">
        <v>1.03989804068</v>
      </c>
      <c r="E28" s="32">
        <v>3.5299904627599998</v>
      </c>
      <c r="F28" s="32">
        <v>0</v>
      </c>
      <c r="G28" s="32">
        <v>0</v>
      </c>
      <c r="H28" s="32">
        <v>0</v>
      </c>
      <c r="I28" s="32">
        <v>103.76183207</v>
      </c>
      <c r="J28" s="32">
        <v>4.0276090281699997</v>
      </c>
      <c r="K28" s="32">
        <v>56.954327577000001</v>
      </c>
      <c r="L28" s="32">
        <v>0.33353431014899998</v>
      </c>
      <c r="M28" s="32">
        <v>0</v>
      </c>
      <c r="N28" s="32">
        <v>0.43776228255999999</v>
      </c>
      <c r="O28" s="32">
        <v>0</v>
      </c>
      <c r="P28" s="32">
        <v>12.072145282299999</v>
      </c>
      <c r="Q28" s="32">
        <v>842.97968220400003</v>
      </c>
      <c r="R28" s="32">
        <v>3.5299855344400002</v>
      </c>
      <c r="S28" s="32">
        <v>103.76170901899999</v>
      </c>
      <c r="T28" s="32">
        <v>0.43776130680399999</v>
      </c>
      <c r="U28" s="32">
        <v>1089.85708875</v>
      </c>
      <c r="V28" s="32">
        <v>1197.1493826599999</v>
      </c>
      <c r="W28" s="32">
        <v>2.5224144382200002</v>
      </c>
      <c r="X28" s="32">
        <v>72.572906954600001</v>
      </c>
      <c r="Y28" s="32">
        <v>0</v>
      </c>
      <c r="Z28" s="32">
        <v>18.938622536699999</v>
      </c>
      <c r="AA28" s="32">
        <v>1197.14861068</v>
      </c>
      <c r="AB28" s="32">
        <v>68.364510733800003</v>
      </c>
    </row>
    <row r="29" spans="1:28" x14ac:dyDescent="0.25">
      <c r="A29" s="34">
        <v>32</v>
      </c>
      <c r="B29" t="s">
        <v>28</v>
      </c>
      <c r="C29" s="32">
        <v>6.2606595174099997</v>
      </c>
      <c r="D29" s="32">
        <v>0.459254765028</v>
      </c>
      <c r="E29" s="32">
        <v>1.7979534438</v>
      </c>
      <c r="F29" s="32">
        <v>0</v>
      </c>
      <c r="G29" s="32">
        <v>0</v>
      </c>
      <c r="H29" s="32">
        <v>0</v>
      </c>
      <c r="I29" s="32">
        <v>32.342133344200001</v>
      </c>
      <c r="J29" s="32">
        <v>1.9037086196699999</v>
      </c>
      <c r="K29" s="32">
        <v>26.590025153799999</v>
      </c>
      <c r="L29" s="32">
        <v>0.15757118188700001</v>
      </c>
      <c r="M29" s="32">
        <v>0</v>
      </c>
      <c r="N29" s="32">
        <v>0.19772653554</v>
      </c>
      <c r="O29" s="32">
        <v>0</v>
      </c>
      <c r="P29" s="32">
        <v>5.21894390877</v>
      </c>
      <c r="Q29" s="32">
        <v>407.43290869800001</v>
      </c>
      <c r="R29" s="32">
        <v>1.7979507696599999</v>
      </c>
      <c r="S29" s="32">
        <v>32.342054273000002</v>
      </c>
      <c r="T29" s="32">
        <v>0.19772687053900001</v>
      </c>
      <c r="U29" s="32">
        <v>519.20097695699997</v>
      </c>
      <c r="V29" s="32">
        <v>553.34057695199999</v>
      </c>
      <c r="W29" s="32">
        <v>1.11392188149</v>
      </c>
      <c r="X29" s="32">
        <v>34.965253042699999</v>
      </c>
      <c r="Y29" s="32">
        <v>0</v>
      </c>
      <c r="Z29" s="32">
        <v>8.8883023762400004</v>
      </c>
      <c r="AA29" s="32">
        <v>553.34055243299997</v>
      </c>
      <c r="AB29" s="32">
        <v>28.001110064500001</v>
      </c>
    </row>
    <row r="30" spans="1:28" x14ac:dyDescent="0.25">
      <c r="A30" s="34">
        <v>33</v>
      </c>
      <c r="B30" t="s">
        <v>29</v>
      </c>
      <c r="C30" s="32">
        <v>3.3580085078400002</v>
      </c>
      <c r="D30" s="32">
        <v>0.25888653100800002</v>
      </c>
      <c r="E30" s="32">
        <v>0.85424586750499998</v>
      </c>
      <c r="F30" s="32">
        <v>0</v>
      </c>
      <c r="G30" s="32">
        <v>0</v>
      </c>
      <c r="H30" s="32">
        <v>0</v>
      </c>
      <c r="I30" s="32">
        <v>30.634102931000001</v>
      </c>
      <c r="J30" s="32">
        <v>0.97881737308600003</v>
      </c>
      <c r="K30" s="32">
        <v>13.943293543099999</v>
      </c>
      <c r="L30" s="32">
        <v>8.0512186546099998E-2</v>
      </c>
      <c r="M30" s="32">
        <v>0</v>
      </c>
      <c r="N30" s="32">
        <v>0.109582611759</v>
      </c>
      <c r="O30" s="32">
        <v>0</v>
      </c>
      <c r="P30" s="32">
        <v>3.0725106335399999</v>
      </c>
      <c r="Q30" s="32">
        <v>201.39825655499999</v>
      </c>
      <c r="R30" s="32">
        <v>0.85424558767299996</v>
      </c>
      <c r="S30" s="32">
        <v>30.6340651173</v>
      </c>
      <c r="T30" s="32">
        <v>0.109582719308</v>
      </c>
      <c r="U30" s="32">
        <v>262.799554091</v>
      </c>
      <c r="V30" s="32">
        <v>294.287560584</v>
      </c>
      <c r="W30" s="32">
        <v>0.62798839592900002</v>
      </c>
      <c r="X30" s="32">
        <v>17.429155471200001</v>
      </c>
      <c r="Y30" s="32">
        <v>0</v>
      </c>
      <c r="Z30" s="32">
        <v>4.6306644923600002</v>
      </c>
      <c r="AA30" s="32">
        <v>294.28752159999999</v>
      </c>
      <c r="AB30" s="32">
        <v>17.8829400284</v>
      </c>
    </row>
    <row r="31" spans="1:28" x14ac:dyDescent="0.25">
      <c r="A31" s="34">
        <v>34</v>
      </c>
      <c r="B31" t="s">
        <v>30</v>
      </c>
      <c r="C31" s="32">
        <v>11.183874165800001</v>
      </c>
      <c r="D31" s="32">
        <v>0.87081375445099996</v>
      </c>
      <c r="E31" s="32">
        <v>3.30899198507</v>
      </c>
      <c r="F31" s="32">
        <v>0</v>
      </c>
      <c r="G31" s="32">
        <v>0</v>
      </c>
      <c r="H31" s="32">
        <v>0</v>
      </c>
      <c r="I31" s="32">
        <v>109.141365889</v>
      </c>
      <c r="J31" s="32">
        <v>3.2388361542599999</v>
      </c>
      <c r="K31" s="32">
        <v>46.279346819899999</v>
      </c>
      <c r="L31" s="32">
        <v>0.266488431202</v>
      </c>
      <c r="M31" s="32">
        <v>0</v>
      </c>
      <c r="N31" s="32">
        <v>0.36698510062200002</v>
      </c>
      <c r="O31" s="32">
        <v>0</v>
      </c>
      <c r="P31" s="32">
        <v>10.3770821525</v>
      </c>
      <c r="Q31" s="32">
        <v>662.69349883200005</v>
      </c>
      <c r="R31" s="32">
        <v>3.3089965003400001</v>
      </c>
      <c r="S31" s="32">
        <v>109.141499076</v>
      </c>
      <c r="T31" s="32">
        <v>0.36698523903199998</v>
      </c>
      <c r="U31" s="32">
        <v>867.90041385699999</v>
      </c>
      <c r="V31" s="32">
        <v>980.35181780899995</v>
      </c>
      <c r="W31" s="32">
        <v>2.1123828976099999</v>
      </c>
      <c r="X31" s="32">
        <v>57.387229906100004</v>
      </c>
      <c r="Y31" s="32">
        <v>0</v>
      </c>
      <c r="Z31" s="32">
        <v>15.799780892499999</v>
      </c>
      <c r="AA31" s="32">
        <v>980.35171687399998</v>
      </c>
      <c r="AB31" s="32">
        <v>61.032366311700002</v>
      </c>
    </row>
    <row r="32" spans="1:28" x14ac:dyDescent="0.25">
      <c r="A32" s="34">
        <v>35</v>
      </c>
      <c r="B32" t="s">
        <v>31</v>
      </c>
      <c r="C32" s="32">
        <v>19.153101471999999</v>
      </c>
      <c r="D32" s="32">
        <v>1.4848532298599999</v>
      </c>
      <c r="E32" s="32">
        <v>4.9301402027899996</v>
      </c>
      <c r="F32" s="32">
        <v>0</v>
      </c>
      <c r="G32" s="32">
        <v>0</v>
      </c>
      <c r="H32" s="32">
        <v>0</v>
      </c>
      <c r="I32" s="32">
        <v>145.78231294099999</v>
      </c>
      <c r="J32" s="32">
        <v>5.6728411861300003</v>
      </c>
      <c r="K32" s="32">
        <v>80.212369940399995</v>
      </c>
      <c r="L32" s="32">
        <v>0.47291691631100002</v>
      </c>
      <c r="M32" s="32">
        <v>0</v>
      </c>
      <c r="N32" s="32">
        <v>0.61504320297899995</v>
      </c>
      <c r="O32" s="32">
        <v>0</v>
      </c>
      <c r="P32" s="32">
        <v>17.0567125281</v>
      </c>
      <c r="Q32" s="32">
        <v>1191.3714289899999</v>
      </c>
      <c r="R32" s="32">
        <v>4.9301333998099999</v>
      </c>
      <c r="S32" s="32">
        <v>145.78218272300001</v>
      </c>
      <c r="T32" s="32">
        <v>0.61504187028599999</v>
      </c>
      <c r="U32" s="32">
        <v>1539.61377401</v>
      </c>
      <c r="V32" s="32">
        <v>1690.32331757</v>
      </c>
      <c r="W32" s="32">
        <v>3.6016895850699999</v>
      </c>
      <c r="X32" s="32">
        <v>102.25265976999999</v>
      </c>
      <c r="Y32" s="32">
        <v>0</v>
      </c>
      <c r="Z32" s="32">
        <v>26.755644825899999</v>
      </c>
      <c r="AA32" s="32">
        <v>1690.3249759099999</v>
      </c>
      <c r="AB32" s="32">
        <v>96.535568930899998</v>
      </c>
    </row>
    <row r="33" spans="1:28" x14ac:dyDescent="0.25">
      <c r="A33" s="34">
        <v>36</v>
      </c>
      <c r="B33" t="s">
        <v>32</v>
      </c>
      <c r="C33" s="32">
        <v>57.0186531704</v>
      </c>
      <c r="D33" s="32">
        <v>4.0866624199599997</v>
      </c>
      <c r="E33" s="32">
        <v>14.7046964943</v>
      </c>
      <c r="F33" s="32">
        <v>0</v>
      </c>
      <c r="G33" s="32">
        <v>0</v>
      </c>
      <c r="H33" s="32">
        <v>0</v>
      </c>
      <c r="I33" s="32">
        <v>520.39173684399998</v>
      </c>
      <c r="J33" s="32">
        <v>16.6091762667</v>
      </c>
      <c r="K33" s="32">
        <v>236.622045969</v>
      </c>
      <c r="L33" s="32">
        <v>1.31976038266</v>
      </c>
      <c r="M33" s="32">
        <v>0</v>
      </c>
      <c r="N33" s="32">
        <v>1.8795112062399999</v>
      </c>
      <c r="O33" s="32">
        <v>0</v>
      </c>
      <c r="P33" s="32">
        <v>51.227946958099999</v>
      </c>
      <c r="Q33" s="32">
        <v>3359.7549460599998</v>
      </c>
      <c r="R33" s="32">
        <v>14.704708717200001</v>
      </c>
      <c r="S33" s="32">
        <v>520.39267720800001</v>
      </c>
      <c r="T33" s="32">
        <v>1.87951027597</v>
      </c>
      <c r="U33" s="32">
        <v>4392.89009661</v>
      </c>
      <c r="V33" s="32">
        <v>4927.9857721899998</v>
      </c>
      <c r="W33" s="32">
        <v>9.9135126619899996</v>
      </c>
      <c r="X33" s="32">
        <v>295.40259046400001</v>
      </c>
      <c r="Y33" s="32">
        <v>0</v>
      </c>
      <c r="Z33" s="32">
        <v>76.997677734099994</v>
      </c>
      <c r="AA33" s="32">
        <v>4927.9868779799999</v>
      </c>
      <c r="AB33" s="32">
        <v>298.75459475299999</v>
      </c>
    </row>
    <row r="34" spans="1:28" x14ac:dyDescent="0.25">
      <c r="A34" s="34">
        <v>37</v>
      </c>
      <c r="B34" t="s">
        <v>33</v>
      </c>
      <c r="C34" s="32">
        <v>130.076769216</v>
      </c>
      <c r="D34" s="32">
        <v>8.7349649304600003</v>
      </c>
      <c r="E34" s="32">
        <v>31.071658016400001</v>
      </c>
      <c r="F34" s="32">
        <v>0</v>
      </c>
      <c r="G34" s="32">
        <v>0</v>
      </c>
      <c r="H34" s="32">
        <v>0</v>
      </c>
      <c r="I34" s="32">
        <v>1168.0454674</v>
      </c>
      <c r="J34" s="32">
        <v>37.931501755699998</v>
      </c>
      <c r="K34" s="32">
        <v>540.02233979799996</v>
      </c>
      <c r="L34" s="32">
        <v>2.9293744145899998</v>
      </c>
      <c r="M34" s="32">
        <v>0</v>
      </c>
      <c r="N34" s="32">
        <v>4.3159596478899998</v>
      </c>
      <c r="O34" s="32">
        <v>0</v>
      </c>
      <c r="P34" s="32">
        <v>114.73251665399999</v>
      </c>
      <c r="Q34" s="32">
        <v>7578.4780799199998</v>
      </c>
      <c r="R34" s="32">
        <v>31.071694303499999</v>
      </c>
      <c r="S34" s="32">
        <v>1168.04594402</v>
      </c>
      <c r="T34" s="32">
        <v>4.3159551012400001</v>
      </c>
      <c r="U34" s="32">
        <v>9916.3551583099998</v>
      </c>
      <c r="V34" s="32">
        <v>11115.483077000001</v>
      </c>
      <c r="W34" s="32">
        <v>21.190129629099999</v>
      </c>
      <c r="X34" s="32">
        <v>674.82449855699997</v>
      </c>
      <c r="Y34" s="32">
        <v>0</v>
      </c>
      <c r="Z34" s="32">
        <v>170.34743513800001</v>
      </c>
      <c r="AA34" s="32">
        <v>11115.477040600001</v>
      </c>
      <c r="AB34" s="32">
        <v>668.37337018599999</v>
      </c>
    </row>
    <row r="35" spans="1:28" x14ac:dyDescent="0.25">
      <c r="A35" s="34">
        <v>38</v>
      </c>
      <c r="B35" t="s">
        <v>34</v>
      </c>
      <c r="C35" s="32">
        <v>6.62196561839</v>
      </c>
      <c r="D35" s="32">
        <v>0.55310201793799996</v>
      </c>
      <c r="E35" s="32">
        <v>1.7347953317</v>
      </c>
      <c r="F35" s="32">
        <v>0</v>
      </c>
      <c r="G35" s="32">
        <v>0</v>
      </c>
      <c r="H35" s="32">
        <v>0</v>
      </c>
      <c r="I35" s="32">
        <v>62.009711383099997</v>
      </c>
      <c r="J35" s="32">
        <v>1.9266493436600001</v>
      </c>
      <c r="K35" s="32">
        <v>27.4758305139</v>
      </c>
      <c r="L35" s="32">
        <v>0.16458045126099999</v>
      </c>
      <c r="M35" s="32">
        <v>0</v>
      </c>
      <c r="N35" s="32">
        <v>0.21407203339100001</v>
      </c>
      <c r="O35" s="32">
        <v>0</v>
      </c>
      <c r="P35" s="32">
        <v>6.2168261947500003</v>
      </c>
      <c r="Q35" s="32">
        <v>403.09527845600002</v>
      </c>
      <c r="R35" s="32">
        <v>1.7347934377200001</v>
      </c>
      <c r="S35" s="32">
        <v>62.009811681999999</v>
      </c>
      <c r="T35" s="32">
        <v>0.21407206548300001</v>
      </c>
      <c r="U35" s="32">
        <v>525.59245843999997</v>
      </c>
      <c r="V35" s="32">
        <v>589.33572804599999</v>
      </c>
      <c r="W35" s="32">
        <v>1.3416316110299999</v>
      </c>
      <c r="X35" s="32">
        <v>34.284324691199998</v>
      </c>
      <c r="Y35" s="32">
        <v>0</v>
      </c>
      <c r="Z35" s="32">
        <v>9.4068762678399995</v>
      </c>
      <c r="AA35" s="32">
        <v>589.335677326</v>
      </c>
      <c r="AB35" s="32">
        <v>36.256934831000002</v>
      </c>
    </row>
    <row r="36" spans="1:28" x14ac:dyDescent="0.25">
      <c r="A36" s="34">
        <v>39</v>
      </c>
      <c r="B36" t="s">
        <v>35</v>
      </c>
      <c r="C36" s="32">
        <v>91.080068836999999</v>
      </c>
      <c r="D36" s="32">
        <v>6.7670970179800003</v>
      </c>
      <c r="E36" s="32">
        <v>20.154319886</v>
      </c>
      <c r="F36" s="32">
        <v>0</v>
      </c>
      <c r="G36" s="32">
        <v>0</v>
      </c>
      <c r="H36" s="32">
        <v>0</v>
      </c>
      <c r="I36" s="32">
        <v>800.16305354099995</v>
      </c>
      <c r="J36" s="32">
        <v>26.6331167409</v>
      </c>
      <c r="K36" s="32">
        <v>378.78673242999997</v>
      </c>
      <c r="L36" s="32">
        <v>2.1577314806699999</v>
      </c>
      <c r="M36" s="32">
        <v>0</v>
      </c>
      <c r="N36" s="32">
        <v>2.97624811261</v>
      </c>
      <c r="O36" s="32">
        <v>0</v>
      </c>
      <c r="P36" s="32">
        <v>82.045196086600001</v>
      </c>
      <c r="Q36" s="32">
        <v>5455.46261134</v>
      </c>
      <c r="R36" s="32">
        <v>20.154317880899999</v>
      </c>
      <c r="S36" s="32">
        <v>800.16247157700002</v>
      </c>
      <c r="T36" s="32">
        <v>2.9762518194899998</v>
      </c>
      <c r="U36" s="32">
        <v>7111.2805853199998</v>
      </c>
      <c r="V36" s="32">
        <v>7931.59995093</v>
      </c>
      <c r="W36" s="32">
        <v>16.4152964371</v>
      </c>
      <c r="X36" s="32">
        <v>475.23703935100002</v>
      </c>
      <c r="Y36" s="32">
        <v>0</v>
      </c>
      <c r="Z36" s="32">
        <v>121.863589131</v>
      </c>
      <c r="AA36" s="32">
        <v>7931.5990780700004</v>
      </c>
      <c r="AB36" s="32">
        <v>475.17482028199998</v>
      </c>
    </row>
    <row r="37" spans="1:28" x14ac:dyDescent="0.25">
      <c r="A37" s="34">
        <v>40</v>
      </c>
      <c r="B37" t="s">
        <v>36</v>
      </c>
      <c r="C37" s="32">
        <v>40.5165691901</v>
      </c>
      <c r="D37" s="32">
        <v>2.92099501114</v>
      </c>
      <c r="E37" s="32">
        <v>10.5869407044</v>
      </c>
      <c r="F37" s="32">
        <v>0</v>
      </c>
      <c r="G37" s="32">
        <v>0</v>
      </c>
      <c r="H37" s="32">
        <v>0</v>
      </c>
      <c r="I37" s="32">
        <v>311.82295000400001</v>
      </c>
      <c r="J37" s="32">
        <v>11.9832677989</v>
      </c>
      <c r="K37" s="32">
        <v>169.51648092100001</v>
      </c>
      <c r="L37" s="32">
        <v>0.96544562823900004</v>
      </c>
      <c r="M37" s="32">
        <v>0</v>
      </c>
      <c r="N37" s="32">
        <v>1.3155543058100001</v>
      </c>
      <c r="O37" s="32">
        <v>0</v>
      </c>
      <c r="P37" s="32">
        <v>35.4614443806</v>
      </c>
      <c r="Q37" s="32">
        <v>2473.3350977700002</v>
      </c>
      <c r="R37" s="32">
        <v>10.586951084700001</v>
      </c>
      <c r="S37" s="32">
        <v>311.82254649999999</v>
      </c>
      <c r="T37" s="32">
        <v>1.3155565005300001</v>
      </c>
      <c r="U37" s="32">
        <v>3203.49983286</v>
      </c>
      <c r="V37" s="32">
        <v>3525.9154487000001</v>
      </c>
      <c r="W37" s="32">
        <v>7.0854866878099996</v>
      </c>
      <c r="X37" s="32">
        <v>215.62848338500001</v>
      </c>
      <c r="Y37" s="32">
        <v>0</v>
      </c>
      <c r="Z37" s="32">
        <v>55.425988602300002</v>
      </c>
      <c r="AA37" s="32">
        <v>3525.9137569200002</v>
      </c>
      <c r="AB37" s="32">
        <v>201.30281981799999</v>
      </c>
    </row>
    <row r="38" spans="1:28" x14ac:dyDescent="0.25">
      <c r="A38" s="34">
        <v>41</v>
      </c>
      <c r="B38" t="s">
        <v>37</v>
      </c>
      <c r="C38" s="32">
        <v>18.4258972023</v>
      </c>
      <c r="D38" s="32">
        <v>1.31927216939</v>
      </c>
      <c r="E38" s="32">
        <v>4.4124877751899998</v>
      </c>
      <c r="F38" s="32">
        <v>0</v>
      </c>
      <c r="G38" s="32">
        <v>0</v>
      </c>
      <c r="H38" s="32">
        <v>0</v>
      </c>
      <c r="I38" s="32">
        <v>145.002193799</v>
      </c>
      <c r="J38" s="32">
        <v>5.4392036299599997</v>
      </c>
      <c r="K38" s="32">
        <v>77.010758406500003</v>
      </c>
      <c r="L38" s="32">
        <v>0.43625505774700002</v>
      </c>
      <c r="M38" s="32">
        <v>0</v>
      </c>
      <c r="N38" s="32">
        <v>0.59971245840599996</v>
      </c>
      <c r="O38" s="32">
        <v>0</v>
      </c>
      <c r="P38" s="32">
        <v>16.154993935899999</v>
      </c>
      <c r="Q38" s="32">
        <v>1118.31721808</v>
      </c>
      <c r="R38" s="32">
        <v>4.4124897691099996</v>
      </c>
      <c r="S38" s="32">
        <v>145.00230273099999</v>
      </c>
      <c r="T38" s="32">
        <v>0.59971277080700003</v>
      </c>
      <c r="U38" s="32">
        <v>1450.4257252699999</v>
      </c>
      <c r="V38" s="32">
        <v>1599.8400389999999</v>
      </c>
      <c r="W38" s="32">
        <v>3.2001991254300002</v>
      </c>
      <c r="X38" s="32">
        <v>97.7260774696</v>
      </c>
      <c r="Y38" s="32">
        <v>0</v>
      </c>
      <c r="Z38" s="32">
        <v>24.790089627899999</v>
      </c>
      <c r="AA38" s="32">
        <v>1599.8402788400001</v>
      </c>
      <c r="AB38" s="32">
        <v>92.036539147499994</v>
      </c>
    </row>
    <row r="39" spans="1:28" x14ac:dyDescent="0.25">
      <c r="A39" s="34">
        <v>42</v>
      </c>
      <c r="B39" t="s">
        <v>131</v>
      </c>
      <c r="C39" s="32">
        <v>55.191167723200003</v>
      </c>
      <c r="D39" s="32">
        <v>4.3269422068700001</v>
      </c>
      <c r="E39" s="32">
        <v>12.9073908218</v>
      </c>
      <c r="F39" s="32">
        <v>0</v>
      </c>
      <c r="G39" s="32">
        <v>0</v>
      </c>
      <c r="H39" s="32">
        <v>0</v>
      </c>
      <c r="I39" s="32">
        <v>486.39291584400002</v>
      </c>
      <c r="J39" s="32">
        <v>16.142737698299999</v>
      </c>
      <c r="K39" s="32">
        <v>229.598064706</v>
      </c>
      <c r="L39" s="32">
        <v>1.3415891396299999</v>
      </c>
      <c r="M39" s="32">
        <v>0</v>
      </c>
      <c r="N39" s="32">
        <v>1.79064864867</v>
      </c>
      <c r="O39" s="32">
        <v>0</v>
      </c>
      <c r="P39" s="32">
        <v>50.428813119399997</v>
      </c>
      <c r="Q39" s="32">
        <v>3347.9970157500002</v>
      </c>
      <c r="R39" s="32">
        <v>12.9074001993</v>
      </c>
      <c r="S39" s="32">
        <v>486.393216258</v>
      </c>
      <c r="T39" s="32">
        <v>1.7906495652100001</v>
      </c>
      <c r="U39" s="32">
        <v>4358.2378957600004</v>
      </c>
      <c r="V39" s="32">
        <v>4857.5380302599997</v>
      </c>
      <c r="W39" s="32">
        <v>10.495808956599999</v>
      </c>
      <c r="X39" s="32">
        <v>288.246190996</v>
      </c>
      <c r="Y39" s="32">
        <v>0</v>
      </c>
      <c r="Z39" s="32">
        <v>75.727844311300004</v>
      </c>
      <c r="AA39" s="32">
        <v>4857.5356715899998</v>
      </c>
      <c r="AB39" s="32">
        <v>291.77415555900001</v>
      </c>
    </row>
    <row r="40" spans="1:28" x14ac:dyDescent="0.25">
      <c r="A40" s="34">
        <v>44</v>
      </c>
      <c r="B40" t="s">
        <v>39</v>
      </c>
      <c r="C40" s="32">
        <v>1.1068391687500001</v>
      </c>
      <c r="D40" s="32">
        <v>8.6410665913700002E-2</v>
      </c>
      <c r="E40" s="32">
        <v>0.32900207470800003</v>
      </c>
      <c r="F40" s="32">
        <v>0</v>
      </c>
      <c r="G40" s="32">
        <v>0</v>
      </c>
      <c r="H40" s="32">
        <v>0</v>
      </c>
      <c r="I40" s="32">
        <v>10.7970874599</v>
      </c>
      <c r="J40" s="32">
        <v>0.32055998180700002</v>
      </c>
      <c r="K40" s="32">
        <v>4.5803416418199996</v>
      </c>
      <c r="L40" s="32">
        <v>2.6410391242600001E-2</v>
      </c>
      <c r="M40" s="32">
        <v>0</v>
      </c>
      <c r="N40" s="32">
        <v>3.630493815E-2</v>
      </c>
      <c r="O40" s="32">
        <v>0</v>
      </c>
      <c r="P40" s="32">
        <v>1.0276199231900001</v>
      </c>
      <c r="Q40" s="32">
        <v>65.635417655099999</v>
      </c>
      <c r="R40" s="32">
        <v>0.32900344871699999</v>
      </c>
      <c r="S40" s="32">
        <v>10.7971131509</v>
      </c>
      <c r="T40" s="32">
        <v>3.6304878483599999E-2</v>
      </c>
      <c r="U40" s="32">
        <v>85.950020832299998</v>
      </c>
      <c r="V40" s="32">
        <v>97.076979640800005</v>
      </c>
      <c r="W40" s="32">
        <v>0.20961100677200001</v>
      </c>
      <c r="X40" s="32">
        <v>5.6802630793700004</v>
      </c>
      <c r="Y40" s="32">
        <v>0</v>
      </c>
      <c r="Z40" s="32">
        <v>1.5662914879400001</v>
      </c>
      <c r="AA40" s="32">
        <v>97.076787207600006</v>
      </c>
      <c r="AB40" s="32">
        <v>6.0430392277399996</v>
      </c>
    </row>
    <row r="41" spans="1:28" x14ac:dyDescent="0.25">
      <c r="A41" s="34">
        <v>45</v>
      </c>
      <c r="B41" t="s">
        <v>40</v>
      </c>
      <c r="C41" s="32">
        <v>44.115442335200001</v>
      </c>
      <c r="D41" s="32">
        <v>3.33560485323</v>
      </c>
      <c r="E41" s="32">
        <v>10.169877339999999</v>
      </c>
      <c r="F41" s="32">
        <v>0</v>
      </c>
      <c r="G41" s="32">
        <v>0</v>
      </c>
      <c r="H41" s="32">
        <v>0</v>
      </c>
      <c r="I41" s="32">
        <v>389.400334757</v>
      </c>
      <c r="J41" s="32">
        <v>12.896238995299999</v>
      </c>
      <c r="K41" s="32">
        <v>183.44964375500001</v>
      </c>
      <c r="L41" s="32">
        <v>1.0531723181999999</v>
      </c>
      <c r="M41" s="32">
        <v>0</v>
      </c>
      <c r="N41" s="32">
        <v>1.4388446772500001</v>
      </c>
      <c r="O41" s="32">
        <v>0</v>
      </c>
      <c r="P41" s="32">
        <v>39.947882168699998</v>
      </c>
      <c r="Q41" s="32">
        <v>2651.0393434299999</v>
      </c>
      <c r="R41" s="32">
        <v>10.1698875204</v>
      </c>
      <c r="S41" s="32">
        <v>389.40056902700002</v>
      </c>
      <c r="T41" s="32">
        <v>1.4388457884000001</v>
      </c>
      <c r="U41" s="32">
        <v>3454.8905480100002</v>
      </c>
      <c r="V41" s="32">
        <v>3854.4582982000002</v>
      </c>
      <c r="W41" s="32">
        <v>8.0912832633199994</v>
      </c>
      <c r="X41" s="32">
        <v>230.10357046199999</v>
      </c>
      <c r="Y41" s="32">
        <v>0</v>
      </c>
      <c r="Z41" s="32">
        <v>59.686066768400003</v>
      </c>
      <c r="AA41" s="32">
        <v>3854.46210286</v>
      </c>
      <c r="AB41" s="32">
        <v>231.43476828600001</v>
      </c>
    </row>
    <row r="42" spans="1:28" x14ac:dyDescent="0.25">
      <c r="A42" s="34">
        <v>46</v>
      </c>
      <c r="B42" t="s">
        <v>41</v>
      </c>
      <c r="C42" s="32">
        <v>6.98558545726</v>
      </c>
      <c r="D42" s="32">
        <v>0.54752177837000005</v>
      </c>
      <c r="E42" s="32">
        <v>1.84072773243</v>
      </c>
      <c r="F42" s="32">
        <v>0</v>
      </c>
      <c r="G42" s="32">
        <v>0</v>
      </c>
      <c r="H42" s="32">
        <v>0</v>
      </c>
      <c r="I42" s="32">
        <v>66.111521835900007</v>
      </c>
      <c r="J42" s="32">
        <v>2.0292272049800002</v>
      </c>
      <c r="K42" s="32">
        <v>28.9543546636</v>
      </c>
      <c r="L42" s="32">
        <v>0.16784673270700001</v>
      </c>
      <c r="M42" s="32">
        <v>0</v>
      </c>
      <c r="N42" s="32">
        <v>0.22823234996200001</v>
      </c>
      <c r="O42" s="32">
        <v>0</v>
      </c>
      <c r="P42" s="32">
        <v>6.45918409084</v>
      </c>
      <c r="Q42" s="32">
        <v>417.37105142500002</v>
      </c>
      <c r="R42" s="32">
        <v>1.84073044855</v>
      </c>
      <c r="S42" s="32">
        <v>66.111479668599998</v>
      </c>
      <c r="T42" s="32">
        <v>0.228232631804</v>
      </c>
      <c r="U42" s="32">
        <v>545.54329515500001</v>
      </c>
      <c r="V42" s="32">
        <v>613.49518098800002</v>
      </c>
      <c r="W42" s="32">
        <v>1.32814027817</v>
      </c>
      <c r="X42" s="32">
        <v>36.042876848699997</v>
      </c>
      <c r="Y42" s="32">
        <v>0</v>
      </c>
      <c r="Z42" s="32">
        <v>9.7180413803699999</v>
      </c>
      <c r="AA42" s="32">
        <v>613.49652047999996</v>
      </c>
      <c r="AB42" s="32">
        <v>37.799134685200002</v>
      </c>
    </row>
    <row r="43" spans="1:28" x14ac:dyDescent="0.25">
      <c r="A43" s="34">
        <v>47</v>
      </c>
      <c r="B43" t="s">
        <v>42</v>
      </c>
      <c r="C43" s="32">
        <v>60.258374775900002</v>
      </c>
      <c r="D43" s="32">
        <v>4.6070837259699999</v>
      </c>
      <c r="E43" s="32">
        <v>13.893143672700001</v>
      </c>
      <c r="F43" s="32">
        <v>0</v>
      </c>
      <c r="G43" s="32">
        <v>0</v>
      </c>
      <c r="H43" s="32">
        <v>0</v>
      </c>
      <c r="I43" s="32">
        <v>529.59741059199996</v>
      </c>
      <c r="J43" s="32">
        <v>17.626244134099998</v>
      </c>
      <c r="K43" s="32">
        <v>250.66970403900001</v>
      </c>
      <c r="L43" s="32">
        <v>1.44761171162</v>
      </c>
      <c r="M43" s="32">
        <v>0</v>
      </c>
      <c r="N43" s="32">
        <v>1.9615796276899999</v>
      </c>
      <c r="O43" s="32">
        <v>0</v>
      </c>
      <c r="P43" s="32">
        <v>54.670816479099997</v>
      </c>
      <c r="Q43" s="32">
        <v>3635.1841133399998</v>
      </c>
      <c r="R43" s="32">
        <v>13.893163465300001</v>
      </c>
      <c r="S43" s="32">
        <v>529.59668978000002</v>
      </c>
      <c r="T43" s="32">
        <v>1.96157863854</v>
      </c>
      <c r="U43" s="32">
        <v>4734.5045518699999</v>
      </c>
      <c r="V43" s="32">
        <v>5277.9929277800002</v>
      </c>
      <c r="W43" s="32">
        <v>11.1754738992</v>
      </c>
      <c r="X43" s="32">
        <v>314.68144370300001</v>
      </c>
      <c r="Y43" s="32">
        <v>0</v>
      </c>
      <c r="Z43" s="32">
        <v>81.849274897200004</v>
      </c>
      <c r="AA43" s="32">
        <v>5277.9943122599998</v>
      </c>
      <c r="AB43" s="32">
        <v>316.35883165500002</v>
      </c>
    </row>
    <row r="44" spans="1:28" x14ac:dyDescent="0.25">
      <c r="A44" s="34">
        <v>48</v>
      </c>
      <c r="B44" t="s">
        <v>43</v>
      </c>
      <c r="C44" s="32">
        <v>155.96756960100001</v>
      </c>
      <c r="D44" s="32">
        <v>11.913999519600001</v>
      </c>
      <c r="E44" s="32">
        <v>39.531662212400001</v>
      </c>
      <c r="F44" s="32">
        <v>0</v>
      </c>
      <c r="G44" s="32">
        <v>0</v>
      </c>
      <c r="H44" s="32">
        <v>0</v>
      </c>
      <c r="I44" s="32">
        <v>1342.7312659700001</v>
      </c>
      <c r="J44" s="32">
        <v>45.582132944000001</v>
      </c>
      <c r="K44" s="32">
        <v>648.50576462000004</v>
      </c>
      <c r="L44" s="32">
        <v>3.7397429032699998</v>
      </c>
      <c r="M44" s="32">
        <v>0</v>
      </c>
      <c r="N44" s="32">
        <v>5.0671199754699998</v>
      </c>
      <c r="O44" s="32">
        <v>0</v>
      </c>
      <c r="P44" s="32">
        <v>141.691459522</v>
      </c>
      <c r="Q44" s="32">
        <v>9389.3272405900007</v>
      </c>
      <c r="R44" s="32">
        <v>39.531679135300003</v>
      </c>
      <c r="S44" s="32">
        <v>1342.73038909</v>
      </c>
      <c r="T44" s="32">
        <v>5.0671276902300004</v>
      </c>
      <c r="U44" s="32">
        <v>12234.8003895</v>
      </c>
      <c r="V44" s="32">
        <v>13617.065333</v>
      </c>
      <c r="W44" s="32">
        <v>28.900049627800001</v>
      </c>
      <c r="X44" s="32">
        <v>813.22283504400002</v>
      </c>
      <c r="Y44" s="32">
        <v>0</v>
      </c>
      <c r="Z44" s="32">
        <v>214.656766299</v>
      </c>
      <c r="AA44" s="32">
        <v>13617.0604105</v>
      </c>
      <c r="AB44" s="32">
        <v>821.14706557399995</v>
      </c>
    </row>
    <row r="45" spans="1:28" x14ac:dyDescent="0.25">
      <c r="A45" s="34">
        <v>49</v>
      </c>
      <c r="B45" t="s">
        <v>44</v>
      </c>
      <c r="C45" s="32">
        <v>29.0245228862</v>
      </c>
      <c r="D45" s="32">
        <v>2.0412637953099999</v>
      </c>
      <c r="E45" s="32">
        <v>7.1945933094600001</v>
      </c>
      <c r="F45" s="32">
        <v>0</v>
      </c>
      <c r="G45" s="32">
        <v>0</v>
      </c>
      <c r="H45" s="32">
        <v>0</v>
      </c>
      <c r="I45" s="32">
        <v>229.01884621799999</v>
      </c>
      <c r="J45" s="32">
        <v>8.5649437086199995</v>
      </c>
      <c r="K45" s="32">
        <v>121.27959925499999</v>
      </c>
      <c r="L45" s="32">
        <v>0.681328918349</v>
      </c>
      <c r="M45" s="32">
        <v>0</v>
      </c>
      <c r="N45" s="32">
        <v>0.947195758587</v>
      </c>
      <c r="O45" s="32">
        <v>0</v>
      </c>
      <c r="P45" s="32">
        <v>25.343703779599998</v>
      </c>
      <c r="Q45" s="32">
        <v>1753.7341511300001</v>
      </c>
      <c r="R45" s="32">
        <v>7.1946110364000004</v>
      </c>
      <c r="S45" s="32">
        <v>229.01861464699999</v>
      </c>
      <c r="T45" s="32">
        <v>0.94719447959600001</v>
      </c>
      <c r="U45" s="32">
        <v>2275.7493850199999</v>
      </c>
      <c r="V45" s="32">
        <v>2511.96622776</v>
      </c>
      <c r="W45" s="32">
        <v>4.9516029054199997</v>
      </c>
      <c r="X45" s="32">
        <v>153.82371185</v>
      </c>
      <c r="Y45" s="32">
        <v>0</v>
      </c>
      <c r="Z45" s="32">
        <v>39.034205677099997</v>
      </c>
      <c r="AA45" s="32">
        <v>2511.9672070699999</v>
      </c>
      <c r="AB45" s="32">
        <v>144.49147701499999</v>
      </c>
    </row>
    <row r="46" spans="1:28" x14ac:dyDescent="0.25">
      <c r="A46" s="34">
        <v>50</v>
      </c>
      <c r="B46" t="s">
        <v>45</v>
      </c>
      <c r="C46" s="32">
        <v>0.88868804512699995</v>
      </c>
      <c r="D46" s="32">
        <v>8.1409441529600002E-2</v>
      </c>
      <c r="E46" s="32">
        <v>0.19923267298299999</v>
      </c>
      <c r="F46" s="32">
        <v>0</v>
      </c>
      <c r="G46" s="32">
        <v>0</v>
      </c>
      <c r="H46" s="32">
        <v>0</v>
      </c>
      <c r="I46" s="32">
        <v>7.5885217132699996</v>
      </c>
      <c r="J46" s="32">
        <v>0.26100106052299998</v>
      </c>
      <c r="K46" s="32">
        <v>3.7070055643600002</v>
      </c>
      <c r="L46" s="32">
        <v>2.3489130661200001E-2</v>
      </c>
      <c r="M46" s="32">
        <v>0</v>
      </c>
      <c r="N46" s="32">
        <v>2.8039804417400001E-2</v>
      </c>
      <c r="O46" s="32">
        <v>0</v>
      </c>
      <c r="P46" s="32">
        <v>0.84421716693299997</v>
      </c>
      <c r="Q46" s="32">
        <v>56.483942870299998</v>
      </c>
      <c r="R46" s="32">
        <v>0.19923273493599999</v>
      </c>
      <c r="S46" s="32">
        <v>7.5885319408000003</v>
      </c>
      <c r="T46" s="32">
        <v>2.8039771682599999E-2</v>
      </c>
      <c r="U46" s="32">
        <v>73.0932562789</v>
      </c>
      <c r="V46" s="32">
        <v>80.880987755899994</v>
      </c>
      <c r="W46" s="32">
        <v>0.19745885158599999</v>
      </c>
      <c r="X46" s="32">
        <v>4.6824823156199997</v>
      </c>
      <c r="Y46" s="32">
        <v>0</v>
      </c>
      <c r="Z46" s="32">
        <v>1.28221161752</v>
      </c>
      <c r="AA46" s="32">
        <v>80.881006071499996</v>
      </c>
      <c r="AB46" s="32">
        <v>4.8433605164199998</v>
      </c>
    </row>
    <row r="47" spans="1:28" x14ac:dyDescent="0.25">
      <c r="A47" s="34">
        <v>51</v>
      </c>
      <c r="B47" t="s">
        <v>46</v>
      </c>
      <c r="C47" s="32">
        <v>34.505604736599999</v>
      </c>
      <c r="D47" s="32">
        <v>2.6937619683</v>
      </c>
      <c r="E47" s="32">
        <v>8.3117297272199995</v>
      </c>
      <c r="F47" s="32">
        <v>0</v>
      </c>
      <c r="G47" s="32">
        <v>0</v>
      </c>
      <c r="H47" s="32">
        <v>0</v>
      </c>
      <c r="I47" s="32">
        <v>309.43404318500001</v>
      </c>
      <c r="J47" s="32">
        <v>10.075023547000001</v>
      </c>
      <c r="K47" s="32">
        <v>143.410866433</v>
      </c>
      <c r="L47" s="32">
        <v>0.83464858502700001</v>
      </c>
      <c r="M47" s="32">
        <v>0</v>
      </c>
      <c r="N47" s="32">
        <v>1.12204654921</v>
      </c>
      <c r="O47" s="32">
        <v>0</v>
      </c>
      <c r="P47" s="32">
        <v>31.586931144699999</v>
      </c>
      <c r="Q47" s="32">
        <v>2083.1964265299998</v>
      </c>
      <c r="R47" s="32">
        <v>8.3117214910600001</v>
      </c>
      <c r="S47" s="32">
        <v>309.43404187900001</v>
      </c>
      <c r="T47" s="32">
        <v>1.1220471708299999</v>
      </c>
      <c r="U47" s="32">
        <v>2714.8301656899998</v>
      </c>
      <c r="V47" s="32">
        <v>3032.5781428700002</v>
      </c>
      <c r="W47" s="32">
        <v>6.5342670286900004</v>
      </c>
      <c r="X47" s="32">
        <v>179.65476189</v>
      </c>
      <c r="Y47" s="32">
        <v>0</v>
      </c>
      <c r="Z47" s="32">
        <v>47.4332572852</v>
      </c>
      <c r="AA47" s="32">
        <v>3032.5742776799998</v>
      </c>
      <c r="AB47" s="32">
        <v>183.298979347</v>
      </c>
    </row>
    <row r="48" spans="1:28" x14ac:dyDescent="0.25">
      <c r="A48" s="34">
        <v>53</v>
      </c>
      <c r="B48" t="s">
        <v>47</v>
      </c>
      <c r="C48" s="32">
        <v>32.947138665899999</v>
      </c>
      <c r="D48" s="32">
        <v>2.38638940441</v>
      </c>
      <c r="E48" s="32">
        <v>7.8654990957299997</v>
      </c>
      <c r="F48" s="32">
        <v>0</v>
      </c>
      <c r="G48" s="32">
        <v>0</v>
      </c>
      <c r="H48" s="32">
        <v>0</v>
      </c>
      <c r="I48" s="32">
        <v>258.839169336</v>
      </c>
      <c r="J48" s="32">
        <v>9.7279343457900005</v>
      </c>
      <c r="K48" s="32">
        <v>137.722881524</v>
      </c>
      <c r="L48" s="32">
        <v>0.78442227329299996</v>
      </c>
      <c r="M48" s="32">
        <v>0</v>
      </c>
      <c r="N48" s="32">
        <v>1.0705292286000001</v>
      </c>
      <c r="O48" s="32">
        <v>0</v>
      </c>
      <c r="P48" s="32">
        <v>28.9636837077</v>
      </c>
      <c r="Q48" s="32">
        <v>2005.5089570299999</v>
      </c>
      <c r="R48" s="32">
        <v>7.8654999431199997</v>
      </c>
      <c r="S48" s="32">
        <v>258.839500219</v>
      </c>
      <c r="T48" s="32">
        <v>1.07053266289</v>
      </c>
      <c r="U48" s="32">
        <v>2600.1573571600002</v>
      </c>
      <c r="V48" s="32">
        <v>2866.85554542</v>
      </c>
      <c r="W48" s="32">
        <v>5.7887022732100002</v>
      </c>
      <c r="X48" s="32">
        <v>174.82821102599999</v>
      </c>
      <c r="Y48" s="32">
        <v>0</v>
      </c>
      <c r="Z48" s="32">
        <v>44.469127991800001</v>
      </c>
      <c r="AA48" s="32">
        <v>2866.8591467000001</v>
      </c>
      <c r="AB48" s="32">
        <v>164.930027241</v>
      </c>
    </row>
    <row r="49" spans="1:28" x14ac:dyDescent="0.25">
      <c r="A49" s="34">
        <v>54</v>
      </c>
      <c r="B49" t="s">
        <v>48</v>
      </c>
      <c r="C49" s="32">
        <v>13.2476480403</v>
      </c>
      <c r="D49" s="32">
        <v>1.0103436807799999</v>
      </c>
      <c r="E49" s="32">
        <v>3.0121669580799999</v>
      </c>
      <c r="F49" s="32">
        <v>0</v>
      </c>
      <c r="G49" s="32">
        <v>0</v>
      </c>
      <c r="H49" s="32">
        <v>0</v>
      </c>
      <c r="I49" s="32">
        <v>116.55277137900001</v>
      </c>
      <c r="J49" s="32">
        <v>3.8751225144300001</v>
      </c>
      <c r="K49" s="32">
        <v>55.108969667499998</v>
      </c>
      <c r="L49" s="32">
        <v>0.31788696197600003</v>
      </c>
      <c r="M49" s="32">
        <v>0</v>
      </c>
      <c r="N49" s="32">
        <v>0.43143454636099998</v>
      </c>
      <c r="O49" s="32">
        <v>0</v>
      </c>
      <c r="P49" s="32">
        <v>12.0108707666</v>
      </c>
      <c r="Q49" s="32">
        <v>798.75075083199999</v>
      </c>
      <c r="R49" s="32">
        <v>3.01216971242</v>
      </c>
      <c r="S49" s="32">
        <v>116.552680065</v>
      </c>
      <c r="T49" s="32">
        <v>0.43143499845299998</v>
      </c>
      <c r="U49" s="32">
        <v>1040.3606506000001</v>
      </c>
      <c r="V49" s="32">
        <v>1159.92603016</v>
      </c>
      <c r="W49" s="32">
        <v>2.4508091704299999</v>
      </c>
      <c r="X49" s="32">
        <v>69.181528108099997</v>
      </c>
      <c r="Y49" s="32">
        <v>0</v>
      </c>
      <c r="Z49" s="32">
        <v>17.9449438975</v>
      </c>
      <c r="AA49" s="32">
        <v>1159.92491275</v>
      </c>
      <c r="AB49" s="32">
        <v>69.502878146100002</v>
      </c>
    </row>
    <row r="50" spans="1:28" x14ac:dyDescent="0.25">
      <c r="A50" s="34">
        <v>55</v>
      </c>
      <c r="B50" t="s">
        <v>49</v>
      </c>
      <c r="C50" s="32">
        <v>37.0031798487</v>
      </c>
      <c r="D50" s="32">
        <v>2.9241190222900002</v>
      </c>
      <c r="E50" s="32">
        <v>10.032788911900001</v>
      </c>
      <c r="F50" s="32">
        <v>0</v>
      </c>
      <c r="G50" s="32">
        <v>0</v>
      </c>
      <c r="H50" s="32">
        <v>0</v>
      </c>
      <c r="I50" s="32">
        <v>350.99982396600001</v>
      </c>
      <c r="J50" s="32">
        <v>10.7474256255</v>
      </c>
      <c r="K50" s="32">
        <v>153.36554000999999</v>
      </c>
      <c r="L50" s="32">
        <v>0.89241544602300005</v>
      </c>
      <c r="M50" s="32">
        <v>0</v>
      </c>
      <c r="N50" s="32">
        <v>1.2079048425800001</v>
      </c>
      <c r="O50" s="32">
        <v>0</v>
      </c>
      <c r="P50" s="32">
        <v>34.300743793099997</v>
      </c>
      <c r="Q50" s="32">
        <v>2214.42661649</v>
      </c>
      <c r="R50" s="32">
        <v>10.03278238</v>
      </c>
      <c r="S50" s="32">
        <v>351.00001892699999</v>
      </c>
      <c r="T50" s="32">
        <v>1.20790616483</v>
      </c>
      <c r="U50" s="32">
        <v>2894.1036414800001</v>
      </c>
      <c r="V50" s="32">
        <v>3255.13690232</v>
      </c>
      <c r="W50" s="32">
        <v>7.0930993970499996</v>
      </c>
      <c r="X50" s="32">
        <v>190.888081441</v>
      </c>
      <c r="Y50" s="32">
        <v>0</v>
      </c>
      <c r="Z50" s="32">
        <v>51.8444697941</v>
      </c>
      <c r="AA50" s="32">
        <v>3255.1381826100001</v>
      </c>
      <c r="AB50" s="32">
        <v>200.75235434199999</v>
      </c>
    </row>
    <row r="51" spans="1:28" x14ac:dyDescent="0.25">
      <c r="A51" s="34">
        <v>56</v>
      </c>
      <c r="B51" t="s">
        <v>50</v>
      </c>
      <c r="C51" s="32">
        <v>6.06314655099</v>
      </c>
      <c r="D51" s="32">
        <v>0.53600402482200005</v>
      </c>
      <c r="E51" s="32">
        <v>1.42332753657</v>
      </c>
      <c r="F51" s="32">
        <v>0</v>
      </c>
      <c r="G51" s="32">
        <v>0</v>
      </c>
      <c r="H51" s="32">
        <v>0</v>
      </c>
      <c r="I51" s="32">
        <v>46.093860024100003</v>
      </c>
      <c r="J51" s="32">
        <v>1.79782205629</v>
      </c>
      <c r="K51" s="32">
        <v>25.418125104800001</v>
      </c>
      <c r="L51" s="32">
        <v>0.15975571801899999</v>
      </c>
      <c r="M51" s="32">
        <v>0</v>
      </c>
      <c r="N51" s="32">
        <v>0.19063888271099999</v>
      </c>
      <c r="O51" s="32">
        <v>0</v>
      </c>
      <c r="P51" s="32">
        <v>5.6025315633200004</v>
      </c>
      <c r="Q51" s="32">
        <v>389.75903900200001</v>
      </c>
      <c r="R51" s="32">
        <v>1.42332819447</v>
      </c>
      <c r="S51" s="32">
        <v>46.093883848600001</v>
      </c>
      <c r="T51" s="32">
        <v>0.19063898157600001</v>
      </c>
      <c r="U51" s="32">
        <v>502.04072204699997</v>
      </c>
      <c r="V51" s="32">
        <v>549.55838311599996</v>
      </c>
      <c r="W51" s="32">
        <v>1.3000688397</v>
      </c>
      <c r="X51" s="32">
        <v>32.474351235500002</v>
      </c>
      <c r="Y51" s="32">
        <v>0</v>
      </c>
      <c r="Z51" s="32">
        <v>8.7377105794199998</v>
      </c>
      <c r="AA51" s="32">
        <v>549.55890266300003</v>
      </c>
      <c r="AB51" s="32">
        <v>31.625154450699998</v>
      </c>
    </row>
    <row r="52" spans="1:28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s="34" customFormat="1" x14ac:dyDescent="0.25">
      <c r="B54" s="34" t="s">
        <v>329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s="34" customFormat="1" x14ac:dyDescent="0.25">
      <c r="B59" s="34" t="s">
        <v>341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1" spans="1:28" x14ac:dyDescent="0.25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</row>
    <row r="62" spans="1:28" x14ac:dyDescent="0.25">
      <c r="B62" s="2" t="s">
        <v>56</v>
      </c>
      <c r="C62" s="1">
        <f>SUM(C3:C51)</f>
        <v>1762.9755583496756</v>
      </c>
      <c r="D62" s="1">
        <f t="shared" ref="D62:AB62" si="0">SUM(D3:D51)</f>
        <v>131.28128512350938</v>
      </c>
      <c r="E62" s="1">
        <f t="shared" si="0"/>
        <v>428.81064977446698</v>
      </c>
      <c r="F62" s="1">
        <f t="shared" si="0"/>
        <v>0</v>
      </c>
      <c r="G62" s="1">
        <f t="shared" si="0"/>
        <v>0</v>
      </c>
      <c r="H62" s="1">
        <f t="shared" si="0"/>
        <v>0</v>
      </c>
      <c r="I62" s="1">
        <f t="shared" si="0"/>
        <v>15286.546297749948</v>
      </c>
      <c r="J62" s="1">
        <f t="shared" si="0"/>
        <v>516.7433681728869</v>
      </c>
      <c r="K62" s="1">
        <f t="shared" si="0"/>
        <v>7341.2562772012488</v>
      </c>
      <c r="L62" s="1">
        <f t="shared" si="0"/>
        <v>41.979285240593391</v>
      </c>
      <c r="M62" s="1">
        <f t="shared" si="0"/>
        <v>0</v>
      </c>
      <c r="N62" s="1">
        <f t="shared" si="0"/>
        <v>57.554234531345294</v>
      </c>
      <c r="O62" s="1">
        <f t="shared" si="0"/>
        <v>0</v>
      </c>
      <c r="P62" s="1">
        <f t="shared" si="0"/>
        <v>1582.3190130408493</v>
      </c>
      <c r="Q62" s="1">
        <f t="shared" si="0"/>
        <v>106216.81411395276</v>
      </c>
      <c r="R62" s="1">
        <f t="shared" si="0"/>
        <v>428.81073678326993</v>
      </c>
      <c r="S62" s="1">
        <f t="shared" si="0"/>
        <v>15286.547885019601</v>
      </c>
      <c r="T62" s="1">
        <f t="shared" si="0"/>
        <v>57.554245853574216</v>
      </c>
      <c r="U62" s="1">
        <f t="shared" si="0"/>
        <v>138240.17851800824</v>
      </c>
      <c r="V62" s="1">
        <f t="shared" si="0"/>
        <v>153955.54455424368</v>
      </c>
      <c r="W62" s="1">
        <f t="shared" si="0"/>
        <v>318.45330679204102</v>
      </c>
      <c r="X62" s="1">
        <f t="shared" si="0"/>
        <v>9237.6318636188826</v>
      </c>
      <c r="Y62" s="1">
        <f t="shared" si="0"/>
        <v>0</v>
      </c>
      <c r="Z62" s="1">
        <f t="shared" si="0"/>
        <v>2396.1441463784436</v>
      </c>
      <c r="AA62" s="1">
        <f t="shared" si="0"/>
        <v>153955.52523603756</v>
      </c>
      <c r="AB62" s="1">
        <f t="shared" si="0"/>
        <v>9126.5951126906093</v>
      </c>
    </row>
    <row r="63" spans="1:28" x14ac:dyDescent="0.25">
      <c r="B63" s="34" t="s">
        <v>344</v>
      </c>
      <c r="C63" s="32">
        <f>+C3+C5+C8+C9+C11+C12+C14+C15+C16+C17+C18+C19+C20+C21+C22+C23+C24+C25+C26+C28+C30+C31+C33+C34+C35+C36+C37+C39+C40+C41+C42+C43+C44+C46+C47+C49+C50</f>
        <v>1523.8099065761069</v>
      </c>
      <c r="D63" s="32">
        <f t="shared" ref="D63:AB63" si="1">+D3+D5+D8+D9+D11+D12+D14+D15+D16+D17+D18+D19+D20+D21+D22+D23+D24+D25+D26+D28+D30+D31+D33+D34+D35+D36+D37+D39+D40+D41+D42+D43+D44+D46+D47+D49+D50</f>
        <v>113.73478048687031</v>
      </c>
      <c r="E63" s="32">
        <f t="shared" si="1"/>
        <v>369.42127845044502</v>
      </c>
      <c r="F63" s="32">
        <f t="shared" si="1"/>
        <v>0</v>
      </c>
      <c r="G63" s="32">
        <f t="shared" si="1"/>
        <v>0</v>
      </c>
      <c r="H63" s="32">
        <f t="shared" si="1"/>
        <v>0</v>
      </c>
      <c r="I63" s="32">
        <f t="shared" si="1"/>
        <v>13396.284486954166</v>
      </c>
      <c r="J63" s="32">
        <f t="shared" si="1"/>
        <v>445.48056522364089</v>
      </c>
      <c r="K63" s="32">
        <f t="shared" si="1"/>
        <v>6336.5703674786682</v>
      </c>
      <c r="L63" s="32">
        <f t="shared" si="1"/>
        <v>36.162243528565192</v>
      </c>
      <c r="M63" s="32">
        <f t="shared" si="1"/>
        <v>0</v>
      </c>
      <c r="N63" s="32">
        <f t="shared" si="1"/>
        <v>49.776475135825095</v>
      </c>
      <c r="O63" s="32">
        <f t="shared" si="1"/>
        <v>0</v>
      </c>
      <c r="P63" s="32">
        <f t="shared" si="1"/>
        <v>1374.9025726909931</v>
      </c>
      <c r="Q63" s="32">
        <f t="shared" si="1"/>
        <v>91322.417215128415</v>
      </c>
      <c r="R63" s="32">
        <f t="shared" si="1"/>
        <v>369.42133062472004</v>
      </c>
      <c r="S63" s="32">
        <f t="shared" si="1"/>
        <v>13396.285506250601</v>
      </c>
      <c r="T63" s="32">
        <f t="shared" si="1"/>
        <v>49.776486768885206</v>
      </c>
      <c r="U63" s="32">
        <f t="shared" si="1"/>
        <v>119038.51372286725</v>
      </c>
      <c r="V63" s="32">
        <f t="shared" si="1"/>
        <v>132804.22641180869</v>
      </c>
      <c r="W63" s="32">
        <f t="shared" si="1"/>
        <v>275.89182404082806</v>
      </c>
      <c r="X63" s="32">
        <f t="shared" si="1"/>
        <v>7947.9971650059915</v>
      </c>
      <c r="Y63" s="32">
        <f t="shared" si="1"/>
        <v>0</v>
      </c>
      <c r="Z63" s="32">
        <f t="shared" si="1"/>
        <v>2068.3648480446204</v>
      </c>
      <c r="AA63" s="32">
        <f t="shared" si="1"/>
        <v>132804.20686097804</v>
      </c>
      <c r="AB63" s="32">
        <f t="shared" si="1"/>
        <v>7965.6877939552596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85" zoomScaleNormal="85" workbookViewId="0">
      <pane xSplit="2" ySplit="2" topLeftCell="C14" activePane="bottomRight" state="frozen"/>
      <selection pane="topRight" activeCell="B1" sqref="B1"/>
      <selection pane="bottomLeft" activeCell="A3" sqref="A3"/>
      <selection pane="bottomRight" activeCell="T30" sqref="T30"/>
    </sheetView>
  </sheetViews>
  <sheetFormatPr defaultRowHeight="15" x14ac:dyDescent="0.25"/>
  <cols>
    <col min="1" max="1" width="9.140625" style="34"/>
    <col min="2" max="2" width="18.7109375" bestFit="1" customWidth="1"/>
    <col min="3" max="3" width="5.85546875" customWidth="1"/>
    <col min="4" max="4" width="5.5703125" bestFit="1" customWidth="1"/>
    <col min="5" max="5" width="9" bestFit="1" customWidth="1"/>
    <col min="6" max="7" width="4.5703125" bestFit="1" customWidth="1"/>
    <col min="8" max="8" width="5.7109375" bestFit="1" customWidth="1"/>
    <col min="9" max="9" width="5.85546875" bestFit="1" customWidth="1"/>
    <col min="10" max="10" width="6.42578125" bestFit="1" customWidth="1"/>
    <col min="11" max="11" width="5" bestFit="1" customWidth="1"/>
    <col min="12" max="12" width="5.140625" bestFit="1" customWidth="1"/>
    <col min="13" max="13" width="6.5703125" bestFit="1" customWidth="1"/>
    <col min="14" max="14" width="14.140625" bestFit="1" customWidth="1"/>
    <col min="15" max="15" width="6" bestFit="1" customWidth="1"/>
    <col min="16" max="16" width="4.28515625" bestFit="1" customWidth="1"/>
    <col min="17" max="17" width="5.7109375" bestFit="1" customWidth="1"/>
    <col min="18" max="18" width="14.28515625" bestFit="1" customWidth="1"/>
    <col min="19" max="19" width="10.85546875" bestFit="1" customWidth="1"/>
    <col min="20" max="20" width="13.5703125" bestFit="1" customWidth="1"/>
    <col min="21" max="21" width="18" bestFit="1" customWidth="1"/>
    <col min="22" max="22" width="14.28515625" bestFit="1" customWidth="1"/>
    <col min="23" max="23" width="5.28515625" bestFit="1" customWidth="1"/>
    <col min="24" max="24" width="4.28515625" bestFit="1" customWidth="1"/>
    <col min="25" max="25" width="4.85546875" bestFit="1" customWidth="1"/>
    <col min="26" max="26" width="5" bestFit="1" customWidth="1"/>
    <col min="27" max="27" width="9.140625" bestFit="1" customWidth="1"/>
    <col min="28" max="28" width="4.140625" bestFit="1" customWidth="1"/>
  </cols>
  <sheetData>
    <row r="1" spans="1:28" x14ac:dyDescent="0.25">
      <c r="C1" s="34" t="s">
        <v>439</v>
      </c>
    </row>
    <row r="2" spans="1:28" x14ac:dyDescent="0.25">
      <c r="A2" s="34" t="s">
        <v>325</v>
      </c>
      <c r="B2" t="s">
        <v>179</v>
      </c>
      <c r="C2" s="32" t="s">
        <v>132</v>
      </c>
      <c r="D2" s="32" t="s">
        <v>134</v>
      </c>
      <c r="E2" s="32" t="s">
        <v>64</v>
      </c>
      <c r="F2" s="32" t="s">
        <v>135</v>
      </c>
      <c r="G2" s="32" t="s">
        <v>137</v>
      </c>
      <c r="H2" s="32" t="s">
        <v>138</v>
      </c>
      <c r="I2" s="32" t="s">
        <v>139</v>
      </c>
      <c r="J2" s="32" t="s">
        <v>140</v>
      </c>
      <c r="K2" s="32" t="s">
        <v>143</v>
      </c>
      <c r="L2" s="32" t="s">
        <v>144</v>
      </c>
      <c r="M2" s="32" t="s">
        <v>145</v>
      </c>
      <c r="N2" s="32" t="s">
        <v>215</v>
      </c>
      <c r="O2" s="32" t="s">
        <v>148</v>
      </c>
      <c r="P2" s="32" t="s">
        <v>149</v>
      </c>
      <c r="Q2" s="32" t="s">
        <v>151</v>
      </c>
      <c r="R2" s="32" t="s">
        <v>239</v>
      </c>
      <c r="S2" s="32" t="s">
        <v>240</v>
      </c>
      <c r="T2" s="32" t="s">
        <v>241</v>
      </c>
      <c r="U2" s="32" t="s">
        <v>242</v>
      </c>
      <c r="V2" s="32" t="s">
        <v>243</v>
      </c>
      <c r="W2" s="32" t="s">
        <v>172</v>
      </c>
      <c r="X2" s="32" t="s">
        <v>173</v>
      </c>
      <c r="Y2" s="32" t="s">
        <v>174</v>
      </c>
      <c r="Z2" s="32" t="s">
        <v>175</v>
      </c>
      <c r="AA2" s="32" t="s">
        <v>176</v>
      </c>
      <c r="AB2" s="32" t="s">
        <v>177</v>
      </c>
    </row>
    <row r="3" spans="1:28" x14ac:dyDescent="0.25">
      <c r="A3" s="34">
        <v>1</v>
      </c>
      <c r="B3" t="s">
        <v>0</v>
      </c>
      <c r="C3" s="32">
        <v>2.3386861650899999</v>
      </c>
      <c r="D3" s="32">
        <v>0.178229377272</v>
      </c>
      <c r="E3" s="32">
        <v>0.51188756170500005</v>
      </c>
      <c r="F3" s="32">
        <v>0</v>
      </c>
      <c r="G3" s="32">
        <v>0</v>
      </c>
      <c r="H3" s="32">
        <v>0</v>
      </c>
      <c r="I3" s="32">
        <v>20.614805270400002</v>
      </c>
      <c r="J3" s="32">
        <v>0.68378592067800004</v>
      </c>
      <c r="K3" s="32">
        <v>9.72632156329</v>
      </c>
      <c r="L3" s="32">
        <v>5.6055499969399999E-2</v>
      </c>
      <c r="M3" s="32">
        <v>0</v>
      </c>
      <c r="N3" s="32">
        <v>7.6172268587099995E-2</v>
      </c>
      <c r="O3" s="32">
        <v>0</v>
      </c>
      <c r="P3" s="32">
        <v>2.1216389631500001</v>
      </c>
      <c r="Q3" s="32">
        <v>140.83842536399999</v>
      </c>
      <c r="R3" s="32">
        <v>0.51188742614799998</v>
      </c>
      <c r="S3" s="32">
        <v>20.6147791297</v>
      </c>
      <c r="T3" s="32">
        <v>7.6172301504000006E-2</v>
      </c>
      <c r="U3" s="32">
        <v>183.49781482399999</v>
      </c>
      <c r="V3" s="32">
        <v>204.62451465500001</v>
      </c>
      <c r="W3" s="32">
        <v>0.43233494882899998</v>
      </c>
      <c r="X3" s="32">
        <v>12.2030912692</v>
      </c>
      <c r="Y3" s="32">
        <v>0</v>
      </c>
      <c r="Z3" s="32">
        <v>3.1497522883100002</v>
      </c>
      <c r="AA3" s="32">
        <v>204.62460003300001</v>
      </c>
      <c r="AB3" s="32">
        <v>12.286860323000001</v>
      </c>
    </row>
    <row r="4" spans="1:28" x14ac:dyDescent="0.25">
      <c r="A4" s="34">
        <v>4</v>
      </c>
      <c r="B4" t="s">
        <v>2</v>
      </c>
      <c r="C4" s="32">
        <v>1.4810736208599999</v>
      </c>
      <c r="D4" s="32">
        <v>8.8984155393599995E-2</v>
      </c>
      <c r="E4" s="32">
        <v>0.38288808384099998</v>
      </c>
      <c r="F4" s="32">
        <v>0</v>
      </c>
      <c r="G4" s="32">
        <v>0</v>
      </c>
      <c r="H4" s="32">
        <v>0</v>
      </c>
      <c r="I4" s="32">
        <v>10.405405306800001</v>
      </c>
      <c r="J4" s="32">
        <v>0.44880153719600002</v>
      </c>
      <c r="K4" s="32">
        <v>6.2753815675200002</v>
      </c>
      <c r="L4" s="32">
        <v>3.4148622465700003E-2</v>
      </c>
      <c r="M4" s="32">
        <v>0</v>
      </c>
      <c r="N4" s="32">
        <v>4.9025973579299997E-2</v>
      </c>
      <c r="O4" s="32">
        <v>0</v>
      </c>
      <c r="P4" s="32">
        <v>1.1793681591</v>
      </c>
      <c r="Q4" s="32">
        <v>92.174039471</v>
      </c>
      <c r="R4" s="32">
        <v>0.38288879890999999</v>
      </c>
      <c r="S4" s="32">
        <v>10.4053997158</v>
      </c>
      <c r="T4" s="32">
        <v>4.9025877962000003E-2</v>
      </c>
      <c r="U4" s="32">
        <v>118.043094561</v>
      </c>
      <c r="V4" s="32">
        <v>128.83156727299999</v>
      </c>
      <c r="W4" s="32">
        <v>0.21585202549599999</v>
      </c>
      <c r="X4" s="32">
        <v>8.2102523932399993</v>
      </c>
      <c r="Y4" s="32">
        <v>0</v>
      </c>
      <c r="Z4" s="32">
        <v>1.9507209945699999</v>
      </c>
      <c r="AA4" s="32">
        <v>128.83148607199999</v>
      </c>
      <c r="AB4" s="32">
        <v>6.3660833783399999</v>
      </c>
    </row>
    <row r="5" spans="1:28" x14ac:dyDescent="0.25">
      <c r="A5" s="34">
        <v>5</v>
      </c>
      <c r="B5" t="s">
        <v>3</v>
      </c>
      <c r="C5" s="32">
        <v>1.1538754818100001</v>
      </c>
      <c r="D5" s="32">
        <v>9.1467146431299995E-2</v>
      </c>
      <c r="E5" s="32">
        <v>0.28142958220600001</v>
      </c>
      <c r="F5" s="32">
        <v>0</v>
      </c>
      <c r="G5" s="32">
        <v>0</v>
      </c>
      <c r="H5" s="32">
        <v>0</v>
      </c>
      <c r="I5" s="32">
        <v>8.7497442628299993</v>
      </c>
      <c r="J5" s="32">
        <v>0.34191567685300001</v>
      </c>
      <c r="K5" s="32">
        <v>4.8338911101999997</v>
      </c>
      <c r="L5" s="32">
        <v>2.8810533681299998E-2</v>
      </c>
      <c r="M5" s="32">
        <v>0</v>
      </c>
      <c r="N5" s="32">
        <v>3.6914418013400001E-2</v>
      </c>
      <c r="O5" s="32">
        <v>0</v>
      </c>
      <c r="P5" s="32">
        <v>1.0332519208299999</v>
      </c>
      <c r="Q5" s="32">
        <v>72.200963891900003</v>
      </c>
      <c r="R5" s="32">
        <v>0.281429533851</v>
      </c>
      <c r="S5" s="32">
        <v>8.7497438039999995</v>
      </c>
      <c r="T5" s="32">
        <v>3.6914444384000003E-2</v>
      </c>
      <c r="U5" s="32">
        <v>93.242001533600003</v>
      </c>
      <c r="V5" s="32">
        <v>102.273199906</v>
      </c>
      <c r="W5" s="32">
        <v>0.22186218166800001</v>
      </c>
      <c r="X5" s="32">
        <v>6.1663867484599999</v>
      </c>
      <c r="Y5" s="32">
        <v>0</v>
      </c>
      <c r="Z5" s="32">
        <v>1.61083070097</v>
      </c>
      <c r="AA5" s="32">
        <v>102.27318429899999</v>
      </c>
      <c r="AB5" s="32">
        <v>5.8423696511500003</v>
      </c>
    </row>
    <row r="6" spans="1:28" x14ac:dyDescent="0.25">
      <c r="A6" s="34">
        <v>6</v>
      </c>
      <c r="B6" t="s">
        <v>4</v>
      </c>
      <c r="C6" s="32">
        <v>1.4435755756799999</v>
      </c>
      <c r="D6" s="32">
        <v>0.132875174328</v>
      </c>
      <c r="E6" s="32">
        <v>0.30526082607499999</v>
      </c>
      <c r="F6" s="32">
        <v>0</v>
      </c>
      <c r="G6" s="32">
        <v>0</v>
      </c>
      <c r="H6" s="32">
        <v>0</v>
      </c>
      <c r="I6" s="32">
        <v>13.8171251869</v>
      </c>
      <c r="J6" s="32">
        <v>0.43967087779500003</v>
      </c>
      <c r="K6" s="32">
        <v>6.1408820631200003</v>
      </c>
      <c r="L6" s="32">
        <v>4.0427968843100001E-2</v>
      </c>
      <c r="M6" s="32">
        <v>0</v>
      </c>
      <c r="N6" s="32">
        <v>4.6459726576800003E-2</v>
      </c>
      <c r="O6" s="32">
        <v>0</v>
      </c>
      <c r="P6" s="32">
        <v>1.2870258453200001</v>
      </c>
      <c r="Q6" s="32">
        <v>99.051187751699999</v>
      </c>
      <c r="R6" s="32">
        <v>0.30526143466700001</v>
      </c>
      <c r="S6" s="32">
        <v>13.8171370585</v>
      </c>
      <c r="T6" s="32">
        <v>4.64597301738E-2</v>
      </c>
      <c r="U6" s="32">
        <v>125.666309539</v>
      </c>
      <c r="V6" s="32">
        <v>139.78836014500001</v>
      </c>
      <c r="W6" s="32">
        <v>0.32226212479499999</v>
      </c>
      <c r="X6" s="32">
        <v>8.1017878761999995</v>
      </c>
      <c r="Y6" s="32">
        <v>0</v>
      </c>
      <c r="Z6" s="32">
        <v>2.1145040614999999</v>
      </c>
      <c r="AA6" s="32">
        <v>139.788521186</v>
      </c>
      <c r="AB6" s="32">
        <v>6.8991645244999997</v>
      </c>
    </row>
    <row r="7" spans="1:28" x14ac:dyDescent="0.25">
      <c r="A7" s="34">
        <v>8</v>
      </c>
      <c r="B7" t="s">
        <v>5</v>
      </c>
      <c r="C7" s="32">
        <v>2.28630950261</v>
      </c>
      <c r="D7" s="32">
        <v>0.149298447561</v>
      </c>
      <c r="E7" s="32">
        <v>0.52369791550800004</v>
      </c>
      <c r="F7" s="32">
        <v>0</v>
      </c>
      <c r="G7" s="32">
        <v>0</v>
      </c>
      <c r="H7" s="32">
        <v>0</v>
      </c>
      <c r="I7" s="32">
        <v>18.217997417700001</v>
      </c>
      <c r="J7" s="32">
        <v>0.673769756281</v>
      </c>
      <c r="K7" s="32">
        <v>9.5446708728399994</v>
      </c>
      <c r="L7" s="32">
        <v>5.1841311873700002E-2</v>
      </c>
      <c r="M7" s="32">
        <v>0</v>
      </c>
      <c r="N7" s="32">
        <v>7.5347537695899997E-2</v>
      </c>
      <c r="O7" s="32">
        <v>0</v>
      </c>
      <c r="P7" s="32">
        <v>1.96402645585</v>
      </c>
      <c r="Q7" s="32">
        <v>135.68169820099999</v>
      </c>
      <c r="R7" s="32">
        <v>0.52369840028000003</v>
      </c>
      <c r="S7" s="32">
        <v>18.217940678000001</v>
      </c>
      <c r="T7" s="32">
        <v>7.5347630862200005E-2</v>
      </c>
      <c r="U7" s="32">
        <v>176.470112723</v>
      </c>
      <c r="V7" s="32">
        <v>195.21167351899999</v>
      </c>
      <c r="W7" s="32">
        <v>0.36217649402500002</v>
      </c>
      <c r="X7" s="32">
        <v>12.081178213899999</v>
      </c>
      <c r="Y7" s="32">
        <v>0</v>
      </c>
      <c r="Z7" s="32">
        <v>2.97076290533</v>
      </c>
      <c r="AA7" s="32">
        <v>195.211903269</v>
      </c>
      <c r="AB7" s="32">
        <v>11.2306488371</v>
      </c>
    </row>
    <row r="8" spans="1:28" x14ac:dyDescent="0.25">
      <c r="A8" s="34">
        <v>9</v>
      </c>
      <c r="B8" t="s">
        <v>6</v>
      </c>
      <c r="C8" s="32">
        <v>0.31185628545400002</v>
      </c>
      <c r="D8" s="32">
        <v>2.1619197368200001E-2</v>
      </c>
      <c r="E8" s="32">
        <v>8.5331640306199996E-2</v>
      </c>
      <c r="F8" s="32">
        <v>0</v>
      </c>
      <c r="G8" s="32">
        <v>0</v>
      </c>
      <c r="H8" s="32">
        <v>0</v>
      </c>
      <c r="I8" s="32">
        <v>3.09544460543</v>
      </c>
      <c r="J8" s="32">
        <v>9.0070350182899994E-2</v>
      </c>
      <c r="K8" s="32">
        <v>1.28820271355</v>
      </c>
      <c r="L8" s="32">
        <v>7.0027901902999998E-3</v>
      </c>
      <c r="M8" s="32">
        <v>0</v>
      </c>
      <c r="N8" s="32">
        <v>1.04083538388E-2</v>
      </c>
      <c r="O8" s="32">
        <v>0</v>
      </c>
      <c r="P8" s="32">
        <v>0.28205069816799999</v>
      </c>
      <c r="Q8" s="32">
        <v>17.893312884899998</v>
      </c>
      <c r="R8" s="32">
        <v>8.5331525460000002E-2</v>
      </c>
      <c r="S8" s="32">
        <v>3.0954511920000001</v>
      </c>
      <c r="T8" s="32">
        <v>1.0408343378E-2</v>
      </c>
      <c r="U8" s="32">
        <v>23.539152786399999</v>
      </c>
      <c r="V8" s="32">
        <v>26.719940406399999</v>
      </c>
      <c r="W8" s="32">
        <v>5.24465256968E-2</v>
      </c>
      <c r="X8" s="32">
        <v>1.5908793461799999</v>
      </c>
      <c r="Y8" s="32">
        <v>0</v>
      </c>
      <c r="Z8" s="32">
        <v>0.41890295492599999</v>
      </c>
      <c r="AA8" s="32">
        <v>26.719951244299999</v>
      </c>
      <c r="AB8" s="32">
        <v>1.6689054318400001</v>
      </c>
    </row>
    <row r="9" spans="1:28" x14ac:dyDescent="0.25">
      <c r="A9" s="34">
        <v>10</v>
      </c>
      <c r="B9" t="s">
        <v>7</v>
      </c>
      <c r="C9" s="32">
        <v>0.158612213743</v>
      </c>
      <c r="D9" s="32">
        <v>1.08431514553E-2</v>
      </c>
      <c r="E9" s="32">
        <v>4.332785334E-2</v>
      </c>
      <c r="F9" s="32">
        <v>0</v>
      </c>
      <c r="G9" s="32">
        <v>0</v>
      </c>
      <c r="H9" s="32">
        <v>0</v>
      </c>
      <c r="I9" s="32">
        <v>1.57739095214</v>
      </c>
      <c r="J9" s="32">
        <v>4.5796454569E-2</v>
      </c>
      <c r="K9" s="32">
        <v>0.65505807818299999</v>
      </c>
      <c r="L9" s="32">
        <v>3.5371440887800002E-3</v>
      </c>
      <c r="M9" s="32">
        <v>0</v>
      </c>
      <c r="N9" s="32">
        <v>5.30393349205E-3</v>
      </c>
      <c r="O9" s="32">
        <v>0</v>
      </c>
      <c r="P9" s="32">
        <v>0.14303420596300001</v>
      </c>
      <c r="Q9" s="32">
        <v>9.0671719056899995</v>
      </c>
      <c r="R9" s="32">
        <v>4.33280266E-2</v>
      </c>
      <c r="S9" s="32">
        <v>1.5773916139999999</v>
      </c>
      <c r="T9" s="32">
        <v>5.30394782E-3</v>
      </c>
      <c r="U9" s="32">
        <v>11.9342802265</v>
      </c>
      <c r="V9" s="32">
        <v>13.555004546499999</v>
      </c>
      <c r="W9" s="32">
        <v>2.63048985502E-2</v>
      </c>
      <c r="X9" s="32">
        <v>0.80859695537300003</v>
      </c>
      <c r="Y9" s="32">
        <v>0</v>
      </c>
      <c r="Z9" s="32">
        <v>0.21208692555700001</v>
      </c>
      <c r="AA9" s="32">
        <v>13.554993620199999</v>
      </c>
      <c r="AB9" s="32">
        <v>0.84692911246000002</v>
      </c>
    </row>
    <row r="10" spans="1:28" x14ac:dyDescent="0.25">
      <c r="A10" s="34">
        <v>11</v>
      </c>
      <c r="B10" t="s">
        <v>8</v>
      </c>
      <c r="C10" s="32">
        <v>1.6555906589999999E-2</v>
      </c>
      <c r="D10" s="32">
        <v>1.14871802641E-3</v>
      </c>
      <c r="E10" s="32">
        <v>4.5446653969700001E-3</v>
      </c>
      <c r="F10" s="32">
        <v>0</v>
      </c>
      <c r="G10" s="32">
        <v>0</v>
      </c>
      <c r="H10" s="32">
        <v>0</v>
      </c>
      <c r="I10" s="32">
        <v>0.16431405159599999</v>
      </c>
      <c r="J10" s="32">
        <v>4.7817696132699998E-3</v>
      </c>
      <c r="K10" s="32">
        <v>6.8389315022999997E-2</v>
      </c>
      <c r="L10" s="32">
        <v>3.7192519234500001E-4</v>
      </c>
      <c r="M10" s="32">
        <v>0</v>
      </c>
      <c r="N10" s="32">
        <v>5.5250240274199998E-4</v>
      </c>
      <c r="O10" s="32">
        <v>0</v>
      </c>
      <c r="P10" s="32">
        <v>1.49762937246E-2</v>
      </c>
      <c r="Q10" s="32">
        <v>0.95014542261500001</v>
      </c>
      <c r="R10" s="32">
        <v>4.5446686899999998E-3</v>
      </c>
      <c r="S10" s="32">
        <v>0.16431423479999999</v>
      </c>
      <c r="T10" s="32">
        <v>5.52502044E-4</v>
      </c>
      <c r="U10" s="32">
        <v>1.2498936919999999</v>
      </c>
      <c r="V10" s="32">
        <v>1.4187577680000001</v>
      </c>
      <c r="W10" s="32">
        <v>2.7867018374600002E-3</v>
      </c>
      <c r="X10" s="32">
        <v>8.4460574718000003E-2</v>
      </c>
      <c r="Y10" s="32">
        <v>0</v>
      </c>
      <c r="Z10" s="32">
        <v>2.2256892937800001E-2</v>
      </c>
      <c r="AA10" s="32">
        <v>1.41875957274</v>
      </c>
      <c r="AB10" s="32">
        <v>8.8611587715300005E-2</v>
      </c>
    </row>
    <row r="11" spans="1:28" x14ac:dyDescent="0.25">
      <c r="A11" s="34">
        <v>12</v>
      </c>
      <c r="B11" t="s">
        <v>9</v>
      </c>
      <c r="C11" s="32">
        <v>4.3993730040500001</v>
      </c>
      <c r="D11" s="32">
        <v>0.31682582380300001</v>
      </c>
      <c r="E11" s="32">
        <v>0.96989767474099997</v>
      </c>
      <c r="F11" s="32">
        <v>0</v>
      </c>
      <c r="G11" s="32">
        <v>0</v>
      </c>
      <c r="H11" s="32">
        <v>0</v>
      </c>
      <c r="I11" s="32">
        <v>39.111043053000003</v>
      </c>
      <c r="J11" s="32">
        <v>1.2847183531299999</v>
      </c>
      <c r="K11" s="32">
        <v>18.281576625900001</v>
      </c>
      <c r="L11" s="32">
        <v>0.102497528144</v>
      </c>
      <c r="M11" s="32">
        <v>0</v>
      </c>
      <c r="N11" s="32">
        <v>0.14451637647400001</v>
      </c>
      <c r="O11" s="32">
        <v>0</v>
      </c>
      <c r="P11" s="32">
        <v>3.9398420444600002</v>
      </c>
      <c r="Q11" s="32">
        <v>260.93878388100001</v>
      </c>
      <c r="R11" s="32">
        <v>0.96989693514999997</v>
      </c>
      <c r="S11" s="32">
        <v>39.111028439599998</v>
      </c>
      <c r="T11" s="32">
        <v>0.14451653477400001</v>
      </c>
      <c r="U11" s="32">
        <v>340.64709096399997</v>
      </c>
      <c r="V11" s="32">
        <v>380.72761750000001</v>
      </c>
      <c r="W11" s="32">
        <v>0.76855544144999999</v>
      </c>
      <c r="X11" s="32">
        <v>22.894433733300001</v>
      </c>
      <c r="Y11" s="32">
        <v>0</v>
      </c>
      <c r="Z11" s="32">
        <v>5.8211757755000004</v>
      </c>
      <c r="AA11" s="32">
        <v>380.72786366600002</v>
      </c>
      <c r="AB11" s="32">
        <v>22.878047062299999</v>
      </c>
    </row>
    <row r="12" spans="1:28" x14ac:dyDescent="0.25">
      <c r="A12" s="34">
        <v>13</v>
      </c>
      <c r="B12" t="s">
        <v>10</v>
      </c>
      <c r="C12" s="32">
        <v>3.5280135600899998</v>
      </c>
      <c r="D12" s="32">
        <v>0.27078895871399999</v>
      </c>
      <c r="E12" s="32">
        <v>0.78611628767499997</v>
      </c>
      <c r="F12" s="32">
        <v>0</v>
      </c>
      <c r="G12" s="32">
        <v>0</v>
      </c>
      <c r="H12" s="32">
        <v>0</v>
      </c>
      <c r="I12" s="32">
        <v>31.0655686747</v>
      </c>
      <c r="J12" s="32">
        <v>1.03168571757</v>
      </c>
      <c r="K12" s="32">
        <v>14.674150668199999</v>
      </c>
      <c r="L12" s="32">
        <v>8.4869638164599998E-2</v>
      </c>
      <c r="M12" s="32">
        <v>0</v>
      </c>
      <c r="N12" s="32">
        <v>0.114788133476</v>
      </c>
      <c r="O12" s="32">
        <v>0</v>
      </c>
      <c r="P12" s="32">
        <v>3.2059263902400001</v>
      </c>
      <c r="Q12" s="32">
        <v>212.880003496</v>
      </c>
      <c r="R12" s="32">
        <v>0.78611635038899996</v>
      </c>
      <c r="S12" s="32">
        <v>31.0655910674</v>
      </c>
      <c r="T12" s="32">
        <v>0.11478817402200001</v>
      </c>
      <c r="U12" s="32">
        <v>277.28736764600001</v>
      </c>
      <c r="V12" s="32">
        <v>309.13911010999999</v>
      </c>
      <c r="W12" s="32">
        <v>0.65685631030799996</v>
      </c>
      <c r="X12" s="32">
        <v>18.415287623400001</v>
      </c>
      <c r="Y12" s="32">
        <v>0</v>
      </c>
      <c r="Z12" s="32">
        <v>4.77456710423</v>
      </c>
      <c r="AA12" s="32">
        <v>309.13918816</v>
      </c>
      <c r="AB12" s="32">
        <v>18.559781017900001</v>
      </c>
    </row>
    <row r="13" spans="1:28" x14ac:dyDescent="0.25">
      <c r="A13" s="34">
        <v>16</v>
      </c>
      <c r="B13" t="s">
        <v>12</v>
      </c>
      <c r="C13" s="32">
        <v>1.2804842490199999</v>
      </c>
      <c r="D13" s="32">
        <v>8.2683358221899997E-2</v>
      </c>
      <c r="E13" s="32">
        <v>0.287704424505</v>
      </c>
      <c r="F13" s="32">
        <v>0</v>
      </c>
      <c r="G13" s="32">
        <v>0</v>
      </c>
      <c r="H13" s="32">
        <v>0</v>
      </c>
      <c r="I13" s="32">
        <v>10.2174956276</v>
      </c>
      <c r="J13" s="32">
        <v>0.37728196394500002</v>
      </c>
      <c r="K13" s="32">
        <v>5.3449379346399999</v>
      </c>
      <c r="L13" s="32">
        <v>2.8886079704599998E-2</v>
      </c>
      <c r="M13" s="32">
        <v>0</v>
      </c>
      <c r="N13" s="32">
        <v>4.2258408987500003E-2</v>
      </c>
      <c r="O13" s="32">
        <v>0</v>
      </c>
      <c r="P13" s="32">
        <v>1.0973577379499999</v>
      </c>
      <c r="Q13" s="32">
        <v>75.790183585199998</v>
      </c>
      <c r="R13" s="32">
        <v>0.28770472429299998</v>
      </c>
      <c r="S13" s="32">
        <v>10.217490185400001</v>
      </c>
      <c r="T13" s="32">
        <v>4.2258425348300002E-2</v>
      </c>
      <c r="U13" s="32">
        <v>98.608054962300002</v>
      </c>
      <c r="V13" s="32">
        <v>109.113142663</v>
      </c>
      <c r="W13" s="32">
        <v>0.200579248312</v>
      </c>
      <c r="X13" s="32">
        <v>6.76335340357</v>
      </c>
      <c r="Y13" s="32">
        <v>0</v>
      </c>
      <c r="Z13" s="32">
        <v>1.65361923356</v>
      </c>
      <c r="AA13" s="32">
        <v>109.113180644</v>
      </c>
      <c r="AB13" s="32">
        <v>6.2776278272799999</v>
      </c>
    </row>
    <row r="14" spans="1:28" x14ac:dyDescent="0.25">
      <c r="A14" s="34">
        <v>17</v>
      </c>
      <c r="B14" t="s">
        <v>13</v>
      </c>
      <c r="C14" s="32">
        <v>2.2063096302899998</v>
      </c>
      <c r="D14" s="32">
        <v>0.16688993445299999</v>
      </c>
      <c r="E14" s="32">
        <v>0.494762152899</v>
      </c>
      <c r="F14" s="32">
        <v>0</v>
      </c>
      <c r="G14" s="32">
        <v>0</v>
      </c>
      <c r="H14" s="32">
        <v>0</v>
      </c>
      <c r="I14" s="32">
        <v>19.912649742500001</v>
      </c>
      <c r="J14" s="32">
        <v>0.64364384380999995</v>
      </c>
      <c r="K14" s="32">
        <v>9.1646723787699997</v>
      </c>
      <c r="L14" s="32">
        <v>5.2497854039099998E-2</v>
      </c>
      <c r="M14" s="32">
        <v>0</v>
      </c>
      <c r="N14" s="32">
        <v>7.2094597777199995E-2</v>
      </c>
      <c r="O14" s="32">
        <v>0</v>
      </c>
      <c r="P14" s="32">
        <v>2.0053927492099999</v>
      </c>
      <c r="Q14" s="32">
        <v>131.98801348999999</v>
      </c>
      <c r="R14" s="32">
        <v>0.49476243506599998</v>
      </c>
      <c r="S14" s="32">
        <v>19.9126476303</v>
      </c>
      <c r="T14" s="32">
        <v>7.2094532271199996E-2</v>
      </c>
      <c r="U14" s="32">
        <v>172.22719392499999</v>
      </c>
      <c r="V14" s="32">
        <v>192.63477997199999</v>
      </c>
      <c r="W14" s="32">
        <v>0.40483235687500002</v>
      </c>
      <c r="X14" s="32">
        <v>11.4662377079</v>
      </c>
      <c r="Y14" s="32">
        <v>0</v>
      </c>
      <c r="Z14" s="32">
        <v>2.9702218280000001</v>
      </c>
      <c r="AA14" s="32">
        <v>192.63460381799999</v>
      </c>
      <c r="AB14" s="32">
        <v>11.658481563800001</v>
      </c>
    </row>
    <row r="15" spans="1:28" x14ac:dyDescent="0.25">
      <c r="A15" s="34">
        <v>18</v>
      </c>
      <c r="B15" t="s">
        <v>14</v>
      </c>
      <c r="C15" s="32">
        <v>2.9207211922599998</v>
      </c>
      <c r="D15" s="32">
        <v>0.21144693753499999</v>
      </c>
      <c r="E15" s="32">
        <v>0.58655079619200001</v>
      </c>
      <c r="F15" s="32">
        <v>0</v>
      </c>
      <c r="G15" s="32">
        <v>0</v>
      </c>
      <c r="H15" s="32">
        <v>0</v>
      </c>
      <c r="I15" s="32">
        <v>25.7967896127</v>
      </c>
      <c r="J15" s="32">
        <v>0.85345071680899998</v>
      </c>
      <c r="K15" s="32">
        <v>12.141265951199999</v>
      </c>
      <c r="L15" s="32">
        <v>6.8285551710000003E-2</v>
      </c>
      <c r="M15" s="32">
        <v>0</v>
      </c>
      <c r="N15" s="32">
        <v>9.5797765113300001E-2</v>
      </c>
      <c r="O15" s="32">
        <v>0</v>
      </c>
      <c r="P15" s="32">
        <v>2.61630598132</v>
      </c>
      <c r="Q15" s="32">
        <v>173.667201646</v>
      </c>
      <c r="R15" s="32">
        <v>0.58655105638000005</v>
      </c>
      <c r="S15" s="32">
        <v>25.796786300299999</v>
      </c>
      <c r="T15" s="32">
        <v>9.5797690645000003E-2</v>
      </c>
      <c r="U15" s="32">
        <v>226.61610697</v>
      </c>
      <c r="V15" s="32">
        <v>252.99944209899999</v>
      </c>
      <c r="W15" s="32">
        <v>0.51292529224600003</v>
      </c>
      <c r="X15" s="32">
        <v>15.2169934283</v>
      </c>
      <c r="Y15" s="32">
        <v>0</v>
      </c>
      <c r="Z15" s="32">
        <v>3.8246525817300001</v>
      </c>
      <c r="AA15" s="32">
        <v>252.99943177399999</v>
      </c>
      <c r="AB15" s="32">
        <v>15.175379081399999</v>
      </c>
    </row>
    <row r="16" spans="1:28" x14ac:dyDescent="0.25">
      <c r="A16" s="34">
        <v>19</v>
      </c>
      <c r="B16" t="s">
        <v>15</v>
      </c>
      <c r="C16" s="32">
        <v>1.61600313328</v>
      </c>
      <c r="D16" s="32">
        <v>0.107680076214</v>
      </c>
      <c r="E16" s="32">
        <v>0.40498499952700001</v>
      </c>
      <c r="F16" s="32">
        <v>0</v>
      </c>
      <c r="G16" s="32">
        <v>0</v>
      </c>
      <c r="H16" s="32">
        <v>0</v>
      </c>
      <c r="I16" s="32">
        <v>12.5722818088</v>
      </c>
      <c r="J16" s="32">
        <v>0.47726727608399999</v>
      </c>
      <c r="K16" s="32">
        <v>6.7545407478800001</v>
      </c>
      <c r="L16" s="32">
        <v>3.7104872808800003E-2</v>
      </c>
      <c r="M16" s="32">
        <v>0</v>
      </c>
      <c r="N16" s="32">
        <v>5.3041404585900002E-2</v>
      </c>
      <c r="O16" s="32">
        <v>0</v>
      </c>
      <c r="P16" s="32">
        <v>1.3895041428799999</v>
      </c>
      <c r="Q16" s="32">
        <v>96.764596622400006</v>
      </c>
      <c r="R16" s="32">
        <v>0.40498514605000002</v>
      </c>
      <c r="S16" s="32">
        <v>12.5722791263</v>
      </c>
      <c r="T16" s="32">
        <v>5.3041383882999997E-2</v>
      </c>
      <c r="U16" s="32">
        <v>125.630731641</v>
      </c>
      <c r="V16" s="32">
        <v>138.60801728999999</v>
      </c>
      <c r="W16" s="32">
        <v>0.26121180306699998</v>
      </c>
      <c r="X16" s="32">
        <v>8.5731847983399998</v>
      </c>
      <c r="Y16" s="32">
        <v>0</v>
      </c>
      <c r="Z16" s="32">
        <v>2.1439688700100001</v>
      </c>
      <c r="AA16" s="32">
        <v>138.60789934100001</v>
      </c>
      <c r="AB16" s="32">
        <v>7.9123255564299999</v>
      </c>
    </row>
    <row r="17" spans="1:28" x14ac:dyDescent="0.25">
      <c r="A17" s="34">
        <v>20</v>
      </c>
      <c r="B17" t="s">
        <v>16</v>
      </c>
      <c r="C17" s="32">
        <v>1.0815502934900001</v>
      </c>
      <c r="D17" s="32">
        <v>7.7485783817299994E-2</v>
      </c>
      <c r="E17" s="32">
        <v>0.271842394135</v>
      </c>
      <c r="F17" s="32">
        <v>0</v>
      </c>
      <c r="G17" s="32">
        <v>0</v>
      </c>
      <c r="H17" s="32">
        <v>0</v>
      </c>
      <c r="I17" s="32">
        <v>8.3302499426499992</v>
      </c>
      <c r="J17" s="32">
        <v>0.31984377144699999</v>
      </c>
      <c r="K17" s="32">
        <v>4.5247112786799999</v>
      </c>
      <c r="L17" s="32">
        <v>2.5694202236499999E-2</v>
      </c>
      <c r="M17" s="32">
        <v>0</v>
      </c>
      <c r="N17" s="32">
        <v>3.5144620372299998E-2</v>
      </c>
      <c r="O17" s="32">
        <v>0</v>
      </c>
      <c r="P17" s="32">
        <v>0.94523500349599998</v>
      </c>
      <c r="Q17" s="32">
        <v>65.917728314100003</v>
      </c>
      <c r="R17" s="32">
        <v>0.27184239230700002</v>
      </c>
      <c r="S17" s="32">
        <v>8.3302329719100001</v>
      </c>
      <c r="T17" s="32">
        <v>3.5144636172100001E-2</v>
      </c>
      <c r="U17" s="32">
        <v>85.396200905599997</v>
      </c>
      <c r="V17" s="32">
        <v>93.998246300199995</v>
      </c>
      <c r="W17" s="32">
        <v>0.187958675376</v>
      </c>
      <c r="X17" s="32">
        <v>5.7544931909699999</v>
      </c>
      <c r="Y17" s="32">
        <v>0</v>
      </c>
      <c r="Z17" s="32">
        <v>1.46768373227</v>
      </c>
      <c r="AA17" s="32">
        <v>93.998255601500006</v>
      </c>
      <c r="AB17" s="32">
        <v>5.3671399379200002</v>
      </c>
    </row>
    <row r="18" spans="1:28" x14ac:dyDescent="0.25">
      <c r="A18" s="34">
        <v>21</v>
      </c>
      <c r="B18" t="s">
        <v>17</v>
      </c>
      <c r="C18" s="32">
        <v>1.49936405721</v>
      </c>
      <c r="D18" s="32">
        <v>0.111225103181</v>
      </c>
      <c r="E18" s="32">
        <v>0.30386386695700002</v>
      </c>
      <c r="F18" s="32">
        <v>0</v>
      </c>
      <c r="G18" s="32">
        <v>0</v>
      </c>
      <c r="H18" s="32">
        <v>0</v>
      </c>
      <c r="I18" s="32">
        <v>13.2316124936</v>
      </c>
      <c r="J18" s="32">
        <v>0.43824009402899999</v>
      </c>
      <c r="K18" s="32">
        <v>6.2340930663999998</v>
      </c>
      <c r="L18" s="32">
        <v>3.5467619348800002E-2</v>
      </c>
      <c r="M18" s="32">
        <v>0</v>
      </c>
      <c r="N18" s="32">
        <v>4.9013865257600001E-2</v>
      </c>
      <c r="O18" s="32">
        <v>0</v>
      </c>
      <c r="P18" s="32">
        <v>1.35113778905</v>
      </c>
      <c r="Q18" s="32">
        <v>89.682982175299998</v>
      </c>
      <c r="R18" s="32">
        <v>0.303863671926</v>
      </c>
      <c r="S18" s="32">
        <v>13.2316073186</v>
      </c>
      <c r="T18" s="32">
        <v>4.9013859787599999E-2</v>
      </c>
      <c r="U18" s="32">
        <v>116.94496319</v>
      </c>
      <c r="V18" s="32">
        <v>130.48032485100001</v>
      </c>
      <c r="W18" s="32">
        <v>0.269804978621</v>
      </c>
      <c r="X18" s="32">
        <v>7.8170999871099998</v>
      </c>
      <c r="Y18" s="32">
        <v>0</v>
      </c>
      <c r="Z18" s="32">
        <v>1.9813207096300001</v>
      </c>
      <c r="AA18" s="32">
        <v>130.48046740999999</v>
      </c>
      <c r="AB18" s="32">
        <v>7.8313764353800002</v>
      </c>
    </row>
    <row r="19" spans="1:28" x14ac:dyDescent="0.25">
      <c r="A19" s="34">
        <v>22</v>
      </c>
      <c r="B19" t="s">
        <v>18</v>
      </c>
      <c r="C19" s="32">
        <v>1.79932484951</v>
      </c>
      <c r="D19" s="32">
        <v>0.13284191790300001</v>
      </c>
      <c r="E19" s="32">
        <v>0.397549480924</v>
      </c>
      <c r="F19" s="32">
        <v>0</v>
      </c>
      <c r="G19" s="32">
        <v>0</v>
      </c>
      <c r="H19" s="32">
        <v>0</v>
      </c>
      <c r="I19" s="32">
        <v>15.937821362999999</v>
      </c>
      <c r="J19" s="32">
        <v>0.52572228879299998</v>
      </c>
      <c r="K19" s="32">
        <v>7.4797216219999996</v>
      </c>
      <c r="L19" s="32">
        <v>4.2442657547000003E-2</v>
      </c>
      <c r="M19" s="32">
        <v>0</v>
      </c>
      <c r="N19" s="32">
        <v>5.8890697735399997E-2</v>
      </c>
      <c r="O19" s="32">
        <v>0</v>
      </c>
      <c r="P19" s="32">
        <v>1.62043743337</v>
      </c>
      <c r="Q19" s="32">
        <v>107.42983425200001</v>
      </c>
      <c r="R19" s="32">
        <v>0.39754948269700002</v>
      </c>
      <c r="S19" s="32">
        <v>15.937833722300001</v>
      </c>
      <c r="T19" s="32">
        <v>5.8890645639600003E-2</v>
      </c>
      <c r="U19" s="32">
        <v>140.12522387800001</v>
      </c>
      <c r="V19" s="32">
        <v>156.46044066900001</v>
      </c>
      <c r="W19" s="32">
        <v>0.32224312801600002</v>
      </c>
      <c r="X19" s="32">
        <v>9.3745407426899998</v>
      </c>
      <c r="Y19" s="32">
        <v>0</v>
      </c>
      <c r="Z19" s="32">
        <v>2.4009575571899999</v>
      </c>
      <c r="AA19" s="32">
        <v>156.460591798</v>
      </c>
      <c r="AB19" s="32">
        <v>9.3985965051499996</v>
      </c>
    </row>
    <row r="20" spans="1:28" x14ac:dyDescent="0.25">
      <c r="A20" s="34">
        <v>23</v>
      </c>
      <c r="B20" t="s">
        <v>19</v>
      </c>
      <c r="C20" s="32">
        <v>0.30813194808400002</v>
      </c>
      <c r="D20" s="32">
        <v>2.24807604189E-2</v>
      </c>
      <c r="E20" s="32">
        <v>6.99098063681E-2</v>
      </c>
      <c r="F20" s="32">
        <v>0</v>
      </c>
      <c r="G20" s="32">
        <v>0</v>
      </c>
      <c r="H20" s="32">
        <v>0</v>
      </c>
      <c r="I20" s="32">
        <v>2.7343660234299998</v>
      </c>
      <c r="J20" s="32">
        <v>9.0006356858600006E-2</v>
      </c>
      <c r="K20" s="32">
        <v>1.2806751438799999</v>
      </c>
      <c r="L20" s="32">
        <v>7.2253449896700003E-3</v>
      </c>
      <c r="M20" s="32">
        <v>0</v>
      </c>
      <c r="N20" s="32">
        <v>1.0103551625799999E-2</v>
      </c>
      <c r="O20" s="32">
        <v>0</v>
      </c>
      <c r="P20" s="32">
        <v>0.27675266982899999</v>
      </c>
      <c r="Q20" s="32">
        <v>18.339380740599999</v>
      </c>
      <c r="R20" s="32">
        <v>6.9909638228000004E-2</v>
      </c>
      <c r="S20" s="32">
        <v>2.7343697892000001</v>
      </c>
      <c r="T20" s="32">
        <v>1.01035538715E-2</v>
      </c>
      <c r="U20" s="32">
        <v>23.930269892599998</v>
      </c>
      <c r="V20" s="32">
        <v>26.734555997699999</v>
      </c>
      <c r="W20" s="32">
        <v>5.4533392290600002E-2</v>
      </c>
      <c r="X20" s="32">
        <v>1.6044874944400001</v>
      </c>
      <c r="Y20" s="32">
        <v>0</v>
      </c>
      <c r="Z20" s="32">
        <v>0.41108998692600002</v>
      </c>
      <c r="AA20" s="32">
        <v>26.7345560059</v>
      </c>
      <c r="AB20" s="32">
        <v>1.60607775402</v>
      </c>
    </row>
    <row r="21" spans="1:28" x14ac:dyDescent="0.25">
      <c r="A21" s="34">
        <v>24</v>
      </c>
      <c r="B21" t="s">
        <v>20</v>
      </c>
      <c r="C21" s="32">
        <v>0.82825721166499999</v>
      </c>
      <c r="D21" s="32">
        <v>5.6670320976999998E-2</v>
      </c>
      <c r="E21" s="32">
        <v>0.206618366941</v>
      </c>
      <c r="F21" s="32">
        <v>0</v>
      </c>
      <c r="G21" s="32">
        <v>0</v>
      </c>
      <c r="H21" s="32">
        <v>0</v>
      </c>
      <c r="I21" s="32">
        <v>7.9183286765199998</v>
      </c>
      <c r="J21" s="32">
        <v>0.24010474163199999</v>
      </c>
      <c r="K21" s="32">
        <v>3.4279428512500001</v>
      </c>
      <c r="L21" s="32">
        <v>1.8611002627099998E-2</v>
      </c>
      <c r="M21" s="32">
        <v>0</v>
      </c>
      <c r="N21" s="32">
        <v>2.7580504936600001E-2</v>
      </c>
      <c r="O21" s="32">
        <v>0</v>
      </c>
      <c r="P21" s="32">
        <v>0.741786996586</v>
      </c>
      <c r="Q21" s="32">
        <v>47.792788074500002</v>
      </c>
      <c r="R21" s="32">
        <v>0.20661856084999999</v>
      </c>
      <c r="S21" s="32">
        <v>7.9183254463999999</v>
      </c>
      <c r="T21" s="32">
        <v>2.7580476122E-2</v>
      </c>
      <c r="U21" s="32">
        <v>62.745545988799996</v>
      </c>
      <c r="V21" s="32">
        <v>70.870502443800007</v>
      </c>
      <c r="W21" s="32">
        <v>0.13747741169300001</v>
      </c>
      <c r="X21" s="32">
        <v>4.2527230130499998</v>
      </c>
      <c r="Y21" s="32">
        <v>0</v>
      </c>
      <c r="Z21" s="32">
        <v>1.0940637017599999</v>
      </c>
      <c r="AA21" s="32">
        <v>70.870537812099997</v>
      </c>
      <c r="AB21" s="32">
        <v>4.3635511599100001</v>
      </c>
    </row>
    <row r="22" spans="1:28" x14ac:dyDescent="0.25">
      <c r="A22" s="34">
        <v>25</v>
      </c>
      <c r="B22" t="s">
        <v>130</v>
      </c>
      <c r="C22" s="32">
        <v>0.43149615915700001</v>
      </c>
      <c r="D22" s="32">
        <v>3.1514110351500001E-2</v>
      </c>
      <c r="E22" s="32">
        <v>0.117502470163</v>
      </c>
      <c r="F22" s="32">
        <v>0</v>
      </c>
      <c r="G22" s="32">
        <v>0</v>
      </c>
      <c r="H22" s="32">
        <v>0</v>
      </c>
      <c r="I22" s="32">
        <v>4.2510156742399996</v>
      </c>
      <c r="J22" s="32">
        <v>0.12477074330100001</v>
      </c>
      <c r="K22" s="32">
        <v>1.7837719249199999</v>
      </c>
      <c r="L22" s="32">
        <v>9.9466875641000003E-3</v>
      </c>
      <c r="M22" s="32">
        <v>0</v>
      </c>
      <c r="N22" s="32">
        <v>1.42939266092E-2</v>
      </c>
      <c r="O22" s="32">
        <v>0</v>
      </c>
      <c r="P22" s="32">
        <v>0.39464985347999998</v>
      </c>
      <c r="Q22" s="32">
        <v>25.109113960799998</v>
      </c>
      <c r="R22" s="32">
        <v>0.11750260792800001</v>
      </c>
      <c r="S22" s="32">
        <v>4.2510150231999999</v>
      </c>
      <c r="T22" s="32">
        <v>1.42939065996E-2</v>
      </c>
      <c r="U22" s="32">
        <v>32.967566837900002</v>
      </c>
      <c r="V22" s="32">
        <v>37.336097178000003</v>
      </c>
      <c r="W22" s="32">
        <v>7.6448416786800005E-2</v>
      </c>
      <c r="X22" s="32">
        <v>2.2068107186199999</v>
      </c>
      <c r="Y22" s="32">
        <v>0</v>
      </c>
      <c r="Z22" s="32">
        <v>0.58868834574200002</v>
      </c>
      <c r="AA22" s="32">
        <v>37.336070494700003</v>
      </c>
      <c r="AB22" s="32">
        <v>2.3289694094</v>
      </c>
    </row>
    <row r="23" spans="1:28" x14ac:dyDescent="0.25">
      <c r="A23" s="34">
        <v>26</v>
      </c>
      <c r="B23" t="s">
        <v>22</v>
      </c>
      <c r="C23" s="32">
        <v>5.3440161286599999</v>
      </c>
      <c r="D23" s="32">
        <v>0.33884248329700001</v>
      </c>
      <c r="E23" s="32">
        <v>1.1092553027300001</v>
      </c>
      <c r="F23" s="32">
        <v>0</v>
      </c>
      <c r="G23" s="32">
        <v>0</v>
      </c>
      <c r="H23" s="32">
        <v>0</v>
      </c>
      <c r="I23" s="32">
        <v>47.976895905200003</v>
      </c>
      <c r="J23" s="32">
        <v>1.5577295289299999</v>
      </c>
      <c r="K23" s="32">
        <v>22.1780174668</v>
      </c>
      <c r="L23" s="32">
        <v>0.11729627581099999</v>
      </c>
      <c r="M23" s="32">
        <v>0</v>
      </c>
      <c r="N23" s="32">
        <v>0.17845256547900001</v>
      </c>
      <c r="O23" s="32">
        <v>0</v>
      </c>
      <c r="P23" s="32">
        <v>4.6520997238500001</v>
      </c>
      <c r="Q23" s="32">
        <v>307.47677499500003</v>
      </c>
      <c r="R23" s="32">
        <v>1.1092540560499999</v>
      </c>
      <c r="S23" s="32">
        <v>47.9769174431</v>
      </c>
      <c r="T23" s="32">
        <v>0.17845246908500001</v>
      </c>
      <c r="U23" s="32">
        <v>402.94111392100001</v>
      </c>
      <c r="V23" s="32">
        <v>452.02757049799999</v>
      </c>
      <c r="W23" s="32">
        <v>0.82202508559300003</v>
      </c>
      <c r="X23" s="32">
        <v>27.691690337600001</v>
      </c>
      <c r="Y23" s="32">
        <v>0</v>
      </c>
      <c r="Z23" s="32">
        <v>6.7429678637499997</v>
      </c>
      <c r="AA23" s="32">
        <v>452.02736704500001</v>
      </c>
      <c r="AB23" s="32">
        <v>27.136891727599998</v>
      </c>
    </row>
    <row r="24" spans="1:28" x14ac:dyDescent="0.25">
      <c r="A24" s="34">
        <v>27</v>
      </c>
      <c r="B24" t="s">
        <v>23</v>
      </c>
      <c r="C24" s="32">
        <v>2.9884894520500001</v>
      </c>
      <c r="D24" s="32">
        <v>0.22882981711</v>
      </c>
      <c r="E24" s="32">
        <v>0.66068093986599996</v>
      </c>
      <c r="F24" s="32">
        <v>0</v>
      </c>
      <c r="G24" s="32">
        <v>0</v>
      </c>
      <c r="H24" s="32">
        <v>0</v>
      </c>
      <c r="I24" s="32">
        <v>29.210892592699999</v>
      </c>
      <c r="J24" s="32">
        <v>0.86511053380299996</v>
      </c>
      <c r="K24" s="32">
        <v>12.3632016799</v>
      </c>
      <c r="L24" s="32">
        <v>7.0588321477800003E-2</v>
      </c>
      <c r="M24" s="32">
        <v>0</v>
      </c>
      <c r="N24" s="32">
        <v>9.8220876219700007E-2</v>
      </c>
      <c r="O24" s="32">
        <v>0</v>
      </c>
      <c r="P24" s="32">
        <v>2.7622989555499999</v>
      </c>
      <c r="Q24" s="32">
        <v>176.19616267800001</v>
      </c>
      <c r="R24" s="32">
        <v>0.66067975071399998</v>
      </c>
      <c r="S24" s="32">
        <v>29.210903637600001</v>
      </c>
      <c r="T24" s="32">
        <v>9.8220954072000002E-2</v>
      </c>
      <c r="U24" s="32">
        <v>230.955609708</v>
      </c>
      <c r="V24" s="32">
        <v>260.82731785300001</v>
      </c>
      <c r="W24" s="32">
        <v>0.55509093749600003</v>
      </c>
      <c r="X24" s="32">
        <v>15.3211387535</v>
      </c>
      <c r="Y24" s="32">
        <v>0</v>
      </c>
      <c r="Z24" s="32">
        <v>4.0126137895099996</v>
      </c>
      <c r="AA24" s="32">
        <v>260.82686347100002</v>
      </c>
      <c r="AB24" s="32">
        <v>16.260903300300001</v>
      </c>
    </row>
    <row r="25" spans="1:28" x14ac:dyDescent="0.25">
      <c r="A25" s="34">
        <v>28</v>
      </c>
      <c r="B25" t="s">
        <v>24</v>
      </c>
      <c r="C25" s="32">
        <v>0.98282446374900001</v>
      </c>
      <c r="D25" s="32">
        <v>7.5678917506099994E-2</v>
      </c>
      <c r="E25" s="32">
        <v>0.212411310987</v>
      </c>
      <c r="F25" s="32">
        <v>0</v>
      </c>
      <c r="G25" s="32">
        <v>0</v>
      </c>
      <c r="H25" s="32">
        <v>0</v>
      </c>
      <c r="I25" s="32">
        <v>8.64899660823</v>
      </c>
      <c r="J25" s="32">
        <v>0.28742490875299997</v>
      </c>
      <c r="K25" s="32">
        <v>4.0880811792099996</v>
      </c>
      <c r="L25" s="32">
        <v>2.3681655479299998E-2</v>
      </c>
      <c r="M25" s="32">
        <v>0</v>
      </c>
      <c r="N25" s="32">
        <v>3.19582709309E-2</v>
      </c>
      <c r="O25" s="32">
        <v>0</v>
      </c>
      <c r="P25" s="32">
        <v>0.89377387233000005</v>
      </c>
      <c r="Q25" s="32">
        <v>59.355145434999997</v>
      </c>
      <c r="R25" s="32">
        <v>0.21241130063999999</v>
      </c>
      <c r="S25" s="32">
        <v>8.6490002123600007</v>
      </c>
      <c r="T25" s="32">
        <v>3.1958290006199999E-2</v>
      </c>
      <c r="U25" s="32">
        <v>77.305800230800003</v>
      </c>
      <c r="V25" s="32">
        <v>86.167238954699997</v>
      </c>
      <c r="W25" s="32">
        <v>0.18357497849099999</v>
      </c>
      <c r="X25" s="32">
        <v>5.1308870218699996</v>
      </c>
      <c r="Y25" s="32">
        <v>0</v>
      </c>
      <c r="Z25" s="32">
        <v>1.32604729771</v>
      </c>
      <c r="AA25" s="32">
        <v>86.167223415500004</v>
      </c>
      <c r="AB25" s="32">
        <v>5.1734344784999999</v>
      </c>
    </row>
    <row r="26" spans="1:28" x14ac:dyDescent="0.25">
      <c r="A26" s="34">
        <v>29</v>
      </c>
      <c r="B26" t="s">
        <v>25</v>
      </c>
      <c r="C26" s="32">
        <v>2.26741630696</v>
      </c>
      <c r="D26" s="32">
        <v>0.18827495170399999</v>
      </c>
      <c r="E26" s="32">
        <v>0.56084411522900002</v>
      </c>
      <c r="F26" s="32">
        <v>0</v>
      </c>
      <c r="G26" s="32">
        <v>0</v>
      </c>
      <c r="H26" s="32">
        <v>0</v>
      </c>
      <c r="I26" s="32">
        <v>17.247405691499999</v>
      </c>
      <c r="J26" s="32">
        <v>0.67197151711799996</v>
      </c>
      <c r="K26" s="32">
        <v>9.5008850809500007</v>
      </c>
      <c r="L26" s="32">
        <v>5.7891303719600003E-2</v>
      </c>
      <c r="M26" s="32">
        <v>0</v>
      </c>
      <c r="N26" s="32">
        <v>7.2043579791500001E-2</v>
      </c>
      <c r="O26" s="32">
        <v>0</v>
      </c>
      <c r="P26" s="32">
        <v>2.0575947409799999</v>
      </c>
      <c r="Q26" s="32">
        <v>143.438841314</v>
      </c>
      <c r="R26" s="32">
        <v>0.56084400249499999</v>
      </c>
      <c r="S26" s="32">
        <v>17.2474065195</v>
      </c>
      <c r="T26" s="32">
        <v>7.20435889267E-2</v>
      </c>
      <c r="U26" s="32">
        <v>185.049213294</v>
      </c>
      <c r="V26" s="32">
        <v>202.85730053699999</v>
      </c>
      <c r="W26" s="32">
        <v>0.45666958714900002</v>
      </c>
      <c r="X26" s="32">
        <v>12.1254975869</v>
      </c>
      <c r="Y26" s="32">
        <v>0</v>
      </c>
      <c r="Z26" s="32">
        <v>3.2209025821699999</v>
      </c>
      <c r="AA26" s="32">
        <v>202.857393586</v>
      </c>
      <c r="AB26" s="32">
        <v>11.6289912648</v>
      </c>
    </row>
    <row r="27" spans="1:28" x14ac:dyDescent="0.25">
      <c r="A27" s="34">
        <v>30</v>
      </c>
      <c r="B27" t="s">
        <v>26</v>
      </c>
      <c r="C27" s="32">
        <v>0.67990026890800004</v>
      </c>
      <c r="D27" s="32">
        <v>4.4799859512600002E-2</v>
      </c>
      <c r="E27" s="32">
        <v>0.15268361045500001</v>
      </c>
      <c r="F27" s="32">
        <v>0</v>
      </c>
      <c r="G27" s="32">
        <v>0</v>
      </c>
      <c r="H27" s="32">
        <v>0</v>
      </c>
      <c r="I27" s="32">
        <v>5.4109488678200002</v>
      </c>
      <c r="J27" s="32">
        <v>0.20039657172899999</v>
      </c>
      <c r="K27" s="32">
        <v>2.83868931594</v>
      </c>
      <c r="L27" s="32">
        <v>1.54803809906E-2</v>
      </c>
      <c r="M27" s="32">
        <v>0</v>
      </c>
      <c r="N27" s="32">
        <v>2.2379066598599999E-2</v>
      </c>
      <c r="O27" s="32">
        <v>0</v>
      </c>
      <c r="P27" s="32">
        <v>0.58518992599099995</v>
      </c>
      <c r="Q27" s="32">
        <v>40.434213071000002</v>
      </c>
      <c r="R27" s="32">
        <v>0.152683610326</v>
      </c>
      <c r="S27" s="32">
        <v>5.4109470648000002</v>
      </c>
      <c r="T27" s="32">
        <v>2.2379061300499999E-2</v>
      </c>
      <c r="U27" s="32">
        <v>52.576123903999999</v>
      </c>
      <c r="V27" s="32">
        <v>58.139833762499997</v>
      </c>
      <c r="W27" s="32">
        <v>0.108677444298</v>
      </c>
      <c r="X27" s="32">
        <v>3.5939381187500001</v>
      </c>
      <c r="Y27" s="32">
        <v>0</v>
      </c>
      <c r="Z27" s="32">
        <v>0.88328006949000004</v>
      </c>
      <c r="AA27" s="32">
        <v>58.1398027097</v>
      </c>
      <c r="AB27" s="32">
        <v>3.3450411765100001</v>
      </c>
    </row>
    <row r="28" spans="1:28" x14ac:dyDescent="0.25">
      <c r="A28" s="34">
        <v>31</v>
      </c>
      <c r="B28" t="s">
        <v>27</v>
      </c>
      <c r="C28" s="32">
        <v>0.79574680027300004</v>
      </c>
      <c r="D28" s="32">
        <v>5.9228569108999998E-2</v>
      </c>
      <c r="E28" s="32">
        <v>0.19630209825200001</v>
      </c>
      <c r="F28" s="32">
        <v>0</v>
      </c>
      <c r="G28" s="32">
        <v>0</v>
      </c>
      <c r="H28" s="32">
        <v>0</v>
      </c>
      <c r="I28" s="32">
        <v>6.0941084418299996</v>
      </c>
      <c r="J28" s="32">
        <v>0.235496284428</v>
      </c>
      <c r="K28" s="32">
        <v>3.3307058339300002</v>
      </c>
      <c r="L28" s="32">
        <v>1.9256913595500001E-2</v>
      </c>
      <c r="M28" s="32">
        <v>0</v>
      </c>
      <c r="N28" s="32">
        <v>2.57105341062E-2</v>
      </c>
      <c r="O28" s="32">
        <v>0</v>
      </c>
      <c r="P28" s="32">
        <v>0.70170784335799996</v>
      </c>
      <c r="Q28" s="32">
        <v>48.971269621799998</v>
      </c>
      <c r="R28" s="32">
        <v>0.19630214063900001</v>
      </c>
      <c r="S28" s="32">
        <v>6.0941191093600002</v>
      </c>
      <c r="T28" s="32">
        <v>2.5710532896200001E-2</v>
      </c>
      <c r="U28" s="32">
        <v>63.368326847299997</v>
      </c>
      <c r="V28" s="32">
        <v>69.658549878399995</v>
      </c>
      <c r="W28" s="32">
        <v>0.14366889116000001</v>
      </c>
      <c r="X28" s="32">
        <v>4.2406763291500003</v>
      </c>
      <c r="Y28" s="32">
        <v>0</v>
      </c>
      <c r="Z28" s="32">
        <v>1.0899069509199999</v>
      </c>
      <c r="AA28" s="32">
        <v>69.658701571400002</v>
      </c>
      <c r="AB28" s="32">
        <v>3.9781825523899998</v>
      </c>
    </row>
    <row r="29" spans="1:28" x14ac:dyDescent="0.25">
      <c r="A29" s="34">
        <v>32</v>
      </c>
      <c r="B29" t="s">
        <v>28</v>
      </c>
      <c r="C29" s="32">
        <v>0.33898925548699999</v>
      </c>
      <c r="D29" s="32">
        <v>2.4820581408799999E-2</v>
      </c>
      <c r="E29" s="32">
        <v>9.3090199896099998E-2</v>
      </c>
      <c r="F29" s="32">
        <v>0</v>
      </c>
      <c r="G29" s="32">
        <v>0</v>
      </c>
      <c r="H29" s="32">
        <v>0</v>
      </c>
      <c r="I29" s="32">
        <v>1.75138024727</v>
      </c>
      <c r="J29" s="32">
        <v>0.103075279405</v>
      </c>
      <c r="K29" s="32">
        <v>1.4397136528500001</v>
      </c>
      <c r="L29" s="32">
        <v>8.5246159266400001E-3</v>
      </c>
      <c r="M29" s="32">
        <v>0</v>
      </c>
      <c r="N29" s="32">
        <v>1.07072239176E-2</v>
      </c>
      <c r="O29" s="32">
        <v>0</v>
      </c>
      <c r="P29" s="32">
        <v>0.28245020099700002</v>
      </c>
      <c r="Q29" s="32">
        <v>22.051014847800001</v>
      </c>
      <c r="R29" s="32">
        <v>9.3090216919999996E-2</v>
      </c>
      <c r="S29" s="32">
        <v>1.751379193</v>
      </c>
      <c r="T29" s="32">
        <v>1.0707200929E-2</v>
      </c>
      <c r="U29" s="32">
        <v>28.101689084099998</v>
      </c>
      <c r="V29" s="32">
        <v>29.946231084099999</v>
      </c>
      <c r="W29" s="32">
        <v>6.0202351050599998E-2</v>
      </c>
      <c r="X29" s="32">
        <v>1.8931085212700001</v>
      </c>
      <c r="Y29" s="32">
        <v>0</v>
      </c>
      <c r="Z29" s="32">
        <v>0.477447480157</v>
      </c>
      <c r="AA29" s="32">
        <v>29.9462017257</v>
      </c>
      <c r="AB29" s="32">
        <v>1.5154880694699999</v>
      </c>
    </row>
    <row r="30" spans="1:28" x14ac:dyDescent="0.25">
      <c r="A30" s="34">
        <v>33</v>
      </c>
      <c r="B30" t="s">
        <v>29</v>
      </c>
      <c r="C30" s="32">
        <v>0.21688616958099999</v>
      </c>
      <c r="D30" s="32">
        <v>1.52562584995E-2</v>
      </c>
      <c r="E30" s="32">
        <v>5.1133954315700003E-2</v>
      </c>
      <c r="F30" s="32">
        <v>0</v>
      </c>
      <c r="G30" s="32">
        <v>0</v>
      </c>
      <c r="H30" s="32">
        <v>0</v>
      </c>
      <c r="I30" s="32">
        <v>1.9976264620299999</v>
      </c>
      <c r="J30" s="32">
        <v>6.3115177066999997E-2</v>
      </c>
      <c r="K30" s="32">
        <v>0.89953728711500003</v>
      </c>
      <c r="L30" s="32">
        <v>4.9686918734600004E-3</v>
      </c>
      <c r="M30" s="32">
        <v>0</v>
      </c>
      <c r="N30" s="32">
        <v>7.17077367014E-3</v>
      </c>
      <c r="O30" s="32">
        <v>0</v>
      </c>
      <c r="P30" s="32">
        <v>0.19426624107099999</v>
      </c>
      <c r="Q30" s="32">
        <v>12.699159873599999</v>
      </c>
      <c r="R30" s="32">
        <v>5.1133765249999998E-2</v>
      </c>
      <c r="S30" s="32">
        <v>1.997630295</v>
      </c>
      <c r="T30" s="32">
        <v>7.170767378E-3</v>
      </c>
      <c r="U30" s="32">
        <v>16.622287060600001</v>
      </c>
      <c r="V30" s="32">
        <v>18.6710414906</v>
      </c>
      <c r="W30" s="32">
        <v>3.7009425249799999E-2</v>
      </c>
      <c r="X30" s="32">
        <v>1.1214963257699999</v>
      </c>
      <c r="Y30" s="32">
        <v>0</v>
      </c>
      <c r="Z30" s="32">
        <v>0.28706217539500001</v>
      </c>
      <c r="AA30" s="32">
        <v>18.6710063833</v>
      </c>
      <c r="AB30" s="32">
        <v>1.1350773295400001</v>
      </c>
    </row>
    <row r="31" spans="1:28" x14ac:dyDescent="0.25">
      <c r="A31" s="34">
        <v>34</v>
      </c>
      <c r="B31" t="s">
        <v>30</v>
      </c>
      <c r="C31" s="32">
        <v>0.59735627627400001</v>
      </c>
      <c r="D31" s="32">
        <v>4.0642240083799998E-2</v>
      </c>
      <c r="E31" s="32">
        <v>0.16384442386600001</v>
      </c>
      <c r="F31" s="32">
        <v>0</v>
      </c>
      <c r="G31" s="32">
        <v>0</v>
      </c>
      <c r="H31" s="32">
        <v>0</v>
      </c>
      <c r="I31" s="32">
        <v>5.94464683068</v>
      </c>
      <c r="J31" s="32">
        <v>0.172458332193</v>
      </c>
      <c r="K31" s="32">
        <v>2.4668770388399999</v>
      </c>
      <c r="L31" s="32">
        <v>1.32901046861E-2</v>
      </c>
      <c r="M31" s="32">
        <v>0</v>
      </c>
      <c r="N31" s="32">
        <v>1.9988732053399998E-2</v>
      </c>
      <c r="O31" s="32">
        <v>0</v>
      </c>
      <c r="P31" s="32">
        <v>0.53815319040700005</v>
      </c>
      <c r="Q31" s="32">
        <v>34.105664700399998</v>
      </c>
      <c r="R31" s="32">
        <v>0.16384442461000001</v>
      </c>
      <c r="S31" s="32">
        <v>5.9446513761000004</v>
      </c>
      <c r="T31" s="32">
        <v>1.9988750267000002E-2</v>
      </c>
      <c r="U31" s="32">
        <v>44.897802279399997</v>
      </c>
      <c r="V31" s="32">
        <v>51.006301227400002</v>
      </c>
      <c r="W31" s="32">
        <v>9.8596120654699998E-2</v>
      </c>
      <c r="X31" s="32">
        <v>3.0446105799100001</v>
      </c>
      <c r="Y31" s="32">
        <v>0</v>
      </c>
      <c r="Z31" s="32">
        <v>0.79814334142300003</v>
      </c>
      <c r="AA31" s="32">
        <v>51.006308124900002</v>
      </c>
      <c r="AB31" s="32">
        <v>3.1872488915399999</v>
      </c>
    </row>
    <row r="32" spans="1:28" x14ac:dyDescent="0.25">
      <c r="A32" s="34">
        <v>35</v>
      </c>
      <c r="B32" t="s">
        <v>31</v>
      </c>
      <c r="C32" s="32">
        <v>0.87020907002799996</v>
      </c>
      <c r="D32" s="32">
        <v>6.4301602602300001E-2</v>
      </c>
      <c r="E32" s="32">
        <v>0.214940244931</v>
      </c>
      <c r="F32" s="32">
        <v>0</v>
      </c>
      <c r="G32" s="32">
        <v>0</v>
      </c>
      <c r="H32" s="32">
        <v>0</v>
      </c>
      <c r="I32" s="32">
        <v>6.6716821530699999</v>
      </c>
      <c r="J32" s="32">
        <v>0.25749647584200003</v>
      </c>
      <c r="K32" s="32">
        <v>3.6420256525100001</v>
      </c>
      <c r="L32" s="32">
        <v>2.0984333079500001E-2</v>
      </c>
      <c r="M32" s="32">
        <v>0</v>
      </c>
      <c r="N32" s="32">
        <v>2.8147255025500001E-2</v>
      </c>
      <c r="O32" s="32">
        <v>0</v>
      </c>
      <c r="P32" s="32">
        <v>0.766047533625</v>
      </c>
      <c r="Q32" s="32">
        <v>53.453735102899998</v>
      </c>
      <c r="R32" s="32">
        <v>0.21494024090700001</v>
      </c>
      <c r="S32" s="32">
        <v>6.6716776478700002</v>
      </c>
      <c r="T32" s="32">
        <v>2.8147259995999999E-2</v>
      </c>
      <c r="U32" s="32">
        <v>69.184223022500007</v>
      </c>
      <c r="V32" s="32">
        <v>76.070831990900004</v>
      </c>
      <c r="W32" s="32">
        <v>0.155975012596</v>
      </c>
      <c r="X32" s="32">
        <v>4.63605441224</v>
      </c>
      <c r="Y32" s="32">
        <v>0</v>
      </c>
      <c r="Z32" s="32">
        <v>1.1893377995500001</v>
      </c>
      <c r="AA32" s="32">
        <v>76.070740875499993</v>
      </c>
      <c r="AB32" s="32">
        <v>4.3442387712799997</v>
      </c>
    </row>
    <row r="33" spans="1:28" x14ac:dyDescent="0.25">
      <c r="A33" s="34">
        <v>36</v>
      </c>
      <c r="B33" t="s">
        <v>32</v>
      </c>
      <c r="C33" s="32">
        <v>3.09025990658</v>
      </c>
      <c r="D33" s="32">
        <v>0.23574825695400001</v>
      </c>
      <c r="E33" s="32">
        <v>0.71927285810800001</v>
      </c>
      <c r="F33" s="32">
        <v>0</v>
      </c>
      <c r="G33" s="32">
        <v>0</v>
      </c>
      <c r="H33" s="32">
        <v>0</v>
      </c>
      <c r="I33" s="32">
        <v>27.862158213400001</v>
      </c>
      <c r="J33" s="32">
        <v>0.90161166288200001</v>
      </c>
      <c r="K33" s="32">
        <v>12.8375041006</v>
      </c>
      <c r="L33" s="32">
        <v>7.3839345848099994E-2</v>
      </c>
      <c r="M33" s="32">
        <v>0</v>
      </c>
      <c r="N33" s="32">
        <v>0.100858533384</v>
      </c>
      <c r="O33" s="32">
        <v>0</v>
      </c>
      <c r="P33" s="32">
        <v>2.81480598428</v>
      </c>
      <c r="Q33" s="32">
        <v>185.27033403600001</v>
      </c>
      <c r="R33" s="32">
        <v>0.71927297699899995</v>
      </c>
      <c r="S33" s="32">
        <v>27.862123160399999</v>
      </c>
      <c r="T33" s="32">
        <v>0.10085844172</v>
      </c>
      <c r="U33" s="32">
        <v>241.68690173900001</v>
      </c>
      <c r="V33" s="32">
        <v>270.268227325</v>
      </c>
      <c r="W33" s="32">
        <v>0.57186262213600003</v>
      </c>
      <c r="X33" s="32">
        <v>16.064357706900001</v>
      </c>
      <c r="Y33" s="32">
        <v>0</v>
      </c>
      <c r="Z33" s="32">
        <v>4.1937882331500003</v>
      </c>
      <c r="AA33" s="32">
        <v>270.26834657699999</v>
      </c>
      <c r="AB33" s="32">
        <v>16.359592603500001</v>
      </c>
    </row>
    <row r="34" spans="1:28" x14ac:dyDescent="0.25">
      <c r="A34" s="34">
        <v>37</v>
      </c>
      <c r="B34" t="s">
        <v>33</v>
      </c>
      <c r="C34" s="32">
        <v>4.7858372952500003</v>
      </c>
      <c r="D34" s="32">
        <v>0.32011223203200001</v>
      </c>
      <c r="E34" s="32">
        <v>1.0673331579400001</v>
      </c>
      <c r="F34" s="32">
        <v>0</v>
      </c>
      <c r="G34" s="32">
        <v>0</v>
      </c>
      <c r="H34" s="32">
        <v>0</v>
      </c>
      <c r="I34" s="32">
        <v>42.988757105300003</v>
      </c>
      <c r="J34" s="32">
        <v>1.39548306362</v>
      </c>
      <c r="K34" s="32">
        <v>19.867696204600001</v>
      </c>
      <c r="L34" s="32">
        <v>0.10757590919600001</v>
      </c>
      <c r="M34" s="32">
        <v>0</v>
      </c>
      <c r="N34" s="32">
        <v>0.15884460533200001</v>
      </c>
      <c r="O34" s="32">
        <v>0</v>
      </c>
      <c r="P34" s="32">
        <v>4.2177628689700004</v>
      </c>
      <c r="Q34" s="32">
        <v>278.54363606099997</v>
      </c>
      <c r="R34" s="32">
        <v>1.0673337733199999</v>
      </c>
      <c r="S34" s="32">
        <v>42.988740985</v>
      </c>
      <c r="T34" s="32">
        <v>0.15884453878499999</v>
      </c>
      <c r="U34" s="32">
        <v>364.53456285300001</v>
      </c>
      <c r="V34" s="32">
        <v>408.59114636200002</v>
      </c>
      <c r="W34" s="32">
        <v>0.77656141951900004</v>
      </c>
      <c r="X34" s="32">
        <v>24.824210382899999</v>
      </c>
      <c r="Y34" s="32">
        <v>0</v>
      </c>
      <c r="Z34" s="32">
        <v>6.1967313705100002</v>
      </c>
      <c r="AA34" s="32">
        <v>408.59096112200001</v>
      </c>
      <c r="AB34" s="32">
        <v>24.5749016199</v>
      </c>
    </row>
    <row r="35" spans="1:28" x14ac:dyDescent="0.25">
      <c r="A35" s="34">
        <v>38</v>
      </c>
      <c r="B35" t="s">
        <v>34</v>
      </c>
      <c r="C35" s="32">
        <v>0.44359051759700002</v>
      </c>
      <c r="D35" s="32">
        <v>3.3754921180400001E-2</v>
      </c>
      <c r="E35" s="32">
        <v>9.9400007308600005E-2</v>
      </c>
      <c r="F35" s="32">
        <v>0</v>
      </c>
      <c r="G35" s="32">
        <v>0</v>
      </c>
      <c r="H35" s="32">
        <v>0</v>
      </c>
      <c r="I35" s="32">
        <v>4.2154429448300004</v>
      </c>
      <c r="J35" s="32">
        <v>0.12876697687499999</v>
      </c>
      <c r="K35" s="32">
        <v>1.8377748704700001</v>
      </c>
      <c r="L35" s="32">
        <v>1.0495779129900001E-2</v>
      </c>
      <c r="M35" s="32">
        <v>0</v>
      </c>
      <c r="N35" s="32">
        <v>1.4552679136E-2</v>
      </c>
      <c r="O35" s="32">
        <v>0</v>
      </c>
      <c r="P35" s="32">
        <v>0.40737336223600001</v>
      </c>
      <c r="Q35" s="32">
        <v>26.279047909500001</v>
      </c>
      <c r="R35" s="32">
        <v>9.9400037686000003E-2</v>
      </c>
      <c r="S35" s="32">
        <v>4.2154415074999996</v>
      </c>
      <c r="T35" s="32">
        <v>1.45526780312E-2</v>
      </c>
      <c r="U35" s="32">
        <v>34.391498266500001</v>
      </c>
      <c r="V35" s="32">
        <v>38.706320818499997</v>
      </c>
      <c r="W35" s="32">
        <v>8.1881675306900006E-2</v>
      </c>
      <c r="X35" s="32">
        <v>2.2852573502700002</v>
      </c>
      <c r="Y35" s="32">
        <v>0</v>
      </c>
      <c r="Z35" s="32">
        <v>0.59649320584700005</v>
      </c>
      <c r="AA35" s="32">
        <v>38.706335110399998</v>
      </c>
      <c r="AB35" s="32">
        <v>2.38763197824</v>
      </c>
    </row>
    <row r="36" spans="1:28" x14ac:dyDescent="0.25">
      <c r="A36" s="34">
        <v>39</v>
      </c>
      <c r="B36" t="s">
        <v>35</v>
      </c>
      <c r="C36" s="32">
        <v>3.9847012717300001</v>
      </c>
      <c r="D36" s="32">
        <v>0.29192027472999998</v>
      </c>
      <c r="E36" s="32">
        <v>0.79499176697600005</v>
      </c>
      <c r="F36" s="32">
        <v>0</v>
      </c>
      <c r="G36" s="32">
        <v>0</v>
      </c>
      <c r="H36" s="32">
        <v>0</v>
      </c>
      <c r="I36" s="32">
        <v>35.069930856799999</v>
      </c>
      <c r="J36" s="32">
        <v>1.16483296735</v>
      </c>
      <c r="K36" s="32">
        <v>16.568377569599999</v>
      </c>
      <c r="L36" s="32">
        <v>9.3738231649699993E-2</v>
      </c>
      <c r="M36" s="32">
        <v>0</v>
      </c>
      <c r="N36" s="32">
        <v>0.13044441230100001</v>
      </c>
      <c r="O36" s="32">
        <v>0</v>
      </c>
      <c r="P36" s="32">
        <v>3.5779331706500002</v>
      </c>
      <c r="Q36" s="32">
        <v>237.76369053600001</v>
      </c>
      <c r="R36" s="32">
        <v>0.79499154516000003</v>
      </c>
      <c r="S36" s="32">
        <v>35.069905719600001</v>
      </c>
      <c r="T36" s="32">
        <v>0.13044429421000001</v>
      </c>
      <c r="U36" s="32">
        <v>310.097427219</v>
      </c>
      <c r="V36" s="32">
        <v>345.96352929099999</v>
      </c>
      <c r="W36" s="32">
        <v>0.70813153735500001</v>
      </c>
      <c r="X36" s="32">
        <v>20.777691581900001</v>
      </c>
      <c r="Y36" s="32">
        <v>0</v>
      </c>
      <c r="Z36" s="32">
        <v>5.2345793805799996</v>
      </c>
      <c r="AA36" s="32">
        <v>345.96297734000001</v>
      </c>
      <c r="AB36" s="32">
        <v>20.735804390999999</v>
      </c>
    </row>
    <row r="37" spans="1:28" x14ac:dyDescent="0.25">
      <c r="A37" s="34">
        <v>40</v>
      </c>
      <c r="B37" t="s">
        <v>36</v>
      </c>
      <c r="C37" s="32">
        <v>1.48162493616</v>
      </c>
      <c r="D37" s="32">
        <v>0.112665634387</v>
      </c>
      <c r="E37" s="32">
        <v>0.363270824376</v>
      </c>
      <c r="F37" s="32">
        <v>0</v>
      </c>
      <c r="G37" s="32">
        <v>0</v>
      </c>
      <c r="H37" s="32">
        <v>0</v>
      </c>
      <c r="I37" s="32">
        <v>11.3095094726</v>
      </c>
      <c r="J37" s="32">
        <v>0.43866279703</v>
      </c>
      <c r="K37" s="32">
        <v>6.2033331488399996</v>
      </c>
      <c r="L37" s="32">
        <v>3.6234171141799998E-2</v>
      </c>
      <c r="M37" s="32">
        <v>0</v>
      </c>
      <c r="N37" s="32">
        <v>4.7713854462000001E-2</v>
      </c>
      <c r="O37" s="32">
        <v>0</v>
      </c>
      <c r="P37" s="32">
        <v>1.3132580223500001</v>
      </c>
      <c r="Q37" s="32">
        <v>91.689600820699994</v>
      </c>
      <c r="R37" s="32">
        <v>0.36327110568299997</v>
      </c>
      <c r="S37" s="32">
        <v>11.309503293200001</v>
      </c>
      <c r="T37" s="32">
        <v>4.77139096634E-2</v>
      </c>
      <c r="U37" s="32">
        <v>118.56610795500001</v>
      </c>
      <c r="V37" s="32">
        <v>130.238742691</v>
      </c>
      <c r="W37" s="32">
        <v>0.27328669724900001</v>
      </c>
      <c r="X37" s="32">
        <v>7.9031838406899997</v>
      </c>
      <c r="Y37" s="32">
        <v>0</v>
      </c>
      <c r="Z37" s="32">
        <v>2.04161591557</v>
      </c>
      <c r="AA37" s="32">
        <v>130.23911928800001</v>
      </c>
      <c r="AB37" s="32">
        <v>7.4386394765499997</v>
      </c>
    </row>
    <row r="38" spans="1:28" x14ac:dyDescent="0.25">
      <c r="A38" s="34">
        <v>41</v>
      </c>
      <c r="B38" t="s">
        <v>37</v>
      </c>
      <c r="C38" s="32">
        <v>1.27252468177</v>
      </c>
      <c r="D38" s="32">
        <v>8.4663099620999993E-2</v>
      </c>
      <c r="E38" s="32">
        <v>0.28748516969600002</v>
      </c>
      <c r="F38" s="32">
        <v>0</v>
      </c>
      <c r="G38" s="32">
        <v>0</v>
      </c>
      <c r="H38" s="32">
        <v>0</v>
      </c>
      <c r="I38" s="32">
        <v>10.114582970500001</v>
      </c>
      <c r="J38" s="32">
        <v>0.37513320950200002</v>
      </c>
      <c r="K38" s="32">
        <v>5.3136054877000003</v>
      </c>
      <c r="L38" s="32">
        <v>2.9103102272200001E-2</v>
      </c>
      <c r="M38" s="32">
        <v>0</v>
      </c>
      <c r="N38" s="32">
        <v>4.1832745796199999E-2</v>
      </c>
      <c r="O38" s="32">
        <v>0</v>
      </c>
      <c r="P38" s="32">
        <v>1.0975520051600001</v>
      </c>
      <c r="Q38" s="32">
        <v>75.852324977600006</v>
      </c>
      <c r="R38" s="32">
        <v>0.28748574368899998</v>
      </c>
      <c r="S38" s="32">
        <v>10.1145759661</v>
      </c>
      <c r="T38" s="32">
        <v>4.1832798615799999E-2</v>
      </c>
      <c r="U38" s="32">
        <v>98.601227835900005</v>
      </c>
      <c r="V38" s="32">
        <v>109.003291558</v>
      </c>
      <c r="W38" s="32">
        <v>0.20537826227200001</v>
      </c>
      <c r="X38" s="32">
        <v>6.72907006307</v>
      </c>
      <c r="Y38" s="32">
        <v>0</v>
      </c>
      <c r="Z38" s="32">
        <v>1.6594366790699999</v>
      </c>
      <c r="AA38" s="32">
        <v>109.003352652</v>
      </c>
      <c r="AB38" s="32">
        <v>6.2714010159700004</v>
      </c>
    </row>
    <row r="39" spans="1:28" x14ac:dyDescent="0.25">
      <c r="A39" s="34">
        <v>42</v>
      </c>
      <c r="B39" t="s">
        <v>131</v>
      </c>
      <c r="C39" s="32">
        <v>3.8332798552399998</v>
      </c>
      <c r="D39" s="32">
        <v>0.262748176399</v>
      </c>
      <c r="E39" s="32">
        <v>0.85157499078300003</v>
      </c>
      <c r="F39" s="32">
        <v>0</v>
      </c>
      <c r="G39" s="32">
        <v>0</v>
      </c>
      <c r="H39" s="32">
        <v>0</v>
      </c>
      <c r="I39" s="32">
        <v>34.455502084999999</v>
      </c>
      <c r="J39" s="32">
        <v>1.1179604944499999</v>
      </c>
      <c r="K39" s="32">
        <v>15.916062333799999</v>
      </c>
      <c r="L39" s="32">
        <v>8.7136721488100005E-2</v>
      </c>
      <c r="M39" s="32">
        <v>0</v>
      </c>
      <c r="N39" s="32">
        <v>0.126853912057</v>
      </c>
      <c r="O39" s="32">
        <v>0</v>
      </c>
      <c r="P39" s="32">
        <v>3.3976231753300001</v>
      </c>
      <c r="Q39" s="32">
        <v>224.33626368500001</v>
      </c>
      <c r="R39" s="32">
        <v>0.85157447457500002</v>
      </c>
      <c r="S39" s="32">
        <v>34.455505324500002</v>
      </c>
      <c r="T39" s="32">
        <v>0.126853896706</v>
      </c>
      <c r="U39" s="32">
        <v>293.40574952999998</v>
      </c>
      <c r="V39" s="32">
        <v>328.71296237000001</v>
      </c>
      <c r="W39" s="32">
        <v>0.63739293459599999</v>
      </c>
      <c r="X39" s="32">
        <v>19.894517003099999</v>
      </c>
      <c r="Y39" s="32">
        <v>0</v>
      </c>
      <c r="Z39" s="32">
        <v>4.9974996042899997</v>
      </c>
      <c r="AA39" s="32">
        <v>328.71286109800002</v>
      </c>
      <c r="AB39" s="32">
        <v>19.7839635403</v>
      </c>
    </row>
    <row r="40" spans="1:28" x14ac:dyDescent="0.25">
      <c r="A40" s="34">
        <v>44</v>
      </c>
      <c r="B40" t="s">
        <v>39</v>
      </c>
      <c r="C40" s="32">
        <v>7.8088167851499996E-2</v>
      </c>
      <c r="D40" s="32">
        <v>5.59677904848E-3</v>
      </c>
      <c r="E40" s="32">
        <v>2.13289046163E-2</v>
      </c>
      <c r="F40" s="32">
        <v>0</v>
      </c>
      <c r="G40" s="32">
        <v>0</v>
      </c>
      <c r="H40" s="32">
        <v>0</v>
      </c>
      <c r="I40" s="32">
        <v>0.77143582068299998</v>
      </c>
      <c r="J40" s="32">
        <v>2.2570165238300001E-2</v>
      </c>
      <c r="K40" s="32">
        <v>0.32271954205100001</v>
      </c>
      <c r="L40" s="32">
        <v>1.7829632115199999E-3</v>
      </c>
      <c r="M40" s="32">
        <v>0</v>
      </c>
      <c r="N40" s="32">
        <v>2.5939338966700001E-3</v>
      </c>
      <c r="O40" s="32">
        <v>0</v>
      </c>
      <c r="P40" s="32">
        <v>7.1128175989799994E-2</v>
      </c>
      <c r="Q40" s="32">
        <v>4.5206855302299997</v>
      </c>
      <c r="R40" s="32">
        <v>2.13289867E-2</v>
      </c>
      <c r="S40" s="32">
        <v>0.77143586289999999</v>
      </c>
      <c r="T40" s="32">
        <v>2.5939271816E-3</v>
      </c>
      <c r="U40" s="32">
        <v>5.9397419425000004</v>
      </c>
      <c r="V40" s="32">
        <v>6.7324969703999997</v>
      </c>
      <c r="W40" s="32">
        <v>1.3577080917E-2</v>
      </c>
      <c r="X40" s="32">
        <v>0.398995667906</v>
      </c>
      <c r="Y40" s="32">
        <v>0</v>
      </c>
      <c r="Z40" s="32">
        <v>0.105954703037</v>
      </c>
      <c r="AA40" s="32">
        <v>6.7324991916999997</v>
      </c>
      <c r="AB40" s="32">
        <v>0.42015918121899998</v>
      </c>
    </row>
    <row r="41" spans="1:28" x14ac:dyDescent="0.25">
      <c r="A41" s="34">
        <v>45</v>
      </c>
      <c r="B41" t="s">
        <v>40</v>
      </c>
      <c r="C41" s="32">
        <v>1.8552129104499999</v>
      </c>
      <c r="D41" s="32">
        <v>0.13493609497600001</v>
      </c>
      <c r="E41" s="32">
        <v>0.40407558768399998</v>
      </c>
      <c r="F41" s="32">
        <v>0</v>
      </c>
      <c r="G41" s="32">
        <v>0</v>
      </c>
      <c r="H41" s="32">
        <v>0</v>
      </c>
      <c r="I41" s="32">
        <v>16.468621140500002</v>
      </c>
      <c r="J41" s="32">
        <v>0.54187831367499995</v>
      </c>
      <c r="K41" s="32">
        <v>7.7104056395900002</v>
      </c>
      <c r="L41" s="32">
        <v>4.3435981412600001E-2</v>
      </c>
      <c r="M41" s="32">
        <v>0</v>
      </c>
      <c r="N41" s="32">
        <v>6.0852005183500001E-2</v>
      </c>
      <c r="O41" s="32">
        <v>0</v>
      </c>
      <c r="P41" s="32">
        <v>1.6651254673</v>
      </c>
      <c r="Q41" s="32">
        <v>110.325340733</v>
      </c>
      <c r="R41" s="32">
        <v>0.40407537874999999</v>
      </c>
      <c r="S41" s="32">
        <v>16.468601129100001</v>
      </c>
      <c r="T41" s="32">
        <v>6.0852034297E-2</v>
      </c>
      <c r="U41" s="32">
        <v>143.97776729899999</v>
      </c>
      <c r="V41" s="32">
        <v>160.850729358</v>
      </c>
      <c r="W41" s="32">
        <v>0.32732584429599998</v>
      </c>
      <c r="X41" s="32">
        <v>9.6589819021400007</v>
      </c>
      <c r="Y41" s="32">
        <v>0</v>
      </c>
      <c r="Z41" s="32">
        <v>2.4585943965600001</v>
      </c>
      <c r="AA41" s="32">
        <v>160.85057323699999</v>
      </c>
      <c r="AB41" s="32">
        <v>9.6646215088399998</v>
      </c>
    </row>
    <row r="42" spans="1:28" x14ac:dyDescent="0.25">
      <c r="A42" s="34">
        <v>46</v>
      </c>
      <c r="B42" t="s">
        <v>41</v>
      </c>
      <c r="C42" s="32">
        <v>0.61038849464199996</v>
      </c>
      <c r="D42" s="32">
        <v>4.3041268844800001E-2</v>
      </c>
      <c r="E42" s="32">
        <v>0.138580209511</v>
      </c>
      <c r="F42" s="32">
        <v>0</v>
      </c>
      <c r="G42" s="32">
        <v>0</v>
      </c>
      <c r="H42" s="32">
        <v>0</v>
      </c>
      <c r="I42" s="32">
        <v>5.8666416972900004</v>
      </c>
      <c r="J42" s="32">
        <v>0.176880877582</v>
      </c>
      <c r="K42" s="32">
        <v>2.5259490477800002</v>
      </c>
      <c r="L42" s="32">
        <v>1.3895631923600001E-2</v>
      </c>
      <c r="M42" s="32">
        <v>0</v>
      </c>
      <c r="N42" s="32">
        <v>2.0253016908899999E-2</v>
      </c>
      <c r="O42" s="32">
        <v>0</v>
      </c>
      <c r="P42" s="32">
        <v>0.55117217754500003</v>
      </c>
      <c r="Q42" s="32">
        <v>35.4159178369</v>
      </c>
      <c r="R42" s="32">
        <v>0.138580124029</v>
      </c>
      <c r="S42" s="32">
        <v>5.8666401350999999</v>
      </c>
      <c r="T42" s="32">
        <v>2.02530129978E-2</v>
      </c>
      <c r="U42" s="32">
        <v>46.479366966900002</v>
      </c>
      <c r="V42" s="32">
        <v>52.484583547900002</v>
      </c>
      <c r="W42" s="32">
        <v>0.104412844506</v>
      </c>
      <c r="X42" s="32">
        <v>3.1328027196899999</v>
      </c>
      <c r="Y42" s="32">
        <v>0</v>
      </c>
      <c r="Z42" s="32">
        <v>0.80198825329400003</v>
      </c>
      <c r="AA42" s="32">
        <v>52.484594962899997</v>
      </c>
      <c r="AB42" s="32">
        <v>3.2429122942899999</v>
      </c>
    </row>
    <row r="43" spans="1:28" x14ac:dyDescent="0.25">
      <c r="A43" s="34">
        <v>47</v>
      </c>
      <c r="B43" t="s">
        <v>42</v>
      </c>
      <c r="C43" s="32">
        <v>2.5721625330300002</v>
      </c>
      <c r="D43" s="32">
        <v>0.191283500193</v>
      </c>
      <c r="E43" s="32">
        <v>0.54822067458599999</v>
      </c>
      <c r="F43" s="32">
        <v>0</v>
      </c>
      <c r="G43" s="32">
        <v>0</v>
      </c>
      <c r="H43" s="32">
        <v>0</v>
      </c>
      <c r="I43" s="32">
        <v>22.699196507300002</v>
      </c>
      <c r="J43" s="32">
        <v>0.75192499383199995</v>
      </c>
      <c r="K43" s="32">
        <v>10.6956136489</v>
      </c>
      <c r="L43" s="32">
        <v>6.0932481745200003E-2</v>
      </c>
      <c r="M43" s="32">
        <v>0</v>
      </c>
      <c r="N43" s="32">
        <v>8.4068012840299994E-2</v>
      </c>
      <c r="O43" s="32">
        <v>0</v>
      </c>
      <c r="P43" s="32">
        <v>2.3187483203600001</v>
      </c>
      <c r="Q43" s="32">
        <v>153.99697576099999</v>
      </c>
      <c r="R43" s="32">
        <v>0.54822027871099999</v>
      </c>
      <c r="S43" s="32">
        <v>22.6992171188</v>
      </c>
      <c r="T43" s="32">
        <v>8.4068047177499994E-2</v>
      </c>
      <c r="U43" s="32">
        <v>200.772683796</v>
      </c>
      <c r="V43" s="32">
        <v>224.01984704500001</v>
      </c>
      <c r="W43" s="32">
        <v>0.46400635142699997</v>
      </c>
      <c r="X43" s="32">
        <v>13.414438863499999</v>
      </c>
      <c r="Y43" s="32">
        <v>0</v>
      </c>
      <c r="Z43" s="32">
        <v>3.42447345789</v>
      </c>
      <c r="AA43" s="32">
        <v>224.019801696</v>
      </c>
      <c r="AB43" s="32">
        <v>13.435658951700001</v>
      </c>
    </row>
    <row r="44" spans="1:28" x14ac:dyDescent="0.25">
      <c r="A44" s="34">
        <v>48</v>
      </c>
      <c r="B44" t="s">
        <v>43</v>
      </c>
      <c r="C44" s="32">
        <v>6.34175966946</v>
      </c>
      <c r="D44" s="32">
        <v>0.394716236178</v>
      </c>
      <c r="E44" s="32">
        <v>1.5292057108099999</v>
      </c>
      <c r="F44" s="32">
        <v>0</v>
      </c>
      <c r="G44" s="32">
        <v>0</v>
      </c>
      <c r="H44" s="32">
        <v>0</v>
      </c>
      <c r="I44" s="32">
        <v>56.0659458405</v>
      </c>
      <c r="J44" s="32">
        <v>1.8460708829700001</v>
      </c>
      <c r="K44" s="32">
        <v>26.298618975</v>
      </c>
      <c r="L44" s="32">
        <v>0.13775576919599999</v>
      </c>
      <c r="M44" s="32">
        <v>0</v>
      </c>
      <c r="N44" s="32">
        <v>0.21190196803</v>
      </c>
      <c r="O44" s="32">
        <v>0</v>
      </c>
      <c r="P44" s="32">
        <v>5.5103788168200003</v>
      </c>
      <c r="Q44" s="32">
        <v>362.465166135</v>
      </c>
      <c r="R44" s="32">
        <v>1.52920673709</v>
      </c>
      <c r="S44" s="32">
        <v>56.065889000699997</v>
      </c>
      <c r="T44" s="32">
        <v>0.21190197910799999</v>
      </c>
      <c r="U44" s="32">
        <v>475.54737602</v>
      </c>
      <c r="V44" s="32">
        <v>533.14308735999998</v>
      </c>
      <c r="W44" s="32">
        <v>0.95758806829900001</v>
      </c>
      <c r="X44" s="32">
        <v>32.778592183599997</v>
      </c>
      <c r="Y44" s="32">
        <v>0</v>
      </c>
      <c r="Z44" s="32">
        <v>8.1301705752599993</v>
      </c>
      <c r="AA44" s="32">
        <v>533.14299225599996</v>
      </c>
      <c r="AB44" s="32">
        <v>32.225427824699999</v>
      </c>
    </row>
    <row r="45" spans="1:28" x14ac:dyDescent="0.25">
      <c r="A45" s="34">
        <v>49</v>
      </c>
      <c r="B45" t="s">
        <v>44</v>
      </c>
      <c r="C45" s="32">
        <v>1.36333383262</v>
      </c>
      <c r="D45" s="32">
        <v>9.0538872041999993E-2</v>
      </c>
      <c r="E45" s="32">
        <v>0.30915583580299999</v>
      </c>
      <c r="F45" s="32">
        <v>0</v>
      </c>
      <c r="G45" s="32">
        <v>0</v>
      </c>
      <c r="H45" s="32">
        <v>0</v>
      </c>
      <c r="I45" s="32">
        <v>10.839127331</v>
      </c>
      <c r="J45" s="32">
        <v>0.40189023423300002</v>
      </c>
      <c r="K45" s="32">
        <v>5.6926659668599999</v>
      </c>
      <c r="L45" s="32">
        <v>3.11535571477E-2</v>
      </c>
      <c r="M45" s="32">
        <v>0</v>
      </c>
      <c r="N45" s="32">
        <v>4.4829395903099999E-2</v>
      </c>
      <c r="O45" s="32">
        <v>0</v>
      </c>
      <c r="P45" s="32">
        <v>1.17540812024</v>
      </c>
      <c r="Q45" s="32">
        <v>81.230035704800002</v>
      </c>
      <c r="R45" s="32">
        <v>0.30915634357100003</v>
      </c>
      <c r="S45" s="32">
        <v>10.8391342405</v>
      </c>
      <c r="T45" s="32">
        <v>4.4829399767600003E-2</v>
      </c>
      <c r="U45" s="32">
        <v>105.59700261099999</v>
      </c>
      <c r="V45" s="32">
        <v>116.74570168699999</v>
      </c>
      <c r="W45" s="32">
        <v>0.219632114627</v>
      </c>
      <c r="X45" s="32">
        <v>7.2087510403300001</v>
      </c>
      <c r="Y45" s="32">
        <v>0</v>
      </c>
      <c r="Z45" s="32">
        <v>1.7778350060999999</v>
      </c>
      <c r="AA45" s="32">
        <v>116.74557092800001</v>
      </c>
      <c r="AB45" s="32">
        <v>6.7167566164799997</v>
      </c>
    </row>
    <row r="46" spans="1:28" x14ac:dyDescent="0.25">
      <c r="A46" s="34">
        <v>50</v>
      </c>
      <c r="B46" t="s">
        <v>45</v>
      </c>
      <c r="C46" s="32">
        <v>6.4069327186299999E-2</v>
      </c>
      <c r="D46" s="32">
        <v>4.6325832304000003E-3</v>
      </c>
      <c r="E46" s="32">
        <v>1.3953000831299999E-2</v>
      </c>
      <c r="F46" s="32">
        <v>0</v>
      </c>
      <c r="G46" s="32">
        <v>0</v>
      </c>
      <c r="H46" s="32">
        <v>0</v>
      </c>
      <c r="I46" s="32">
        <v>0.56923141127400001</v>
      </c>
      <c r="J46" s="32">
        <v>1.8711312668499999E-2</v>
      </c>
      <c r="K46" s="32">
        <v>0.26625487924899999</v>
      </c>
      <c r="L46" s="32">
        <v>1.49566827681E-3</v>
      </c>
      <c r="M46" s="32">
        <v>0</v>
      </c>
      <c r="N46" s="32">
        <v>2.1033290148800001E-3</v>
      </c>
      <c r="O46" s="32">
        <v>0</v>
      </c>
      <c r="P46" s="32">
        <v>5.7428594691700002E-2</v>
      </c>
      <c r="Q46" s="32">
        <v>3.8041210862099999</v>
      </c>
      <c r="R46" s="32">
        <v>1.3952993504E-2</v>
      </c>
      <c r="S46" s="32">
        <v>0.56923138910000004</v>
      </c>
      <c r="T46" s="32">
        <v>2.1033231099999998E-3</v>
      </c>
      <c r="U46" s="32">
        <v>4.9654961804399997</v>
      </c>
      <c r="V46" s="32">
        <v>5.5486807428400002</v>
      </c>
      <c r="W46" s="32">
        <v>1.12376844027E-2</v>
      </c>
      <c r="X46" s="32">
        <v>0.33347980141299999</v>
      </c>
      <c r="Y46" s="32">
        <v>0</v>
      </c>
      <c r="Z46" s="32">
        <v>8.4742595530499995E-2</v>
      </c>
      <c r="AA46" s="32">
        <v>5.5486880266699998</v>
      </c>
      <c r="AB46" s="32">
        <v>0.33341613877600002</v>
      </c>
    </row>
    <row r="47" spans="1:28" x14ac:dyDescent="0.25">
      <c r="A47" s="34">
        <v>51</v>
      </c>
      <c r="B47" t="s">
        <v>46</v>
      </c>
      <c r="C47" s="32">
        <v>2.3636771948700002</v>
      </c>
      <c r="D47" s="32">
        <v>0.16586124850600001</v>
      </c>
      <c r="E47" s="32">
        <v>0.539590633115</v>
      </c>
      <c r="F47" s="32">
        <v>0</v>
      </c>
      <c r="G47" s="32">
        <v>0</v>
      </c>
      <c r="H47" s="32">
        <v>0</v>
      </c>
      <c r="I47" s="32">
        <v>21.526399771299999</v>
      </c>
      <c r="J47" s="32">
        <v>0.68856562331799998</v>
      </c>
      <c r="K47" s="32">
        <v>9.8087793988400005</v>
      </c>
      <c r="L47" s="32">
        <v>5.4190022837600001E-2</v>
      </c>
      <c r="M47" s="32">
        <v>0</v>
      </c>
      <c r="N47" s="32">
        <v>7.8085439610000001E-2</v>
      </c>
      <c r="O47" s="32">
        <v>0</v>
      </c>
      <c r="P47" s="32">
        <v>2.1118784761899998</v>
      </c>
      <c r="Q47" s="32">
        <v>138.65375519599999</v>
      </c>
      <c r="R47" s="32">
        <v>0.53959057208100003</v>
      </c>
      <c r="S47" s="32">
        <v>21.526377705800002</v>
      </c>
      <c r="T47" s="32">
        <v>7.8085410693799998E-2</v>
      </c>
      <c r="U47" s="32">
        <v>181.380774309</v>
      </c>
      <c r="V47" s="32">
        <v>203.44690668600001</v>
      </c>
      <c r="W47" s="32">
        <v>0.40235408884500001</v>
      </c>
      <c r="X47" s="32">
        <v>12.2448227847</v>
      </c>
      <c r="Y47" s="32">
        <v>0</v>
      </c>
      <c r="Z47" s="32">
        <v>3.11341800808</v>
      </c>
      <c r="AA47" s="32">
        <v>203.446915117</v>
      </c>
      <c r="AB47" s="32">
        <v>12.318025304200001</v>
      </c>
    </row>
    <row r="48" spans="1:28" x14ac:dyDescent="0.25">
      <c r="A48" s="34">
        <v>53</v>
      </c>
      <c r="B48" t="s">
        <v>47</v>
      </c>
      <c r="C48" s="32">
        <v>2.2118538499099998</v>
      </c>
      <c r="D48" s="32">
        <v>0.137829461938</v>
      </c>
      <c r="E48" s="32">
        <v>0.49981074651700003</v>
      </c>
      <c r="F48" s="32">
        <v>0</v>
      </c>
      <c r="G48" s="32">
        <v>0</v>
      </c>
      <c r="H48" s="32">
        <v>0</v>
      </c>
      <c r="I48" s="32">
        <v>17.728830368499999</v>
      </c>
      <c r="J48" s="32">
        <v>0.65130773345199999</v>
      </c>
      <c r="K48" s="32">
        <v>9.2288294088399994</v>
      </c>
      <c r="L48" s="32">
        <v>4.9102349893699999E-2</v>
      </c>
      <c r="M48" s="32">
        <v>0</v>
      </c>
      <c r="N48" s="32">
        <v>7.3324397689300005E-2</v>
      </c>
      <c r="O48" s="32">
        <v>0</v>
      </c>
      <c r="P48" s="32">
        <v>1.8814794564099999</v>
      </c>
      <c r="Q48" s="32">
        <v>129.84970240300001</v>
      </c>
      <c r="R48" s="32">
        <v>0.49981120817800001</v>
      </c>
      <c r="S48" s="32">
        <v>17.7288522869</v>
      </c>
      <c r="T48" s="32">
        <v>7.33244151171E-2</v>
      </c>
      <c r="U48" s="32">
        <v>169.117281381</v>
      </c>
      <c r="V48" s="32">
        <v>187.345629229</v>
      </c>
      <c r="W48" s="32">
        <v>0.33436389238500003</v>
      </c>
      <c r="X48" s="32">
        <v>11.6671909274</v>
      </c>
      <c r="Y48" s="32">
        <v>0</v>
      </c>
      <c r="Z48" s="32">
        <v>2.82914289068</v>
      </c>
      <c r="AA48" s="32">
        <v>187.345701085</v>
      </c>
      <c r="AB48" s="32">
        <v>10.7780255628</v>
      </c>
    </row>
    <row r="49" spans="1:28" x14ac:dyDescent="0.25">
      <c r="A49" s="34">
        <v>54</v>
      </c>
      <c r="B49" t="s">
        <v>48</v>
      </c>
      <c r="C49" s="32">
        <v>0.78951298945000004</v>
      </c>
      <c r="D49" s="32">
        <v>5.5320834192399998E-2</v>
      </c>
      <c r="E49" s="32">
        <v>0.16873575387100001</v>
      </c>
      <c r="F49" s="32">
        <v>0</v>
      </c>
      <c r="G49" s="32">
        <v>0</v>
      </c>
      <c r="H49" s="32">
        <v>0</v>
      </c>
      <c r="I49" s="32">
        <v>7.0311582047799996</v>
      </c>
      <c r="J49" s="32">
        <v>0.230529508031</v>
      </c>
      <c r="K49" s="32">
        <v>3.28036892692</v>
      </c>
      <c r="L49" s="32">
        <v>1.8162930061300001E-2</v>
      </c>
      <c r="M49" s="32">
        <v>0</v>
      </c>
      <c r="N49" s="32">
        <v>2.6031042639699999E-2</v>
      </c>
      <c r="O49" s="32">
        <v>0</v>
      </c>
      <c r="P49" s="32">
        <v>0.70220213915499996</v>
      </c>
      <c r="Q49" s="32">
        <v>46.542040860900002</v>
      </c>
      <c r="R49" s="32">
        <v>0.16873567862300001</v>
      </c>
      <c r="S49" s="32">
        <v>7.0311687300000001</v>
      </c>
      <c r="T49" s="32">
        <v>2.6030989910399999E-2</v>
      </c>
      <c r="U49" s="32">
        <v>60.799961914199997</v>
      </c>
      <c r="V49" s="32">
        <v>67.9996917932</v>
      </c>
      <c r="W49" s="32">
        <v>0.13419908295499999</v>
      </c>
      <c r="X49" s="32">
        <v>4.1068407864800003</v>
      </c>
      <c r="Y49" s="32">
        <v>0</v>
      </c>
      <c r="Z49" s="32">
        <v>1.0313817669700001</v>
      </c>
      <c r="AA49" s="32">
        <v>67.999806303900002</v>
      </c>
      <c r="AB49" s="32">
        <v>4.0795934545100003</v>
      </c>
    </row>
    <row r="50" spans="1:28" x14ac:dyDescent="0.25">
      <c r="A50" s="34">
        <v>55</v>
      </c>
      <c r="B50" t="s">
        <v>49</v>
      </c>
      <c r="C50" s="32">
        <v>2.4766284780299999</v>
      </c>
      <c r="D50" s="32">
        <v>0.17675513150899999</v>
      </c>
      <c r="E50" s="32">
        <v>0.58387441792399997</v>
      </c>
      <c r="F50" s="32">
        <v>0</v>
      </c>
      <c r="G50" s="32">
        <v>0</v>
      </c>
      <c r="H50" s="32">
        <v>0</v>
      </c>
      <c r="I50" s="32">
        <v>23.843158282899999</v>
      </c>
      <c r="J50" s="32">
        <v>0.71764377676500002</v>
      </c>
      <c r="K50" s="32">
        <v>10.2489516449</v>
      </c>
      <c r="L50" s="32">
        <v>5.6688437584299999E-2</v>
      </c>
      <c r="M50" s="32">
        <v>0</v>
      </c>
      <c r="N50" s="32">
        <v>8.2069941074700004E-2</v>
      </c>
      <c r="O50" s="32">
        <v>0</v>
      </c>
      <c r="P50" s="32">
        <v>2.2434724025100001</v>
      </c>
      <c r="Q50" s="32">
        <v>144.05855575999999</v>
      </c>
      <c r="R50" s="32">
        <v>0.58387484043000004</v>
      </c>
      <c r="S50" s="32">
        <v>23.843161093599999</v>
      </c>
      <c r="T50" s="32">
        <v>8.2069925209E-2</v>
      </c>
      <c r="U50" s="32">
        <v>189.01184861999999</v>
      </c>
      <c r="V50" s="32">
        <v>213.43894456300001</v>
      </c>
      <c r="W50" s="32">
        <v>0.42878358861600002</v>
      </c>
      <c r="X50" s="32">
        <v>12.7111819683</v>
      </c>
      <c r="Y50" s="32">
        <v>0</v>
      </c>
      <c r="Z50" s="32">
        <v>3.2840005269099999</v>
      </c>
      <c r="AA50" s="32">
        <v>213.43886539900001</v>
      </c>
      <c r="AB50" s="32">
        <v>13.1989547428</v>
      </c>
    </row>
    <row r="51" spans="1:28" x14ac:dyDescent="0.25">
      <c r="A51" s="34">
        <v>56</v>
      </c>
      <c r="B51" t="s">
        <v>50</v>
      </c>
      <c r="C51" s="32">
        <v>0.44986333193799999</v>
      </c>
      <c r="D51" s="32">
        <v>3.2077936339600002E-2</v>
      </c>
      <c r="E51" s="32">
        <v>9.9963424972999995E-2</v>
      </c>
      <c r="F51" s="32">
        <v>0</v>
      </c>
      <c r="G51" s="32">
        <v>0</v>
      </c>
      <c r="H51" s="32">
        <v>0</v>
      </c>
      <c r="I51" s="32">
        <v>3.5414480890600002</v>
      </c>
      <c r="J51" s="32">
        <v>0.132786278157</v>
      </c>
      <c r="K51" s="32">
        <v>1.8800969364</v>
      </c>
      <c r="L51" s="32">
        <v>1.0630093180199999E-2</v>
      </c>
      <c r="M51" s="32">
        <v>0</v>
      </c>
      <c r="N51" s="32">
        <v>1.4647021117E-2</v>
      </c>
      <c r="O51" s="32">
        <v>0</v>
      </c>
      <c r="P51" s="32">
        <v>0.39404911766400003</v>
      </c>
      <c r="Q51" s="32">
        <v>27.274141654200001</v>
      </c>
      <c r="R51" s="32">
        <v>9.9963264950000005E-2</v>
      </c>
      <c r="S51" s="32">
        <v>3.5414502016</v>
      </c>
      <c r="T51" s="32">
        <v>1.4647039355E-2</v>
      </c>
      <c r="U51" s="32">
        <v>35.379733179299997</v>
      </c>
      <c r="V51" s="32">
        <v>39.021150444299998</v>
      </c>
      <c r="W51" s="32">
        <v>7.7812579725799996E-2</v>
      </c>
      <c r="X51" s="32">
        <v>2.3855456793199998</v>
      </c>
      <c r="Y51" s="32">
        <v>0</v>
      </c>
      <c r="Z51" s="32">
        <v>0.597991360109</v>
      </c>
      <c r="AA51" s="32">
        <v>39.021131144400002</v>
      </c>
      <c r="AB51" s="32">
        <v>2.2453142116100002</v>
      </c>
    </row>
    <row r="52" spans="1:28" s="34" customFormat="1" x14ac:dyDescent="0.25"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s="34" customFormat="1" x14ac:dyDescent="0.25"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s="34" customFormat="1" x14ac:dyDescent="0.25">
      <c r="B54" s="34" t="s">
        <v>329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s="34" customFormat="1" x14ac:dyDescent="0.25">
      <c r="B55" s="34" t="s">
        <v>1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  <row r="56" spans="1:28" s="34" customFormat="1" x14ac:dyDescent="0.25">
      <c r="B56" s="34" t="s">
        <v>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s="34" customFormat="1" x14ac:dyDescent="0.25">
      <c r="B57" s="34" t="s">
        <v>58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</row>
    <row r="58" spans="1:28" s="34" customFormat="1" x14ac:dyDescent="0.25">
      <c r="B58" s="34" t="s">
        <v>75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s="34" customFormat="1" x14ac:dyDescent="0.25">
      <c r="B59" s="34" t="s">
        <v>341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</row>
    <row r="60" spans="1:28" s="34" customFormat="1" x14ac:dyDescent="0.25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</row>
    <row r="62" spans="1:28" x14ac:dyDescent="0.25">
      <c r="B62" s="2" t="s">
        <v>56</v>
      </c>
      <c r="C62" s="1">
        <f>SUM(C3:C51)</f>
        <v>86.239777475677798</v>
      </c>
      <c r="D62" s="1">
        <f t="shared" ref="D62:AB62" si="0">SUM(D3:D51)</f>
        <v>6.1178762765595884</v>
      </c>
      <c r="E62" s="1">
        <f t="shared" si="0"/>
        <v>19.490680725362271</v>
      </c>
      <c r="F62" s="1">
        <f t="shared" si="0"/>
        <v>0</v>
      </c>
      <c r="G62" s="1">
        <f t="shared" si="0"/>
        <v>0</v>
      </c>
      <c r="H62" s="1">
        <f t="shared" si="0"/>
        <v>0</v>
      </c>
      <c r="I62" s="1">
        <f t="shared" si="0"/>
        <v>751.64311166038317</v>
      </c>
      <c r="J62" s="1">
        <f t="shared" si="0"/>
        <v>25.252813691475566</v>
      </c>
      <c r="K62" s="1">
        <f t="shared" si="0"/>
        <v>358.87619939643093</v>
      </c>
      <c r="L62" s="1">
        <f t="shared" si="0"/>
        <v>2.0050365790247251</v>
      </c>
      <c r="M62" s="1">
        <f t="shared" si="0"/>
        <v>0</v>
      </c>
      <c r="N62" s="1">
        <f t="shared" si="0"/>
        <v>2.8343476913056822</v>
      </c>
      <c r="O62" s="1">
        <f t="shared" si="0"/>
        <v>0</v>
      </c>
      <c r="P62" s="1">
        <f t="shared" si="0"/>
        <v>76.552063415987092</v>
      </c>
      <c r="Q62" s="1">
        <f t="shared" si="0"/>
        <v>5130.2108734572448</v>
      </c>
      <c r="R62" s="1">
        <f t="shared" si="0"/>
        <v>19.490682388149995</v>
      </c>
      <c r="S62" s="1">
        <f t="shared" si="0"/>
        <v>751.64295179679982</v>
      </c>
      <c r="T62" s="1">
        <f t="shared" si="0"/>
        <v>2.834347533776699</v>
      </c>
      <c r="U62" s="1">
        <f t="shared" si="0"/>
        <v>6688.0236756561417</v>
      </c>
      <c r="V62" s="1">
        <f t="shared" si="0"/>
        <v>7459.1591824113411</v>
      </c>
      <c r="W62" s="1">
        <f t="shared" si="0"/>
        <v>14.840730559112359</v>
      </c>
      <c r="X62" s="1">
        <f t="shared" si="0"/>
        <v>450.90528945953002</v>
      </c>
      <c r="Y62" s="1">
        <f t="shared" si="0"/>
        <v>0</v>
      </c>
      <c r="Z62" s="1">
        <f t="shared" si="0"/>
        <v>114.1693744301613</v>
      </c>
      <c r="AA62" s="1">
        <f t="shared" si="0"/>
        <v>7459.1587472644105</v>
      </c>
      <c r="AB62" s="1">
        <f t="shared" si="0"/>
        <v>442.50322413631034</v>
      </c>
    </row>
    <row r="63" spans="1:28" x14ac:dyDescent="0.25">
      <c r="B63" s="34" t="s">
        <v>344</v>
      </c>
      <c r="C63" s="32">
        <f>+C3+C5+C8+C9+C11+C12+C14+C15+C16+C17+C18+C19+C20+C21+C22+C23+C24+C25+C26+C28+C30+C31+C33+C34+C35+C36+C37+C39+C40+C41+C42+C43+C44+C46+C47+C49+C50</f>
        <v>72.545104330256805</v>
      </c>
      <c r="D63" s="32">
        <f t="shared" ref="D63:AB63" si="1">+D3+D5+D8+D9+D11+D12+D14+D15+D16+D17+D18+D19+D20+D21+D22+D23+D24+D25+D26+D28+D30+D31+D33+D34+D35+D36+D37+D39+D40+D41+D42+D43+D44+D46+D47+D49+D50</f>
        <v>5.1838550095643789</v>
      </c>
      <c r="E63" s="32">
        <f t="shared" si="1"/>
        <v>16.329455577765199</v>
      </c>
      <c r="F63" s="32">
        <f t="shared" si="1"/>
        <v>0</v>
      </c>
      <c r="G63" s="32">
        <f t="shared" si="1"/>
        <v>0</v>
      </c>
      <c r="H63" s="32">
        <f t="shared" si="1"/>
        <v>0</v>
      </c>
      <c r="I63" s="32">
        <f t="shared" si="1"/>
        <v>642.762774042567</v>
      </c>
      <c r="J63" s="32">
        <f t="shared" si="1"/>
        <v>21.186422004325301</v>
      </c>
      <c r="K63" s="32">
        <f t="shared" si="1"/>
        <v>301.46631122218804</v>
      </c>
      <c r="L63" s="32">
        <f t="shared" si="1"/>
        <v>1.6843822384547402</v>
      </c>
      <c r="M63" s="32">
        <f t="shared" si="1"/>
        <v>0</v>
      </c>
      <c r="N63" s="32">
        <f t="shared" si="1"/>
        <v>2.3848364360161409</v>
      </c>
      <c r="O63" s="32">
        <f t="shared" si="1"/>
        <v>0</v>
      </c>
      <c r="P63" s="32">
        <f t="shared" si="1"/>
        <v>64.827132563955502</v>
      </c>
      <c r="Q63" s="32">
        <f t="shared" si="1"/>
        <v>4296.4184512644297</v>
      </c>
      <c r="R63" s="32">
        <f t="shared" si="1"/>
        <v>16.329453732768997</v>
      </c>
      <c r="S63" s="32">
        <f t="shared" si="1"/>
        <v>642.76265332352989</v>
      </c>
      <c r="T63" s="32">
        <f t="shared" si="1"/>
        <v>2.3848361923053996</v>
      </c>
      <c r="U63" s="32">
        <f t="shared" si="1"/>
        <v>5609.4289291610403</v>
      </c>
      <c r="V63" s="32">
        <f t="shared" si="1"/>
        <v>6268.5230112875406</v>
      </c>
      <c r="W63" s="32">
        <f t="shared" si="1"/>
        <v>12.575032307692499</v>
      </c>
      <c r="X63" s="32">
        <f t="shared" si="1"/>
        <v>377.55059823552199</v>
      </c>
      <c r="Y63" s="32">
        <f t="shared" si="1"/>
        <v>0</v>
      </c>
      <c r="Z63" s="32">
        <f t="shared" si="1"/>
        <v>96.043039057107521</v>
      </c>
      <c r="AA63" s="32">
        <f t="shared" si="1"/>
        <v>6268.5223954003704</v>
      </c>
      <c r="AB63" s="32">
        <f t="shared" si="1"/>
        <v>376.42482255725508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28515625" customWidth="1"/>
    <col min="12" max="12" width="22.28515625" bestFit="1" customWidth="1"/>
    <col min="13" max="13" width="5.5703125" bestFit="1" customWidth="1"/>
    <col min="14" max="14" width="14.5703125" bestFit="1" customWidth="1"/>
    <col min="15" max="15" width="5.5703125" bestFit="1" customWidth="1"/>
    <col min="16" max="16" width="9" bestFit="1" customWidth="1"/>
    <col min="17" max="17" width="4.5703125" bestFit="1" customWidth="1"/>
    <col min="18" max="18" width="6.7109375" bestFit="1" customWidth="1"/>
    <col min="19" max="19" width="4.5703125" bestFit="1" customWidth="1"/>
    <col min="20" max="20" width="5.7109375" bestFit="1" customWidth="1"/>
    <col min="21" max="21" width="5.85546875" bestFit="1" customWidth="1"/>
    <col min="22" max="22" width="6.42578125" bestFit="1" customWidth="1"/>
    <col min="23" max="23" width="15.42578125" bestFit="1" customWidth="1"/>
    <col min="24" max="24" width="6.5703125" bestFit="1" customWidth="1"/>
    <col min="25" max="25" width="5" bestFit="1" customWidth="1"/>
    <col min="26" max="26" width="5.140625" bestFit="1" customWidth="1"/>
    <col min="27" max="27" width="6.5703125" bestFit="1" customWidth="1"/>
    <col min="28" max="28" width="7.7109375" bestFit="1" customWidth="1"/>
    <col min="29" max="29" width="6.7109375" bestFit="1" customWidth="1"/>
    <col min="30" max="30" width="7.7109375" bestFit="1" customWidth="1"/>
    <col min="31" max="31" width="6" customWidth="1"/>
    <col min="32" max="33" width="4.28515625" bestFit="1" customWidth="1"/>
    <col min="34" max="34" width="5.7109375" bestFit="1" customWidth="1"/>
    <col min="35" max="35" width="4.5703125" bestFit="1" customWidth="1"/>
    <col min="36" max="36" width="4.140625" customWidth="1"/>
    <col min="37" max="37" width="4.28515625" bestFit="1" customWidth="1"/>
    <col min="38" max="38" width="4.140625" bestFit="1" customWidth="1"/>
    <col min="39" max="39" width="5.85546875" bestFit="1" customWidth="1"/>
    <col min="40" max="40" width="3.28515625" customWidth="1"/>
    <col min="41" max="41" width="5.85546875" bestFit="1" customWidth="1"/>
    <col min="42" max="42" width="6.85546875" bestFit="1" customWidth="1"/>
    <col min="43" max="43" width="5" bestFit="1" customWidth="1"/>
    <col min="44" max="44" width="7.85546875" bestFit="1" customWidth="1"/>
    <col min="45" max="45" width="5.140625" bestFit="1" customWidth="1"/>
    <col min="46" max="46" width="5.28515625" customWidth="1"/>
    <col min="47" max="47" width="8.7109375" bestFit="1" customWidth="1"/>
    <col min="48" max="48" width="4.85546875" customWidth="1"/>
    <col min="49" max="49" width="7.85546875" bestFit="1" customWidth="1"/>
    <col min="50" max="50" width="5.85546875" customWidth="1"/>
    <col min="51" max="51" width="6" customWidth="1"/>
    <col min="52" max="52" width="4.7109375" bestFit="1" customWidth="1"/>
    <col min="53" max="53" width="3.85546875" bestFit="1" customWidth="1"/>
    <col min="54" max="54" width="5.7109375" bestFit="1" customWidth="1"/>
    <col min="55" max="55" width="3.85546875" bestFit="1" customWidth="1"/>
    <col min="56" max="56" width="6.7109375" bestFit="1" customWidth="1"/>
    <col min="57" max="58" width="5.28515625" bestFit="1" customWidth="1"/>
    <col min="59" max="59" width="4.28515625" bestFit="1" customWidth="1"/>
    <col min="60" max="60" width="4.85546875" customWidth="1"/>
    <col min="61" max="61" width="5" bestFit="1" customWidth="1"/>
    <col min="62" max="62" width="9.140625" bestFit="1" customWidth="1"/>
    <col min="63" max="63" width="4.140625" bestFit="1" customWidth="1"/>
  </cols>
  <sheetData>
    <row r="1" spans="1:64" x14ac:dyDescent="0.25">
      <c r="B1" s="34" t="s">
        <v>442</v>
      </c>
      <c r="L1" s="34" t="s">
        <v>452</v>
      </c>
      <c r="BL1" s="23"/>
    </row>
    <row r="2" spans="1:64" x14ac:dyDescent="0.25">
      <c r="A2" s="9" t="s">
        <v>52</v>
      </c>
      <c r="B2" s="9" t="s">
        <v>59</v>
      </c>
      <c r="C2" s="9" t="s">
        <v>60</v>
      </c>
      <c r="D2" s="9" t="s">
        <v>54</v>
      </c>
      <c r="E2" s="9" t="s">
        <v>53</v>
      </c>
      <c r="F2" s="9" t="s">
        <v>61</v>
      </c>
      <c r="G2" s="9" t="s">
        <v>62</v>
      </c>
      <c r="H2" s="9" t="s">
        <v>63</v>
      </c>
      <c r="I2" s="9" t="s">
        <v>64</v>
      </c>
      <c r="J2" s="9" t="s">
        <v>65</v>
      </c>
      <c r="L2" s="23" t="s">
        <v>307</v>
      </c>
      <c r="M2" t="s">
        <v>132</v>
      </c>
      <c r="N2" t="s">
        <v>133</v>
      </c>
      <c r="O2" t="s">
        <v>134</v>
      </c>
      <c r="P2" t="s">
        <v>64</v>
      </c>
      <c r="Q2" t="s">
        <v>135</v>
      </c>
      <c r="R2" t="s">
        <v>59</v>
      </c>
      <c r="S2" t="s">
        <v>137</v>
      </c>
      <c r="T2" t="s">
        <v>138</v>
      </c>
      <c r="U2" t="s">
        <v>139</v>
      </c>
      <c r="V2" t="s">
        <v>140</v>
      </c>
      <c r="W2" t="s">
        <v>141</v>
      </c>
      <c r="X2" t="s">
        <v>142</v>
      </c>
      <c r="Y2" t="s">
        <v>143</v>
      </c>
      <c r="Z2" t="s">
        <v>144</v>
      </c>
      <c r="AA2" t="s">
        <v>145</v>
      </c>
      <c r="AB2" t="s">
        <v>146</v>
      </c>
      <c r="AC2" t="s">
        <v>147</v>
      </c>
      <c r="AD2" t="s">
        <v>60</v>
      </c>
      <c r="AE2" t="s">
        <v>148</v>
      </c>
      <c r="AF2" t="s">
        <v>149</v>
      </c>
      <c r="AG2" t="s">
        <v>150</v>
      </c>
      <c r="AH2" t="s">
        <v>151</v>
      </c>
      <c r="AI2" t="s">
        <v>152</v>
      </c>
      <c r="AJ2" t="s">
        <v>153</v>
      </c>
      <c r="AK2" t="s">
        <v>154</v>
      </c>
      <c r="AL2" t="s">
        <v>155</v>
      </c>
      <c r="AM2" t="s">
        <v>156</v>
      </c>
      <c r="AN2" t="s">
        <v>157</v>
      </c>
      <c r="AO2" t="s">
        <v>54</v>
      </c>
      <c r="AP2" t="s">
        <v>53</v>
      </c>
      <c r="AQ2" t="s">
        <v>158</v>
      </c>
      <c r="AR2" t="s">
        <v>159</v>
      </c>
      <c r="AS2" t="s">
        <v>160</v>
      </c>
      <c r="AT2" t="s">
        <v>161</v>
      </c>
      <c r="AU2" t="s">
        <v>162</v>
      </c>
      <c r="AV2" t="s">
        <v>163</v>
      </c>
      <c r="AW2" t="s">
        <v>164</v>
      </c>
      <c r="AX2" t="s">
        <v>165</v>
      </c>
      <c r="AY2" t="s">
        <v>166</v>
      </c>
      <c r="AZ2" t="s">
        <v>167</v>
      </c>
      <c r="BA2" t="s">
        <v>168</v>
      </c>
      <c r="BB2" t="s">
        <v>169</v>
      </c>
      <c r="BC2" t="s">
        <v>170</v>
      </c>
      <c r="BD2" t="s">
        <v>61</v>
      </c>
      <c r="BE2" t="s">
        <v>171</v>
      </c>
      <c r="BF2" t="s">
        <v>172</v>
      </c>
      <c r="BG2" t="s">
        <v>173</v>
      </c>
      <c r="BH2" t="s">
        <v>174</v>
      </c>
      <c r="BI2" t="s">
        <v>175</v>
      </c>
      <c r="BJ2" t="s">
        <v>176</v>
      </c>
      <c r="BK2" t="s">
        <v>177</v>
      </c>
    </row>
    <row r="3" spans="1:64" x14ac:dyDescent="0.25">
      <c r="A3" s="32" t="s">
        <v>0</v>
      </c>
      <c r="B3" s="32">
        <v>386.59952638520002</v>
      </c>
      <c r="C3" s="32">
        <v>912.14328599089902</v>
      </c>
      <c r="D3" s="32">
        <v>29.351370428799999</v>
      </c>
      <c r="E3" s="32">
        <v>26.717759312799998</v>
      </c>
      <c r="F3" s="32">
        <v>242.82089148099899</v>
      </c>
      <c r="G3" s="32">
        <v>35.682087889199998</v>
      </c>
      <c r="H3" s="32">
        <v>8.1552838999999992E-3</v>
      </c>
      <c r="I3" s="32">
        <v>3.4951216349999898E-4</v>
      </c>
      <c r="J3" s="32">
        <v>5.5921938599999901E-2</v>
      </c>
      <c r="K3" s="32"/>
      <c r="L3" s="32" t="s">
        <v>0</v>
      </c>
      <c r="M3" s="32">
        <v>8.6634226888699997E-3</v>
      </c>
      <c r="N3" s="32">
        <v>8.1548353492199993E-3</v>
      </c>
      <c r="O3" s="32">
        <v>0.25241703231399998</v>
      </c>
      <c r="P3" s="32">
        <v>3.49429383403E-4</v>
      </c>
      <c r="Q3" s="32">
        <v>0</v>
      </c>
      <c r="R3" s="32">
        <v>386.599574287</v>
      </c>
      <c r="S3" s="32">
        <v>0.64692375516599998</v>
      </c>
      <c r="T3" s="32">
        <v>1.1824260787800001</v>
      </c>
      <c r="U3" s="32">
        <v>0</v>
      </c>
      <c r="V3" s="32">
        <v>5.7458611992000003E-2</v>
      </c>
      <c r="W3" s="32">
        <v>5.5921827608300001E-2</v>
      </c>
      <c r="X3" s="32">
        <v>7.2971189073899998</v>
      </c>
      <c r="Y3" s="32">
        <v>0.439928752581</v>
      </c>
      <c r="Z3" s="32">
        <v>0.35207678605800002</v>
      </c>
      <c r="AA3" s="32">
        <v>0</v>
      </c>
      <c r="AB3" s="32">
        <v>820.92872677599996</v>
      </c>
      <c r="AC3" s="32">
        <v>83.917006167400004</v>
      </c>
      <c r="AD3" s="32">
        <v>912.14285185100005</v>
      </c>
      <c r="AE3" s="32">
        <v>0</v>
      </c>
      <c r="AF3" s="32">
        <v>1.2650874563500001</v>
      </c>
      <c r="AG3" s="32">
        <v>0.20616230537300001</v>
      </c>
      <c r="AH3" s="32">
        <v>24.358206765999999</v>
      </c>
      <c r="AI3" s="32">
        <v>6.9231404840200003E-2</v>
      </c>
      <c r="AJ3" s="32">
        <v>0</v>
      </c>
      <c r="AK3" s="32">
        <v>0.13358928663899999</v>
      </c>
      <c r="AL3" s="32">
        <v>0.14070359849399999</v>
      </c>
      <c r="AM3" s="32">
        <v>9.8855603873500009</v>
      </c>
      <c r="AN3" s="32">
        <v>0</v>
      </c>
      <c r="AO3" s="32">
        <v>29.351506348800001</v>
      </c>
      <c r="AP3" s="32">
        <v>26.7178914962</v>
      </c>
      <c r="AQ3" s="32">
        <v>2.6336148525400001</v>
      </c>
      <c r="AR3" s="32">
        <v>13.417784795799999</v>
      </c>
      <c r="AS3" s="32">
        <v>8.4996711806300002E-2</v>
      </c>
      <c r="AT3" s="32">
        <v>0</v>
      </c>
      <c r="AU3" s="32">
        <v>1.82749442506</v>
      </c>
      <c r="AV3" s="32">
        <v>0</v>
      </c>
      <c r="AW3" s="32">
        <v>1.2023057590199999</v>
      </c>
      <c r="AX3" s="32">
        <v>0</v>
      </c>
      <c r="AY3" s="32">
        <v>0</v>
      </c>
      <c r="AZ3" s="32">
        <v>3.0057491029899999</v>
      </c>
      <c r="BA3" s="32">
        <v>0</v>
      </c>
      <c r="BB3" s="32">
        <v>10.1607683108</v>
      </c>
      <c r="BC3" s="32">
        <v>1.3358944426999999E-3</v>
      </c>
      <c r="BD3" s="32">
        <v>242.82098985299999</v>
      </c>
      <c r="BE3" s="32">
        <v>0</v>
      </c>
      <c r="BF3" s="32">
        <v>0.42571927604600002</v>
      </c>
      <c r="BG3" s="32">
        <v>4.1463405384699996</v>
      </c>
      <c r="BH3" s="32">
        <v>0</v>
      </c>
      <c r="BI3" s="32">
        <v>4.15138721782</v>
      </c>
      <c r="BJ3" s="32">
        <v>35.682069456599997</v>
      </c>
      <c r="BK3" s="32">
        <v>4.2130228084699999</v>
      </c>
    </row>
    <row r="4" spans="1:64" s="34" customFormat="1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</row>
    <row r="5" spans="1:64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</row>
    <row r="6" spans="1:64" x14ac:dyDescent="0.25">
      <c r="A6" s="32" t="s">
        <v>4</v>
      </c>
      <c r="B6" s="32">
        <v>669.72653341900002</v>
      </c>
      <c r="C6" s="32">
        <v>7034.8376089930098</v>
      </c>
      <c r="D6" s="32">
        <v>250.983862923</v>
      </c>
      <c r="E6" s="32">
        <v>240.396515515999</v>
      </c>
      <c r="F6" s="32">
        <v>1649.4283714840001</v>
      </c>
      <c r="G6" s="32">
        <v>298.20715076299899</v>
      </c>
      <c r="H6" s="32">
        <v>21.857009366</v>
      </c>
      <c r="I6" s="32">
        <v>5.94549034699999</v>
      </c>
      <c r="J6" s="32">
        <v>43.785917541000003</v>
      </c>
      <c r="K6" s="32"/>
      <c r="L6" s="32" t="s">
        <v>4</v>
      </c>
      <c r="M6" s="32">
        <v>23.220183528300002</v>
      </c>
      <c r="N6" s="32">
        <v>21.857039677300001</v>
      </c>
      <c r="O6" s="32">
        <v>1.60602382677</v>
      </c>
      <c r="P6" s="32">
        <v>5.9454821258699999</v>
      </c>
      <c r="Q6" s="32">
        <v>0</v>
      </c>
      <c r="R6" s="32">
        <v>669.72675371000003</v>
      </c>
      <c r="S6" s="32">
        <v>4.1160783269800003</v>
      </c>
      <c r="T6" s="32">
        <v>7.5232298737400001</v>
      </c>
      <c r="U6" s="32">
        <v>0</v>
      </c>
      <c r="V6" s="32">
        <v>43.6134039485</v>
      </c>
      <c r="W6" s="32">
        <v>43.786023978000003</v>
      </c>
      <c r="X6" s="32">
        <v>56.278636208899997</v>
      </c>
      <c r="Y6" s="32">
        <v>2.79906718833</v>
      </c>
      <c r="Z6" s="32">
        <v>2.2401313926199999</v>
      </c>
      <c r="AA6" s="32">
        <v>0</v>
      </c>
      <c r="AB6" s="32">
        <v>6331.35516379</v>
      </c>
      <c r="AC6" s="32">
        <v>647.20457498999997</v>
      </c>
      <c r="AD6" s="32">
        <v>7034.8383749900004</v>
      </c>
      <c r="AE6" s="32">
        <v>0</v>
      </c>
      <c r="AF6" s="32">
        <v>8.0491636316699999</v>
      </c>
      <c r="AG6" s="32">
        <v>1.8549727256299999</v>
      </c>
      <c r="AH6" s="32">
        <v>156.26724337300001</v>
      </c>
      <c r="AI6" s="32">
        <v>0.62291842920700002</v>
      </c>
      <c r="AJ6" s="32">
        <v>0</v>
      </c>
      <c r="AK6" s="32">
        <v>1.2019830594600001</v>
      </c>
      <c r="AL6" s="32">
        <v>1.26600275313</v>
      </c>
      <c r="AM6" s="32">
        <v>88.946734171100005</v>
      </c>
      <c r="AN6" s="32">
        <v>0</v>
      </c>
      <c r="AO6" s="32">
        <v>250.985080646</v>
      </c>
      <c r="AP6" s="32">
        <v>240.397714315</v>
      </c>
      <c r="AQ6" s="32">
        <v>10.5873663314</v>
      </c>
      <c r="AR6" s="32">
        <v>120.728310368</v>
      </c>
      <c r="AS6" s="32">
        <v>0.76477960151500002</v>
      </c>
      <c r="AT6" s="32">
        <v>0</v>
      </c>
      <c r="AU6" s="32">
        <v>16.4431216224</v>
      </c>
      <c r="AV6" s="32">
        <v>0</v>
      </c>
      <c r="AW6" s="32">
        <v>10.817815596699999</v>
      </c>
      <c r="AX6" s="32">
        <v>0</v>
      </c>
      <c r="AY6" s="32">
        <v>0</v>
      </c>
      <c r="AZ6" s="32">
        <v>27.044596221300001</v>
      </c>
      <c r="BA6" s="32">
        <v>0</v>
      </c>
      <c r="BB6" s="32">
        <v>91.422824666400004</v>
      </c>
      <c r="BC6" s="32">
        <v>1.20198403644E-2</v>
      </c>
      <c r="BD6" s="32">
        <v>1649.4274953500001</v>
      </c>
      <c r="BE6" s="32">
        <v>0</v>
      </c>
      <c r="BF6" s="32">
        <v>2.7086572897000001</v>
      </c>
      <c r="BG6" s="32">
        <v>26.3814158749</v>
      </c>
      <c r="BH6" s="32">
        <v>0</v>
      </c>
      <c r="BI6" s="32">
        <v>36.2659612896</v>
      </c>
      <c r="BJ6" s="32">
        <v>298.20706950499999</v>
      </c>
      <c r="BK6" s="32">
        <v>26.805392077699999</v>
      </c>
    </row>
    <row r="7" spans="1:64" s="34" customFormat="1" x14ac:dyDescent="0.25">
      <c r="A7" s="32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</row>
    <row r="8" spans="1:64" x14ac:dyDescent="0.25">
      <c r="A8" s="32" t="s">
        <v>6</v>
      </c>
      <c r="B8" s="32">
        <v>134.69237182559999</v>
      </c>
      <c r="C8" s="32">
        <v>1493.6256811032899</v>
      </c>
      <c r="D8" s="32">
        <v>45.9764664737</v>
      </c>
      <c r="E8" s="32">
        <v>42.012223472599999</v>
      </c>
      <c r="F8" s="32">
        <v>392.98063098459897</v>
      </c>
      <c r="G8" s="32">
        <v>55.1516161521999</v>
      </c>
      <c r="H8" s="32">
        <v>1.2605122211799999E-2</v>
      </c>
      <c r="I8" s="32">
        <v>5.4021961460999895E-4</v>
      </c>
      <c r="J8" s="32">
        <v>8.6435113099999905E-2</v>
      </c>
      <c r="K8" s="32"/>
      <c r="L8" s="32" t="s">
        <v>6</v>
      </c>
      <c r="M8" s="32">
        <v>1.33918154731E-2</v>
      </c>
      <c r="N8" s="32">
        <v>1.2605647228900001E-2</v>
      </c>
      <c r="O8" s="32">
        <v>0.39014730073800002</v>
      </c>
      <c r="P8" s="32">
        <v>5.4049825024200002E-4</v>
      </c>
      <c r="Q8" s="32">
        <v>0</v>
      </c>
      <c r="R8" s="32">
        <v>134.69242458799999</v>
      </c>
      <c r="S8" s="32">
        <v>0.99990671086899996</v>
      </c>
      <c r="T8" s="32">
        <v>1.82760510337</v>
      </c>
      <c r="U8" s="32">
        <v>0</v>
      </c>
      <c r="V8" s="32">
        <v>8.88111755044E-2</v>
      </c>
      <c r="W8" s="32">
        <v>8.6435523180199994E-2</v>
      </c>
      <c r="X8" s="32">
        <v>11.948964178200001</v>
      </c>
      <c r="Y8" s="32">
        <v>0.67997156382699997</v>
      </c>
      <c r="Z8" s="32">
        <v>0.54419171401599997</v>
      </c>
      <c r="AA8" s="32">
        <v>0</v>
      </c>
      <c r="AB8" s="32">
        <v>1344.2630019200001</v>
      </c>
      <c r="AC8" s="32">
        <v>137.41376918700001</v>
      </c>
      <c r="AD8" s="32">
        <v>1493.62573529</v>
      </c>
      <c r="AE8" s="32">
        <v>0</v>
      </c>
      <c r="AF8" s="32">
        <v>1.9553702602</v>
      </c>
      <c r="AG8" s="32">
        <v>0.324178221642</v>
      </c>
      <c r="AH8" s="32">
        <v>37.649563235700001</v>
      </c>
      <c r="AI8" s="32">
        <v>0.108862093178</v>
      </c>
      <c r="AJ8" s="32">
        <v>0</v>
      </c>
      <c r="AK8" s="32">
        <v>0.210061792247</v>
      </c>
      <c r="AL8" s="32">
        <v>0.221249007645</v>
      </c>
      <c r="AM8" s="32">
        <v>15.5445252071</v>
      </c>
      <c r="AN8" s="32">
        <v>0</v>
      </c>
      <c r="AO8" s="32">
        <v>45.976633329499997</v>
      </c>
      <c r="AP8" s="32">
        <v>42.0124006757</v>
      </c>
      <c r="AQ8" s="32">
        <v>3.9642326537599999</v>
      </c>
      <c r="AR8" s="32">
        <v>21.098742483599999</v>
      </c>
      <c r="AS8" s="32">
        <v>0.13365329453200001</v>
      </c>
      <c r="AT8" s="32">
        <v>0</v>
      </c>
      <c r="AU8" s="32">
        <v>2.87362703307</v>
      </c>
      <c r="AV8" s="32">
        <v>0</v>
      </c>
      <c r="AW8" s="32">
        <v>1.89056393128</v>
      </c>
      <c r="AX8" s="32">
        <v>0</v>
      </c>
      <c r="AY8" s="32">
        <v>0</v>
      </c>
      <c r="AZ8" s="32">
        <v>4.7263515159500002</v>
      </c>
      <c r="BA8" s="32">
        <v>0</v>
      </c>
      <c r="BB8" s="32">
        <v>15.977244883899999</v>
      </c>
      <c r="BC8" s="32">
        <v>2.1006079245099998E-3</v>
      </c>
      <c r="BD8" s="32">
        <v>392.98009204300001</v>
      </c>
      <c r="BE8" s="32">
        <v>0</v>
      </c>
      <c r="BF8" s="32">
        <v>0.65800791679799997</v>
      </c>
      <c r="BG8" s="32">
        <v>6.4087608345599998</v>
      </c>
      <c r="BH8" s="32">
        <v>0</v>
      </c>
      <c r="BI8" s="32">
        <v>6.4165147089100003</v>
      </c>
      <c r="BJ8" s="32">
        <v>55.151661171599997</v>
      </c>
      <c r="BK8" s="32">
        <v>6.5118154885699999</v>
      </c>
    </row>
    <row r="9" spans="1:64" x14ac:dyDescent="0.25">
      <c r="A9" s="32" t="s">
        <v>7</v>
      </c>
      <c r="B9" s="32">
        <v>209.239743650999</v>
      </c>
      <c r="C9" s="32">
        <v>3012.3383156407999</v>
      </c>
      <c r="D9" s="32">
        <v>106.8041473597</v>
      </c>
      <c r="E9" s="32">
        <v>97.595140531599995</v>
      </c>
      <c r="F9" s="32">
        <v>876.75596386849998</v>
      </c>
      <c r="G9" s="32">
        <v>87.156760205599994</v>
      </c>
      <c r="H9" s="32">
        <v>1.99200262E-2</v>
      </c>
      <c r="I9" s="32">
        <v>8.5371534389999898E-4</v>
      </c>
      <c r="J9" s="32">
        <v>0.13659444509999999</v>
      </c>
      <c r="K9" s="32"/>
      <c r="L9" s="32" t="s">
        <v>7</v>
      </c>
      <c r="M9" s="32">
        <v>2.1161853073E-2</v>
      </c>
      <c r="N9" s="32">
        <v>1.9919543775299999E-2</v>
      </c>
      <c r="O9" s="32">
        <v>0.61655702964699999</v>
      </c>
      <c r="P9" s="32">
        <v>8.5369351741600001E-4</v>
      </c>
      <c r="Q9" s="32">
        <v>0</v>
      </c>
      <c r="R9" s="32">
        <v>209.239576933</v>
      </c>
      <c r="S9" s="32">
        <v>1.5801753590500001</v>
      </c>
      <c r="T9" s="32">
        <v>2.8881957746200002</v>
      </c>
      <c r="U9" s="32">
        <v>0</v>
      </c>
      <c r="V9" s="32">
        <v>0.14034788779599999</v>
      </c>
      <c r="W9" s="32">
        <v>0.136594328781</v>
      </c>
      <c r="X9" s="32">
        <v>24.0986996699</v>
      </c>
      <c r="Y9" s="32">
        <v>1.07456682495</v>
      </c>
      <c r="Z9" s="32">
        <v>0.85999359304900003</v>
      </c>
      <c r="AA9" s="32">
        <v>0</v>
      </c>
      <c r="AB9" s="32">
        <v>2711.10424908</v>
      </c>
      <c r="AC9" s="32">
        <v>277.135065725</v>
      </c>
      <c r="AD9" s="32">
        <v>3012.33801447</v>
      </c>
      <c r="AE9" s="32">
        <v>0</v>
      </c>
      <c r="AF9" s="32">
        <v>3.0900944308999998</v>
      </c>
      <c r="AG9" s="32">
        <v>0.75307149037999999</v>
      </c>
      <c r="AH9" s="32">
        <v>59.497428165099997</v>
      </c>
      <c r="AI9" s="32">
        <v>0.252890072036</v>
      </c>
      <c r="AJ9" s="32">
        <v>0</v>
      </c>
      <c r="AK9" s="32">
        <v>0.48797585938900001</v>
      </c>
      <c r="AL9" s="32">
        <v>0.513965817336</v>
      </c>
      <c r="AM9" s="32">
        <v>36.110196486900001</v>
      </c>
      <c r="AN9" s="32">
        <v>0</v>
      </c>
      <c r="AO9" s="32">
        <v>106.804590883</v>
      </c>
      <c r="AP9" s="32">
        <v>97.595590182799995</v>
      </c>
      <c r="AQ9" s="32">
        <v>9.2090006999699998</v>
      </c>
      <c r="AR9" s="32">
        <v>49.012756824699999</v>
      </c>
      <c r="AS9" s="32">
        <v>0.31048011155400002</v>
      </c>
      <c r="AT9" s="32">
        <v>0</v>
      </c>
      <c r="AU9" s="32">
        <v>6.6755154681800004</v>
      </c>
      <c r="AV9" s="32">
        <v>0</v>
      </c>
      <c r="AW9" s="32">
        <v>4.3917838147700001</v>
      </c>
      <c r="AX9" s="32">
        <v>0</v>
      </c>
      <c r="AY9" s="32">
        <v>0</v>
      </c>
      <c r="AZ9" s="32">
        <v>10.979444214800001</v>
      </c>
      <c r="BA9" s="32">
        <v>0</v>
      </c>
      <c r="BB9" s="32">
        <v>37.115413283899997</v>
      </c>
      <c r="BC9" s="32">
        <v>4.8797585938900002E-3</v>
      </c>
      <c r="BD9" s="32">
        <v>876.75579468399997</v>
      </c>
      <c r="BE9" s="32">
        <v>0</v>
      </c>
      <c r="BF9" s="32">
        <v>1.03985926751</v>
      </c>
      <c r="BG9" s="32">
        <v>10.127819673799999</v>
      </c>
      <c r="BH9" s="32">
        <v>0</v>
      </c>
      <c r="BI9" s="32">
        <v>10.1400998826</v>
      </c>
      <c r="BJ9" s="32">
        <v>87.156910927799998</v>
      </c>
      <c r="BK9" s="32">
        <v>10.2906446006</v>
      </c>
    </row>
    <row r="10" spans="1:64" x14ac:dyDescent="0.25">
      <c r="A10" s="32" t="s">
        <v>8</v>
      </c>
      <c r="B10" s="32">
        <v>0.13126217749999999</v>
      </c>
      <c r="C10" s="32">
        <v>1.4572431466</v>
      </c>
      <c r="D10" s="32">
        <v>4.3738935E-2</v>
      </c>
      <c r="E10" s="32">
        <v>3.9967619400000001E-2</v>
      </c>
      <c r="F10" s="32">
        <v>0.34793980429999999</v>
      </c>
      <c r="G10" s="32">
        <v>5.5734875900000001E-2</v>
      </c>
      <c r="H10" s="32">
        <v>1.2738428799999899E-5</v>
      </c>
      <c r="I10" s="32">
        <v>5.45932579999999E-7</v>
      </c>
      <c r="J10" s="32">
        <v>8.7349199999999994E-5</v>
      </c>
      <c r="K10" s="32"/>
      <c r="L10" s="32" t="s">
        <v>8</v>
      </c>
      <c r="M10" s="32">
        <v>1.35344206088E-5</v>
      </c>
      <c r="N10" s="32">
        <v>1.27398807118E-5</v>
      </c>
      <c r="O10" s="32">
        <v>3.9425794959099998E-4</v>
      </c>
      <c r="P10" s="32">
        <v>5.4701464892200002E-7</v>
      </c>
      <c r="Q10" s="32">
        <v>0</v>
      </c>
      <c r="R10" s="32">
        <v>0.131263096281</v>
      </c>
      <c r="S10" s="32">
        <v>1.0104671792399999E-3</v>
      </c>
      <c r="T10" s="32">
        <v>1.84714597353E-3</v>
      </c>
      <c r="U10" s="32">
        <v>0</v>
      </c>
      <c r="V10" s="32">
        <v>8.9701285404900004E-5</v>
      </c>
      <c r="W10" s="32">
        <v>8.7299887116699997E-5</v>
      </c>
      <c r="X10" s="32">
        <v>1.16578715477E-2</v>
      </c>
      <c r="Y10" s="32">
        <v>6.8718091458700001E-4</v>
      </c>
      <c r="Z10" s="32">
        <v>5.4992860331699997E-4</v>
      </c>
      <c r="AA10" s="32">
        <v>0</v>
      </c>
      <c r="AB10" s="32">
        <v>1.3115168747299999</v>
      </c>
      <c r="AC10" s="32">
        <v>0.13406643297699999</v>
      </c>
      <c r="AD10" s="32">
        <v>1.45724117925</v>
      </c>
      <c r="AE10" s="32">
        <v>0</v>
      </c>
      <c r="AF10" s="32">
        <v>1.9760862889E-3</v>
      </c>
      <c r="AG10" s="32">
        <v>3.08401814404E-4</v>
      </c>
      <c r="AH10" s="32">
        <v>3.80475309116E-2</v>
      </c>
      <c r="AI10" s="32">
        <v>1.03572479704E-4</v>
      </c>
      <c r="AJ10" s="32">
        <v>0</v>
      </c>
      <c r="AK10" s="32">
        <v>1.9983851143899999E-4</v>
      </c>
      <c r="AL10" s="32">
        <v>2.1048474126000001E-4</v>
      </c>
      <c r="AM10" s="32">
        <v>1.4787964968599999E-2</v>
      </c>
      <c r="AN10" s="32">
        <v>0</v>
      </c>
      <c r="AO10" s="32">
        <v>4.3739127741300003E-2</v>
      </c>
      <c r="AP10" s="32">
        <v>3.99678128496E-2</v>
      </c>
      <c r="AQ10" s="32">
        <v>3.77131489167E-3</v>
      </c>
      <c r="AR10" s="32">
        <v>2.00719798057E-2</v>
      </c>
      <c r="AS10" s="32">
        <v>1.27150581193E-4</v>
      </c>
      <c r="AT10" s="32">
        <v>0</v>
      </c>
      <c r="AU10" s="32">
        <v>2.7337870445399998E-3</v>
      </c>
      <c r="AV10" s="32">
        <v>0</v>
      </c>
      <c r="AW10" s="32">
        <v>1.7985461620299999E-3</v>
      </c>
      <c r="AX10" s="32">
        <v>0</v>
      </c>
      <c r="AY10" s="32">
        <v>0</v>
      </c>
      <c r="AZ10" s="32">
        <v>4.4962756218399997E-3</v>
      </c>
      <c r="BA10" s="32">
        <v>0</v>
      </c>
      <c r="BB10" s="32">
        <v>1.5199718910700001E-2</v>
      </c>
      <c r="BC10" s="32">
        <v>1.99838511439E-6</v>
      </c>
      <c r="BD10" s="32">
        <v>0.34793337191399998</v>
      </c>
      <c r="BE10" s="32">
        <v>0</v>
      </c>
      <c r="BF10" s="32">
        <v>6.6495173531300005E-4</v>
      </c>
      <c r="BG10" s="32">
        <v>6.4765983013399999E-3</v>
      </c>
      <c r="BH10" s="32">
        <v>0</v>
      </c>
      <c r="BI10" s="32">
        <v>6.4845228040600004E-3</v>
      </c>
      <c r="BJ10" s="32">
        <v>5.57349920909E-2</v>
      </c>
      <c r="BK10" s="32">
        <v>6.5807074631999999E-3</v>
      </c>
    </row>
    <row r="11" spans="1:64" x14ac:dyDescent="0.25">
      <c r="A11" s="32" t="s">
        <v>9</v>
      </c>
      <c r="B11" s="32">
        <v>2096.05996220628</v>
      </c>
      <c r="C11" s="32">
        <v>23328.6597316154</v>
      </c>
      <c r="D11" s="32">
        <v>800.69736636800098</v>
      </c>
      <c r="E11" s="32">
        <v>731.28899187239801</v>
      </c>
      <c r="F11" s="32">
        <v>7153.5537560640596</v>
      </c>
      <c r="G11" s="32">
        <v>822.83478216790002</v>
      </c>
      <c r="H11" s="32">
        <v>0.188062180464622</v>
      </c>
      <c r="I11" s="32">
        <v>8.0598062997145094E-3</v>
      </c>
      <c r="J11" s="32">
        <v>1.2895690504549999</v>
      </c>
      <c r="K11" s="32"/>
      <c r="L11" s="32" t="s">
        <v>9</v>
      </c>
      <c r="M11" s="32">
        <v>0.19979150872000001</v>
      </c>
      <c r="N11" s="32">
        <v>0.18806272258599999</v>
      </c>
      <c r="O11" s="32">
        <v>5.8208071566099999</v>
      </c>
      <c r="P11" s="32">
        <v>8.0601133053400005E-3</v>
      </c>
      <c r="Q11" s="32">
        <v>0</v>
      </c>
      <c r="R11" s="32">
        <v>2096.0596366200002</v>
      </c>
      <c r="S11" s="32">
        <v>14.91820132</v>
      </c>
      <c r="T11" s="32">
        <v>27.2669463095</v>
      </c>
      <c r="U11" s="32">
        <v>0</v>
      </c>
      <c r="V11" s="32">
        <v>1.32500860387</v>
      </c>
      <c r="W11" s="32">
        <v>1.2895703294500001</v>
      </c>
      <c r="X11" s="32">
        <v>186.629355629</v>
      </c>
      <c r="Y11" s="32">
        <v>10.144862517</v>
      </c>
      <c r="Z11" s="32">
        <v>8.1190813328699996</v>
      </c>
      <c r="AA11" s="32">
        <v>0</v>
      </c>
      <c r="AB11" s="32">
        <v>20995.7808353</v>
      </c>
      <c r="AC11" s="32">
        <v>2146.2357910999999</v>
      </c>
      <c r="AD11" s="32">
        <v>23328.645982099999</v>
      </c>
      <c r="AE11" s="32">
        <v>0</v>
      </c>
      <c r="AF11" s="32">
        <v>29.1731860485</v>
      </c>
      <c r="AG11" s="32">
        <v>5.6428428631400003</v>
      </c>
      <c r="AH11" s="32">
        <v>561.70793528700005</v>
      </c>
      <c r="AI11" s="32">
        <v>1.8949148892500001</v>
      </c>
      <c r="AJ11" s="32">
        <v>0</v>
      </c>
      <c r="AK11" s="32">
        <v>3.6564534256000001</v>
      </c>
      <c r="AL11" s="32">
        <v>3.8511908105799999</v>
      </c>
      <c r="AM11" s="32">
        <v>270.57688171500001</v>
      </c>
      <c r="AN11" s="32">
        <v>0</v>
      </c>
      <c r="AO11" s="32">
        <v>800.70098711100002</v>
      </c>
      <c r="AP11" s="32">
        <v>731.292601547</v>
      </c>
      <c r="AQ11" s="32">
        <v>69.408385563799996</v>
      </c>
      <c r="AR11" s="32">
        <v>367.25702456099998</v>
      </c>
      <c r="AS11" s="32">
        <v>2.3264487875099999</v>
      </c>
      <c r="AT11" s="32">
        <v>0</v>
      </c>
      <c r="AU11" s="32">
        <v>50.020137281700002</v>
      </c>
      <c r="AV11" s="32">
        <v>0</v>
      </c>
      <c r="AW11" s="32">
        <v>32.90801621</v>
      </c>
      <c r="AX11" s="32">
        <v>0</v>
      </c>
      <c r="AY11" s="32">
        <v>0</v>
      </c>
      <c r="AZ11" s="32">
        <v>82.269993598799999</v>
      </c>
      <c r="BA11" s="32">
        <v>0</v>
      </c>
      <c r="BB11" s="32">
        <v>278.109129962</v>
      </c>
      <c r="BC11" s="32">
        <v>3.6564531579599997E-2</v>
      </c>
      <c r="BD11" s="32">
        <v>7153.5552427399998</v>
      </c>
      <c r="BE11" s="32">
        <v>0</v>
      </c>
      <c r="BF11" s="32">
        <v>9.8171389707899994</v>
      </c>
      <c r="BG11" s="32">
        <v>95.615895892599994</v>
      </c>
      <c r="BH11" s="32">
        <v>0</v>
      </c>
      <c r="BI11" s="32">
        <v>95.730700750099999</v>
      </c>
      <c r="BJ11" s="32">
        <v>822.83406287499997</v>
      </c>
      <c r="BK11" s="32">
        <v>97.152947842299994</v>
      </c>
    </row>
    <row r="12" spans="1:64" x14ac:dyDescent="0.25">
      <c r="A12" s="32" t="s">
        <v>10</v>
      </c>
      <c r="B12" s="32">
        <v>188.90560972149899</v>
      </c>
      <c r="C12" s="32">
        <v>1966.8125365579001</v>
      </c>
      <c r="D12" s="32">
        <v>62.425250014899902</v>
      </c>
      <c r="E12" s="32">
        <v>57.042738494499901</v>
      </c>
      <c r="F12" s="32">
        <v>641.12569782959997</v>
      </c>
      <c r="G12" s="32">
        <v>83.411759393599993</v>
      </c>
      <c r="H12" s="32">
        <v>1.90640911E-2</v>
      </c>
      <c r="I12" s="32">
        <v>8.1703237859999996E-4</v>
      </c>
      <c r="J12" s="32">
        <v>0.130725177999999</v>
      </c>
      <c r="K12" s="32"/>
      <c r="L12" s="32" t="s">
        <v>10</v>
      </c>
      <c r="M12" s="32">
        <v>2.02528491543E-2</v>
      </c>
      <c r="N12" s="32">
        <v>1.90639030481E-2</v>
      </c>
      <c r="O12" s="32">
        <v>0.59006182727900003</v>
      </c>
      <c r="P12" s="32">
        <v>8.1703237089700005E-4</v>
      </c>
      <c r="Q12" s="32">
        <v>0</v>
      </c>
      <c r="R12" s="32">
        <v>188.905617267</v>
      </c>
      <c r="S12" s="32">
        <v>1.5122669154599999</v>
      </c>
      <c r="T12" s="32">
        <v>2.7640925374599998</v>
      </c>
      <c r="U12" s="32">
        <v>0</v>
      </c>
      <c r="V12" s="32">
        <v>0.134317822925</v>
      </c>
      <c r="W12" s="32">
        <v>0.13072499602900001</v>
      </c>
      <c r="X12" s="32">
        <v>15.7344815666</v>
      </c>
      <c r="Y12" s="32">
        <v>1.0283992479399999</v>
      </c>
      <c r="Z12" s="32">
        <v>0.82304377023399999</v>
      </c>
      <c r="AA12" s="32">
        <v>0</v>
      </c>
      <c r="AB12" s="32">
        <v>1770.1311575899999</v>
      </c>
      <c r="AC12" s="32">
        <v>180.94587807299999</v>
      </c>
      <c r="AD12" s="32">
        <v>1966.8115172299999</v>
      </c>
      <c r="AE12" s="32">
        <v>0</v>
      </c>
      <c r="AF12" s="32">
        <v>2.9573058743299998</v>
      </c>
      <c r="AG12" s="32">
        <v>0.44015941621600002</v>
      </c>
      <c r="AH12" s="32">
        <v>56.941039214699998</v>
      </c>
      <c r="AI12" s="32">
        <v>0.14780867408500001</v>
      </c>
      <c r="AJ12" s="32">
        <v>0</v>
      </c>
      <c r="AK12" s="32">
        <v>0.28521303813400001</v>
      </c>
      <c r="AL12" s="32">
        <v>0.30040443790400001</v>
      </c>
      <c r="AM12" s="32">
        <v>21.105813918900001</v>
      </c>
      <c r="AN12" s="32">
        <v>0</v>
      </c>
      <c r="AO12" s="32">
        <v>62.425537448299998</v>
      </c>
      <c r="AP12" s="32">
        <v>57.043032777199997</v>
      </c>
      <c r="AQ12" s="32">
        <v>5.3825046710400004</v>
      </c>
      <c r="AR12" s="32">
        <v>28.647145290099999</v>
      </c>
      <c r="AS12" s="32">
        <v>0.18147078490099999</v>
      </c>
      <c r="AT12" s="32">
        <v>0</v>
      </c>
      <c r="AU12" s="32">
        <v>3.90172809295</v>
      </c>
      <c r="AV12" s="32">
        <v>0</v>
      </c>
      <c r="AW12" s="32">
        <v>2.5669275836800001</v>
      </c>
      <c r="AX12" s="32">
        <v>0</v>
      </c>
      <c r="AY12" s="32">
        <v>0</v>
      </c>
      <c r="AZ12" s="32">
        <v>6.4173174159600004</v>
      </c>
      <c r="BA12" s="32">
        <v>0</v>
      </c>
      <c r="BB12" s="32">
        <v>21.693357033000002</v>
      </c>
      <c r="BC12" s="32">
        <v>2.85213038134E-3</v>
      </c>
      <c r="BD12" s="32">
        <v>641.12518967999995</v>
      </c>
      <c r="BE12" s="32">
        <v>0</v>
      </c>
      <c r="BF12" s="32">
        <v>0.99517229160499998</v>
      </c>
      <c r="BG12" s="32">
        <v>9.6926238099200006</v>
      </c>
      <c r="BH12" s="32">
        <v>0</v>
      </c>
      <c r="BI12" s="32">
        <v>9.7043956954800006</v>
      </c>
      <c r="BJ12" s="32">
        <v>83.4120966065</v>
      </c>
      <c r="BK12" s="32">
        <v>9.8485178149999992</v>
      </c>
    </row>
    <row r="13" spans="1:64" x14ac:dyDescent="0.25">
      <c r="A13" s="32" t="s">
        <v>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</row>
    <row r="14" spans="1:64" x14ac:dyDescent="0.25">
      <c r="A14" s="32" t="s">
        <v>13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</row>
    <row r="15" spans="1:64" x14ac:dyDescent="0.25">
      <c r="A15" s="32" t="s">
        <v>14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</row>
    <row r="16" spans="1:64" s="34" customFormat="1" x14ac:dyDescent="0.25">
      <c r="A16" s="32" t="s">
        <v>15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</row>
    <row r="17" spans="1:63" s="34" customFormat="1" x14ac:dyDescent="0.25">
      <c r="A17" s="32" t="s">
        <v>16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</row>
    <row r="18" spans="1:63" s="34" customFormat="1" x14ac:dyDescent="0.25">
      <c r="A18" s="32" t="s">
        <v>17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</row>
    <row r="19" spans="1:63" x14ac:dyDescent="0.25">
      <c r="A19" s="32" t="s">
        <v>18</v>
      </c>
      <c r="B19" s="32">
        <v>2001.9819352372999</v>
      </c>
      <c r="C19" s="32">
        <v>19033.757073438301</v>
      </c>
      <c r="D19" s="32">
        <v>606.00862193009903</v>
      </c>
      <c r="E19" s="32">
        <v>551.63327180450199</v>
      </c>
      <c r="F19" s="32">
        <v>4998.0232637118997</v>
      </c>
      <c r="G19" s="32">
        <v>727.30476808809897</v>
      </c>
      <c r="H19" s="32">
        <v>0.166228413998149</v>
      </c>
      <c r="I19" s="32">
        <v>7.1240737172280104E-3</v>
      </c>
      <c r="J19" s="32">
        <v>1.1398518131197</v>
      </c>
      <c r="K19" s="32"/>
      <c r="L19" s="32" t="s">
        <v>18</v>
      </c>
      <c r="M19" s="32">
        <v>0.176592797553</v>
      </c>
      <c r="N19" s="32">
        <v>0.166225894732</v>
      </c>
      <c r="O19" s="32">
        <v>5.1450145065899999</v>
      </c>
      <c r="P19" s="32">
        <v>7.1236198114299999E-3</v>
      </c>
      <c r="Q19" s="32">
        <v>0</v>
      </c>
      <c r="R19" s="32">
        <v>2001.9811189500001</v>
      </c>
      <c r="S19" s="32">
        <v>13.186237012499999</v>
      </c>
      <c r="T19" s="32">
        <v>24.1013302737</v>
      </c>
      <c r="U19" s="32">
        <v>0</v>
      </c>
      <c r="V19" s="32">
        <v>1.1711779041899999</v>
      </c>
      <c r="W19" s="32">
        <v>1.1398518426499999</v>
      </c>
      <c r="X19" s="32">
        <v>152.26982596400001</v>
      </c>
      <c r="Y19" s="32">
        <v>8.9670415699799992</v>
      </c>
      <c r="Z19" s="32">
        <v>7.1764291359000003</v>
      </c>
      <c r="AA19" s="32">
        <v>0</v>
      </c>
      <c r="AB19" s="32">
        <v>17130.378999500001</v>
      </c>
      <c r="AC19" s="32">
        <v>1751.10551708</v>
      </c>
      <c r="AD19" s="32">
        <v>19033.7543425</v>
      </c>
      <c r="AE19" s="32">
        <v>0</v>
      </c>
      <c r="AF19" s="32">
        <v>25.786126162799999</v>
      </c>
      <c r="AG19" s="32">
        <v>4.2565631815999998</v>
      </c>
      <c r="AH19" s="32">
        <v>496.494834384</v>
      </c>
      <c r="AI19" s="32">
        <v>1.4293878445999999</v>
      </c>
      <c r="AJ19" s="32">
        <v>0</v>
      </c>
      <c r="AK19" s="32">
        <v>2.7581673235299999</v>
      </c>
      <c r="AL19" s="32">
        <v>2.9050609070900002</v>
      </c>
      <c r="AM19" s="32">
        <v>204.10430857</v>
      </c>
      <c r="AN19" s="32">
        <v>0</v>
      </c>
      <c r="AO19" s="32">
        <v>606.01132313200003</v>
      </c>
      <c r="AP19" s="32">
        <v>551.63599948199999</v>
      </c>
      <c r="AQ19" s="32">
        <v>54.375323649499997</v>
      </c>
      <c r="AR19" s="32">
        <v>277.03303195000001</v>
      </c>
      <c r="AS19" s="32">
        <v>1.7549094654299999</v>
      </c>
      <c r="AT19" s="32">
        <v>0</v>
      </c>
      <c r="AU19" s="32">
        <v>37.731715682000001</v>
      </c>
      <c r="AV19" s="32">
        <v>0</v>
      </c>
      <c r="AW19" s="32">
        <v>24.823485063100001</v>
      </c>
      <c r="AX19" s="32">
        <v>0</v>
      </c>
      <c r="AY19" s="32">
        <v>0</v>
      </c>
      <c r="AZ19" s="32">
        <v>62.058754958500003</v>
      </c>
      <c r="BA19" s="32">
        <v>0</v>
      </c>
      <c r="BB19" s="32">
        <v>209.78604525</v>
      </c>
      <c r="BC19" s="32">
        <v>2.7581659881899999E-2</v>
      </c>
      <c r="BD19" s="32">
        <v>4998.0249770099999</v>
      </c>
      <c r="BE19" s="32">
        <v>0</v>
      </c>
      <c r="BF19" s="32">
        <v>8.6773969184399995</v>
      </c>
      <c r="BG19" s="32">
        <v>84.514792538600005</v>
      </c>
      <c r="BH19" s="32">
        <v>0</v>
      </c>
      <c r="BI19" s="32">
        <v>84.616758689199997</v>
      </c>
      <c r="BJ19" s="32">
        <v>727.30380411299996</v>
      </c>
      <c r="BK19" s="32">
        <v>85.873537819700005</v>
      </c>
    </row>
    <row r="20" spans="1:63" x14ac:dyDescent="0.25">
      <c r="A20" s="32" t="s">
        <v>19</v>
      </c>
      <c r="B20" s="32">
        <v>104.362142280299</v>
      </c>
      <c r="C20" s="32">
        <v>1144.2506933950001</v>
      </c>
      <c r="D20" s="32">
        <v>36.333561133300002</v>
      </c>
      <c r="E20" s="32">
        <v>33.200761321100003</v>
      </c>
      <c r="F20" s="32">
        <v>333.29738497919999</v>
      </c>
      <c r="G20" s="32">
        <v>41.436589598300003</v>
      </c>
      <c r="H20" s="32">
        <v>9.4704994616240292E-3</v>
      </c>
      <c r="I20" s="32">
        <v>4.0587842421470002E-4</v>
      </c>
      <c r="J20" s="32">
        <v>6.4940548819639801E-2</v>
      </c>
      <c r="K20" s="32"/>
      <c r="L20" s="32" t="s">
        <v>19</v>
      </c>
      <c r="M20" s="32">
        <v>1.0060456224500001E-2</v>
      </c>
      <c r="N20" s="32">
        <v>9.46985585201E-3</v>
      </c>
      <c r="O20" s="32">
        <v>0.293127677089</v>
      </c>
      <c r="P20" s="32">
        <v>4.05842129447E-4</v>
      </c>
      <c r="Q20" s="32">
        <v>0</v>
      </c>
      <c r="R20" s="32">
        <v>104.362170318</v>
      </c>
      <c r="S20" s="32">
        <v>0.75125392551699999</v>
      </c>
      <c r="T20" s="32">
        <v>1.37312060518</v>
      </c>
      <c r="U20" s="32">
        <v>0</v>
      </c>
      <c r="V20" s="32">
        <v>6.6724782453399994E-2</v>
      </c>
      <c r="W20" s="32">
        <v>6.4940136220100003E-2</v>
      </c>
      <c r="X20" s="32">
        <v>9.15399558855</v>
      </c>
      <c r="Y20" s="32">
        <v>0.51087871628199999</v>
      </c>
      <c r="Z20" s="32">
        <v>0.40886353904700001</v>
      </c>
      <c r="AA20" s="32">
        <v>0</v>
      </c>
      <c r="AB20" s="32">
        <v>1029.8250259900001</v>
      </c>
      <c r="AC20" s="32">
        <v>105.271068834</v>
      </c>
      <c r="AD20" s="32">
        <v>1144.25009041</v>
      </c>
      <c r="AE20" s="32">
        <v>0</v>
      </c>
      <c r="AF20" s="32">
        <v>1.4691089981000001</v>
      </c>
      <c r="AG20" s="32">
        <v>0.25618715256500002</v>
      </c>
      <c r="AH20" s="32">
        <v>28.286583202999999</v>
      </c>
      <c r="AI20" s="32">
        <v>8.6030228564200006E-2</v>
      </c>
      <c r="AJ20" s="32">
        <v>0</v>
      </c>
      <c r="AK20" s="32">
        <v>0.166003110722</v>
      </c>
      <c r="AL20" s="32">
        <v>0.17484448265800001</v>
      </c>
      <c r="AM20" s="32">
        <v>12.284262592499999</v>
      </c>
      <c r="AN20" s="32">
        <v>0</v>
      </c>
      <c r="AO20" s="32">
        <v>36.333726970800001</v>
      </c>
      <c r="AP20" s="32">
        <v>33.200923231799997</v>
      </c>
      <c r="AQ20" s="32">
        <v>3.1328037390399999</v>
      </c>
      <c r="AR20" s="32">
        <v>16.673596675399999</v>
      </c>
      <c r="AS20" s="32">
        <v>0.10562147676600001</v>
      </c>
      <c r="AT20" s="32">
        <v>0</v>
      </c>
      <c r="AU20" s="32">
        <v>2.2709364131899998</v>
      </c>
      <c r="AV20" s="32">
        <v>0</v>
      </c>
      <c r="AW20" s="32">
        <v>1.49402759084</v>
      </c>
      <c r="AX20" s="32">
        <v>0</v>
      </c>
      <c r="AY20" s="32">
        <v>0</v>
      </c>
      <c r="AZ20" s="32">
        <v>3.7350830205499999</v>
      </c>
      <c r="BA20" s="32">
        <v>0</v>
      </c>
      <c r="BB20" s="32">
        <v>12.626240425100001</v>
      </c>
      <c r="BC20" s="32">
        <v>1.6600407855099999E-3</v>
      </c>
      <c r="BD20" s="32">
        <v>333.29678140599998</v>
      </c>
      <c r="BE20" s="32">
        <v>0</v>
      </c>
      <c r="BF20" s="32">
        <v>0.49437404084100001</v>
      </c>
      <c r="BG20" s="32">
        <v>4.8150461279799996</v>
      </c>
      <c r="BH20" s="32">
        <v>0</v>
      </c>
      <c r="BI20" s="32">
        <v>4.8208634970800004</v>
      </c>
      <c r="BJ20" s="32">
        <v>41.4368633829</v>
      </c>
      <c r="BK20" s="32">
        <v>4.8924540992200001</v>
      </c>
    </row>
    <row r="21" spans="1:63" x14ac:dyDescent="0.25">
      <c r="A21" s="32" t="s">
        <v>20</v>
      </c>
      <c r="B21" s="32">
        <v>443.46360152659901</v>
      </c>
      <c r="C21" s="32">
        <v>4879.8172615700996</v>
      </c>
      <c r="D21" s="32">
        <v>153.48206107969901</v>
      </c>
      <c r="E21" s="32">
        <v>140.24833014609899</v>
      </c>
      <c r="F21" s="32">
        <v>1253.7010874907</v>
      </c>
      <c r="G21" s="32">
        <v>186.30447352949901</v>
      </c>
      <c r="H21" s="32">
        <v>4.2580632553599902E-2</v>
      </c>
      <c r="I21" s="32">
        <v>1.82488396496999E-3</v>
      </c>
      <c r="J21" s="32">
        <v>0.29198143989999897</v>
      </c>
      <c r="K21" s="32"/>
      <c r="L21" s="32" t="s">
        <v>20</v>
      </c>
      <c r="M21" s="32">
        <v>4.5235199933700003E-2</v>
      </c>
      <c r="N21" s="32">
        <v>4.2579661722199999E-2</v>
      </c>
      <c r="O21" s="32">
        <v>1.3179339218699999</v>
      </c>
      <c r="P21" s="32">
        <v>1.8253792448599999E-3</v>
      </c>
      <c r="Q21" s="32">
        <v>0</v>
      </c>
      <c r="R21" s="32">
        <v>443.46361548099998</v>
      </c>
      <c r="S21" s="32">
        <v>3.3777367476400002</v>
      </c>
      <c r="T21" s="32">
        <v>6.1737296808800002</v>
      </c>
      <c r="U21" s="32">
        <v>0</v>
      </c>
      <c r="V21" s="32">
        <v>0.30000410893000001</v>
      </c>
      <c r="W21" s="32">
        <v>0.29197950787400001</v>
      </c>
      <c r="X21" s="32">
        <v>39.038490310100002</v>
      </c>
      <c r="Y21" s="32">
        <v>2.2969738318099999</v>
      </c>
      <c r="Z21" s="32">
        <v>1.83830197174</v>
      </c>
      <c r="AA21" s="32">
        <v>0</v>
      </c>
      <c r="AB21" s="32">
        <v>4391.8345743299997</v>
      </c>
      <c r="AC21" s="32">
        <v>448.943403811</v>
      </c>
      <c r="AD21" s="32">
        <v>4879.8164684499998</v>
      </c>
      <c r="AE21" s="32">
        <v>0</v>
      </c>
      <c r="AF21" s="32">
        <v>6.6053063768299998</v>
      </c>
      <c r="AG21" s="32">
        <v>1.08219859003</v>
      </c>
      <c r="AH21" s="32">
        <v>127.181083364</v>
      </c>
      <c r="AI21" s="32">
        <v>0.36341107348599999</v>
      </c>
      <c r="AJ21" s="32">
        <v>0</v>
      </c>
      <c r="AK21" s="32">
        <v>0.70124103198400001</v>
      </c>
      <c r="AL21" s="32">
        <v>0.73859008361</v>
      </c>
      <c r="AM21" s="32">
        <v>51.891847293600001</v>
      </c>
      <c r="AN21" s="32">
        <v>0</v>
      </c>
      <c r="AO21" s="32">
        <v>153.482730917</v>
      </c>
      <c r="AP21" s="32">
        <v>140.24899737699999</v>
      </c>
      <c r="AQ21" s="32">
        <v>13.233733540299999</v>
      </c>
      <c r="AR21" s="32">
        <v>70.433411114600005</v>
      </c>
      <c r="AS21" s="32">
        <v>0.44617269729999998</v>
      </c>
      <c r="AT21" s="32">
        <v>0</v>
      </c>
      <c r="AU21" s="32">
        <v>9.5930064639499992</v>
      </c>
      <c r="AV21" s="32">
        <v>0</v>
      </c>
      <c r="AW21" s="32">
        <v>6.3111655565299998</v>
      </c>
      <c r="AX21" s="32">
        <v>0</v>
      </c>
      <c r="AY21" s="32">
        <v>0</v>
      </c>
      <c r="AZ21" s="32">
        <v>15.777923381200001</v>
      </c>
      <c r="BA21" s="32">
        <v>0</v>
      </c>
      <c r="BB21" s="32">
        <v>53.336421848900002</v>
      </c>
      <c r="BC21" s="32">
        <v>7.0124121287299997E-3</v>
      </c>
      <c r="BD21" s="32">
        <v>1253.7014984499999</v>
      </c>
      <c r="BE21" s="32">
        <v>0</v>
      </c>
      <c r="BF21" s="32">
        <v>2.2227799632799998</v>
      </c>
      <c r="BG21" s="32">
        <v>21.649077525599999</v>
      </c>
      <c r="BH21" s="32">
        <v>0</v>
      </c>
      <c r="BI21" s="32">
        <v>21.675252602800001</v>
      </c>
      <c r="BJ21" s="32">
        <v>186.30471436799999</v>
      </c>
      <c r="BK21" s="32">
        <v>21.997199858399998</v>
      </c>
    </row>
    <row r="22" spans="1:63" x14ac:dyDescent="0.25">
      <c r="A22" s="32" t="s">
        <v>21</v>
      </c>
      <c r="B22" s="32">
        <v>343.67683668329897</v>
      </c>
      <c r="C22" s="32">
        <v>3765.38847062369</v>
      </c>
      <c r="D22" s="32">
        <v>121.1402336482</v>
      </c>
      <c r="E22" s="32">
        <v>110.6951220526</v>
      </c>
      <c r="F22" s="32">
        <v>1244.31001118169</v>
      </c>
      <c r="G22" s="32">
        <v>141.271357247</v>
      </c>
      <c r="H22" s="32">
        <v>3.2288132373436002E-2</v>
      </c>
      <c r="I22" s="32">
        <v>1.3837770951858001E-3</v>
      </c>
      <c r="J22" s="32">
        <v>0.22140431464224999</v>
      </c>
      <c r="K22" s="32"/>
      <c r="L22" s="32" t="s">
        <v>130</v>
      </c>
      <c r="M22" s="32">
        <v>3.4301174037899999E-2</v>
      </c>
      <c r="N22" s="32">
        <v>3.22875192184E-2</v>
      </c>
      <c r="O22" s="32">
        <v>0.99936215029999997</v>
      </c>
      <c r="P22" s="32">
        <v>1.383884852E-3</v>
      </c>
      <c r="Q22" s="32">
        <v>0</v>
      </c>
      <c r="R22" s="32">
        <v>343.67695193399999</v>
      </c>
      <c r="S22" s="32">
        <v>2.5612802220300002</v>
      </c>
      <c r="T22" s="32">
        <v>4.6814278913700003</v>
      </c>
      <c r="U22" s="32">
        <v>0</v>
      </c>
      <c r="V22" s="32">
        <v>0.22749016944700001</v>
      </c>
      <c r="W22" s="32">
        <v>0.22140627706400001</v>
      </c>
      <c r="X22" s="32">
        <v>30.123085850399999</v>
      </c>
      <c r="Y22" s="32">
        <v>1.74174545001</v>
      </c>
      <c r="Z22" s="32">
        <v>1.3939527300400001</v>
      </c>
      <c r="AA22" s="32">
        <v>0</v>
      </c>
      <c r="AB22" s="32">
        <v>3388.84763849</v>
      </c>
      <c r="AC22" s="32">
        <v>346.41647010499997</v>
      </c>
      <c r="AD22" s="32">
        <v>3765.3871944399998</v>
      </c>
      <c r="AE22" s="32">
        <v>0</v>
      </c>
      <c r="AF22" s="32">
        <v>5.0086957776299998</v>
      </c>
      <c r="AG22" s="32">
        <v>0.85415832492800003</v>
      </c>
      <c r="AH22" s="32">
        <v>96.439075245500007</v>
      </c>
      <c r="AI22" s="32">
        <v>0.28683219255199999</v>
      </c>
      <c r="AJ22" s="32">
        <v>0</v>
      </c>
      <c r="AK22" s="32">
        <v>0.55347455965400005</v>
      </c>
      <c r="AL22" s="32">
        <v>0.58295419104199997</v>
      </c>
      <c r="AM22" s="32">
        <v>40.957139602200002</v>
      </c>
      <c r="AN22" s="32">
        <v>0</v>
      </c>
      <c r="AO22" s="32">
        <v>121.14074369399999</v>
      </c>
      <c r="AP22" s="32">
        <v>110.695644282</v>
      </c>
      <c r="AQ22" s="32">
        <v>10.445099411899999</v>
      </c>
      <c r="AR22" s="32">
        <v>55.591632368299997</v>
      </c>
      <c r="AS22" s="32">
        <v>0.35215536092400002</v>
      </c>
      <c r="AT22" s="32">
        <v>0</v>
      </c>
      <c r="AU22" s="32">
        <v>7.5715457045700001</v>
      </c>
      <c r="AV22" s="32">
        <v>0</v>
      </c>
      <c r="AW22" s="32">
        <v>4.9812782662900004</v>
      </c>
      <c r="AX22" s="32">
        <v>0</v>
      </c>
      <c r="AY22" s="32">
        <v>0</v>
      </c>
      <c r="AZ22" s="32">
        <v>12.453176728000001</v>
      </c>
      <c r="BA22" s="32">
        <v>0</v>
      </c>
      <c r="BB22" s="32">
        <v>42.0973606266</v>
      </c>
      <c r="BC22" s="32">
        <v>5.5347605063999997E-3</v>
      </c>
      <c r="BD22" s="32">
        <v>1244.3098395100001</v>
      </c>
      <c r="BE22" s="32">
        <v>0</v>
      </c>
      <c r="BF22" s="32">
        <v>1.68548939447</v>
      </c>
      <c r="BG22" s="32">
        <v>16.416131098600001</v>
      </c>
      <c r="BH22" s="32">
        <v>0</v>
      </c>
      <c r="BI22" s="32">
        <v>16.435907889700001</v>
      </c>
      <c r="BJ22" s="32">
        <v>141.27148043899999</v>
      </c>
      <c r="BK22" s="32">
        <v>16.680125511300002</v>
      </c>
    </row>
    <row r="23" spans="1:63" x14ac:dyDescent="0.25">
      <c r="A23" s="32" t="s">
        <v>22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</row>
    <row r="24" spans="1:63" x14ac:dyDescent="0.25">
      <c r="A24" s="32" t="s">
        <v>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</row>
    <row r="25" spans="1:63" x14ac:dyDescent="0.25">
      <c r="A25" s="32" t="s">
        <v>24</v>
      </c>
      <c r="B25" s="32">
        <v>107.023273815099</v>
      </c>
      <c r="C25" s="32">
        <v>1166.55457239779</v>
      </c>
      <c r="D25" s="32">
        <v>37.185870366099998</v>
      </c>
      <c r="E25" s="32">
        <v>33.849292884399901</v>
      </c>
      <c r="F25" s="32">
        <v>322.55427989790002</v>
      </c>
      <c r="G25" s="32">
        <v>43.127324701600003</v>
      </c>
      <c r="H25" s="32">
        <v>9.8569227433999707E-3</v>
      </c>
      <c r="I25" s="32">
        <v>4.2243944757999898E-4</v>
      </c>
      <c r="J25" s="32">
        <v>6.7590315099999895E-2</v>
      </c>
      <c r="K25" s="32"/>
      <c r="L25" s="32" t="s">
        <v>24</v>
      </c>
      <c r="M25" s="32">
        <v>1.0470221916399999E-2</v>
      </c>
      <c r="N25" s="32">
        <v>9.8555661964300004E-3</v>
      </c>
      <c r="O25" s="32">
        <v>0.305087405762</v>
      </c>
      <c r="P25" s="32">
        <v>4.2223534477100002E-4</v>
      </c>
      <c r="Q25" s="32">
        <v>0</v>
      </c>
      <c r="R25" s="32">
        <v>107.023296479</v>
      </c>
      <c r="S25" s="32">
        <v>0.78190791839600005</v>
      </c>
      <c r="T25" s="32">
        <v>1.4291464272900001</v>
      </c>
      <c r="U25" s="32">
        <v>0</v>
      </c>
      <c r="V25" s="32">
        <v>6.9446772246000002E-2</v>
      </c>
      <c r="W25" s="32">
        <v>6.75901919873E-2</v>
      </c>
      <c r="X25" s="32">
        <v>9.3324252878999996</v>
      </c>
      <c r="Y25" s="32">
        <v>0.53172664651400003</v>
      </c>
      <c r="Z25" s="32">
        <v>0.42554440090599999</v>
      </c>
      <c r="AA25" s="32">
        <v>0</v>
      </c>
      <c r="AB25" s="32">
        <v>1049.8995657299999</v>
      </c>
      <c r="AC25" s="32">
        <v>107.32327548400001</v>
      </c>
      <c r="AD25" s="32">
        <v>1166.5552665099999</v>
      </c>
      <c r="AE25" s="32">
        <v>0</v>
      </c>
      <c r="AF25" s="32">
        <v>1.52905634329</v>
      </c>
      <c r="AG25" s="32">
        <v>0.26119045993899997</v>
      </c>
      <c r="AH25" s="32">
        <v>29.4408053356</v>
      </c>
      <c r="AI25" s="32">
        <v>8.7710807277499997E-2</v>
      </c>
      <c r="AJ25" s="32">
        <v>0</v>
      </c>
      <c r="AK25" s="32">
        <v>0.169246511461</v>
      </c>
      <c r="AL25" s="32">
        <v>0.17826053980199999</v>
      </c>
      <c r="AM25" s="32">
        <v>12.5242217872</v>
      </c>
      <c r="AN25" s="32">
        <v>0</v>
      </c>
      <c r="AO25" s="32">
        <v>37.1860346076</v>
      </c>
      <c r="AP25" s="32">
        <v>33.849462355</v>
      </c>
      <c r="AQ25" s="32">
        <v>3.3365722526299999</v>
      </c>
      <c r="AR25" s="32">
        <v>16.999285411500001</v>
      </c>
      <c r="AS25" s="32">
        <v>0.10768430143799999</v>
      </c>
      <c r="AT25" s="32">
        <v>0</v>
      </c>
      <c r="AU25" s="32">
        <v>2.3152877648999999</v>
      </c>
      <c r="AV25" s="32">
        <v>0</v>
      </c>
      <c r="AW25" s="32">
        <v>1.52321989771</v>
      </c>
      <c r="AX25" s="32">
        <v>0</v>
      </c>
      <c r="AY25" s="32">
        <v>0</v>
      </c>
      <c r="AZ25" s="32">
        <v>3.8080452344300002</v>
      </c>
      <c r="BA25" s="32">
        <v>0</v>
      </c>
      <c r="BB25" s="32">
        <v>12.8728851976</v>
      </c>
      <c r="BC25" s="32">
        <v>1.69247085435E-3</v>
      </c>
      <c r="BD25" s="32">
        <v>322.554236801</v>
      </c>
      <c r="BE25" s="32">
        <v>0</v>
      </c>
      <c r="BF25" s="32">
        <v>0.514548575896</v>
      </c>
      <c r="BG25" s="32">
        <v>5.0115264243900004</v>
      </c>
      <c r="BH25" s="32">
        <v>0</v>
      </c>
      <c r="BI25" s="32">
        <v>5.0175831708600001</v>
      </c>
      <c r="BJ25" s="32">
        <v>43.127218380599999</v>
      </c>
      <c r="BK25" s="32">
        <v>5.09208741569</v>
      </c>
    </row>
    <row r="26" spans="1:63" s="34" customFormat="1" x14ac:dyDescent="0.25">
      <c r="A26" s="32" t="s">
        <v>25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</row>
    <row r="27" spans="1:63" s="34" customFormat="1" x14ac:dyDescent="0.25">
      <c r="A27" s="32" t="s">
        <v>26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</row>
    <row r="28" spans="1:63" s="34" customFormat="1" x14ac:dyDescent="0.25">
      <c r="A28" s="32" t="s">
        <v>27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</row>
    <row r="29" spans="1:63" s="34" customFormat="1" x14ac:dyDescent="0.25">
      <c r="A29" s="32" t="s">
        <v>28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</row>
    <row r="30" spans="1:63" s="34" customFormat="1" x14ac:dyDescent="0.25">
      <c r="A30" s="32" t="s">
        <v>29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</row>
    <row r="31" spans="1:63" x14ac:dyDescent="0.25">
      <c r="A31" s="32" t="s">
        <v>30</v>
      </c>
      <c r="B31" s="32">
        <v>694.61452188459896</v>
      </c>
      <c r="C31" s="32">
        <v>7070.6319361057003</v>
      </c>
      <c r="D31" s="32">
        <v>234.6905236277</v>
      </c>
      <c r="E31" s="32">
        <v>214.45473046869901</v>
      </c>
      <c r="F31" s="32">
        <v>3507.9721081036</v>
      </c>
      <c r="G31" s="32">
        <v>297.54147801699997</v>
      </c>
      <c r="H31" s="32">
        <v>6.8004294904633E-2</v>
      </c>
      <c r="I31" s="32">
        <v>2.91446932618749E-3</v>
      </c>
      <c r="J31" s="32">
        <v>0.46631509752043998</v>
      </c>
      <c r="K31" s="32"/>
      <c r="L31" s="32" t="s">
        <v>30</v>
      </c>
      <c r="M31" s="32">
        <v>7.2245008602199998E-2</v>
      </c>
      <c r="N31" s="32">
        <v>6.8003856109999997E-2</v>
      </c>
      <c r="O31" s="32">
        <v>2.1048348324899999</v>
      </c>
      <c r="P31" s="32">
        <v>2.9145599466999998E-3</v>
      </c>
      <c r="Q31" s="32">
        <v>0</v>
      </c>
      <c r="R31" s="32">
        <v>694.61433921699995</v>
      </c>
      <c r="S31" s="32">
        <v>5.3944750017700001</v>
      </c>
      <c r="T31" s="32">
        <v>9.8598922426000009</v>
      </c>
      <c r="U31" s="32">
        <v>0</v>
      </c>
      <c r="V31" s="32">
        <v>0.47912900695299998</v>
      </c>
      <c r="W31" s="32">
        <v>0.46631609318700001</v>
      </c>
      <c r="X31" s="32">
        <v>56.564970947100001</v>
      </c>
      <c r="Y31" s="32">
        <v>3.66843065086</v>
      </c>
      <c r="Z31" s="32">
        <v>2.9358959547799999</v>
      </c>
      <c r="AA31" s="32">
        <v>0</v>
      </c>
      <c r="AB31" s="32">
        <v>6363.5668143599996</v>
      </c>
      <c r="AC31" s="32">
        <v>650.49771761900001</v>
      </c>
      <c r="AD31" s="32">
        <v>7070.6295029299999</v>
      </c>
      <c r="AE31" s="32">
        <v>0</v>
      </c>
      <c r="AF31" s="32">
        <v>10.5491866426</v>
      </c>
      <c r="AG31" s="32">
        <v>1.6548001905</v>
      </c>
      <c r="AH31" s="32">
        <v>203.11678995899999</v>
      </c>
      <c r="AI31" s="32">
        <v>0.55569382261199995</v>
      </c>
      <c r="AJ31" s="32">
        <v>0</v>
      </c>
      <c r="AK31" s="32">
        <v>1.0722759954700001</v>
      </c>
      <c r="AL31" s="32">
        <v>1.12937589019</v>
      </c>
      <c r="AM31" s="32">
        <v>79.348226055200001</v>
      </c>
      <c r="AN31" s="32">
        <v>0</v>
      </c>
      <c r="AO31" s="32">
        <v>234.691566182</v>
      </c>
      <c r="AP31" s="32">
        <v>214.45577369</v>
      </c>
      <c r="AQ31" s="32">
        <v>20.235792492000002</v>
      </c>
      <c r="AR31" s="32">
        <v>107.70022149499999</v>
      </c>
      <c r="AS31" s="32">
        <v>0.68224055844200004</v>
      </c>
      <c r="AT31" s="32">
        <v>0</v>
      </c>
      <c r="AU31" s="32">
        <v>14.668702033800001</v>
      </c>
      <c r="AV31" s="32">
        <v>0</v>
      </c>
      <c r="AW31" s="32">
        <v>9.6504533274900002</v>
      </c>
      <c r="AX31" s="32">
        <v>0</v>
      </c>
      <c r="AY31" s="32">
        <v>0</v>
      </c>
      <c r="AZ31" s="32">
        <v>24.126158307299999</v>
      </c>
      <c r="BA31" s="32">
        <v>0</v>
      </c>
      <c r="BB31" s="32">
        <v>81.557117892799994</v>
      </c>
      <c r="BC31" s="32">
        <v>1.07227482371E-2</v>
      </c>
      <c r="BD31" s="32">
        <v>3507.9718272499999</v>
      </c>
      <c r="BE31" s="32">
        <v>0</v>
      </c>
      <c r="BF31" s="32">
        <v>3.5499453555299998</v>
      </c>
      <c r="BG31" s="32">
        <v>34.575148063699999</v>
      </c>
      <c r="BH31" s="32">
        <v>0</v>
      </c>
      <c r="BI31" s="32">
        <v>34.616843832000001</v>
      </c>
      <c r="BJ31" s="32">
        <v>297.54151382399999</v>
      </c>
      <c r="BK31" s="32">
        <v>35.131080665699997</v>
      </c>
    </row>
    <row r="32" spans="1:63" s="34" customFormat="1" x14ac:dyDescent="0.25">
      <c r="A32" s="32" t="s">
        <v>31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</row>
    <row r="33" spans="1:63" x14ac:dyDescent="0.25">
      <c r="A33" s="32" t="s">
        <v>32</v>
      </c>
      <c r="B33" s="32">
        <v>494.98865582619698</v>
      </c>
      <c r="C33" s="32">
        <v>5275.8119148354299</v>
      </c>
      <c r="D33" s="32">
        <v>159.24576009699899</v>
      </c>
      <c r="E33" s="32">
        <v>145.34861831229901</v>
      </c>
      <c r="F33" s="32">
        <v>1240.83862143029</v>
      </c>
      <c r="G33" s="32">
        <v>217.73005306619899</v>
      </c>
      <c r="H33" s="32">
        <v>4.9763066315969599E-2</v>
      </c>
      <c r="I33" s="32">
        <v>2.1327027624919101E-3</v>
      </c>
      <c r="J33" s="32">
        <v>0.34123246517723999</v>
      </c>
      <c r="K33" s="32"/>
      <c r="L33" s="32" t="s">
        <v>32</v>
      </c>
      <c r="M33" s="32">
        <v>5.2872534971099998E-2</v>
      </c>
      <c r="N33" s="32">
        <v>4.9768646027100003E-2</v>
      </c>
      <c r="O33" s="32">
        <v>1.54024224591</v>
      </c>
      <c r="P33" s="32">
        <v>2.1325990646799999E-3</v>
      </c>
      <c r="Q33" s="32">
        <v>0</v>
      </c>
      <c r="R33" s="32">
        <v>494.989109267</v>
      </c>
      <c r="S33" s="32">
        <v>3.9474938704300002</v>
      </c>
      <c r="T33" s="32">
        <v>7.2151036731499998</v>
      </c>
      <c r="U33" s="32">
        <v>0</v>
      </c>
      <c r="V33" s="32">
        <v>0.35060915012799998</v>
      </c>
      <c r="W33" s="32">
        <v>0.34123060507300002</v>
      </c>
      <c r="X33" s="32">
        <v>42.206406268400002</v>
      </c>
      <c r="Y33" s="32">
        <v>2.6844203006999998</v>
      </c>
      <c r="Z33" s="32">
        <v>2.1483840822400002</v>
      </c>
      <c r="AA33" s="32">
        <v>0</v>
      </c>
      <c r="AB33" s="32">
        <v>4748.2276597800001</v>
      </c>
      <c r="AC33" s="32">
        <v>485.37418943500001</v>
      </c>
      <c r="AD33" s="32">
        <v>5275.8082554800003</v>
      </c>
      <c r="AE33" s="32">
        <v>0</v>
      </c>
      <c r="AF33" s="32">
        <v>7.7194771159900002</v>
      </c>
      <c r="AG33" s="32">
        <v>1.12155279893</v>
      </c>
      <c r="AH33" s="32">
        <v>148.63335611599999</v>
      </c>
      <c r="AI33" s="32">
        <v>0.37662857225399998</v>
      </c>
      <c r="AJ33" s="32">
        <v>0</v>
      </c>
      <c r="AK33" s="32">
        <v>0.72674342752599996</v>
      </c>
      <c r="AL33" s="32">
        <v>0.765447837982</v>
      </c>
      <c r="AM33" s="32">
        <v>53.778961588900003</v>
      </c>
      <c r="AN33" s="32">
        <v>0</v>
      </c>
      <c r="AO33" s="32">
        <v>159.24626327300001</v>
      </c>
      <c r="AP33" s="32">
        <v>145.34912259399999</v>
      </c>
      <c r="AQ33" s="32">
        <v>13.8971406787</v>
      </c>
      <c r="AR33" s="32">
        <v>72.9946656547</v>
      </c>
      <c r="AS33" s="32">
        <v>0.46239777227399997</v>
      </c>
      <c r="AT33" s="32">
        <v>0</v>
      </c>
      <c r="AU33" s="32">
        <v>9.94184771772</v>
      </c>
      <c r="AV33" s="32">
        <v>0</v>
      </c>
      <c r="AW33" s="32">
        <v>6.5406796257700002</v>
      </c>
      <c r="AX33" s="32">
        <v>0</v>
      </c>
      <c r="AY33" s="32">
        <v>0</v>
      </c>
      <c r="AZ33" s="32">
        <v>16.3516874333</v>
      </c>
      <c r="BA33" s="32">
        <v>0</v>
      </c>
      <c r="BB33" s="32">
        <v>55.276026078500003</v>
      </c>
      <c r="BC33" s="32">
        <v>7.26744048678E-3</v>
      </c>
      <c r="BD33" s="32">
        <v>1240.8412213700001</v>
      </c>
      <c r="BE33" s="32">
        <v>0</v>
      </c>
      <c r="BF33" s="32">
        <v>2.59771800576</v>
      </c>
      <c r="BG33" s="32">
        <v>25.3007813806</v>
      </c>
      <c r="BH33" s="32">
        <v>0</v>
      </c>
      <c r="BI33" s="32">
        <v>25.3314598137</v>
      </c>
      <c r="BJ33" s="32">
        <v>217.73039485699999</v>
      </c>
      <c r="BK33" s="32">
        <v>25.707567641899999</v>
      </c>
    </row>
    <row r="34" spans="1:63" x14ac:dyDescent="0.25">
      <c r="A34" s="32" t="s">
        <v>33</v>
      </c>
      <c r="B34" s="32">
        <v>141.04119724589901</v>
      </c>
      <c r="C34" s="32">
        <v>1527.6254832519901</v>
      </c>
      <c r="D34" s="32">
        <v>47.506043652700001</v>
      </c>
      <c r="E34" s="32">
        <v>43.409915446299998</v>
      </c>
      <c r="F34" s="32">
        <v>721.743849060299</v>
      </c>
      <c r="G34" s="32">
        <v>58.643203372299901</v>
      </c>
      <c r="H34" s="32">
        <v>1.3403139138E-2</v>
      </c>
      <c r="I34" s="32">
        <v>5.7442019472999902E-4</v>
      </c>
      <c r="J34" s="32">
        <v>9.1907224100000004E-2</v>
      </c>
      <c r="K34" s="32"/>
      <c r="L34" s="32" t="s">
        <v>33</v>
      </c>
      <c r="M34" s="32">
        <v>1.4239062097699999E-2</v>
      </c>
      <c r="N34" s="32">
        <v>1.3403156131799999E-2</v>
      </c>
      <c r="O34" s="32">
        <v>0.414847059859</v>
      </c>
      <c r="P34" s="32">
        <v>5.7429102247500005E-4</v>
      </c>
      <c r="Q34" s="32">
        <v>0</v>
      </c>
      <c r="R34" s="32">
        <v>141.04177925299999</v>
      </c>
      <c r="S34" s="32">
        <v>1.06321280467</v>
      </c>
      <c r="T34" s="32">
        <v>1.9433059004</v>
      </c>
      <c r="U34" s="32">
        <v>0</v>
      </c>
      <c r="V34" s="32">
        <v>9.4433321957899996E-2</v>
      </c>
      <c r="W34" s="32">
        <v>9.1907621965300001E-2</v>
      </c>
      <c r="X34" s="32">
        <v>12.220993762899999</v>
      </c>
      <c r="Y34" s="32">
        <v>0.72301837832600002</v>
      </c>
      <c r="Z34" s="32">
        <v>0.57864225553299997</v>
      </c>
      <c r="AA34" s="32">
        <v>0</v>
      </c>
      <c r="AB34" s="32">
        <v>1374.86369274</v>
      </c>
      <c r="AC34" s="32">
        <v>140.54147552699999</v>
      </c>
      <c r="AD34" s="32">
        <v>1527.6261620299999</v>
      </c>
      <c r="AE34" s="32">
        <v>0</v>
      </c>
      <c r="AF34" s="32">
        <v>2.0791638187400001</v>
      </c>
      <c r="AG34" s="32">
        <v>0.334962250809</v>
      </c>
      <c r="AH34" s="32">
        <v>40.032771170300002</v>
      </c>
      <c r="AI34" s="32">
        <v>0.112483499507</v>
      </c>
      <c r="AJ34" s="32">
        <v>0</v>
      </c>
      <c r="AK34" s="32">
        <v>0.21704814453499999</v>
      </c>
      <c r="AL34" s="32">
        <v>0.22860953631299999</v>
      </c>
      <c r="AM34" s="32">
        <v>16.0616708224</v>
      </c>
      <c r="AN34" s="32">
        <v>0</v>
      </c>
      <c r="AO34" s="32">
        <v>47.506223349400003</v>
      </c>
      <c r="AP34" s="32">
        <v>43.410090771100002</v>
      </c>
      <c r="AQ34" s="32">
        <v>4.0961325782499998</v>
      </c>
      <c r="AR34" s="32">
        <v>21.800640348999998</v>
      </c>
      <c r="AS34" s="32">
        <v>0.13809991357900001</v>
      </c>
      <c r="AT34" s="32">
        <v>0</v>
      </c>
      <c r="AU34" s="32">
        <v>2.9692362122399998</v>
      </c>
      <c r="AV34" s="32">
        <v>0</v>
      </c>
      <c r="AW34" s="32">
        <v>1.95344037457</v>
      </c>
      <c r="AX34" s="32">
        <v>0</v>
      </c>
      <c r="AY34" s="32">
        <v>0</v>
      </c>
      <c r="AZ34" s="32">
        <v>4.8836102550199998</v>
      </c>
      <c r="BA34" s="32">
        <v>0</v>
      </c>
      <c r="BB34" s="32">
        <v>16.508792022600002</v>
      </c>
      <c r="BC34" s="32">
        <v>2.1705088851799999E-3</v>
      </c>
      <c r="BD34" s="32">
        <v>721.74314729100001</v>
      </c>
      <c r="BE34" s="32">
        <v>0</v>
      </c>
      <c r="BF34" s="32">
        <v>0.69966659122800001</v>
      </c>
      <c r="BG34" s="32">
        <v>6.8145076362900001</v>
      </c>
      <c r="BH34" s="32">
        <v>0</v>
      </c>
      <c r="BI34" s="32">
        <v>6.8227555829500002</v>
      </c>
      <c r="BJ34" s="32">
        <v>58.643020241499997</v>
      </c>
      <c r="BK34" s="32">
        <v>6.9240746737499999</v>
      </c>
    </row>
    <row r="35" spans="1:63" s="34" customFormat="1" x14ac:dyDescent="0.25">
      <c r="A35" s="32" t="s">
        <v>34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</row>
    <row r="36" spans="1:63" x14ac:dyDescent="0.25">
      <c r="A36" s="32" t="s">
        <v>35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</row>
    <row r="37" spans="1:63" s="34" customFormat="1" x14ac:dyDescent="0.25">
      <c r="A37" s="32" t="s">
        <v>36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</row>
    <row r="38" spans="1:63" x14ac:dyDescent="0.25">
      <c r="A38" s="32" t="s">
        <v>37</v>
      </c>
      <c r="B38" s="32">
        <v>290.916928523499</v>
      </c>
      <c r="C38" s="32">
        <v>2640.7642301016999</v>
      </c>
      <c r="D38" s="32">
        <v>88.455179321729901</v>
      </c>
      <c r="E38" s="32">
        <v>80.649167601322404</v>
      </c>
      <c r="F38" s="32">
        <v>648.28412475619905</v>
      </c>
      <c r="G38" s="32">
        <v>152.65598990753699</v>
      </c>
      <c r="H38" s="32">
        <v>3.4890137056439098E-2</v>
      </c>
      <c r="I38" s="32">
        <v>1.4952912500608899E-3</v>
      </c>
      <c r="J38" s="32">
        <v>0.239246619180146</v>
      </c>
      <c r="K38" s="32"/>
      <c r="L38" s="32" t="s">
        <v>37</v>
      </c>
      <c r="M38" s="32">
        <v>3.7065727633399999E-2</v>
      </c>
      <c r="N38" s="32">
        <v>3.4889779340600002E-2</v>
      </c>
      <c r="O38" s="32">
        <v>1.0798988702800001</v>
      </c>
      <c r="P38" s="32">
        <v>1.49506942773E-3</v>
      </c>
      <c r="Q38" s="32">
        <v>0</v>
      </c>
      <c r="R38" s="32">
        <v>290.91654226899999</v>
      </c>
      <c r="S38" s="32">
        <v>2.76770374547</v>
      </c>
      <c r="T38" s="32">
        <v>5.0586997224800001</v>
      </c>
      <c r="U38" s="32">
        <v>0</v>
      </c>
      <c r="V38" s="32">
        <v>0.24581799384200001</v>
      </c>
      <c r="W38" s="32">
        <v>0.23924725779</v>
      </c>
      <c r="X38" s="32">
        <v>21.126202563500001</v>
      </c>
      <c r="Y38" s="32">
        <v>1.88210908255</v>
      </c>
      <c r="Z38" s="32">
        <v>1.5062786320099999</v>
      </c>
      <c r="AA38" s="32">
        <v>0</v>
      </c>
      <c r="AB38" s="32">
        <v>2376.6869607600001</v>
      </c>
      <c r="AC38" s="32">
        <v>242.95053546599999</v>
      </c>
      <c r="AD38" s="32">
        <v>2640.76369879</v>
      </c>
      <c r="AE38" s="32">
        <v>0</v>
      </c>
      <c r="AF38" s="32">
        <v>5.41231144188</v>
      </c>
      <c r="AG38" s="32">
        <v>0.62231428488499996</v>
      </c>
      <c r="AH38" s="32">
        <v>104.21044161899999</v>
      </c>
      <c r="AI38" s="32">
        <v>0.20897823247899999</v>
      </c>
      <c r="AJ38" s="32">
        <v>0</v>
      </c>
      <c r="AK38" s="32">
        <v>0.40324576403899998</v>
      </c>
      <c r="AL38" s="32">
        <v>0.42472353684500003</v>
      </c>
      <c r="AM38" s="32">
        <v>29.840210045199999</v>
      </c>
      <c r="AN38" s="32">
        <v>0</v>
      </c>
      <c r="AO38" s="32">
        <v>88.455557494800004</v>
      </c>
      <c r="AP38" s="32">
        <v>80.649532948399994</v>
      </c>
      <c r="AQ38" s="32">
        <v>7.8060245464299998</v>
      </c>
      <c r="AR38" s="32">
        <v>40.502380259399999</v>
      </c>
      <c r="AS38" s="32">
        <v>0.25656945860199998</v>
      </c>
      <c r="AT38" s="32">
        <v>0</v>
      </c>
      <c r="AU38" s="32">
        <v>5.5164095559700002</v>
      </c>
      <c r="AV38" s="32">
        <v>0</v>
      </c>
      <c r="AW38" s="32">
        <v>3.6292094933399999</v>
      </c>
      <c r="AX38" s="32">
        <v>0</v>
      </c>
      <c r="AY38" s="32">
        <v>0</v>
      </c>
      <c r="AZ38" s="32">
        <v>9.0730260121599997</v>
      </c>
      <c r="BA38" s="32">
        <v>0</v>
      </c>
      <c r="BB38" s="32">
        <v>30.670880912800001</v>
      </c>
      <c r="BC38" s="32">
        <v>4.0324526968400004E-3</v>
      </c>
      <c r="BD38" s="32">
        <v>648.28390750100004</v>
      </c>
      <c r="BE38" s="32">
        <v>0</v>
      </c>
      <c r="BF38" s="32">
        <v>1.8213315726899999</v>
      </c>
      <c r="BG38" s="32">
        <v>17.739066063900001</v>
      </c>
      <c r="BH38" s="32">
        <v>0</v>
      </c>
      <c r="BI38" s="32">
        <v>17.7604447597</v>
      </c>
      <c r="BJ38" s="32">
        <v>152.65521040300001</v>
      </c>
      <c r="BK38" s="32">
        <v>18.024188474199999</v>
      </c>
    </row>
    <row r="39" spans="1:63" x14ac:dyDescent="0.25">
      <c r="A39" s="32" t="s">
        <v>38</v>
      </c>
      <c r="B39" s="32">
        <v>308.4047716298</v>
      </c>
      <c r="C39" s="32">
        <v>3445.6907995431002</v>
      </c>
      <c r="D39" s="32">
        <v>107.0134605441</v>
      </c>
      <c r="E39" s="32">
        <v>97.700464304099896</v>
      </c>
      <c r="F39" s="32">
        <v>1220.9042819792901</v>
      </c>
      <c r="G39" s="32">
        <v>122.624615916799</v>
      </c>
      <c r="H39" s="32">
        <v>2.8026346273262E-2</v>
      </c>
      <c r="I39" s="32">
        <v>1.2011289647726E-3</v>
      </c>
      <c r="J39" s="32">
        <v>0.19218063359092899</v>
      </c>
      <c r="K39" s="32"/>
      <c r="L39" s="32" t="s">
        <v>131</v>
      </c>
      <c r="M39" s="32">
        <v>2.97751462623E-2</v>
      </c>
      <c r="N39" s="32">
        <v>2.80271924837E-2</v>
      </c>
      <c r="O39" s="32">
        <v>0.86745532597700004</v>
      </c>
      <c r="P39" s="32">
        <v>1.20122829327E-3</v>
      </c>
      <c r="Q39" s="32">
        <v>0</v>
      </c>
      <c r="R39" s="32">
        <v>308.40474215500001</v>
      </c>
      <c r="S39" s="32">
        <v>2.2232129231500002</v>
      </c>
      <c r="T39" s="32">
        <v>4.0635044029299996</v>
      </c>
      <c r="U39" s="32">
        <v>0</v>
      </c>
      <c r="V39" s="32">
        <v>0.19746177200500001</v>
      </c>
      <c r="W39" s="32">
        <v>0.192180744338</v>
      </c>
      <c r="X39" s="32">
        <v>27.5655022539</v>
      </c>
      <c r="Y39" s="32">
        <v>1.5118564706199999</v>
      </c>
      <c r="Z39" s="32">
        <v>1.20996490954</v>
      </c>
      <c r="AA39" s="32">
        <v>0</v>
      </c>
      <c r="AB39" s="32">
        <v>3101.1205335599998</v>
      </c>
      <c r="AC39" s="32">
        <v>317.003323556</v>
      </c>
      <c r="AD39" s="32">
        <v>3445.6893593700001</v>
      </c>
      <c r="AE39" s="32">
        <v>0</v>
      </c>
      <c r="AF39" s="32">
        <v>4.3475826454300002</v>
      </c>
      <c r="AG39" s="32">
        <v>0.753885755055</v>
      </c>
      <c r="AH39" s="32">
        <v>83.7099900666</v>
      </c>
      <c r="AI39" s="32">
        <v>0.25316283382100002</v>
      </c>
      <c r="AJ39" s="32">
        <v>0</v>
      </c>
      <c r="AK39" s="32">
        <v>0.48850172511700002</v>
      </c>
      <c r="AL39" s="32">
        <v>0.51451968451899999</v>
      </c>
      <c r="AM39" s="32">
        <v>36.149187034599997</v>
      </c>
      <c r="AN39" s="32">
        <v>0</v>
      </c>
      <c r="AO39" s="32">
        <v>107.013959981</v>
      </c>
      <c r="AP39" s="32">
        <v>97.700964886400001</v>
      </c>
      <c r="AQ39" s="32">
        <v>9.3129950947199998</v>
      </c>
      <c r="AR39" s="32">
        <v>49.065666385599997</v>
      </c>
      <c r="AS39" s="32">
        <v>0.31081532520900002</v>
      </c>
      <c r="AT39" s="32">
        <v>0</v>
      </c>
      <c r="AU39" s="32">
        <v>6.6827128127100002</v>
      </c>
      <c r="AV39" s="32">
        <v>0</v>
      </c>
      <c r="AW39" s="32">
        <v>4.3965175151700002</v>
      </c>
      <c r="AX39" s="32">
        <v>0</v>
      </c>
      <c r="AY39" s="32">
        <v>0</v>
      </c>
      <c r="AZ39" s="32">
        <v>10.991292529100001</v>
      </c>
      <c r="BA39" s="32">
        <v>0</v>
      </c>
      <c r="BB39" s="32">
        <v>37.155504246699998</v>
      </c>
      <c r="BC39" s="32">
        <v>4.88502059668E-3</v>
      </c>
      <c r="BD39" s="32">
        <v>1220.90329589</v>
      </c>
      <c r="BE39" s="32">
        <v>0</v>
      </c>
      <c r="BF39" s="32">
        <v>1.4630227605599999</v>
      </c>
      <c r="BG39" s="32">
        <v>14.249332026199999</v>
      </c>
      <c r="BH39" s="32">
        <v>0</v>
      </c>
      <c r="BI39" s="32">
        <v>14.2665511491</v>
      </c>
      <c r="BJ39" s="32">
        <v>122.624828235</v>
      </c>
      <c r="BK39" s="32">
        <v>14.4784136428</v>
      </c>
    </row>
    <row r="40" spans="1:63" x14ac:dyDescent="0.25">
      <c r="A40" s="32" t="s">
        <v>39</v>
      </c>
      <c r="B40" s="32">
        <v>20.6009576487</v>
      </c>
      <c r="C40" s="32">
        <v>223.6686293333</v>
      </c>
      <c r="D40" s="32">
        <v>7.1246501085999903</v>
      </c>
      <c r="E40" s="32">
        <v>6.5103392124999901</v>
      </c>
      <c r="F40" s="32">
        <v>196.266726089099</v>
      </c>
      <c r="G40" s="32">
        <v>8.1111277447999903</v>
      </c>
      <c r="H40" s="32">
        <v>1.8538305763E-3</v>
      </c>
      <c r="I40" s="32">
        <v>7.9449908598999903E-5</v>
      </c>
      <c r="J40" s="32">
        <v>1.27119799E-2</v>
      </c>
      <c r="K40" s="32"/>
      <c r="L40" s="32" t="s">
        <v>39</v>
      </c>
      <c r="M40" s="32">
        <v>1.9695632083899998E-3</v>
      </c>
      <c r="N40" s="32">
        <v>1.8539397477300001E-3</v>
      </c>
      <c r="O40" s="32">
        <v>5.7378875215100003E-2</v>
      </c>
      <c r="P40" s="32">
        <v>7.9455035546500006E-5</v>
      </c>
      <c r="Q40" s="32">
        <v>0</v>
      </c>
      <c r="R40" s="32">
        <v>20.6010780553</v>
      </c>
      <c r="S40" s="32">
        <v>0.14705674976200001</v>
      </c>
      <c r="T40" s="32">
        <v>0.26878606845800002</v>
      </c>
      <c r="U40" s="32">
        <v>0</v>
      </c>
      <c r="V40" s="32">
        <v>1.30610382117E-2</v>
      </c>
      <c r="W40" s="32">
        <v>1.27118069099E-2</v>
      </c>
      <c r="X40" s="32">
        <v>1.7893523462100001</v>
      </c>
      <c r="Y40" s="32">
        <v>0.10000288511200001</v>
      </c>
      <c r="Z40" s="32">
        <v>8.0034046351599997E-2</v>
      </c>
      <c r="AA40" s="32">
        <v>0</v>
      </c>
      <c r="AB40" s="32">
        <v>201.30166506099999</v>
      </c>
      <c r="AC40" s="32">
        <v>20.5774938695</v>
      </c>
      <c r="AD40" s="32">
        <v>223.668511276</v>
      </c>
      <c r="AE40" s="32">
        <v>0</v>
      </c>
      <c r="AF40" s="32">
        <v>0.28757615240099998</v>
      </c>
      <c r="AG40" s="32">
        <v>5.02355433566E-2</v>
      </c>
      <c r="AH40" s="32">
        <v>5.5370887065699996</v>
      </c>
      <c r="AI40" s="32">
        <v>1.6869560894400001E-2</v>
      </c>
      <c r="AJ40" s="32">
        <v>0</v>
      </c>
      <c r="AK40" s="32">
        <v>3.2551726163900001E-2</v>
      </c>
      <c r="AL40" s="32">
        <v>3.4285461620300002E-2</v>
      </c>
      <c r="AM40" s="32">
        <v>2.4088271510200001</v>
      </c>
      <c r="AN40" s="32">
        <v>0</v>
      </c>
      <c r="AO40" s="32">
        <v>7.1246799631800002</v>
      </c>
      <c r="AP40" s="32">
        <v>6.5103719907200004</v>
      </c>
      <c r="AQ40" s="32">
        <v>0.61430797246400004</v>
      </c>
      <c r="AR40" s="32">
        <v>3.2695248389199998</v>
      </c>
      <c r="AS40" s="32">
        <v>2.0711245622399999E-2</v>
      </c>
      <c r="AT40" s="32">
        <v>0</v>
      </c>
      <c r="AU40" s="32">
        <v>0.44530743321400001</v>
      </c>
      <c r="AV40" s="32">
        <v>0</v>
      </c>
      <c r="AW40" s="32">
        <v>0.29296610625199998</v>
      </c>
      <c r="AX40" s="32">
        <v>0</v>
      </c>
      <c r="AY40" s="32">
        <v>0</v>
      </c>
      <c r="AZ40" s="32">
        <v>0.73241367273500002</v>
      </c>
      <c r="BA40" s="32">
        <v>0</v>
      </c>
      <c r="BB40" s="32">
        <v>2.4758817528899999</v>
      </c>
      <c r="BC40" s="32">
        <v>3.25525448503E-4</v>
      </c>
      <c r="BD40" s="32">
        <v>196.267072388</v>
      </c>
      <c r="BE40" s="32">
        <v>0</v>
      </c>
      <c r="BF40" s="32">
        <v>9.67725704459E-2</v>
      </c>
      <c r="BG40" s="32">
        <v>0.94254135964300001</v>
      </c>
      <c r="BH40" s="32">
        <v>0</v>
      </c>
      <c r="BI40" s="32">
        <v>0.94367508565500002</v>
      </c>
      <c r="BJ40" s="32">
        <v>8.1111208181399999</v>
      </c>
      <c r="BK40" s="32">
        <v>0.95769091017800001</v>
      </c>
    </row>
    <row r="41" spans="1:63" x14ac:dyDescent="0.25">
      <c r="A41" s="32" t="s">
        <v>40</v>
      </c>
      <c r="B41" s="32">
        <v>317.74014075489902</v>
      </c>
      <c r="C41" s="32">
        <v>3306.13519929119</v>
      </c>
      <c r="D41" s="32">
        <v>107.1297892955</v>
      </c>
      <c r="E41" s="32">
        <v>97.892704542699903</v>
      </c>
      <c r="F41" s="32">
        <v>1670.9120963390001</v>
      </c>
      <c r="G41" s="32">
        <v>135.409668706899</v>
      </c>
      <c r="H41" s="32">
        <v>3.09484213531999E-2</v>
      </c>
      <c r="I41" s="32">
        <v>1.32636062649E-3</v>
      </c>
      <c r="J41" s="32">
        <v>0.2122177157948</v>
      </c>
      <c r="K41" s="32"/>
      <c r="L41" s="32" t="s">
        <v>40</v>
      </c>
      <c r="M41" s="32">
        <v>3.2878151690099999E-2</v>
      </c>
      <c r="N41" s="32">
        <v>3.0948035580000002E-2</v>
      </c>
      <c r="O41" s="32">
        <v>0.95790295056200003</v>
      </c>
      <c r="P41" s="32">
        <v>1.32639515787E-3</v>
      </c>
      <c r="Q41" s="32">
        <v>0</v>
      </c>
      <c r="R41" s="32">
        <v>317.74007166299998</v>
      </c>
      <c r="S41" s="32">
        <v>2.4550076296899999</v>
      </c>
      <c r="T41" s="32">
        <v>4.4871700891500002</v>
      </c>
      <c r="U41" s="32">
        <v>0</v>
      </c>
      <c r="V41" s="32">
        <v>0.21804747100899999</v>
      </c>
      <c r="W41" s="32">
        <v>0.21221592159200001</v>
      </c>
      <c r="X41" s="32">
        <v>26.449146912</v>
      </c>
      <c r="Y41" s="32">
        <v>1.66948396771</v>
      </c>
      <c r="Z41" s="32">
        <v>1.33611329969</v>
      </c>
      <c r="AA41" s="32">
        <v>0</v>
      </c>
      <c r="AB41" s="32">
        <v>2975.52082965</v>
      </c>
      <c r="AC41" s="32">
        <v>304.16444899099997</v>
      </c>
      <c r="AD41" s="32">
        <v>3306.1344255499998</v>
      </c>
      <c r="AE41" s="32">
        <v>0</v>
      </c>
      <c r="AF41" s="32">
        <v>4.8008837048300004</v>
      </c>
      <c r="AG41" s="32">
        <v>0.75536704861699999</v>
      </c>
      <c r="AH41" s="32">
        <v>92.437512433400002</v>
      </c>
      <c r="AI41" s="32">
        <v>0.25365956866599998</v>
      </c>
      <c r="AJ41" s="32">
        <v>0</v>
      </c>
      <c r="AK41" s="32">
        <v>0.48945811118999999</v>
      </c>
      <c r="AL41" s="32">
        <v>0.51553594944799996</v>
      </c>
      <c r="AM41" s="32">
        <v>36.220297836699999</v>
      </c>
      <c r="AN41" s="32">
        <v>0</v>
      </c>
      <c r="AO41" s="32">
        <v>107.130281563</v>
      </c>
      <c r="AP41" s="32">
        <v>97.893189591500004</v>
      </c>
      <c r="AQ41" s="32">
        <v>9.2370919712100008</v>
      </c>
      <c r="AR41" s="32">
        <v>49.162222475</v>
      </c>
      <c r="AS41" s="32">
        <v>0.311426383152</v>
      </c>
      <c r="AT41" s="32">
        <v>0</v>
      </c>
      <c r="AU41" s="32">
        <v>6.6958671137600003</v>
      </c>
      <c r="AV41" s="32">
        <v>0</v>
      </c>
      <c r="AW41" s="32">
        <v>4.4051674583500002</v>
      </c>
      <c r="AX41" s="32">
        <v>0</v>
      </c>
      <c r="AY41" s="32">
        <v>0</v>
      </c>
      <c r="AZ41" s="32">
        <v>11.012938671800001</v>
      </c>
      <c r="BA41" s="32">
        <v>0</v>
      </c>
      <c r="BB41" s="32">
        <v>37.228570333500002</v>
      </c>
      <c r="BC41" s="32">
        <v>4.8945882107800003E-3</v>
      </c>
      <c r="BD41" s="32">
        <v>1670.9113836199999</v>
      </c>
      <c r="BE41" s="32">
        <v>0</v>
      </c>
      <c r="BF41" s="32">
        <v>1.61555798634</v>
      </c>
      <c r="BG41" s="32">
        <v>15.734996231</v>
      </c>
      <c r="BH41" s="32">
        <v>0</v>
      </c>
      <c r="BI41" s="32">
        <v>15.7539180977</v>
      </c>
      <c r="BJ41" s="32">
        <v>135.40995502300001</v>
      </c>
      <c r="BK41" s="32">
        <v>15.987968476400001</v>
      </c>
    </row>
    <row r="42" spans="1:63" s="34" customFormat="1" x14ac:dyDescent="0.25">
      <c r="A42" s="32" t="s">
        <v>41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</row>
    <row r="43" spans="1:63" s="34" customFormat="1" x14ac:dyDescent="0.25">
      <c r="A43" s="32" t="s">
        <v>42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</row>
    <row r="44" spans="1:63" x14ac:dyDescent="0.25">
      <c r="A44" s="32" t="s">
        <v>43</v>
      </c>
      <c r="B44" s="32">
        <v>1235.01647054669</v>
      </c>
      <c r="C44" s="32">
        <v>9698.4797506235009</v>
      </c>
      <c r="D44" s="32">
        <v>490.68178562269998</v>
      </c>
      <c r="E44" s="32">
        <v>446.65436930299899</v>
      </c>
      <c r="F44" s="32">
        <v>4043.7526236744002</v>
      </c>
      <c r="G44" s="32">
        <v>410.60585309829901</v>
      </c>
      <c r="H44" s="32">
        <v>9.3845609671699901E-2</v>
      </c>
      <c r="I44" s="32">
        <v>4.0219542954699899E-3</v>
      </c>
      <c r="J44" s="32">
        <v>0.64351266209999902</v>
      </c>
      <c r="K44" s="32"/>
      <c r="L44" s="32" t="s">
        <v>43</v>
      </c>
      <c r="M44" s="32">
        <v>9.9698040747999997E-2</v>
      </c>
      <c r="N44" s="32">
        <v>9.3845254484099999E-2</v>
      </c>
      <c r="O44" s="32">
        <v>2.9046682259500001</v>
      </c>
      <c r="P44" s="32">
        <v>4.0222869808000002E-3</v>
      </c>
      <c r="Q44" s="32">
        <v>0</v>
      </c>
      <c r="R44" s="32">
        <v>1235.01488812</v>
      </c>
      <c r="S44" s="32">
        <v>7.4444045478799996</v>
      </c>
      <c r="T44" s="32">
        <v>13.6065773698</v>
      </c>
      <c r="U44" s="32">
        <v>0</v>
      </c>
      <c r="V44" s="32">
        <v>0.661195772648</v>
      </c>
      <c r="W44" s="32">
        <v>0.64351036019499996</v>
      </c>
      <c r="X44" s="32">
        <v>77.587907145700001</v>
      </c>
      <c r="Y44" s="32">
        <v>5.0624105432300004</v>
      </c>
      <c r="Z44" s="32">
        <v>4.0515224087000004</v>
      </c>
      <c r="AA44" s="32">
        <v>0</v>
      </c>
      <c r="AB44" s="32">
        <v>8728.6311898900003</v>
      </c>
      <c r="AC44" s="32">
        <v>892.25980061400003</v>
      </c>
      <c r="AD44" s="32">
        <v>9698.4788976500004</v>
      </c>
      <c r="AE44" s="32">
        <v>0</v>
      </c>
      <c r="AF44" s="32">
        <v>14.5578250948</v>
      </c>
      <c r="AG44" s="32">
        <v>3.44650196046</v>
      </c>
      <c r="AH44" s="32">
        <v>280.30039252500001</v>
      </c>
      <c r="AI44" s="32">
        <v>1.1573731647900001</v>
      </c>
      <c r="AJ44" s="32">
        <v>0</v>
      </c>
      <c r="AK44" s="32">
        <v>2.23327322431</v>
      </c>
      <c r="AL44" s="32">
        <v>2.35222062865</v>
      </c>
      <c r="AM44" s="32">
        <v>165.262085418</v>
      </c>
      <c r="AN44" s="32">
        <v>0</v>
      </c>
      <c r="AO44" s="32">
        <v>490.68392117399998</v>
      </c>
      <c r="AP44" s="32">
        <v>446.65651848300001</v>
      </c>
      <c r="AQ44" s="32">
        <v>44.027402690700001</v>
      </c>
      <c r="AR44" s="32">
        <v>224.31199281299999</v>
      </c>
      <c r="AS44" s="32">
        <v>1.42094498785</v>
      </c>
      <c r="AT44" s="32">
        <v>0</v>
      </c>
      <c r="AU44" s="32">
        <v>30.551151892899998</v>
      </c>
      <c r="AV44" s="32">
        <v>0</v>
      </c>
      <c r="AW44" s="32">
        <v>20.099444721899999</v>
      </c>
      <c r="AX44" s="32">
        <v>0</v>
      </c>
      <c r="AY44" s="32">
        <v>0</v>
      </c>
      <c r="AZ44" s="32">
        <v>50.248626410299998</v>
      </c>
      <c r="BA44" s="32">
        <v>0</v>
      </c>
      <c r="BB44" s="32">
        <v>169.86262603500001</v>
      </c>
      <c r="BC44" s="32">
        <v>2.2332733014799998E-2</v>
      </c>
      <c r="BD44" s="32">
        <v>4043.7518965999998</v>
      </c>
      <c r="BE44" s="32">
        <v>0</v>
      </c>
      <c r="BF44" s="32">
        <v>4.8988874297500002</v>
      </c>
      <c r="BG44" s="32">
        <v>47.713452734299999</v>
      </c>
      <c r="BH44" s="32">
        <v>0</v>
      </c>
      <c r="BI44" s="32">
        <v>47.7712407179</v>
      </c>
      <c r="BJ44" s="32">
        <v>410.60622746199999</v>
      </c>
      <c r="BK44" s="32">
        <v>48.4808106714</v>
      </c>
    </row>
    <row r="45" spans="1:63" s="34" customFormat="1" x14ac:dyDescent="0.25">
      <c r="A45" s="32" t="s">
        <v>44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</row>
    <row r="46" spans="1:63" s="34" customFormat="1" x14ac:dyDescent="0.25">
      <c r="A46" s="32" t="s">
        <v>45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</row>
    <row r="47" spans="1:63" x14ac:dyDescent="0.25">
      <c r="A47" s="32" t="s">
        <v>46</v>
      </c>
      <c r="B47" s="32">
        <v>284.84064709649903</v>
      </c>
      <c r="C47" s="32">
        <v>3130.04119918779</v>
      </c>
      <c r="D47" s="32">
        <v>96.997036631999904</v>
      </c>
      <c r="E47" s="32">
        <v>88.633631327100005</v>
      </c>
      <c r="F47" s="32">
        <v>966.56851583529897</v>
      </c>
      <c r="G47" s="32">
        <v>120.77474618949999</v>
      </c>
      <c r="H47" s="32">
        <v>2.76035513538299E-2</v>
      </c>
      <c r="I47" s="32">
        <v>1.1830090690239999E-3</v>
      </c>
      <c r="J47" s="32">
        <v>0.18928146723020001</v>
      </c>
      <c r="K47" s="32"/>
      <c r="L47" s="32" t="s">
        <v>46</v>
      </c>
      <c r="M47" s="32">
        <v>2.9324867082300001E-2</v>
      </c>
      <c r="N47" s="32">
        <v>2.7603347000699999E-2</v>
      </c>
      <c r="O47" s="32">
        <v>0.85437135286400001</v>
      </c>
      <c r="P47" s="32">
        <v>1.18309163731E-3</v>
      </c>
      <c r="Q47" s="32">
        <v>0</v>
      </c>
      <c r="R47" s="32">
        <v>284.840541949</v>
      </c>
      <c r="S47" s="32">
        <v>2.1896724862900001</v>
      </c>
      <c r="T47" s="32">
        <v>4.00220292777</v>
      </c>
      <c r="U47" s="32">
        <v>0</v>
      </c>
      <c r="V47" s="32">
        <v>0.19448229297700001</v>
      </c>
      <c r="W47" s="32">
        <v>0.18928128594900001</v>
      </c>
      <c r="X47" s="32">
        <v>25.040318217100001</v>
      </c>
      <c r="Y47" s="32">
        <v>1.4890465778199999</v>
      </c>
      <c r="Z47" s="32">
        <v>1.1917027013199999</v>
      </c>
      <c r="AA47" s="32">
        <v>0</v>
      </c>
      <c r="AB47" s="32">
        <v>2817.0356010300002</v>
      </c>
      <c r="AC47" s="32">
        <v>287.96318072499997</v>
      </c>
      <c r="AD47" s="32">
        <v>3130.0390999699998</v>
      </c>
      <c r="AE47" s="32">
        <v>0</v>
      </c>
      <c r="AF47" s="32">
        <v>4.2820056375800002</v>
      </c>
      <c r="AG47" s="32">
        <v>0.68392333360900004</v>
      </c>
      <c r="AH47" s="32">
        <v>82.447112140300007</v>
      </c>
      <c r="AI47" s="32">
        <v>0.229666822996</v>
      </c>
      <c r="AJ47" s="32">
        <v>0</v>
      </c>
      <c r="AK47" s="32">
        <v>0.443167839437</v>
      </c>
      <c r="AL47" s="32">
        <v>0.466770494772</v>
      </c>
      <c r="AM47" s="32">
        <v>32.794416901600002</v>
      </c>
      <c r="AN47" s="32">
        <v>0</v>
      </c>
      <c r="AO47" s="32">
        <v>96.997460775700006</v>
      </c>
      <c r="AP47" s="32">
        <v>88.634039298299996</v>
      </c>
      <c r="AQ47" s="32">
        <v>8.3634214774300002</v>
      </c>
      <c r="AR47" s="32">
        <v>44.512247139700001</v>
      </c>
      <c r="AS47" s="32">
        <v>0.281968621483</v>
      </c>
      <c r="AT47" s="32">
        <v>0</v>
      </c>
      <c r="AU47" s="32">
        <v>6.0625317231900002</v>
      </c>
      <c r="AV47" s="32">
        <v>0</v>
      </c>
      <c r="AW47" s="32">
        <v>3.9885006032899999</v>
      </c>
      <c r="AX47" s="32">
        <v>0</v>
      </c>
      <c r="AY47" s="32">
        <v>0</v>
      </c>
      <c r="AZ47" s="32">
        <v>9.97127189327</v>
      </c>
      <c r="BA47" s="32">
        <v>0</v>
      </c>
      <c r="BB47" s="32">
        <v>33.707352425899998</v>
      </c>
      <c r="BC47" s="32">
        <v>4.4316831299000001E-3</v>
      </c>
      <c r="BD47" s="32">
        <v>966.56895002500005</v>
      </c>
      <c r="BE47" s="32">
        <v>0</v>
      </c>
      <c r="BF47" s="32">
        <v>1.4409508745799999</v>
      </c>
      <c r="BG47" s="32">
        <v>14.0342838566</v>
      </c>
      <c r="BH47" s="32">
        <v>0</v>
      </c>
      <c r="BI47" s="32">
        <v>14.0512959931</v>
      </c>
      <c r="BJ47" s="32">
        <v>120.77451173199999</v>
      </c>
      <c r="BK47" s="32">
        <v>14.2599806982</v>
      </c>
    </row>
    <row r="48" spans="1:63" x14ac:dyDescent="0.25">
      <c r="A48" s="32" t="s">
        <v>47</v>
      </c>
      <c r="B48" s="32">
        <v>1948.4996298179001</v>
      </c>
      <c r="C48" s="32">
        <v>20636.839134528502</v>
      </c>
      <c r="D48" s="32">
        <v>689.27604811856202</v>
      </c>
      <c r="E48" s="32">
        <v>621.811196655667</v>
      </c>
      <c r="F48" s="32">
        <v>5311.4944587317996</v>
      </c>
      <c r="G48" s="32">
        <v>907.12715319441099</v>
      </c>
      <c r="H48" s="32">
        <v>0.20732753818364699</v>
      </c>
      <c r="I48" s="32">
        <v>8.8854646683496196E-3</v>
      </c>
      <c r="J48" s="32">
        <v>1.4216743470414399</v>
      </c>
      <c r="K48" s="32"/>
      <c r="L48" s="32" t="s">
        <v>47</v>
      </c>
      <c r="M48" s="32">
        <v>0.22025662780999999</v>
      </c>
      <c r="N48" s="32">
        <v>0.20732643423700001</v>
      </c>
      <c r="O48" s="32">
        <v>6.41709713844</v>
      </c>
      <c r="P48" s="32">
        <v>8.8854376609799994E-3</v>
      </c>
      <c r="Q48" s="32">
        <v>0</v>
      </c>
      <c r="R48" s="32">
        <v>1948.49546083</v>
      </c>
      <c r="S48" s="32">
        <v>16.4464079804</v>
      </c>
      <c r="T48" s="32">
        <v>30.0601990732</v>
      </c>
      <c r="U48" s="32">
        <v>0</v>
      </c>
      <c r="V48" s="32">
        <v>1.46074404724</v>
      </c>
      <c r="W48" s="32">
        <v>1.4216735184</v>
      </c>
      <c r="X48" s="32">
        <v>165.09475445800001</v>
      </c>
      <c r="Y48" s="32">
        <v>11.1840724048</v>
      </c>
      <c r="Z48" s="32">
        <v>8.9508230843500005</v>
      </c>
      <c r="AA48" s="32">
        <v>0</v>
      </c>
      <c r="AB48" s="32">
        <v>18573.1464113</v>
      </c>
      <c r="AC48" s="32">
        <v>1898.5853297599999</v>
      </c>
      <c r="AD48" s="32">
        <v>20636.826495599998</v>
      </c>
      <c r="AE48" s="32">
        <v>0</v>
      </c>
      <c r="AF48" s="32">
        <v>32.161601681699999</v>
      </c>
      <c r="AG48" s="32">
        <v>4.7980802300500001</v>
      </c>
      <c r="AH48" s="32">
        <v>619.25163439799996</v>
      </c>
      <c r="AI48" s="32">
        <v>1.61124163921</v>
      </c>
      <c r="AJ48" s="32">
        <v>0</v>
      </c>
      <c r="AK48" s="32">
        <v>3.1090567576099999</v>
      </c>
      <c r="AL48" s="32">
        <v>3.2746486876100001</v>
      </c>
      <c r="AM48" s="32">
        <v>230.07057071700001</v>
      </c>
      <c r="AN48" s="32">
        <v>0</v>
      </c>
      <c r="AO48" s="32">
        <v>689.279194437</v>
      </c>
      <c r="AP48" s="32">
        <v>621.81435296100005</v>
      </c>
      <c r="AQ48" s="32">
        <v>67.464841476499998</v>
      </c>
      <c r="AR48" s="32">
        <v>312.27650123799998</v>
      </c>
      <c r="AS48" s="32">
        <v>1.97816447446</v>
      </c>
      <c r="AT48" s="32">
        <v>0</v>
      </c>
      <c r="AU48" s="32">
        <v>42.531871186700002</v>
      </c>
      <c r="AV48" s="32">
        <v>0</v>
      </c>
      <c r="AW48" s="32">
        <v>27.981493677700001</v>
      </c>
      <c r="AX48" s="32">
        <v>0</v>
      </c>
      <c r="AY48" s="32">
        <v>0</v>
      </c>
      <c r="AZ48" s="32">
        <v>69.953737996200005</v>
      </c>
      <c r="BA48" s="32">
        <v>0</v>
      </c>
      <c r="BB48" s="32">
        <v>236.47505696900001</v>
      </c>
      <c r="BC48" s="32">
        <v>3.1090457284299999E-2</v>
      </c>
      <c r="BD48" s="32">
        <v>5311.4895588600002</v>
      </c>
      <c r="BE48" s="32">
        <v>0</v>
      </c>
      <c r="BF48" s="32">
        <v>10.8228176343</v>
      </c>
      <c r="BG48" s="32">
        <v>105.410648716</v>
      </c>
      <c r="BH48" s="32">
        <v>0</v>
      </c>
      <c r="BI48" s="32">
        <v>105.537708116</v>
      </c>
      <c r="BJ48" s="32">
        <v>907.12671615199997</v>
      </c>
      <c r="BK48" s="32">
        <v>107.10540332799999</v>
      </c>
    </row>
    <row r="49" spans="1:63" x14ac:dyDescent="0.25">
      <c r="A49" s="32" t="s">
        <v>48</v>
      </c>
      <c r="B49" s="32">
        <v>2.6568428136</v>
      </c>
      <c r="C49" s="32">
        <v>29.495329552600001</v>
      </c>
      <c r="D49" s="32">
        <v>0.88530874099999901</v>
      </c>
      <c r="E49" s="32">
        <v>0.80897449099999996</v>
      </c>
      <c r="F49" s="32">
        <v>7.0424796643999903</v>
      </c>
      <c r="G49" s="32">
        <v>1.1280889775999901</v>
      </c>
      <c r="H49" s="32">
        <v>2.57829247799999E-4</v>
      </c>
      <c r="I49" s="32">
        <v>1.104982346E-5</v>
      </c>
      <c r="J49" s="32">
        <v>1.7679722000000001E-3</v>
      </c>
      <c r="K49" s="32"/>
      <c r="L49" s="32" t="s">
        <v>48</v>
      </c>
      <c r="M49" s="32">
        <v>2.7374975644399999E-4</v>
      </c>
      <c r="N49" s="32">
        <v>2.57679241896E-4</v>
      </c>
      <c r="O49" s="32">
        <v>7.9801645573900001E-3</v>
      </c>
      <c r="P49" s="32">
        <v>1.1038003225699999E-5</v>
      </c>
      <c r="Q49" s="32">
        <v>0</v>
      </c>
      <c r="R49" s="32">
        <v>2.6568405959099999</v>
      </c>
      <c r="S49" s="32">
        <v>2.0452438499300001E-2</v>
      </c>
      <c r="T49" s="32">
        <v>3.7382034370100001E-2</v>
      </c>
      <c r="U49" s="32">
        <v>0</v>
      </c>
      <c r="V49" s="32">
        <v>1.8152395024200001E-3</v>
      </c>
      <c r="W49" s="32">
        <v>1.76657674856E-3</v>
      </c>
      <c r="X49" s="32">
        <v>0.23596188517200001</v>
      </c>
      <c r="Y49" s="32">
        <v>1.39091790616E-2</v>
      </c>
      <c r="Z49" s="32">
        <v>1.11312874386E-2</v>
      </c>
      <c r="AA49" s="32">
        <v>0</v>
      </c>
      <c r="AB49" s="32">
        <v>26.5458047477</v>
      </c>
      <c r="AC49" s="32">
        <v>2.71357766718</v>
      </c>
      <c r="AD49" s="32">
        <v>29.495344299999999</v>
      </c>
      <c r="AE49" s="32">
        <v>0</v>
      </c>
      <c r="AF49" s="32">
        <v>3.9995463384E-2</v>
      </c>
      <c r="AG49" s="32">
        <v>6.24228575208E-3</v>
      </c>
      <c r="AH49" s="32">
        <v>0.77008974985300005</v>
      </c>
      <c r="AI49" s="32">
        <v>2.0962005544599999E-3</v>
      </c>
      <c r="AJ49" s="32">
        <v>0</v>
      </c>
      <c r="AK49" s="32">
        <v>4.0448818047000004E-3</v>
      </c>
      <c r="AL49" s="32">
        <v>4.26028318369E-3</v>
      </c>
      <c r="AM49" s="32">
        <v>0.299320158512</v>
      </c>
      <c r="AN49" s="32">
        <v>0</v>
      </c>
      <c r="AO49" s="32">
        <v>0.88531360538399995</v>
      </c>
      <c r="AP49" s="32">
        <v>0.80897925241299995</v>
      </c>
      <c r="AQ49" s="32">
        <v>7.6334352970999997E-2</v>
      </c>
      <c r="AR49" s="32">
        <v>0.40627204704699998</v>
      </c>
      <c r="AS49" s="32">
        <v>2.5735830067699999E-3</v>
      </c>
      <c r="AT49" s="32">
        <v>0</v>
      </c>
      <c r="AU49" s="32">
        <v>5.5333539465500001E-2</v>
      </c>
      <c r="AV49" s="32">
        <v>0</v>
      </c>
      <c r="AW49" s="32">
        <v>3.64040159394E-2</v>
      </c>
      <c r="AX49" s="32">
        <v>0</v>
      </c>
      <c r="AY49" s="32">
        <v>0</v>
      </c>
      <c r="AZ49" s="32">
        <v>9.1009608844900003E-2</v>
      </c>
      <c r="BA49" s="32">
        <v>0</v>
      </c>
      <c r="BB49" s="32">
        <v>0.30765271471599998</v>
      </c>
      <c r="BC49" s="32">
        <v>4.0449411090400001E-5</v>
      </c>
      <c r="BD49" s="32">
        <v>7.04247989991</v>
      </c>
      <c r="BE49" s="32">
        <v>0</v>
      </c>
      <c r="BF49" s="32">
        <v>1.34592269846E-2</v>
      </c>
      <c r="BG49" s="32">
        <v>0.13108780394299999</v>
      </c>
      <c r="BH49" s="32">
        <v>0</v>
      </c>
      <c r="BI49" s="32">
        <v>0.13124593210900001</v>
      </c>
      <c r="BJ49" s="32">
        <v>1.12808642824</v>
      </c>
      <c r="BK49" s="32">
        <v>0.133196681934</v>
      </c>
    </row>
    <row r="50" spans="1:63" x14ac:dyDescent="0.25">
      <c r="A50" s="32" t="s">
        <v>49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</row>
    <row r="51" spans="1:63" x14ac:dyDescent="0.25">
      <c r="A51" s="32" t="s">
        <v>50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</row>
    <row r="52" spans="1:63" x14ac:dyDescent="0.25">
      <c r="A52" s="5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</row>
    <row r="53" spans="1:63" s="34" customFormat="1" x14ac:dyDescent="0.25">
      <c r="A53" s="5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</row>
    <row r="54" spans="1:63" x14ac:dyDescent="0.25">
      <c r="A54" s="51" t="s">
        <v>329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</row>
    <row r="55" spans="1:63" x14ac:dyDescent="0.25">
      <c r="A55" s="32" t="s">
        <v>1</v>
      </c>
      <c r="B55" s="32">
        <v>910.20224586007396</v>
      </c>
      <c r="C55" s="32">
        <v>10756.4262477829</v>
      </c>
      <c r="D55" s="32">
        <v>407.88219024750902</v>
      </c>
      <c r="E55" s="32">
        <v>372.47943253849797</v>
      </c>
      <c r="F55" s="32">
        <v>3046.1697039138899</v>
      </c>
      <c r="G55" s="32">
        <v>384.558271466495</v>
      </c>
      <c r="H55" s="32">
        <v>8.7892338030676601E-2</v>
      </c>
      <c r="I55" s="32">
        <v>3.7668136975544698E-3</v>
      </c>
      <c r="J55" s="32">
        <v>0.60269016674039699</v>
      </c>
      <c r="K55" s="32"/>
      <c r="L55" s="32" t="s">
        <v>1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</row>
    <row r="56" spans="1:63" x14ac:dyDescent="0.25">
      <c r="A56" s="32" t="s">
        <v>11</v>
      </c>
      <c r="B56" s="32">
        <v>262.421207176699</v>
      </c>
      <c r="C56" s="32">
        <v>2892.1382691645899</v>
      </c>
      <c r="D56" s="32">
        <v>96.295279687900603</v>
      </c>
      <c r="E56" s="32">
        <v>87.722897895999793</v>
      </c>
      <c r="F56" s="32">
        <v>771.45270964329995</v>
      </c>
      <c r="G56" s="32">
        <v>112.1487536023</v>
      </c>
      <c r="H56" s="32">
        <v>2.5632045627623799E-2</v>
      </c>
      <c r="I56" s="32">
        <v>1.09851604078769E-3</v>
      </c>
      <c r="J56" s="32">
        <v>0.175762574855819</v>
      </c>
      <c r="K56" s="32"/>
      <c r="L56" s="32" t="s">
        <v>11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</row>
    <row r="57" spans="1:63" s="34" customFormat="1" x14ac:dyDescent="0.25">
      <c r="A57" s="34" t="s">
        <v>58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</row>
    <row r="58" spans="1:63" s="34" customFormat="1" x14ac:dyDescent="0.25">
      <c r="A58" s="34" t="s">
        <v>75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</row>
    <row r="59" spans="1:63" s="34" customFormat="1" x14ac:dyDescent="0.25">
      <c r="A59" s="34" t="s">
        <v>341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</row>
    <row r="60" spans="1:63" s="34" customForma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</row>
    <row r="61" spans="1:63" x14ac:dyDescent="0.25">
      <c r="A61" s="52" t="s">
        <v>55</v>
      </c>
      <c r="B61" s="1">
        <f>SUM(B3:B56)</f>
        <v>13597.807015753726</v>
      </c>
      <c r="C61" s="1">
        <f t="shared" ref="C61:J61" si="0">SUM(C3:C56)</f>
        <v>138373.39059777508</v>
      </c>
      <c r="D61" s="1">
        <f t="shared" si="0"/>
        <v>4783.615606357499</v>
      </c>
      <c r="E61" s="1">
        <f t="shared" si="0"/>
        <v>4368.7965571271825</v>
      </c>
      <c r="F61" s="1">
        <f t="shared" si="0"/>
        <v>42462.301577998318</v>
      </c>
      <c r="G61" s="1">
        <f t="shared" si="0"/>
        <v>5451.0034078720355</v>
      </c>
      <c r="H61" s="1">
        <f t="shared" si="0"/>
        <v>23.034701557168514</v>
      </c>
      <c r="I61" s="1">
        <f t="shared" si="0"/>
        <v>5.9959628620100496</v>
      </c>
      <c r="J61" s="1">
        <f t="shared" si="0"/>
        <v>51.861519972468002</v>
      </c>
      <c r="K61" s="32"/>
      <c r="L61" s="32"/>
      <c r="M61" s="1">
        <f t="shared" ref="M61:AR61" si="1">SUM(M3:M56)</f>
        <v>24.350716841357311</v>
      </c>
      <c r="N61" s="1">
        <f t="shared" si="1"/>
        <v>22.921204887273898</v>
      </c>
      <c r="O61" s="1">
        <f t="shared" si="1"/>
        <v>34.543611135023085</v>
      </c>
      <c r="P61" s="1">
        <f t="shared" si="1"/>
        <v>5.9910898533250405</v>
      </c>
      <c r="Q61" s="1">
        <f t="shared" si="1"/>
        <v>0</v>
      </c>
      <c r="R61" s="1">
        <f t="shared" si="1"/>
        <v>12425.177393037489</v>
      </c>
      <c r="S61" s="1">
        <f t="shared" si="1"/>
        <v>88.532078858798542</v>
      </c>
      <c r="T61" s="1">
        <f t="shared" si="1"/>
        <v>161.81592120617162</v>
      </c>
      <c r="U61" s="1">
        <f t="shared" si="1"/>
        <v>0</v>
      </c>
      <c r="V61" s="1">
        <f t="shared" si="1"/>
        <v>51.111078595613229</v>
      </c>
      <c r="W61" s="1">
        <f t="shared" si="1"/>
        <v>51.083168030878781</v>
      </c>
      <c r="X61" s="1">
        <f t="shared" si="1"/>
        <v>997.79825379246961</v>
      </c>
      <c r="Y61" s="1">
        <f t="shared" si="1"/>
        <v>60.204609930928186</v>
      </c>
      <c r="Z61" s="1">
        <f t="shared" si="1"/>
        <v>48.18265295703651</v>
      </c>
      <c r="AA61" s="1">
        <f t="shared" si="1"/>
        <v>0</v>
      </c>
      <c r="AB61" s="1">
        <f t="shared" si="1"/>
        <v>112252.3076182494</v>
      </c>
      <c r="AC61" s="1">
        <f t="shared" si="1"/>
        <v>11474.67696021906</v>
      </c>
      <c r="AD61" s="1">
        <f t="shared" si="1"/>
        <v>124724.78283236624</v>
      </c>
      <c r="AE61" s="1">
        <f t="shared" si="1"/>
        <v>0</v>
      </c>
      <c r="AF61" s="1">
        <f t="shared" si="1"/>
        <v>173.12808684622388</v>
      </c>
      <c r="AG61" s="1">
        <f t="shared" si="1"/>
        <v>30.15985881528108</v>
      </c>
      <c r="AH61" s="1">
        <f t="shared" si="1"/>
        <v>3334.7490239885346</v>
      </c>
      <c r="AI61" s="1">
        <f t="shared" si="1"/>
        <v>10.127955199339464</v>
      </c>
      <c r="AJ61" s="1">
        <f t="shared" si="1"/>
        <v>0</v>
      </c>
      <c r="AK61" s="1">
        <f t="shared" si="1"/>
        <v>19.54297643453404</v>
      </c>
      <c r="AL61" s="1">
        <f t="shared" si="1"/>
        <v>20.583835105165246</v>
      </c>
      <c r="AM61" s="1">
        <f t="shared" si="1"/>
        <v>1446.1800534259505</v>
      </c>
      <c r="AN61" s="1">
        <f t="shared" si="1"/>
        <v>0</v>
      </c>
      <c r="AO61" s="1">
        <f t="shared" si="1"/>
        <v>4279.4570560142047</v>
      </c>
      <c r="AP61" s="1">
        <f t="shared" si="1"/>
        <v>3908.6131620013834</v>
      </c>
      <c r="AQ61" s="1">
        <f t="shared" si="1"/>
        <v>370.84389401214662</v>
      </c>
      <c r="AR61" s="1">
        <f t="shared" si="1"/>
        <v>1962.9151285181729</v>
      </c>
      <c r="AS61" s="1">
        <f t="shared" ref="AS61:BK61" si="2">SUM(AS3:AS56)</f>
        <v>12.434412067937663</v>
      </c>
      <c r="AT61" s="1">
        <f t="shared" si="2"/>
        <v>0</v>
      </c>
      <c r="AU61" s="1">
        <f t="shared" si="2"/>
        <v>267.34782096068409</v>
      </c>
      <c r="AV61" s="1">
        <f t="shared" si="2"/>
        <v>0</v>
      </c>
      <c r="AW61" s="1">
        <f t="shared" si="2"/>
        <v>175.88666473585343</v>
      </c>
      <c r="AX61" s="1">
        <f t="shared" si="2"/>
        <v>0</v>
      </c>
      <c r="AY61" s="1">
        <f t="shared" si="2"/>
        <v>0</v>
      </c>
      <c r="AZ61" s="1">
        <f t="shared" si="2"/>
        <v>439.7167044581318</v>
      </c>
      <c r="BA61" s="1">
        <f t="shared" si="2"/>
        <v>0</v>
      </c>
      <c r="BB61" s="1">
        <f t="shared" si="2"/>
        <v>1486.4383525915166</v>
      </c>
      <c r="BC61" s="1">
        <f t="shared" si="2"/>
        <v>0.19542971323039779</v>
      </c>
      <c r="BD61" s="1">
        <f t="shared" si="2"/>
        <v>38644.674811593817</v>
      </c>
      <c r="BE61" s="1">
        <f t="shared" si="2"/>
        <v>0</v>
      </c>
      <c r="BF61" s="1">
        <f t="shared" si="2"/>
        <v>58.259938865279814</v>
      </c>
      <c r="BG61" s="1">
        <f t="shared" si="2"/>
        <v>567.43175280989738</v>
      </c>
      <c r="BH61" s="1">
        <f t="shared" si="2"/>
        <v>0</v>
      </c>
      <c r="BI61" s="1">
        <f t="shared" si="2"/>
        <v>577.96904899686808</v>
      </c>
      <c r="BJ61" s="1">
        <f t="shared" si="2"/>
        <v>4954.2952713939703</v>
      </c>
      <c r="BK61" s="1">
        <f t="shared" si="2"/>
        <v>576.55470190887524</v>
      </c>
    </row>
    <row r="62" spans="1:63" x14ac:dyDescent="0.25">
      <c r="A62" s="12" t="s">
        <v>56</v>
      </c>
      <c r="B62" s="1">
        <f>SUM(B3:B51)</f>
        <v>12425.183562716953</v>
      </c>
      <c r="C62" s="1">
        <f t="shared" ref="C62:J62" si="3">SUM(C3:C51)</f>
        <v>124724.8260808276</v>
      </c>
      <c r="D62" s="1">
        <f t="shared" si="3"/>
        <v>4279.438136422089</v>
      </c>
      <c r="E62" s="1">
        <f t="shared" si="3"/>
        <v>3908.5942266926841</v>
      </c>
      <c r="F62" s="1">
        <f t="shared" si="3"/>
        <v>38644.679164441128</v>
      </c>
      <c r="G62" s="1">
        <f t="shared" si="3"/>
        <v>4954.2963828032407</v>
      </c>
      <c r="H62" s="1">
        <f t="shared" si="3"/>
        <v>22.921177173510213</v>
      </c>
      <c r="I62" s="1">
        <f t="shared" si="3"/>
        <v>5.9910975322717075</v>
      </c>
      <c r="J62" s="1">
        <f t="shared" si="3"/>
        <v>51.083067230871791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  <row r="63" spans="1:63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9515.9092087790559</v>
      </c>
      <c r="C63" s="32">
        <f t="shared" ref="C63:J63" si="4">+C3+C5+C8+C9+C11+C12+C14+C15+C16+C17+C18+C19+C20+C21+C22+C23+C24+C25+C26+C28+C30+C31+C33+C34+C35+C36+C37+C39+C40+C41+C42+C43+C44+C46+C47+C49+C50</f>
        <v>94410.927864057783</v>
      </c>
      <c r="D63" s="32">
        <f t="shared" si="4"/>
        <v>3250.6793071237967</v>
      </c>
      <c r="E63" s="32">
        <f t="shared" si="4"/>
        <v>2965.6973793002958</v>
      </c>
      <c r="F63" s="32">
        <f t="shared" si="4"/>
        <v>31035.124269664826</v>
      </c>
      <c r="G63" s="32">
        <f t="shared" si="4"/>
        <v>3596.2503540623943</v>
      </c>
      <c r="H63" s="32">
        <f t="shared" si="4"/>
        <v>0.82193739384132503</v>
      </c>
      <c r="I63" s="32">
        <f t="shared" si="4"/>
        <v>3.5225883420727994E-2</v>
      </c>
      <c r="J63" s="32">
        <f t="shared" si="4"/>
        <v>5.6361413744501938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</row>
    <row r="65" spans="1:1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1:11" x14ac:dyDescent="0.25">
      <c r="A66" s="5"/>
      <c r="B66" s="34"/>
      <c r="C66" s="34"/>
      <c r="D66" s="34"/>
      <c r="E66" s="34"/>
      <c r="F66" s="34"/>
      <c r="G66" s="34"/>
      <c r="H66" s="34"/>
    </row>
    <row r="67" spans="1:11" x14ac:dyDescent="0.25">
      <c r="A67" s="48"/>
      <c r="B67" s="34"/>
      <c r="C67" s="34"/>
      <c r="D67" s="34"/>
      <c r="E67" s="34"/>
      <c r="F67" s="34"/>
      <c r="G67" s="34"/>
      <c r="H67" s="34"/>
    </row>
    <row r="68" spans="1:11" x14ac:dyDescent="0.25">
      <c r="A68" s="25"/>
      <c r="B68" s="34"/>
      <c r="C68" s="34"/>
      <c r="D68" s="34"/>
      <c r="E68" s="34"/>
      <c r="F68" s="34"/>
      <c r="G68" s="34"/>
      <c r="H68" s="34"/>
    </row>
    <row r="69" spans="1:11" x14ac:dyDescent="0.25">
      <c r="A69" s="25"/>
      <c r="B69" s="34"/>
      <c r="C69" s="34"/>
      <c r="D69" s="34"/>
      <c r="E69" s="34"/>
      <c r="F69" s="34"/>
      <c r="G69" s="34"/>
      <c r="H69" s="34"/>
    </row>
    <row r="70" spans="1:11" x14ac:dyDescent="0.25">
      <c r="A70" s="25"/>
      <c r="B70" s="34"/>
      <c r="C70" s="34"/>
      <c r="D70" s="34"/>
      <c r="E70" s="34"/>
      <c r="F70" s="34"/>
      <c r="G70" s="34"/>
      <c r="H70" s="34"/>
    </row>
    <row r="71" spans="1:11" x14ac:dyDescent="0.25">
      <c r="A71" s="25"/>
      <c r="B71" s="34"/>
      <c r="C71" s="34"/>
      <c r="D71" s="34"/>
      <c r="E71" s="34"/>
      <c r="F71" s="34"/>
      <c r="G71" s="34"/>
      <c r="H71" s="34"/>
    </row>
    <row r="72" spans="1:11" x14ac:dyDescent="0.25">
      <c r="A72" s="25"/>
      <c r="B72" s="34"/>
      <c r="C72" s="34"/>
      <c r="D72" s="34"/>
      <c r="E72" s="34"/>
      <c r="F72" s="34"/>
      <c r="G72" s="34"/>
      <c r="H72" s="34"/>
    </row>
    <row r="73" spans="1:11" x14ac:dyDescent="0.25">
      <c r="A73" s="25"/>
      <c r="B73" s="34"/>
      <c r="C73" s="34"/>
      <c r="D73" s="34"/>
      <c r="E73" s="34"/>
      <c r="F73" s="34"/>
      <c r="G73" s="34"/>
      <c r="H73" s="34"/>
    </row>
    <row r="74" spans="1:11" x14ac:dyDescent="0.25">
      <c r="A74" s="25"/>
      <c r="B74" s="34"/>
      <c r="C74" s="34"/>
      <c r="D74" s="34"/>
      <c r="E74" s="34"/>
      <c r="F74" s="34"/>
      <c r="G74" s="34"/>
      <c r="H74" s="34"/>
    </row>
    <row r="75" spans="1:11" x14ac:dyDescent="0.25">
      <c r="A75" s="25"/>
      <c r="B75" s="34"/>
      <c r="C75" s="34"/>
      <c r="D75" s="34"/>
      <c r="E75" s="34"/>
      <c r="F75" s="34"/>
      <c r="G75" s="34"/>
      <c r="H75" s="34"/>
    </row>
    <row r="76" spans="1:11" x14ac:dyDescent="0.25">
      <c r="A76" s="25"/>
      <c r="B76" s="34"/>
      <c r="C76" s="34"/>
      <c r="D76" s="34"/>
      <c r="E76" s="34"/>
      <c r="F76" s="34"/>
      <c r="G76" s="34"/>
      <c r="H76" s="34"/>
    </row>
    <row r="77" spans="1:11" x14ac:dyDescent="0.25">
      <c r="A77" s="25"/>
      <c r="B77" s="34"/>
      <c r="C77" s="34"/>
      <c r="D77" s="34"/>
      <c r="E77" s="34"/>
      <c r="F77" s="34"/>
      <c r="G77" s="34"/>
      <c r="H77" s="34"/>
    </row>
    <row r="78" spans="1:11" x14ac:dyDescent="0.25">
      <c r="A78" s="28"/>
      <c r="B78" s="34"/>
      <c r="C78" s="34"/>
      <c r="D78" s="34"/>
      <c r="E78" s="34"/>
      <c r="F78" s="34"/>
      <c r="G78" s="34"/>
      <c r="H78" s="34"/>
    </row>
    <row r="79" spans="1:11" x14ac:dyDescent="0.25">
      <c r="A79" s="28"/>
      <c r="B79" s="34"/>
      <c r="C79" s="34"/>
      <c r="D79" s="34"/>
      <c r="E79" s="34"/>
      <c r="F79" s="34"/>
      <c r="G79" s="34"/>
      <c r="H79" s="34"/>
    </row>
    <row r="80" spans="1:11" x14ac:dyDescent="0.25">
      <c r="A80" s="22"/>
      <c r="B80" s="19"/>
      <c r="C80" s="19"/>
      <c r="D80" s="19"/>
      <c r="E80" s="19"/>
      <c r="F80" s="19"/>
      <c r="G80" s="19"/>
      <c r="H80" s="19"/>
    </row>
    <row r="82" spans="1:11" x14ac:dyDescent="0.25">
      <c r="A82" s="34"/>
      <c r="C82" s="34"/>
      <c r="D82" s="34"/>
      <c r="E82" s="34"/>
      <c r="F82" s="34"/>
      <c r="G82" s="34"/>
      <c r="H82" s="34"/>
      <c r="I82" s="34"/>
      <c r="J82" s="34"/>
    </row>
    <row r="83" spans="1:11" x14ac:dyDescent="0.25">
      <c r="A83" s="5"/>
      <c r="B83" s="34"/>
      <c r="C83" s="34"/>
      <c r="D83" s="34"/>
      <c r="E83" s="34"/>
      <c r="F83" s="34"/>
      <c r="G83" s="34"/>
      <c r="H83" s="34"/>
      <c r="I83" s="34"/>
      <c r="J83" s="34"/>
      <c r="K83" s="34"/>
    </row>
    <row r="84" spans="1:11" x14ac:dyDescent="0.25">
      <c r="A84" s="11"/>
      <c r="B84" s="34"/>
      <c r="C84" s="34"/>
      <c r="D84" s="34"/>
      <c r="E84" s="34"/>
      <c r="F84" s="34"/>
      <c r="G84" s="34"/>
      <c r="H84" s="34"/>
      <c r="I84" s="34"/>
      <c r="J84" s="34"/>
      <c r="K84" s="34"/>
    </row>
    <row r="85" spans="1:11" x14ac:dyDescent="0.25">
      <c r="A85" s="25"/>
      <c r="B85" s="34"/>
      <c r="C85" s="34"/>
      <c r="D85" s="34"/>
      <c r="E85" s="34"/>
      <c r="F85" s="34"/>
      <c r="G85" s="34"/>
      <c r="H85" s="34"/>
      <c r="I85" s="34"/>
      <c r="J85" s="34"/>
      <c r="K85" s="34"/>
    </row>
    <row r="86" spans="1:11" x14ac:dyDescent="0.25">
      <c r="A86" s="25"/>
      <c r="B86" s="34"/>
      <c r="C86" s="34"/>
      <c r="D86" s="34"/>
      <c r="E86" s="34"/>
      <c r="F86" s="34"/>
      <c r="G86" s="34"/>
      <c r="H86" s="34"/>
      <c r="I86" s="34"/>
      <c r="J86" s="34"/>
      <c r="K86" s="34"/>
    </row>
    <row r="87" spans="1:11" x14ac:dyDescent="0.25">
      <c r="A87" s="25"/>
      <c r="B87" s="34"/>
      <c r="C87" s="34"/>
      <c r="D87" s="34"/>
      <c r="E87" s="34"/>
      <c r="F87" s="34"/>
      <c r="G87" s="34"/>
      <c r="H87" s="34"/>
      <c r="I87" s="34"/>
      <c r="J87" s="34"/>
      <c r="K87" s="34"/>
    </row>
    <row r="88" spans="1:11" x14ac:dyDescent="0.25">
      <c r="A88" s="25"/>
      <c r="B88" s="34"/>
      <c r="C88" s="34"/>
      <c r="D88" s="34"/>
      <c r="E88" s="34"/>
      <c r="F88" s="34"/>
      <c r="G88" s="34"/>
      <c r="H88" s="34"/>
      <c r="I88" s="34"/>
      <c r="J88" s="34"/>
      <c r="K88" s="34"/>
    </row>
    <row r="89" spans="1:11" x14ac:dyDescent="0.25">
      <c r="A89" s="25"/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1:11" x14ac:dyDescent="0.25">
      <c r="A90" s="25"/>
      <c r="B90" s="34"/>
      <c r="C90" s="34"/>
      <c r="D90" s="34"/>
      <c r="E90" s="34"/>
      <c r="F90" s="34"/>
      <c r="G90" s="34"/>
      <c r="H90" s="34"/>
      <c r="I90" s="34"/>
      <c r="J90" s="34"/>
      <c r="K90" s="34"/>
    </row>
    <row r="91" spans="1:11" x14ac:dyDescent="0.25">
      <c r="A91" s="25"/>
      <c r="B91" s="34"/>
      <c r="C91" s="34"/>
      <c r="D91" s="34"/>
      <c r="E91" s="34"/>
      <c r="F91" s="34"/>
      <c r="G91" s="34"/>
      <c r="H91" s="34"/>
      <c r="I91" s="34"/>
      <c r="J91" s="34"/>
      <c r="K91" s="34"/>
    </row>
    <row r="92" spans="1:11" x14ac:dyDescent="0.25">
      <c r="A92" s="25"/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 x14ac:dyDescent="0.25">
      <c r="A93" s="25"/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spans="1:11" x14ac:dyDescent="0.25">
      <c r="A94" s="25"/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 x14ac:dyDescent="0.25">
      <c r="A95" s="28"/>
      <c r="B95" s="34"/>
      <c r="C95" s="34"/>
      <c r="D95" s="34"/>
      <c r="E95" s="34"/>
      <c r="F95" s="34"/>
      <c r="G95" s="34"/>
      <c r="H95" s="34"/>
      <c r="I95" s="34"/>
      <c r="J95" s="34"/>
      <c r="K95" s="34"/>
    </row>
    <row r="96" spans="1:11" x14ac:dyDescent="0.25">
      <c r="A96" s="28"/>
      <c r="B96" s="34"/>
      <c r="C96" s="34"/>
      <c r="D96" s="34"/>
      <c r="E96" s="34"/>
      <c r="F96" s="34"/>
      <c r="G96" s="34"/>
      <c r="H96" s="34"/>
      <c r="I96" s="34"/>
      <c r="J96" s="34"/>
      <c r="K96" s="34"/>
    </row>
    <row r="97" spans="1:11" x14ac:dyDescent="0.25">
      <c r="A97" s="22"/>
      <c r="B97" s="19"/>
      <c r="C97" s="34"/>
      <c r="D97" s="34"/>
      <c r="E97" s="34"/>
      <c r="F97" s="34"/>
      <c r="G97" s="34"/>
      <c r="H97" s="34"/>
      <c r="I97" s="34"/>
      <c r="J97" s="34"/>
      <c r="K97" s="34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7.85546875" customWidth="1"/>
    <col min="2" max="8" width="9.140625" style="32"/>
    <col min="10" max="10" width="14.28515625" bestFit="1" customWidth="1"/>
    <col min="11" max="11" width="12" style="32" bestFit="1" customWidth="1"/>
    <col min="12" max="12" width="14.28515625" style="32" bestFit="1" customWidth="1"/>
    <col min="13" max="20" width="12" style="32" bestFit="1" customWidth="1"/>
    <col min="21" max="21" width="14.28515625" style="32" bestFit="1" customWidth="1"/>
    <col min="22" max="63" width="12" style="32" bestFit="1" customWidth="1"/>
  </cols>
  <sheetData>
    <row r="1" spans="1:63" x14ac:dyDescent="0.25">
      <c r="B1" s="32" t="s">
        <v>352</v>
      </c>
      <c r="J1" s="33" t="s">
        <v>128</v>
      </c>
    </row>
    <row r="2" spans="1:63" x14ac:dyDescent="0.25">
      <c r="A2" s="7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62</v>
      </c>
      <c r="J2" s="23" t="s">
        <v>52</v>
      </c>
      <c r="K2" s="32" t="s">
        <v>132</v>
      </c>
      <c r="L2" s="32" t="s">
        <v>133</v>
      </c>
      <c r="M2" s="32" t="s">
        <v>134</v>
      </c>
      <c r="N2" s="32" t="s">
        <v>64</v>
      </c>
      <c r="O2" s="32" t="s">
        <v>135</v>
      </c>
      <c r="P2" s="32" t="s">
        <v>59</v>
      </c>
      <c r="Q2" s="32" t="s">
        <v>137</v>
      </c>
      <c r="R2" s="32" t="s">
        <v>138</v>
      </c>
      <c r="S2" s="32" t="s">
        <v>139</v>
      </c>
      <c r="T2" s="32" t="s">
        <v>140</v>
      </c>
      <c r="U2" s="32" t="s">
        <v>141</v>
      </c>
      <c r="V2" s="32" t="s">
        <v>142</v>
      </c>
      <c r="W2" s="32" t="s">
        <v>143</v>
      </c>
      <c r="X2" s="32" t="s">
        <v>144</v>
      </c>
      <c r="Y2" s="32" t="s">
        <v>145</v>
      </c>
      <c r="Z2" s="32" t="s">
        <v>57</v>
      </c>
      <c r="AA2" s="32" t="s">
        <v>129</v>
      </c>
      <c r="AB2" s="32" t="s">
        <v>146</v>
      </c>
      <c r="AC2" s="32" t="s">
        <v>147</v>
      </c>
      <c r="AD2" s="32" t="s">
        <v>60</v>
      </c>
      <c r="AE2" s="32" t="s">
        <v>148</v>
      </c>
      <c r="AF2" s="32" t="s">
        <v>149</v>
      </c>
      <c r="AG2" s="32" t="s">
        <v>150</v>
      </c>
      <c r="AH2" s="32" t="s">
        <v>151</v>
      </c>
      <c r="AI2" s="32" t="s">
        <v>152</v>
      </c>
      <c r="AJ2" s="32" t="s">
        <v>153</v>
      </c>
      <c r="AK2" s="32" t="s">
        <v>154</v>
      </c>
      <c r="AL2" s="32" t="s">
        <v>155</v>
      </c>
      <c r="AM2" s="32" t="s">
        <v>156</v>
      </c>
      <c r="AN2" s="32" t="s">
        <v>157</v>
      </c>
      <c r="AO2" s="32" t="s">
        <v>54</v>
      </c>
      <c r="AP2" s="32" t="s">
        <v>53</v>
      </c>
      <c r="AQ2" s="32" t="s">
        <v>158</v>
      </c>
      <c r="AR2" s="32" t="s">
        <v>159</v>
      </c>
      <c r="AS2" s="32" t="s">
        <v>160</v>
      </c>
      <c r="AT2" s="32" t="s">
        <v>161</v>
      </c>
      <c r="AU2" s="32" t="s">
        <v>162</v>
      </c>
      <c r="AV2" s="32" t="s">
        <v>163</v>
      </c>
      <c r="AW2" s="32" t="s">
        <v>164</v>
      </c>
      <c r="AX2" s="32" t="s">
        <v>165</v>
      </c>
      <c r="AY2" s="32" t="s">
        <v>166</v>
      </c>
      <c r="AZ2" s="32" t="s">
        <v>167</v>
      </c>
      <c r="BA2" s="32" t="s">
        <v>168</v>
      </c>
      <c r="BB2" s="32" t="s">
        <v>169</v>
      </c>
      <c r="BC2" s="32" t="s">
        <v>170</v>
      </c>
      <c r="BD2" s="32" t="s">
        <v>61</v>
      </c>
      <c r="BE2" s="32" t="s">
        <v>171</v>
      </c>
      <c r="BF2" s="32" t="s">
        <v>172</v>
      </c>
      <c r="BG2" s="32" t="s">
        <v>173</v>
      </c>
      <c r="BH2" s="32" t="s">
        <v>174</v>
      </c>
      <c r="BI2" s="32" t="s">
        <v>175</v>
      </c>
      <c r="BJ2" s="32" t="s">
        <v>176</v>
      </c>
      <c r="BK2" s="32" t="s">
        <v>177</v>
      </c>
    </row>
    <row r="3" spans="1:63" x14ac:dyDescent="0.25">
      <c r="A3" s="31" t="s">
        <v>121</v>
      </c>
      <c r="B3" s="32">
        <v>83220.391453071294</v>
      </c>
      <c r="C3" s="32">
        <v>525.77790420389397</v>
      </c>
      <c r="D3" s="32">
        <v>10907.7374415388</v>
      </c>
      <c r="E3" s="32">
        <v>19214.8360325543</v>
      </c>
      <c r="F3" s="32">
        <v>9042.2588070484508</v>
      </c>
      <c r="G3" s="32">
        <v>3925.07399832796</v>
      </c>
      <c r="H3" s="32">
        <v>21322.6344548909</v>
      </c>
      <c r="J3" t="s">
        <v>121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32">
        <v>0</v>
      </c>
      <c r="T3" s="32">
        <v>0</v>
      </c>
      <c r="U3" s="32">
        <v>0</v>
      </c>
      <c r="V3" s="32">
        <v>0</v>
      </c>
      <c r="W3" s="32">
        <v>0</v>
      </c>
      <c r="X3" s="32">
        <v>0</v>
      </c>
      <c r="Y3" s="32">
        <v>0</v>
      </c>
      <c r="Z3" s="32">
        <v>0</v>
      </c>
      <c r="AA3" s="32">
        <v>0</v>
      </c>
      <c r="AB3" s="32">
        <v>0</v>
      </c>
      <c r="AC3" s="32">
        <v>0</v>
      </c>
      <c r="AD3" s="32">
        <v>0</v>
      </c>
      <c r="AE3" s="32">
        <v>0</v>
      </c>
      <c r="AF3" s="32">
        <v>0</v>
      </c>
      <c r="AG3" s="32">
        <v>0</v>
      </c>
      <c r="AH3" s="32">
        <v>0</v>
      </c>
      <c r="AI3" s="32">
        <v>0</v>
      </c>
      <c r="AJ3" s="32">
        <v>0</v>
      </c>
      <c r="AK3" s="32">
        <v>0</v>
      </c>
      <c r="AL3" s="32">
        <v>0</v>
      </c>
      <c r="AM3" s="32">
        <v>0</v>
      </c>
      <c r="AN3" s="32">
        <v>0</v>
      </c>
      <c r="AO3" s="32">
        <v>0</v>
      </c>
      <c r="AP3" s="32">
        <v>0</v>
      </c>
      <c r="AQ3" s="32">
        <v>0</v>
      </c>
      <c r="AR3" s="32">
        <v>0</v>
      </c>
      <c r="AS3" s="32">
        <v>0</v>
      </c>
      <c r="AT3" s="32">
        <v>0</v>
      </c>
      <c r="AU3" s="32">
        <v>0</v>
      </c>
      <c r="AV3" s="32">
        <v>0</v>
      </c>
      <c r="AW3" s="32">
        <v>0</v>
      </c>
      <c r="AX3" s="32">
        <v>0</v>
      </c>
      <c r="AY3" s="32">
        <v>0</v>
      </c>
      <c r="AZ3" s="32">
        <v>0</v>
      </c>
      <c r="BA3" s="32">
        <v>0</v>
      </c>
      <c r="BB3" s="32">
        <v>0</v>
      </c>
      <c r="BC3" s="32">
        <v>0</v>
      </c>
      <c r="BD3" s="32">
        <v>0</v>
      </c>
      <c r="BE3" s="32">
        <v>0</v>
      </c>
      <c r="BF3" s="32">
        <v>0</v>
      </c>
      <c r="BG3" s="32">
        <v>0</v>
      </c>
      <c r="BH3" s="32">
        <v>0</v>
      </c>
      <c r="BI3" s="32">
        <v>0</v>
      </c>
      <c r="BJ3" s="32">
        <v>0</v>
      </c>
      <c r="BK3" s="32">
        <v>0</v>
      </c>
    </row>
    <row r="4" spans="1:63" x14ac:dyDescent="0.25">
      <c r="A4" s="7" t="s">
        <v>77</v>
      </c>
      <c r="B4" s="32">
        <v>31153.536385138901</v>
      </c>
      <c r="C4" s="32">
        <v>2294.0351751746098</v>
      </c>
      <c r="D4" s="32">
        <v>3121.81497155425</v>
      </c>
      <c r="E4" s="32">
        <v>6406.0782655381799</v>
      </c>
      <c r="F4" s="32">
        <v>2052.7203714867701</v>
      </c>
      <c r="G4" s="32">
        <v>1052.0744728971499</v>
      </c>
      <c r="H4" s="32">
        <v>6887.7070784461903</v>
      </c>
      <c r="J4" t="s">
        <v>77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0</v>
      </c>
      <c r="Q4" s="32">
        <v>0</v>
      </c>
      <c r="R4" s="32">
        <v>0</v>
      </c>
      <c r="S4" s="32">
        <v>0</v>
      </c>
      <c r="T4" s="32">
        <v>0</v>
      </c>
      <c r="U4" s="32">
        <v>0</v>
      </c>
      <c r="V4" s="32">
        <v>0</v>
      </c>
      <c r="W4" s="32">
        <v>0</v>
      </c>
      <c r="X4" s="32">
        <v>0</v>
      </c>
      <c r="Y4" s="32">
        <v>0</v>
      </c>
      <c r="Z4" s="32">
        <v>0</v>
      </c>
      <c r="AA4" s="32">
        <v>0</v>
      </c>
      <c r="AB4" s="32">
        <v>0</v>
      </c>
      <c r="AC4" s="32">
        <v>0</v>
      </c>
      <c r="AD4" s="32">
        <v>0</v>
      </c>
      <c r="AE4" s="32">
        <v>0</v>
      </c>
      <c r="AF4" s="32">
        <v>0</v>
      </c>
      <c r="AG4" s="32">
        <v>0</v>
      </c>
      <c r="AH4" s="32">
        <v>0</v>
      </c>
      <c r="AI4" s="32">
        <v>0</v>
      </c>
      <c r="AJ4" s="32">
        <v>0</v>
      </c>
      <c r="AK4" s="32">
        <v>0</v>
      </c>
      <c r="AL4" s="32">
        <v>0</v>
      </c>
      <c r="AM4" s="32">
        <v>0</v>
      </c>
      <c r="AN4" s="32">
        <v>0</v>
      </c>
      <c r="AO4" s="32">
        <v>0</v>
      </c>
      <c r="AP4" s="32">
        <v>0</v>
      </c>
      <c r="AQ4" s="32">
        <v>0</v>
      </c>
      <c r="AR4" s="32">
        <v>0</v>
      </c>
      <c r="AS4" s="32">
        <v>0</v>
      </c>
      <c r="AT4" s="32">
        <v>0</v>
      </c>
      <c r="AU4" s="32">
        <v>0</v>
      </c>
      <c r="AV4" s="32">
        <v>0</v>
      </c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32">
        <v>0</v>
      </c>
      <c r="BF4" s="32">
        <v>0</v>
      </c>
      <c r="BG4" s="32">
        <v>0</v>
      </c>
      <c r="BH4" s="32">
        <v>0</v>
      </c>
      <c r="BI4" s="32">
        <v>0</v>
      </c>
      <c r="BJ4" s="32">
        <v>0</v>
      </c>
      <c r="BK4" s="32">
        <v>0</v>
      </c>
    </row>
    <row r="5" spans="1:63" x14ac:dyDescent="0.25">
      <c r="A5" s="7" t="s">
        <v>71</v>
      </c>
      <c r="B5" s="32">
        <v>118701.221874272</v>
      </c>
      <c r="C5" s="32">
        <v>6784.7539433031898</v>
      </c>
      <c r="D5" s="32">
        <v>15767.9342716309</v>
      </c>
      <c r="E5" s="32">
        <v>33329.757383777003</v>
      </c>
      <c r="F5" s="32">
        <v>12871.2454885148</v>
      </c>
      <c r="G5" s="32">
        <v>8004.0323434128604</v>
      </c>
      <c r="H5" s="32">
        <v>34637.834965026203</v>
      </c>
      <c r="J5" t="s">
        <v>71</v>
      </c>
      <c r="K5" s="32">
        <v>0.21637734711199999</v>
      </c>
      <c r="L5" s="32">
        <v>0.16152383028799999</v>
      </c>
      <c r="M5" s="32">
        <v>4.7610057838300003E-2</v>
      </c>
      <c r="N5" s="32">
        <v>0.69901726612100001</v>
      </c>
      <c r="O5" s="32">
        <v>2.1592935509300002</v>
      </c>
      <c r="P5" s="32">
        <v>45.311076351600001</v>
      </c>
      <c r="Q5" s="32">
        <v>1.09351084079</v>
      </c>
      <c r="R5" s="32">
        <v>0.39356559996000001</v>
      </c>
      <c r="S5" s="32">
        <v>0</v>
      </c>
      <c r="T5" s="32">
        <v>0.23732597201200001</v>
      </c>
      <c r="U5" s="32">
        <v>0.20656282747499999</v>
      </c>
      <c r="V5" s="32">
        <v>0.24195274392800001</v>
      </c>
      <c r="W5" s="32">
        <v>0.21736340153299999</v>
      </c>
      <c r="X5" s="32">
        <v>1.0724200797E-2</v>
      </c>
      <c r="Y5" s="32">
        <v>0</v>
      </c>
      <c r="Z5" s="32">
        <v>1.0051852819399999E-2</v>
      </c>
      <c r="AA5" s="32">
        <v>0</v>
      </c>
      <c r="AB5" s="32">
        <v>27.2180750343</v>
      </c>
      <c r="AC5" s="32">
        <v>2.78238784812</v>
      </c>
      <c r="AD5" s="32">
        <v>30.2424156264</v>
      </c>
      <c r="AE5" s="32">
        <v>0</v>
      </c>
      <c r="AF5" s="32">
        <v>0.84379886450899999</v>
      </c>
      <c r="AG5" s="32">
        <v>0</v>
      </c>
      <c r="AH5" s="32">
        <v>7.8028282775799997</v>
      </c>
      <c r="AI5" s="32">
        <v>1.90450316088E-3</v>
      </c>
      <c r="AJ5" s="32">
        <v>5.9840473552800002E-4</v>
      </c>
      <c r="AK5" s="32">
        <v>2.3334524931499998</v>
      </c>
      <c r="AL5" s="32">
        <v>8.3235745740900004E-4</v>
      </c>
      <c r="AM5" s="32">
        <v>0</v>
      </c>
      <c r="AN5" s="32">
        <v>1.1093492507E-4</v>
      </c>
      <c r="AO5" s="32">
        <v>3.90621405006</v>
      </c>
      <c r="AP5" s="32">
        <v>3.5946488786700002</v>
      </c>
      <c r="AQ5" s="32">
        <v>0.31156517138200002</v>
      </c>
      <c r="AR5" s="32">
        <v>0.41477176099700003</v>
      </c>
      <c r="AS5" s="32">
        <v>0</v>
      </c>
      <c r="AT5" s="32">
        <v>0</v>
      </c>
      <c r="AU5" s="32">
        <v>0.20208497715500001</v>
      </c>
      <c r="AV5" s="32">
        <v>0</v>
      </c>
      <c r="AW5" s="32">
        <v>0.20841987025799999</v>
      </c>
      <c r="AX5" s="32">
        <v>0</v>
      </c>
      <c r="AY5" s="32">
        <v>3.8035659760700001E-3</v>
      </c>
      <c r="AZ5" s="32">
        <v>0.83367207350200001</v>
      </c>
      <c r="BA5" s="32">
        <v>8.1084530718700005E-4</v>
      </c>
      <c r="BB5" s="32">
        <v>8.9489850471500005E-3</v>
      </c>
      <c r="BC5" s="32">
        <v>1.16760969372E-5</v>
      </c>
      <c r="BD5" s="32">
        <v>11.740231507400001</v>
      </c>
      <c r="BE5" s="32">
        <v>0</v>
      </c>
      <c r="BF5" s="32">
        <v>1.30158448387E-2</v>
      </c>
      <c r="BG5" s="32">
        <v>2.0215742582799998</v>
      </c>
      <c r="BH5" s="32">
        <v>0</v>
      </c>
      <c r="BI5" s="32">
        <v>1.93302101997</v>
      </c>
      <c r="BJ5" s="32">
        <v>14.1015656123</v>
      </c>
      <c r="BK5" s="32">
        <v>2.2970579870700001</v>
      </c>
    </row>
    <row r="6" spans="1:63" x14ac:dyDescent="0.25">
      <c r="A6" s="7" t="s">
        <v>122</v>
      </c>
      <c r="B6" s="32">
        <v>106989.539981867</v>
      </c>
      <c r="C6" s="32">
        <v>4222.8917398154399</v>
      </c>
      <c r="D6" s="32">
        <v>14916.5382026485</v>
      </c>
      <c r="E6" s="32">
        <v>33548.672238156003</v>
      </c>
      <c r="F6" s="32">
        <v>12396.4993539512</v>
      </c>
      <c r="G6" s="32">
        <v>8992.22509987175</v>
      </c>
      <c r="H6" s="32">
        <v>37270.600210748496</v>
      </c>
      <c r="J6" t="s">
        <v>122</v>
      </c>
      <c r="K6" s="32">
        <v>597.35256178199995</v>
      </c>
      <c r="L6" s="32">
        <v>499.20151284600001</v>
      </c>
      <c r="M6" s="32">
        <v>393.99244681099998</v>
      </c>
      <c r="N6" s="32">
        <v>1160.7080948299999</v>
      </c>
      <c r="O6" s="32">
        <v>37746.099920100001</v>
      </c>
      <c r="P6" s="32">
        <v>58162.4040102</v>
      </c>
      <c r="Q6" s="32">
        <v>1577.8529681699999</v>
      </c>
      <c r="R6" s="32">
        <v>720.426300545</v>
      </c>
      <c r="S6" s="32">
        <v>851.07979536699997</v>
      </c>
      <c r="T6" s="32">
        <v>617.76162961199998</v>
      </c>
      <c r="U6" s="32">
        <v>420.50589108299999</v>
      </c>
      <c r="V6" s="32">
        <v>39.167102189700003</v>
      </c>
      <c r="W6" s="32">
        <v>172.28781032500001</v>
      </c>
      <c r="X6" s="32">
        <v>12.327492124500001</v>
      </c>
      <c r="Y6" s="32">
        <v>264.91858132599998</v>
      </c>
      <c r="Z6" s="32">
        <v>2433.5735430999998</v>
      </c>
      <c r="AA6" s="32">
        <v>14.285689247500001</v>
      </c>
      <c r="AB6" s="32">
        <v>6862.6655606100003</v>
      </c>
      <c r="AC6" s="32">
        <v>723.34743806400002</v>
      </c>
      <c r="AD6" s="32">
        <v>7625.1801008599996</v>
      </c>
      <c r="AE6" s="32">
        <v>7.2439995833299999</v>
      </c>
      <c r="AF6" s="32">
        <v>801.12675071800004</v>
      </c>
      <c r="AG6" s="32">
        <v>154.44326416300001</v>
      </c>
      <c r="AH6" s="32">
        <v>9593.3695265499991</v>
      </c>
      <c r="AI6" s="32">
        <v>186.62887878399999</v>
      </c>
      <c r="AJ6" s="32">
        <v>30.312163671099999</v>
      </c>
      <c r="AK6" s="32">
        <v>460.62655048300002</v>
      </c>
      <c r="AL6" s="32">
        <v>129.94619741299999</v>
      </c>
      <c r="AM6" s="32">
        <v>9.4798806197199994</v>
      </c>
      <c r="AN6" s="32">
        <v>174.41306734599999</v>
      </c>
      <c r="AO6" s="32">
        <v>21473.797210600002</v>
      </c>
      <c r="AP6" s="32">
        <v>6991.0402580500004</v>
      </c>
      <c r="AQ6" s="32">
        <v>14482.756952600001</v>
      </c>
      <c r="AR6" s="32">
        <v>4450.2268908799997</v>
      </c>
      <c r="AS6" s="32">
        <v>22.131927005000001</v>
      </c>
      <c r="AT6" s="32">
        <v>3.5366624227700001</v>
      </c>
      <c r="AU6" s="32">
        <v>2017.9026053099999</v>
      </c>
      <c r="AV6" s="32">
        <v>17.6232345112</v>
      </c>
      <c r="AW6" s="32">
        <v>1057.1161306700001</v>
      </c>
      <c r="AX6" s="32">
        <v>5.1068845935500002</v>
      </c>
      <c r="AY6" s="32">
        <v>10.452348197999999</v>
      </c>
      <c r="AZ6" s="32">
        <v>1941.90799451</v>
      </c>
      <c r="BA6" s="32">
        <v>631.41259699</v>
      </c>
      <c r="BB6" s="32">
        <v>127.826473983</v>
      </c>
      <c r="BC6" s="32">
        <v>10.9851462491</v>
      </c>
      <c r="BD6" s="32">
        <v>3721.0471972099999</v>
      </c>
      <c r="BE6" s="32">
        <v>43.530023137500002</v>
      </c>
      <c r="BF6" s="32">
        <v>43.369394123600003</v>
      </c>
      <c r="BG6" s="32">
        <v>2588.8216741699998</v>
      </c>
      <c r="BH6" s="32">
        <v>1.02923000169</v>
      </c>
      <c r="BI6" s="32">
        <v>3772.9100211999998</v>
      </c>
      <c r="BJ6" s="32">
        <v>19028.887193499999</v>
      </c>
      <c r="BK6" s="32">
        <v>1990.2496938300001</v>
      </c>
    </row>
    <row r="7" spans="1:63" x14ac:dyDescent="0.25">
      <c r="A7" s="7" t="s">
        <v>123</v>
      </c>
      <c r="B7" s="32">
        <v>1018511.74448151</v>
      </c>
      <c r="C7" s="32">
        <v>85957.317414945894</v>
      </c>
      <c r="D7" s="32">
        <v>106105.574076427</v>
      </c>
      <c r="E7" s="32">
        <v>238298.600592909</v>
      </c>
      <c r="F7" s="32">
        <v>95657.660018007606</v>
      </c>
      <c r="G7" s="32">
        <v>19848.257164888601</v>
      </c>
      <c r="H7" s="32">
        <v>300687.11173613701</v>
      </c>
      <c r="J7" t="s">
        <v>123</v>
      </c>
      <c r="K7" s="32">
        <v>10350.586520000001</v>
      </c>
      <c r="L7" s="32">
        <v>8693.5048663699999</v>
      </c>
      <c r="M7" s="32">
        <v>7784.7506303999999</v>
      </c>
      <c r="N7" s="32">
        <v>15475.8628059</v>
      </c>
      <c r="O7" s="32">
        <v>612558.34471700003</v>
      </c>
      <c r="P7" s="32">
        <v>929734.12098300003</v>
      </c>
      <c r="Q7" s="32">
        <v>18501.4577254</v>
      </c>
      <c r="R7" s="32">
        <v>9369.6599683900004</v>
      </c>
      <c r="S7" s="32">
        <v>11598.938607300001</v>
      </c>
      <c r="T7" s="32">
        <v>10370.7322644</v>
      </c>
      <c r="U7" s="32">
        <v>6707.6448197999998</v>
      </c>
      <c r="V7" s="32">
        <v>584.75016848799999</v>
      </c>
      <c r="W7" s="32">
        <v>1922.60492645</v>
      </c>
      <c r="X7" s="32">
        <v>308.21074290199999</v>
      </c>
      <c r="Y7" s="32">
        <v>5436.9521859400002</v>
      </c>
      <c r="Z7" s="32">
        <v>85610.641701500004</v>
      </c>
      <c r="AA7" s="32">
        <v>10763.6020156</v>
      </c>
      <c r="AB7" s="32">
        <v>83752.141393700003</v>
      </c>
      <c r="AC7" s="32">
        <v>8722.8550216299991</v>
      </c>
      <c r="AD7" s="32">
        <v>93059.746583800006</v>
      </c>
      <c r="AE7" s="32">
        <v>208.166285719</v>
      </c>
      <c r="AF7" s="32">
        <v>10870.611508600001</v>
      </c>
      <c r="AG7" s="32">
        <v>1058.7395221500001</v>
      </c>
      <c r="AH7" s="32">
        <v>151361.97247199999</v>
      </c>
      <c r="AI7" s="32">
        <v>1321.21854682</v>
      </c>
      <c r="AJ7" s="32">
        <v>286.55424858200001</v>
      </c>
      <c r="AK7" s="32">
        <v>7379.7396043799999</v>
      </c>
      <c r="AL7" s="32">
        <v>960.13955731199997</v>
      </c>
      <c r="AM7" s="32">
        <v>116.496995541</v>
      </c>
      <c r="AN7" s="32">
        <v>1743.64102746</v>
      </c>
      <c r="AO7" s="32">
        <v>193847.308728</v>
      </c>
      <c r="AP7" s="32">
        <v>85797.952392100007</v>
      </c>
      <c r="AQ7" s="32">
        <v>108049.356336</v>
      </c>
      <c r="AR7" s="32">
        <v>45885.5741662</v>
      </c>
      <c r="AS7" s="32">
        <v>139.89338029199999</v>
      </c>
      <c r="AT7" s="32">
        <v>27.6671538881</v>
      </c>
      <c r="AU7" s="32">
        <v>16798.576277200002</v>
      </c>
      <c r="AV7" s="32">
        <v>116.995028467</v>
      </c>
      <c r="AW7" s="32">
        <v>18484.795295299999</v>
      </c>
      <c r="AX7" s="32">
        <v>80.687437622999994</v>
      </c>
      <c r="AY7" s="32">
        <v>134.14973935899999</v>
      </c>
      <c r="AZ7" s="32">
        <v>30579.637150099999</v>
      </c>
      <c r="BA7" s="32">
        <v>4715.8799384900003</v>
      </c>
      <c r="BB7" s="32">
        <v>1818.85173201</v>
      </c>
      <c r="BC7" s="32">
        <v>75.719674487600003</v>
      </c>
      <c r="BD7" s="32">
        <v>17208.853589099999</v>
      </c>
      <c r="BE7" s="32">
        <v>184.31855685400001</v>
      </c>
      <c r="BF7" s="32">
        <v>1034.7635091899999</v>
      </c>
      <c r="BG7" s="32">
        <v>35005.542455800001</v>
      </c>
      <c r="BH7" s="32">
        <v>17.827446688799998</v>
      </c>
      <c r="BI7" s="32">
        <v>63509.832280100003</v>
      </c>
      <c r="BJ7" s="32">
        <v>280133.68047299999</v>
      </c>
      <c r="BK7" s="32">
        <v>23090.268931999999</v>
      </c>
    </row>
    <row r="8" spans="1:63" x14ac:dyDescent="0.25">
      <c r="A8" s="7" t="s">
        <v>72</v>
      </c>
      <c r="B8" s="32">
        <v>1302134.7408177401</v>
      </c>
      <c r="C8" s="32">
        <v>107100.24688309401</v>
      </c>
      <c r="D8" s="32">
        <v>222884.97624569401</v>
      </c>
      <c r="E8" s="32">
        <v>348753.23231167498</v>
      </c>
      <c r="F8" s="32">
        <v>101811.83120741601</v>
      </c>
      <c r="G8" s="32">
        <v>24556.391941560902</v>
      </c>
      <c r="H8" s="32">
        <v>387702.24067770003</v>
      </c>
      <c r="J8" t="s">
        <v>72</v>
      </c>
      <c r="K8" s="32">
        <v>8947.2729004100001</v>
      </c>
      <c r="L8" s="32">
        <v>7294.6468054799998</v>
      </c>
      <c r="M8" s="32">
        <v>6604.8983589199997</v>
      </c>
      <c r="N8" s="32">
        <v>13130.4618933</v>
      </c>
      <c r="O8" s="32">
        <v>575876.57616000006</v>
      </c>
      <c r="P8" s="32">
        <v>1280890.93184</v>
      </c>
      <c r="Q8" s="32">
        <v>16862.650453300001</v>
      </c>
      <c r="R8" s="32">
        <v>8800.3417795200003</v>
      </c>
      <c r="S8" s="32">
        <v>13214.9603995</v>
      </c>
      <c r="T8" s="32">
        <v>8543.0056042899996</v>
      </c>
      <c r="U8" s="32">
        <v>6207.6727731600004</v>
      </c>
      <c r="V8" s="32">
        <v>1388.57359965</v>
      </c>
      <c r="W8" s="32">
        <v>2737.8092743399998</v>
      </c>
      <c r="X8" s="32">
        <v>303.45161371699999</v>
      </c>
      <c r="Y8" s="32">
        <v>9219.7934383800002</v>
      </c>
      <c r="Z8" s="32">
        <v>106708.140054</v>
      </c>
      <c r="AA8" s="32">
        <v>18781.512478199998</v>
      </c>
      <c r="AB8" s="32">
        <v>197041.64303199999</v>
      </c>
      <c r="AC8" s="32">
        <v>20509.308618399999</v>
      </c>
      <c r="AD8" s="32">
        <v>218939.52525000001</v>
      </c>
      <c r="AE8" s="32">
        <v>398.99672792199999</v>
      </c>
      <c r="AF8" s="32">
        <v>13074.7984937</v>
      </c>
      <c r="AG8" s="32">
        <v>1975.36231529</v>
      </c>
      <c r="AH8" s="32">
        <v>236974.71511200001</v>
      </c>
      <c r="AI8" s="32">
        <v>2496.6379189499999</v>
      </c>
      <c r="AJ8" s="32">
        <v>249.46115709599999</v>
      </c>
      <c r="AK8" s="32">
        <v>11503.4516907</v>
      </c>
      <c r="AL8" s="32">
        <v>1975.6400138900001</v>
      </c>
      <c r="AM8" s="32">
        <v>158.776308581</v>
      </c>
      <c r="AN8" s="32">
        <v>1347.7101356400001</v>
      </c>
      <c r="AO8" s="32">
        <v>293956.55480099999</v>
      </c>
      <c r="AP8" s="32">
        <v>93001.629841100003</v>
      </c>
      <c r="AQ8" s="32">
        <v>200954.92496</v>
      </c>
      <c r="AR8" s="32">
        <v>54940.9682656</v>
      </c>
      <c r="AS8" s="32">
        <v>212.05614984799999</v>
      </c>
      <c r="AT8" s="32">
        <v>62.573174821000002</v>
      </c>
      <c r="AU8" s="32">
        <v>27090.6384607</v>
      </c>
      <c r="AV8" s="32">
        <v>115.00204941699999</v>
      </c>
      <c r="AW8" s="32">
        <v>12472.7098221</v>
      </c>
      <c r="AX8" s="32">
        <v>71.758573609600006</v>
      </c>
      <c r="AY8" s="32">
        <v>181.10515154000001</v>
      </c>
      <c r="AZ8" s="32">
        <v>23570.292163099999</v>
      </c>
      <c r="BA8" s="32">
        <v>6628.1207603700004</v>
      </c>
      <c r="BB8" s="32">
        <v>2805.8125702000002</v>
      </c>
      <c r="BC8" s="32">
        <v>142.822559125</v>
      </c>
      <c r="BD8" s="32">
        <v>24277.871007099999</v>
      </c>
      <c r="BE8" s="32">
        <v>168.710858976</v>
      </c>
      <c r="BF8" s="32">
        <v>1574.8644098</v>
      </c>
      <c r="BG8" s="32">
        <v>50443.010925399998</v>
      </c>
      <c r="BH8" s="32">
        <v>37.975697843299997</v>
      </c>
      <c r="BI8" s="32">
        <v>76204.771289299999</v>
      </c>
      <c r="BJ8" s="32">
        <v>382585.29464199999</v>
      </c>
      <c r="BK8" s="32">
        <v>36927.865845300003</v>
      </c>
    </row>
    <row r="9" spans="1:63" x14ac:dyDescent="0.25">
      <c r="A9" s="7" t="s">
        <v>124</v>
      </c>
      <c r="B9" s="32">
        <v>157419.52945002401</v>
      </c>
      <c r="C9" s="32">
        <v>66937.043257939702</v>
      </c>
      <c r="D9" s="32">
        <v>44186.155520186097</v>
      </c>
      <c r="E9" s="32">
        <v>102218.294476956</v>
      </c>
      <c r="F9" s="32">
        <v>19597.962690085798</v>
      </c>
      <c r="G9" s="32">
        <v>2868.9358308032201</v>
      </c>
      <c r="H9" s="32">
        <v>75295.116902190697</v>
      </c>
      <c r="J9" t="s">
        <v>124</v>
      </c>
      <c r="K9" s="32">
        <v>1427.42811039</v>
      </c>
      <c r="L9" s="32">
        <v>978.74850114699996</v>
      </c>
      <c r="M9" s="32">
        <v>1255.90380888</v>
      </c>
      <c r="N9" s="32">
        <v>2493.8704192</v>
      </c>
      <c r="O9" s="32">
        <v>84130.270531400005</v>
      </c>
      <c r="P9" s="32">
        <v>111543.25413</v>
      </c>
      <c r="Q9" s="32">
        <v>2632.2657139500002</v>
      </c>
      <c r="R9" s="32">
        <v>1406.02795438</v>
      </c>
      <c r="S9" s="32">
        <v>1229.7336985100001</v>
      </c>
      <c r="T9" s="32">
        <v>1196.06414829</v>
      </c>
      <c r="U9" s="32">
        <v>1056.53345771</v>
      </c>
      <c r="V9" s="32">
        <v>250.47904980800001</v>
      </c>
      <c r="W9" s="32">
        <v>473.80036146999998</v>
      </c>
      <c r="X9" s="32">
        <v>149.38669607599999</v>
      </c>
      <c r="Y9" s="32">
        <v>1222.7123473199999</v>
      </c>
      <c r="Z9" s="32">
        <v>64457.601657899999</v>
      </c>
      <c r="AA9" s="32">
        <v>20822.968661300001</v>
      </c>
      <c r="AB9" s="32">
        <v>31944.928667699998</v>
      </c>
      <c r="AC9" s="32">
        <v>3299.2592800799998</v>
      </c>
      <c r="AD9" s="32">
        <v>35494.666997599998</v>
      </c>
      <c r="AE9" s="32">
        <v>166.58496873300001</v>
      </c>
      <c r="AF9" s="32">
        <v>3165.9253429800001</v>
      </c>
      <c r="AG9" s="32">
        <v>408.72855128800001</v>
      </c>
      <c r="AH9" s="32">
        <v>35142.204842500003</v>
      </c>
      <c r="AI9" s="32">
        <v>312.732456114</v>
      </c>
      <c r="AJ9" s="32">
        <v>57.827607048200001</v>
      </c>
      <c r="AK9" s="32">
        <v>2262.45117269</v>
      </c>
      <c r="AL9" s="32">
        <v>315.71283784500002</v>
      </c>
      <c r="AM9" s="32">
        <v>23.997298566400001</v>
      </c>
      <c r="AN9" s="32">
        <v>171.20920088</v>
      </c>
      <c r="AO9" s="32">
        <v>68221.866997100005</v>
      </c>
      <c r="AP9" s="32">
        <v>12011.9950967</v>
      </c>
      <c r="AQ9" s="32">
        <v>56209.871900400001</v>
      </c>
      <c r="AR9" s="32">
        <v>7451.7415025600003</v>
      </c>
      <c r="AS9" s="32">
        <v>28.568337659899999</v>
      </c>
      <c r="AT9" s="32">
        <v>8.3524373749599992</v>
      </c>
      <c r="AU9" s="32">
        <v>3949.18702029</v>
      </c>
      <c r="AV9" s="32">
        <v>30.869439860699998</v>
      </c>
      <c r="AW9" s="32">
        <v>877.54216780499996</v>
      </c>
      <c r="AX9" s="32">
        <v>7.8899772372800001</v>
      </c>
      <c r="AY9" s="32">
        <v>23.115332374299999</v>
      </c>
      <c r="AZ9" s="32">
        <v>2080.54574976</v>
      </c>
      <c r="BA9" s="32">
        <v>1235.85153006</v>
      </c>
      <c r="BB9" s="32">
        <v>194.141339308</v>
      </c>
      <c r="BC9" s="32">
        <v>26.909876816699999</v>
      </c>
      <c r="BD9" s="32">
        <v>2412.5659784899999</v>
      </c>
      <c r="BE9" s="32">
        <v>6.9524360962799996</v>
      </c>
      <c r="BF9" s="32">
        <v>385.05798151400001</v>
      </c>
      <c r="BG9" s="32">
        <v>6427.2359709499997</v>
      </c>
      <c r="BH9" s="32">
        <v>8.7597002057999998</v>
      </c>
      <c r="BI9" s="32">
        <v>13012.688566299999</v>
      </c>
      <c r="BJ9" s="32">
        <v>62720.435897399999</v>
      </c>
      <c r="BK9" s="32">
        <v>4859.0135309799998</v>
      </c>
    </row>
    <row r="10" spans="1:63" x14ac:dyDescent="0.25">
      <c r="A10" s="7" t="s">
        <v>125</v>
      </c>
      <c r="B10" s="32">
        <v>175797.148320423</v>
      </c>
      <c r="C10" s="32">
        <v>115370.257683741</v>
      </c>
      <c r="D10" s="32">
        <v>80854.630330336397</v>
      </c>
      <c r="E10" s="32">
        <v>228355.326253476</v>
      </c>
      <c r="F10" s="32">
        <v>33487.722163524399</v>
      </c>
      <c r="G10" s="32">
        <v>11236.249813935199</v>
      </c>
      <c r="H10" s="32">
        <v>106006.565735695</v>
      </c>
      <c r="J10" t="s">
        <v>125</v>
      </c>
      <c r="K10" s="32">
        <v>1499.83440163</v>
      </c>
      <c r="L10" s="32">
        <v>985.05170109899996</v>
      </c>
      <c r="M10" s="32">
        <v>1383.37700015</v>
      </c>
      <c r="N10" s="32">
        <v>2040.2408322599999</v>
      </c>
      <c r="O10" s="32">
        <v>40686.219794199998</v>
      </c>
      <c r="P10" s="32">
        <v>79988.888724999997</v>
      </c>
      <c r="Q10" s="32">
        <v>2473.7578944299999</v>
      </c>
      <c r="R10" s="32">
        <v>1092.22342761</v>
      </c>
      <c r="S10" s="32">
        <v>1068.4165174699999</v>
      </c>
      <c r="T10" s="32">
        <v>1202.7843371399999</v>
      </c>
      <c r="U10" s="32">
        <v>1118.4600716</v>
      </c>
      <c r="V10" s="32">
        <v>292.93765042400003</v>
      </c>
      <c r="W10" s="32">
        <v>456.35289250800002</v>
      </c>
      <c r="X10" s="32">
        <v>186.44445827499999</v>
      </c>
      <c r="Y10" s="32">
        <v>1136.03934809</v>
      </c>
      <c r="Z10" s="32">
        <v>70913.144799600006</v>
      </c>
      <c r="AA10" s="32">
        <v>43560.4666</v>
      </c>
      <c r="AB10" s="32">
        <v>35170.105959</v>
      </c>
      <c r="AC10" s="32">
        <v>3615.2071224699998</v>
      </c>
      <c r="AD10" s="32">
        <v>39078.2507319</v>
      </c>
      <c r="AE10" s="32">
        <v>198.00709386700001</v>
      </c>
      <c r="AF10" s="32">
        <v>3270.2464796899999</v>
      </c>
      <c r="AG10" s="32">
        <v>581.46012930100005</v>
      </c>
      <c r="AH10" s="32">
        <v>30796.978448999998</v>
      </c>
      <c r="AI10" s="32">
        <v>658.24768310800005</v>
      </c>
      <c r="AJ10" s="32">
        <v>35.437344753300003</v>
      </c>
      <c r="AK10" s="32">
        <v>2558.5503994199998</v>
      </c>
      <c r="AL10" s="32">
        <v>450.12558022899998</v>
      </c>
      <c r="AM10" s="32">
        <v>25.041399053100001</v>
      </c>
      <c r="AN10" s="32">
        <v>187.26162249199999</v>
      </c>
      <c r="AO10" s="32">
        <v>119170.439728</v>
      </c>
      <c r="AP10" s="32">
        <v>14676.754405</v>
      </c>
      <c r="AQ10" s="32">
        <v>104493.685323</v>
      </c>
      <c r="AR10" s="32">
        <v>10445.0674824</v>
      </c>
      <c r="AS10" s="32">
        <v>17.096081945800002</v>
      </c>
      <c r="AT10" s="32">
        <v>11.948254435400001</v>
      </c>
      <c r="AU10" s="32">
        <v>6184.9970634399997</v>
      </c>
      <c r="AV10" s="32">
        <v>14.9759727068</v>
      </c>
      <c r="AW10" s="32">
        <v>530.64159868199999</v>
      </c>
      <c r="AX10" s="32">
        <v>8.2694233260000001</v>
      </c>
      <c r="AY10" s="32">
        <v>16.961187409400001</v>
      </c>
      <c r="AZ10" s="32">
        <v>1509.6091227300001</v>
      </c>
      <c r="BA10" s="32">
        <v>1703.8627162</v>
      </c>
      <c r="BB10" s="32">
        <v>146.56621306599999</v>
      </c>
      <c r="BC10" s="32">
        <v>41.991898455099999</v>
      </c>
      <c r="BD10" s="32">
        <v>5383.7804743200004</v>
      </c>
      <c r="BE10" s="32">
        <v>45.70806486</v>
      </c>
      <c r="BF10" s="32">
        <v>411.33915679799998</v>
      </c>
      <c r="BG10" s="32">
        <v>5236.9639094100003</v>
      </c>
      <c r="BH10" s="32">
        <v>10.3982132729</v>
      </c>
      <c r="BI10" s="32">
        <v>11693.5994436</v>
      </c>
      <c r="BJ10" s="32">
        <v>58466.973195999999</v>
      </c>
      <c r="BK10" s="32">
        <v>4086.16362252</v>
      </c>
    </row>
    <row r="11" spans="1:63" x14ac:dyDescent="0.25">
      <c r="A11" s="7" t="s">
        <v>126</v>
      </c>
      <c r="B11" s="32">
        <v>464689.94723020302</v>
      </c>
      <c r="C11" s="32">
        <v>141854.76198006701</v>
      </c>
      <c r="D11" s="32">
        <v>176384.31134177101</v>
      </c>
      <c r="E11" s="32">
        <v>644316.81417499203</v>
      </c>
      <c r="F11" s="32">
        <v>121094.692302832</v>
      </c>
      <c r="G11" s="32">
        <v>10660.7238341578</v>
      </c>
      <c r="H11" s="32">
        <v>225451.65682771499</v>
      </c>
      <c r="J11" t="s">
        <v>126</v>
      </c>
      <c r="K11" s="32">
        <v>1302.2569232999999</v>
      </c>
      <c r="L11" s="32">
        <v>813.02030219400001</v>
      </c>
      <c r="M11" s="32">
        <v>1307.46777707</v>
      </c>
      <c r="N11" s="32">
        <v>2130.1201904099999</v>
      </c>
      <c r="O11" s="32">
        <v>27063.807499499999</v>
      </c>
      <c r="P11" s="32">
        <v>62002.316596500001</v>
      </c>
      <c r="Q11" s="32">
        <v>2204.4695448699999</v>
      </c>
      <c r="R11" s="32">
        <v>975.07720780199998</v>
      </c>
      <c r="S11" s="32">
        <v>929.84762843299995</v>
      </c>
      <c r="T11" s="32">
        <v>1134.4775904600001</v>
      </c>
      <c r="U11" s="32">
        <v>1017.56795542</v>
      </c>
      <c r="V11" s="32">
        <v>158.92513853299999</v>
      </c>
      <c r="W11" s="32">
        <v>395.406207091</v>
      </c>
      <c r="X11" s="32">
        <v>186.804436383</v>
      </c>
      <c r="Y11" s="32">
        <v>920.74626101599995</v>
      </c>
      <c r="Z11" s="32">
        <v>41306.322892800003</v>
      </c>
      <c r="AA11" s="32">
        <v>14319.816627800001</v>
      </c>
      <c r="AB11" s="32">
        <v>20687.926215</v>
      </c>
      <c r="AC11" s="32">
        <v>2139.9869627500002</v>
      </c>
      <c r="AD11" s="32">
        <v>22986.8383163</v>
      </c>
      <c r="AE11" s="32">
        <v>187.57039405399999</v>
      </c>
      <c r="AF11" s="32">
        <v>3129.012131</v>
      </c>
      <c r="AG11" s="32">
        <v>498.73134553599999</v>
      </c>
      <c r="AH11" s="32">
        <v>28577.004333600002</v>
      </c>
      <c r="AI11" s="32">
        <v>694.27168295299998</v>
      </c>
      <c r="AJ11" s="32">
        <v>37.311740714400003</v>
      </c>
      <c r="AK11" s="32">
        <v>1185.1096396</v>
      </c>
      <c r="AL11" s="32">
        <v>418.13707788400001</v>
      </c>
      <c r="AM11" s="32">
        <v>27.693836097399998</v>
      </c>
      <c r="AN11" s="32">
        <v>188.23685687</v>
      </c>
      <c r="AO11" s="32">
        <v>76675.814190300007</v>
      </c>
      <c r="AP11" s="32">
        <v>13420.0895299</v>
      </c>
      <c r="AQ11" s="32">
        <v>63255.724660400003</v>
      </c>
      <c r="AR11" s="32">
        <v>10385.702402499999</v>
      </c>
      <c r="AS11" s="32">
        <v>32.338172368400002</v>
      </c>
      <c r="AT11" s="32">
        <v>11.5651817435</v>
      </c>
      <c r="AU11" s="32">
        <v>6097.8905548499997</v>
      </c>
      <c r="AV11" s="32">
        <v>19.1294507735</v>
      </c>
      <c r="AW11" s="32">
        <v>797.33307627399995</v>
      </c>
      <c r="AX11" s="32">
        <v>8.8818342455000003</v>
      </c>
      <c r="AY11" s="32">
        <v>21.342299861699999</v>
      </c>
      <c r="AZ11" s="32">
        <v>1678.9465813500001</v>
      </c>
      <c r="BA11" s="32">
        <v>1519.4547523399999</v>
      </c>
      <c r="BB11" s="32">
        <v>148.988606624</v>
      </c>
      <c r="BC11" s="32">
        <v>38.025260228100002</v>
      </c>
      <c r="BD11" s="32">
        <v>1500.73051384</v>
      </c>
      <c r="BE11" s="32">
        <v>3.6148424852700001</v>
      </c>
      <c r="BF11" s="32">
        <v>383.09784540099997</v>
      </c>
      <c r="BG11" s="32">
        <v>4768.4317309099997</v>
      </c>
      <c r="BH11" s="32">
        <v>5.0136833695399998</v>
      </c>
      <c r="BI11" s="32">
        <v>11769.7998625</v>
      </c>
      <c r="BJ11" s="32">
        <v>54399.506168</v>
      </c>
      <c r="BK11" s="32">
        <v>3443.5267720500001</v>
      </c>
    </row>
    <row r="12" spans="1:63" x14ac:dyDescent="0.25">
      <c r="A12" s="7" t="s">
        <v>73</v>
      </c>
      <c r="B12" s="32">
        <v>543612.53189456195</v>
      </c>
      <c r="C12" s="32">
        <v>25700.1248581211</v>
      </c>
      <c r="D12" s="32">
        <v>101066.155844362</v>
      </c>
      <c r="E12" s="32">
        <v>111162.605737773</v>
      </c>
      <c r="F12" s="32">
        <v>54365.1571197144</v>
      </c>
      <c r="G12" s="32">
        <v>13060.852397774799</v>
      </c>
      <c r="H12" s="32">
        <v>144658.03035968699</v>
      </c>
      <c r="J12" t="s">
        <v>73</v>
      </c>
      <c r="K12" s="32">
        <v>1892.5761056900001</v>
      </c>
      <c r="L12" s="32">
        <v>1589.1762965</v>
      </c>
      <c r="M12" s="32">
        <v>1440.76920943</v>
      </c>
      <c r="N12" s="32">
        <v>2627.5519172999998</v>
      </c>
      <c r="O12" s="32">
        <v>223200.71419200001</v>
      </c>
      <c r="P12" s="32">
        <v>287982.71606300003</v>
      </c>
      <c r="Q12" s="32">
        <v>2911.9183002300001</v>
      </c>
      <c r="R12" s="32">
        <v>2503.6974419399999</v>
      </c>
      <c r="S12" s="32">
        <v>2886.1878475499998</v>
      </c>
      <c r="T12" s="32">
        <v>1884.3573824099999</v>
      </c>
      <c r="U12" s="32">
        <v>1260.60759437</v>
      </c>
      <c r="V12" s="32">
        <v>266.07451952999998</v>
      </c>
      <c r="W12" s="32">
        <v>431.08135606299999</v>
      </c>
      <c r="X12" s="32">
        <v>51.791551910599999</v>
      </c>
      <c r="Y12" s="32">
        <v>1548.4533346600001</v>
      </c>
      <c r="Z12" s="32">
        <v>14718.052022</v>
      </c>
      <c r="AA12" s="32">
        <v>523.24431896500005</v>
      </c>
      <c r="AB12" s="32">
        <v>41202.80053</v>
      </c>
      <c r="AC12" s="32">
        <v>4312.5013006199997</v>
      </c>
      <c r="AD12" s="32">
        <v>45781.376350099999</v>
      </c>
      <c r="AE12" s="32">
        <v>57.882165908799998</v>
      </c>
      <c r="AF12" s="32">
        <v>2263.2395037000001</v>
      </c>
      <c r="AG12" s="32">
        <v>185.673687616</v>
      </c>
      <c r="AH12" s="32">
        <v>44475.635057</v>
      </c>
      <c r="AI12" s="32">
        <v>184.04480343</v>
      </c>
      <c r="AJ12" s="32">
        <v>341.29428275399999</v>
      </c>
      <c r="AK12" s="32">
        <v>2780.16479329</v>
      </c>
      <c r="AL12" s="32">
        <v>141.546941914</v>
      </c>
      <c r="AM12" s="32">
        <v>107.472404306</v>
      </c>
      <c r="AN12" s="32">
        <v>441.66554517499998</v>
      </c>
      <c r="AO12" s="32">
        <v>37397.361445000002</v>
      </c>
      <c r="AP12" s="32">
        <v>23004.354289899999</v>
      </c>
      <c r="AQ12" s="32">
        <v>14393.0071551</v>
      </c>
      <c r="AR12" s="32">
        <v>10659.527199</v>
      </c>
      <c r="AS12" s="32">
        <v>20.869832283400001</v>
      </c>
      <c r="AT12" s="32">
        <v>9.3728798425900006</v>
      </c>
      <c r="AU12" s="32">
        <v>3736.9655781299998</v>
      </c>
      <c r="AV12" s="32">
        <v>255.86410588800001</v>
      </c>
      <c r="AW12" s="32">
        <v>4565.2585327099996</v>
      </c>
      <c r="AX12" s="32">
        <v>16.922440406300002</v>
      </c>
      <c r="AY12" s="32">
        <v>115.282989798</v>
      </c>
      <c r="AZ12" s="32">
        <v>8830.1490148100002</v>
      </c>
      <c r="BA12" s="32">
        <v>646.18270033099998</v>
      </c>
      <c r="BB12" s="32">
        <v>619.23029304900001</v>
      </c>
      <c r="BC12" s="32">
        <v>11.267169210200001</v>
      </c>
      <c r="BD12" s="32">
        <v>6662.3085134800003</v>
      </c>
      <c r="BE12" s="32">
        <v>24.086181892300001</v>
      </c>
      <c r="BF12" s="32">
        <v>269.57318315399999</v>
      </c>
      <c r="BG12" s="32">
        <v>11509.310166499999</v>
      </c>
      <c r="BH12" s="32">
        <v>5.2582554217700004</v>
      </c>
      <c r="BI12" s="32">
        <v>14800.0204197</v>
      </c>
      <c r="BJ12" s="32">
        <v>74973.477450100007</v>
      </c>
      <c r="BK12" s="32">
        <v>7028.3227755099997</v>
      </c>
    </row>
    <row r="13" spans="1:63" x14ac:dyDescent="0.25">
      <c r="A13" s="7" t="s">
        <v>86</v>
      </c>
      <c r="B13" s="32">
        <v>6287.59800318406</v>
      </c>
      <c r="C13" s="32">
        <v>7.1226133246548198</v>
      </c>
      <c r="D13" s="32">
        <v>603.69547938036203</v>
      </c>
      <c r="E13" s="32">
        <v>2135.9838439671498</v>
      </c>
      <c r="F13" s="32">
        <v>573.64798481176501</v>
      </c>
      <c r="G13" s="32">
        <v>35.382843070869001</v>
      </c>
      <c r="H13" s="32">
        <v>1621.73930863845</v>
      </c>
      <c r="J13" t="s">
        <v>86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</row>
    <row r="14" spans="1:63" x14ac:dyDescent="0.25">
      <c r="A14" s="7" t="s">
        <v>87</v>
      </c>
      <c r="B14" s="32">
        <v>10784.0690527113</v>
      </c>
      <c r="C14" s="32">
        <v>22.844456405775698</v>
      </c>
      <c r="D14" s="32">
        <v>2880.7857662054398</v>
      </c>
      <c r="E14" s="32">
        <v>16634.7358977728</v>
      </c>
      <c r="F14" s="32">
        <v>3606.2220500967401</v>
      </c>
      <c r="G14" s="32">
        <v>358.668493608125</v>
      </c>
      <c r="H14" s="32">
        <v>2250.3809254632101</v>
      </c>
      <c r="J14" t="s">
        <v>244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</row>
    <row r="15" spans="1:63" x14ac:dyDescent="0.25">
      <c r="A15" s="17" t="s">
        <v>88</v>
      </c>
      <c r="B15" s="49">
        <v>6156.7760034862904</v>
      </c>
      <c r="C15" s="49">
        <v>2.9677902271538801</v>
      </c>
      <c r="D15" s="49">
        <v>1162.3180875967701</v>
      </c>
      <c r="E15" s="49">
        <v>718.63470342568303</v>
      </c>
      <c r="F15" s="49">
        <v>213.80560396935701</v>
      </c>
      <c r="G15" s="49">
        <v>48.5598047685287</v>
      </c>
      <c r="H15" s="49">
        <v>1402.0659576969899</v>
      </c>
      <c r="J15" t="s">
        <v>88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</row>
    <row r="16" spans="1:63" x14ac:dyDescent="0.25">
      <c r="A16" s="3" t="s">
        <v>89</v>
      </c>
      <c r="B16" s="32">
        <v>16616.501793380001</v>
      </c>
      <c r="C16" s="32">
        <v>5857.5373262700004</v>
      </c>
      <c r="D16" s="32">
        <v>7313.3462691799896</v>
      </c>
      <c r="E16" s="32">
        <v>1630.3153315300001</v>
      </c>
      <c r="F16" s="32">
        <v>3376.2602763599998</v>
      </c>
      <c r="G16" s="32">
        <v>2010.2908168399999</v>
      </c>
      <c r="H16" s="32">
        <v>32732.89476933</v>
      </c>
      <c r="J16" t="s">
        <v>245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</row>
    <row r="17" spans="1:63" x14ac:dyDescent="0.25">
      <c r="A17" s="3" t="s">
        <v>90</v>
      </c>
      <c r="B17" s="32">
        <v>66665.96181963</v>
      </c>
      <c r="C17" s="32">
        <v>7076.2745615000003</v>
      </c>
      <c r="D17" s="32">
        <v>30972.7354747799</v>
      </c>
      <c r="E17" s="32">
        <v>5263.30631627</v>
      </c>
      <c r="F17" s="32">
        <v>7161.7619072899997</v>
      </c>
      <c r="G17" s="32">
        <v>6910.8404195499897</v>
      </c>
      <c r="H17" s="32">
        <v>86279.534294619894</v>
      </c>
      <c r="J17" t="s">
        <v>246</v>
      </c>
      <c r="K17" s="32">
        <v>601.95096324999997</v>
      </c>
      <c r="L17" s="32">
        <v>415.01944189599999</v>
      </c>
      <c r="M17" s="32">
        <v>659.44974229100001</v>
      </c>
      <c r="N17" s="32">
        <v>1715.1977257599999</v>
      </c>
      <c r="O17" s="32">
        <v>452.89269289100002</v>
      </c>
      <c r="P17" s="32">
        <v>66663.864339000007</v>
      </c>
      <c r="Q17" s="32">
        <v>676.05232545000001</v>
      </c>
      <c r="R17" s="32">
        <v>1236.88200665</v>
      </c>
      <c r="S17" s="32">
        <v>3211.9858272800002</v>
      </c>
      <c r="T17" s="32">
        <v>632.45236345399996</v>
      </c>
      <c r="U17" s="32">
        <v>413.26544629599999</v>
      </c>
      <c r="V17" s="32">
        <v>208.47428077000001</v>
      </c>
      <c r="W17" s="32">
        <v>288.12755977</v>
      </c>
      <c r="X17" s="32">
        <v>17.2940486169</v>
      </c>
      <c r="Y17" s="32">
        <v>2286.3761318799998</v>
      </c>
      <c r="Z17" s="32">
        <v>7076.27405843</v>
      </c>
      <c r="AA17" s="32">
        <v>4275.8163660099999</v>
      </c>
      <c r="AB17" s="32">
        <v>27872.704708699999</v>
      </c>
      <c r="AC17" s="32">
        <v>2888.5992334500002</v>
      </c>
      <c r="AD17" s="32">
        <v>30969.778223000001</v>
      </c>
      <c r="AE17" s="32">
        <v>94.780498275400006</v>
      </c>
      <c r="AF17" s="32">
        <v>1089.35907821</v>
      </c>
      <c r="AG17" s="32">
        <v>28.7057191741</v>
      </c>
      <c r="AH17" s="32">
        <v>58795.2825256</v>
      </c>
      <c r="AI17" s="32">
        <v>20.80897495</v>
      </c>
      <c r="AJ17" s="32">
        <v>144.77423608199999</v>
      </c>
      <c r="AK17" s="32">
        <v>1474.6577469900001</v>
      </c>
      <c r="AL17" s="32">
        <v>19.953069857900001</v>
      </c>
      <c r="AM17" s="32">
        <v>0.78260812711899996</v>
      </c>
      <c r="AN17" s="32">
        <v>126.298183954</v>
      </c>
      <c r="AO17" s="32">
        <v>7161.68300576</v>
      </c>
      <c r="AP17" s="32">
        <v>5263.1555986699996</v>
      </c>
      <c r="AQ17" s="32">
        <v>1898.52740709</v>
      </c>
      <c r="AR17" s="32">
        <v>1896.2152917000001</v>
      </c>
      <c r="AS17" s="32">
        <v>1.63715790715</v>
      </c>
      <c r="AT17" s="32">
        <v>0.62488432723200005</v>
      </c>
      <c r="AU17" s="32">
        <v>400.57811714299999</v>
      </c>
      <c r="AV17" s="32">
        <v>28.399897716600002</v>
      </c>
      <c r="AW17" s="32">
        <v>1015.17851993</v>
      </c>
      <c r="AX17" s="32">
        <v>28.509572122600002</v>
      </c>
      <c r="AY17" s="32">
        <v>13.519037109299999</v>
      </c>
      <c r="AZ17" s="32">
        <v>1719.33037782</v>
      </c>
      <c r="BA17" s="32">
        <v>77.960752462800002</v>
      </c>
      <c r="BB17" s="32">
        <v>159.433145059</v>
      </c>
      <c r="BC17" s="32">
        <v>2.0376734268100001</v>
      </c>
      <c r="BD17" s="32">
        <v>6910.19388901</v>
      </c>
      <c r="BE17" s="32">
        <v>101.707178009</v>
      </c>
      <c r="BF17" s="32">
        <v>2558.5153242299998</v>
      </c>
      <c r="BG17" s="32">
        <v>9390.0615506199993</v>
      </c>
      <c r="BH17" s="32">
        <v>4.35741328783</v>
      </c>
      <c r="BI17" s="32">
        <v>26232.751617900001</v>
      </c>
      <c r="BJ17" s="32">
        <v>86277.461546399994</v>
      </c>
      <c r="BK17" s="32">
        <v>6553.4014543900003</v>
      </c>
    </row>
    <row r="18" spans="1:63" x14ac:dyDescent="0.25">
      <c r="A18" s="3" t="s">
        <v>91</v>
      </c>
      <c r="B18" s="32">
        <v>8091.7732732299901</v>
      </c>
      <c r="C18" s="32">
        <v>2720.8342567599898</v>
      </c>
      <c r="D18" s="32">
        <v>10815.1856967</v>
      </c>
      <c r="E18" s="32">
        <v>937.61169769999901</v>
      </c>
      <c r="F18" s="32">
        <v>1240.65483313</v>
      </c>
      <c r="G18" s="32">
        <v>604.320695889999</v>
      </c>
      <c r="H18" s="32">
        <v>10574.83410984</v>
      </c>
      <c r="J18" t="s">
        <v>247</v>
      </c>
      <c r="K18" s="32">
        <v>56.839906083099997</v>
      </c>
      <c r="L18" s="32">
        <v>47.7202867576</v>
      </c>
      <c r="M18" s="32">
        <v>56.426036415900001</v>
      </c>
      <c r="N18" s="32">
        <v>129.82655331999999</v>
      </c>
      <c r="O18" s="32">
        <v>61.917837618599997</v>
      </c>
      <c r="P18" s="32">
        <v>3657.0456645600002</v>
      </c>
      <c r="Q18" s="32">
        <v>44.527278738100001</v>
      </c>
      <c r="R18" s="32">
        <v>69.887328908699999</v>
      </c>
      <c r="S18" s="32">
        <v>133.674433241</v>
      </c>
      <c r="T18" s="32">
        <v>53.281155320000003</v>
      </c>
      <c r="U18" s="32">
        <v>39.904056040699999</v>
      </c>
      <c r="V18" s="32">
        <v>54.709393369600001</v>
      </c>
      <c r="W18" s="32">
        <v>15.7280891045</v>
      </c>
      <c r="X18" s="32">
        <v>1.1942198068400001</v>
      </c>
      <c r="Y18" s="32">
        <v>105.533832416</v>
      </c>
      <c r="Z18" s="32">
        <v>1355.9459276800001</v>
      </c>
      <c r="AA18" s="32">
        <v>0</v>
      </c>
      <c r="AB18" s="32">
        <v>6371.5955202100004</v>
      </c>
      <c r="AC18" s="32">
        <v>653.28146475100004</v>
      </c>
      <c r="AD18" s="32">
        <v>7079.5863783300001</v>
      </c>
      <c r="AE18" s="32">
        <v>3.94723174722</v>
      </c>
      <c r="AF18" s="32">
        <v>84.026286394699994</v>
      </c>
      <c r="AG18" s="32">
        <v>0.87415694130699995</v>
      </c>
      <c r="AH18" s="32">
        <v>2635.18202488</v>
      </c>
      <c r="AI18" s="32">
        <v>2.2483266048299999</v>
      </c>
      <c r="AJ18" s="32">
        <v>0.867229578311</v>
      </c>
      <c r="AK18" s="32">
        <v>233.26359022700001</v>
      </c>
      <c r="AL18" s="32">
        <v>0.87818643826800002</v>
      </c>
      <c r="AM18" s="32">
        <v>8.1943630350999996E-2</v>
      </c>
      <c r="AN18" s="32">
        <v>2.0730099615799999</v>
      </c>
      <c r="AO18" s="32">
        <v>608.02547573899994</v>
      </c>
      <c r="AP18" s="32">
        <v>490.98951670100001</v>
      </c>
      <c r="AQ18" s="32">
        <v>117.035959038</v>
      </c>
      <c r="AR18" s="32">
        <v>107.700273263</v>
      </c>
      <c r="AS18" s="32">
        <v>2.4857284236400001E-2</v>
      </c>
      <c r="AT18" s="32">
        <v>3.2612977948300002E-2</v>
      </c>
      <c r="AU18" s="32">
        <v>23.799263700299999</v>
      </c>
      <c r="AV18" s="32">
        <v>1.11997382232</v>
      </c>
      <c r="AW18" s="32">
        <v>72.750967443199997</v>
      </c>
      <c r="AX18" s="32">
        <v>0.22526008035799999</v>
      </c>
      <c r="AY18" s="32">
        <v>0.86750640497800002</v>
      </c>
      <c r="AZ18" s="32">
        <v>142.04439866199999</v>
      </c>
      <c r="BA18" s="32">
        <v>2.62749030793</v>
      </c>
      <c r="BB18" s="32">
        <v>7.1137481439799997</v>
      </c>
      <c r="BC18" s="32">
        <v>9.1418994802600004E-2</v>
      </c>
      <c r="BD18" s="32">
        <v>361.38464405799999</v>
      </c>
      <c r="BE18" s="32">
        <v>4.2488813282800004</v>
      </c>
      <c r="BF18" s="32">
        <v>95.485573166199998</v>
      </c>
      <c r="BG18" s="32">
        <v>369.85451616799998</v>
      </c>
      <c r="BH18" s="32">
        <v>0.53678028629200003</v>
      </c>
      <c r="BI18" s="32">
        <v>1390.49812507</v>
      </c>
      <c r="BJ18" s="32">
        <v>4236.2485241699997</v>
      </c>
      <c r="BK18" s="32">
        <v>287.77210049799999</v>
      </c>
    </row>
    <row r="19" spans="1:63" x14ac:dyDescent="0.25">
      <c r="A19" s="3" t="s">
        <v>92</v>
      </c>
      <c r="B19" s="32">
        <v>57478.2356388599</v>
      </c>
      <c r="C19" s="32">
        <v>5706.8073342499902</v>
      </c>
      <c r="D19" s="32">
        <v>28720.595117050001</v>
      </c>
      <c r="E19" s="32">
        <v>7352.4197049900004</v>
      </c>
      <c r="F19" s="32">
        <v>9364.6747243900008</v>
      </c>
      <c r="G19" s="32">
        <v>393.09526509</v>
      </c>
      <c r="H19" s="32">
        <v>19507.426962540001</v>
      </c>
      <c r="J19" t="s">
        <v>248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  <c r="BJ19" s="32">
        <v>0</v>
      </c>
      <c r="BK19" s="32">
        <v>0</v>
      </c>
    </row>
    <row r="20" spans="1:63" x14ac:dyDescent="0.25">
      <c r="A20" s="3" t="s">
        <v>93</v>
      </c>
      <c r="B20" s="32">
        <v>52851.515473519903</v>
      </c>
      <c r="C20" s="32">
        <v>12552.22474039</v>
      </c>
      <c r="D20" s="32">
        <v>25084.846793550001</v>
      </c>
      <c r="E20" s="32">
        <v>4147.7840809600002</v>
      </c>
      <c r="F20" s="32">
        <v>6022.8561324299999</v>
      </c>
      <c r="G20" s="32">
        <v>3296.67605804</v>
      </c>
      <c r="H20" s="32">
        <v>72440.112473529894</v>
      </c>
      <c r="J20" t="s">
        <v>249</v>
      </c>
      <c r="K20" s="32">
        <v>427.16039776299999</v>
      </c>
      <c r="L20" s="32">
        <v>287.65023807099999</v>
      </c>
      <c r="M20" s="32">
        <v>399.38886366999998</v>
      </c>
      <c r="N20" s="32">
        <v>767.171181424</v>
      </c>
      <c r="O20" s="32">
        <v>568.18908834700005</v>
      </c>
      <c r="P20" s="32">
        <v>37719.399469800002</v>
      </c>
      <c r="Q20" s="32">
        <v>419.235799859</v>
      </c>
      <c r="R20" s="32">
        <v>967.46626255299998</v>
      </c>
      <c r="S20" s="32">
        <v>1698.40760714</v>
      </c>
      <c r="T20" s="32">
        <v>407.40723279700001</v>
      </c>
      <c r="U20" s="32">
        <v>321.64857607300002</v>
      </c>
      <c r="V20" s="32">
        <v>124.98224432799999</v>
      </c>
      <c r="W20" s="32">
        <v>174.868166863</v>
      </c>
      <c r="X20" s="32">
        <v>10.4838973193</v>
      </c>
      <c r="Y20" s="32">
        <v>1249.64866031</v>
      </c>
      <c r="Z20" s="32">
        <v>10548.228134200001</v>
      </c>
      <c r="AA20" s="32">
        <v>1143.2930263400001</v>
      </c>
      <c r="AB20" s="32">
        <v>16214.159459300001</v>
      </c>
      <c r="AC20" s="32">
        <v>1676.5973311400001</v>
      </c>
      <c r="AD20" s="32">
        <v>18015.739034800001</v>
      </c>
      <c r="AE20" s="32">
        <v>52.338817683499997</v>
      </c>
      <c r="AF20" s="32">
        <v>599.29122013999995</v>
      </c>
      <c r="AG20" s="32">
        <v>24.539232865999999</v>
      </c>
      <c r="AH20" s="32">
        <v>32277.8947176</v>
      </c>
      <c r="AI20" s="32">
        <v>13.30821809</v>
      </c>
      <c r="AJ20" s="32">
        <v>42.021948875100001</v>
      </c>
      <c r="AK20" s="32">
        <v>876.539519756</v>
      </c>
      <c r="AL20" s="32">
        <v>16.381797031600001</v>
      </c>
      <c r="AM20" s="32">
        <v>0.32988267955299999</v>
      </c>
      <c r="AN20" s="32">
        <v>41.567179410900003</v>
      </c>
      <c r="AO20" s="32">
        <v>4369.2236619400001</v>
      </c>
      <c r="AP20" s="32">
        <v>3060.0531064299998</v>
      </c>
      <c r="AQ20" s="32">
        <v>1309.17055551</v>
      </c>
      <c r="AR20" s="32">
        <v>1073.5520078</v>
      </c>
      <c r="AS20" s="32">
        <v>0.62882456775600004</v>
      </c>
      <c r="AT20" s="32">
        <v>0.45462653230599998</v>
      </c>
      <c r="AU20" s="32">
        <v>223.66209886600001</v>
      </c>
      <c r="AV20" s="32">
        <v>13.961464314000001</v>
      </c>
      <c r="AW20" s="32">
        <v>619.55463476600005</v>
      </c>
      <c r="AX20" s="32">
        <v>8.6386072628000008</v>
      </c>
      <c r="AY20" s="32">
        <v>6.1609013999300002</v>
      </c>
      <c r="AZ20" s="32">
        <v>1043.0003140700001</v>
      </c>
      <c r="BA20" s="32">
        <v>66.927933210000006</v>
      </c>
      <c r="BB20" s="32">
        <v>60.800363398899997</v>
      </c>
      <c r="BC20" s="32">
        <v>1.5786102258100001</v>
      </c>
      <c r="BD20" s="32">
        <v>2344.76318696</v>
      </c>
      <c r="BE20" s="32">
        <v>33.439821904600002</v>
      </c>
      <c r="BF20" s="32">
        <v>1328.7439111599999</v>
      </c>
      <c r="BG20" s="32">
        <v>4925.1744553899998</v>
      </c>
      <c r="BH20" s="32">
        <v>3.4219198048599999</v>
      </c>
      <c r="BI20" s="32">
        <v>16225.0876739</v>
      </c>
      <c r="BJ20" s="32">
        <v>49161.637138400001</v>
      </c>
      <c r="BK20" s="32">
        <v>3696.9567086100001</v>
      </c>
    </row>
    <row r="21" spans="1:63" x14ac:dyDescent="0.25">
      <c r="A21" s="3" t="s">
        <v>94</v>
      </c>
      <c r="B21" s="32">
        <v>13964.002475429999</v>
      </c>
      <c r="C21" s="32">
        <v>3049.0804214299901</v>
      </c>
      <c r="D21" s="32">
        <v>9187.4971736799907</v>
      </c>
      <c r="E21" s="32">
        <v>1602.59750477999</v>
      </c>
      <c r="F21" s="32">
        <v>2191.0737784599901</v>
      </c>
      <c r="G21" s="32">
        <v>124.325412049999</v>
      </c>
      <c r="H21" s="32">
        <v>11897.9312261</v>
      </c>
      <c r="J21" t="s">
        <v>250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</row>
    <row r="22" spans="1:63" x14ac:dyDescent="0.25">
      <c r="A22" s="3" t="s">
        <v>95</v>
      </c>
      <c r="B22" s="32">
        <v>283653.49921217002</v>
      </c>
      <c r="C22" s="32">
        <v>36783.169912439997</v>
      </c>
      <c r="D22" s="32">
        <v>12489.65484089</v>
      </c>
      <c r="E22" s="32">
        <v>36138.589604629997</v>
      </c>
      <c r="F22" s="32">
        <v>45826.027342909903</v>
      </c>
      <c r="G22" s="32">
        <v>773.37499421999996</v>
      </c>
      <c r="H22" s="32">
        <v>105976.28425466899</v>
      </c>
      <c r="J22" t="s">
        <v>251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</row>
    <row r="23" spans="1:63" x14ac:dyDescent="0.25">
      <c r="A23" s="3" t="s">
        <v>96</v>
      </c>
      <c r="B23" s="32">
        <v>106848.60758851899</v>
      </c>
      <c r="C23" s="32">
        <v>28089.154887060002</v>
      </c>
      <c r="D23" s="32">
        <v>44876.9566329097</v>
      </c>
      <c r="E23" s="32">
        <v>12258.26657136</v>
      </c>
      <c r="F23" s="32">
        <v>19630.281955009999</v>
      </c>
      <c r="G23" s="32">
        <v>10505.32590132</v>
      </c>
      <c r="H23" s="32">
        <v>108872.007709269</v>
      </c>
      <c r="J23" t="s">
        <v>252</v>
      </c>
      <c r="K23" s="32">
        <v>1776.8064373</v>
      </c>
      <c r="L23" s="32">
        <v>1310.3742045500001</v>
      </c>
      <c r="M23" s="32">
        <v>1492.3073369900001</v>
      </c>
      <c r="N23" s="32">
        <v>1857.8914844400001</v>
      </c>
      <c r="O23" s="32">
        <v>2710.50040644</v>
      </c>
      <c r="P23" s="32">
        <v>106847.478498</v>
      </c>
      <c r="Q23" s="32">
        <v>1404.1742094900001</v>
      </c>
      <c r="R23" s="32">
        <v>1931.06539011</v>
      </c>
      <c r="S23" s="32">
        <v>3834.6652496299998</v>
      </c>
      <c r="T23" s="32">
        <v>1724.59702726</v>
      </c>
      <c r="U23" s="32">
        <v>1281.06752695</v>
      </c>
      <c r="V23" s="32">
        <v>287.02637161500002</v>
      </c>
      <c r="W23" s="32">
        <v>396.40871420399998</v>
      </c>
      <c r="X23" s="32">
        <v>40.995307207099998</v>
      </c>
      <c r="Y23" s="32">
        <v>2968.32355487</v>
      </c>
      <c r="Z23" s="32">
        <v>28089.123911300001</v>
      </c>
      <c r="AA23" s="32">
        <v>13330.570588</v>
      </c>
      <c r="AB23" s="32">
        <v>40389.692644900002</v>
      </c>
      <c r="AC23" s="32">
        <v>4200.7249515699996</v>
      </c>
      <c r="AD23" s="32">
        <v>44877.4439681</v>
      </c>
      <c r="AE23" s="32">
        <v>146.93621142500001</v>
      </c>
      <c r="AF23" s="32">
        <v>1756.1695271999999</v>
      </c>
      <c r="AG23" s="32">
        <v>149.382316772</v>
      </c>
      <c r="AH23" s="32">
        <v>67865.215913799999</v>
      </c>
      <c r="AI23" s="32">
        <v>73.234329452099999</v>
      </c>
      <c r="AJ23" s="32">
        <v>126.770269782</v>
      </c>
      <c r="AK23" s="32">
        <v>3029.7464100399998</v>
      </c>
      <c r="AL23" s="32">
        <v>99.944670355</v>
      </c>
      <c r="AM23" s="32">
        <v>1.74397586655</v>
      </c>
      <c r="AN23" s="32">
        <v>153.45174320000001</v>
      </c>
      <c r="AO23" s="32">
        <v>19630.192348100001</v>
      </c>
      <c r="AP23" s="32">
        <v>12258.157732600001</v>
      </c>
      <c r="AQ23" s="32">
        <v>7372.0346155400002</v>
      </c>
      <c r="AR23" s="32">
        <v>4880.5120512399999</v>
      </c>
      <c r="AS23" s="32">
        <v>2.5683717559299999</v>
      </c>
      <c r="AT23" s="32">
        <v>2.4805316410699998</v>
      </c>
      <c r="AU23" s="32">
        <v>1285.6551775299999</v>
      </c>
      <c r="AV23" s="32">
        <v>37.343656844100003</v>
      </c>
      <c r="AW23" s="32">
        <v>2498.8817601199999</v>
      </c>
      <c r="AX23" s="32">
        <v>28.8389139495</v>
      </c>
      <c r="AY23" s="32">
        <v>23.9796014478</v>
      </c>
      <c r="AZ23" s="32">
        <v>4073.58625897</v>
      </c>
      <c r="BA23" s="32">
        <v>410.81204196499999</v>
      </c>
      <c r="BB23" s="32">
        <v>250.33341088</v>
      </c>
      <c r="BC23" s="32">
        <v>9.40773221195</v>
      </c>
      <c r="BD23" s="32">
        <v>10504.2866041</v>
      </c>
      <c r="BE23" s="32">
        <v>155.366092482</v>
      </c>
      <c r="BF23" s="32">
        <v>3579.0131279699999</v>
      </c>
      <c r="BG23" s="32">
        <v>10600.401076599999</v>
      </c>
      <c r="BH23" s="32">
        <v>11.3179654352</v>
      </c>
      <c r="BI23" s="32">
        <v>33580.767224499999</v>
      </c>
      <c r="BJ23" s="32">
        <v>108869.43543100001</v>
      </c>
      <c r="BK23" s="32">
        <v>7573.9087662900001</v>
      </c>
    </row>
    <row r="24" spans="1:63" x14ac:dyDescent="0.25">
      <c r="A24" s="3" t="s">
        <v>97</v>
      </c>
      <c r="B24" s="32">
        <v>65983.784617499899</v>
      </c>
      <c r="C24" s="32">
        <v>1202.0150221599999</v>
      </c>
      <c r="D24" s="32">
        <v>36221.557778640003</v>
      </c>
      <c r="E24" s="32">
        <v>3212.8260062600002</v>
      </c>
      <c r="F24" s="32">
        <v>3760.4258182600001</v>
      </c>
      <c r="G24" s="32">
        <v>629.28028143999904</v>
      </c>
      <c r="H24" s="32">
        <v>163901.871374029</v>
      </c>
      <c r="J24" t="s">
        <v>253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</row>
    <row r="25" spans="1:63" x14ac:dyDescent="0.25">
      <c r="A25" s="3" t="s">
        <v>98</v>
      </c>
      <c r="B25" s="32">
        <v>68544.7928313999</v>
      </c>
      <c r="C25" s="32">
        <v>26035.648935879901</v>
      </c>
      <c r="D25" s="32">
        <v>15834.120790720001</v>
      </c>
      <c r="E25" s="32">
        <v>9220.3781925600106</v>
      </c>
      <c r="F25" s="32">
        <v>14745.64168766</v>
      </c>
      <c r="G25" s="32">
        <v>719.07873531999905</v>
      </c>
      <c r="H25" s="32">
        <v>43998.936960749903</v>
      </c>
      <c r="J25" t="s">
        <v>254</v>
      </c>
      <c r="K25" s="32">
        <v>382.30481322200001</v>
      </c>
      <c r="L25" s="32">
        <v>239.47756145899999</v>
      </c>
      <c r="M25" s="32">
        <v>270.666172577</v>
      </c>
      <c r="N25" s="32">
        <v>565.07864690099996</v>
      </c>
      <c r="O25" s="32">
        <v>829.217955577</v>
      </c>
      <c r="P25" s="32">
        <v>21842.255272599999</v>
      </c>
      <c r="Q25" s="32">
        <v>297.23581959500001</v>
      </c>
      <c r="R25" s="32">
        <v>257.686271191</v>
      </c>
      <c r="S25" s="32">
        <v>552.87416298799997</v>
      </c>
      <c r="T25" s="32">
        <v>434.88142219000002</v>
      </c>
      <c r="U25" s="32">
        <v>351.48315261599998</v>
      </c>
      <c r="V25" s="32">
        <v>29.2576645364</v>
      </c>
      <c r="W25" s="32">
        <v>62.511758850500001</v>
      </c>
      <c r="X25" s="32">
        <v>13.814314732</v>
      </c>
      <c r="Y25" s="32">
        <v>583.01397598200003</v>
      </c>
      <c r="Z25" s="32">
        <v>13692.6697024</v>
      </c>
      <c r="AA25" s="32">
        <v>1711.3606904999999</v>
      </c>
      <c r="AB25" s="32">
        <v>4403.2659017699998</v>
      </c>
      <c r="AC25" s="32">
        <v>459.99432936199997</v>
      </c>
      <c r="AD25" s="32">
        <v>4892.5178956700001</v>
      </c>
      <c r="AE25" s="32">
        <v>16.8864198793</v>
      </c>
      <c r="AF25" s="32">
        <v>478.41078103500001</v>
      </c>
      <c r="AG25" s="32">
        <v>19.030239838699998</v>
      </c>
      <c r="AH25" s="32">
        <v>10345.741781500001</v>
      </c>
      <c r="AI25" s="32">
        <v>13.4785453859</v>
      </c>
      <c r="AJ25" s="32">
        <v>56.125570377800003</v>
      </c>
      <c r="AK25" s="32">
        <v>407.39420165799999</v>
      </c>
      <c r="AL25" s="32">
        <v>12.848372835299999</v>
      </c>
      <c r="AM25" s="32">
        <v>0.44299865040500003</v>
      </c>
      <c r="AN25" s="32">
        <v>50.443753684999997</v>
      </c>
      <c r="AO25" s="32">
        <v>3773.7880339200001</v>
      </c>
      <c r="AP25" s="32">
        <v>2650.9372806699998</v>
      </c>
      <c r="AQ25" s="32">
        <v>1122.8507532399999</v>
      </c>
      <c r="AR25" s="32">
        <v>1119.48756037</v>
      </c>
      <c r="AS25" s="32">
        <v>0.65476838400199999</v>
      </c>
      <c r="AT25" s="32">
        <v>0.33302294148099998</v>
      </c>
      <c r="AU25" s="32">
        <v>164.36554591999999</v>
      </c>
      <c r="AV25" s="32">
        <v>11.156198781500001</v>
      </c>
      <c r="AW25" s="32">
        <v>724.13052068100001</v>
      </c>
      <c r="AX25" s="32">
        <v>12.694384768500001</v>
      </c>
      <c r="AY25" s="32">
        <v>5.4319621425399998</v>
      </c>
      <c r="AZ25" s="32">
        <v>1089.67846192</v>
      </c>
      <c r="BA25" s="32">
        <v>52.598981196300002</v>
      </c>
      <c r="BB25" s="32">
        <v>28.945094588900002</v>
      </c>
      <c r="BC25" s="32">
        <v>1.1908592233499999</v>
      </c>
      <c r="BD25" s="32">
        <v>336.36102166900002</v>
      </c>
      <c r="BE25" s="32">
        <v>4.4229386580899996</v>
      </c>
      <c r="BF25" s="32">
        <v>433.274771284</v>
      </c>
      <c r="BG25" s="32">
        <v>1547.6530614200001</v>
      </c>
      <c r="BH25" s="32">
        <v>1.0926838632</v>
      </c>
      <c r="BI25" s="32">
        <v>4681.3756183699998</v>
      </c>
      <c r="BJ25" s="32">
        <v>17086.540011699999</v>
      </c>
      <c r="BK25" s="32">
        <v>1077.9608280800001</v>
      </c>
    </row>
    <row r="26" spans="1:63" x14ac:dyDescent="0.25">
      <c r="A26" s="3" t="s">
        <v>99</v>
      </c>
      <c r="B26" s="32">
        <v>108376.56976287899</v>
      </c>
      <c r="C26" s="32">
        <v>27900.373166489899</v>
      </c>
      <c r="D26" s="32">
        <v>26016.961935039999</v>
      </c>
      <c r="E26" s="32">
        <v>12882.22633834</v>
      </c>
      <c r="F26" s="32">
        <v>19702.056384949999</v>
      </c>
      <c r="G26" s="32">
        <v>8520.5619114799902</v>
      </c>
      <c r="H26" s="32">
        <v>104821.893653279</v>
      </c>
      <c r="J26" t="s">
        <v>255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</row>
    <row r="27" spans="1:63" x14ac:dyDescent="0.25">
      <c r="A27" s="3" t="s">
        <v>100</v>
      </c>
      <c r="B27" s="32">
        <v>163268.41139841001</v>
      </c>
      <c r="C27" s="32">
        <v>26199.474226220002</v>
      </c>
      <c r="D27" s="32">
        <v>9817.2014883800293</v>
      </c>
      <c r="E27" s="32">
        <v>20904.086633269999</v>
      </c>
      <c r="F27" s="32">
        <v>25641.490974309902</v>
      </c>
      <c r="G27" s="32">
        <v>966.82804786999804</v>
      </c>
      <c r="H27" s="32">
        <v>72052.7776877797</v>
      </c>
      <c r="J27" t="s">
        <v>256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</row>
    <row r="28" spans="1:63" x14ac:dyDescent="0.25">
      <c r="A28" s="3" t="s">
        <v>101</v>
      </c>
      <c r="B28" s="32">
        <v>101359.85340835901</v>
      </c>
      <c r="C28" s="32">
        <v>20254.95360415</v>
      </c>
      <c r="D28" s="32">
        <v>26474.715378960002</v>
      </c>
      <c r="E28" s="32">
        <v>13776.53078669</v>
      </c>
      <c r="F28" s="32">
        <v>17526.780696409998</v>
      </c>
      <c r="G28" s="32">
        <v>443.65351665999901</v>
      </c>
      <c r="H28" s="32">
        <v>56089.213099259898</v>
      </c>
      <c r="J28" t="s">
        <v>257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</row>
    <row r="29" spans="1:63" x14ac:dyDescent="0.25">
      <c r="A29" s="3" t="s">
        <v>102</v>
      </c>
      <c r="B29" s="32">
        <v>142828.22476077901</v>
      </c>
      <c r="C29" s="32">
        <v>58027.778633689901</v>
      </c>
      <c r="D29" s="32">
        <v>48301.869179359601</v>
      </c>
      <c r="E29" s="32">
        <v>15907.09913185</v>
      </c>
      <c r="F29" s="32">
        <v>25622.19932765</v>
      </c>
      <c r="G29" s="32">
        <v>6486.3393888600103</v>
      </c>
      <c r="H29" s="32">
        <v>142202.61237981901</v>
      </c>
      <c r="J29" t="s">
        <v>258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</row>
    <row r="30" spans="1:63" x14ac:dyDescent="0.25">
      <c r="A30" s="3" t="s">
        <v>103</v>
      </c>
      <c r="B30" s="32">
        <v>301412.79058124003</v>
      </c>
      <c r="C30" s="32">
        <v>32045.790002450001</v>
      </c>
      <c r="D30" s="32">
        <v>51520.208202799797</v>
      </c>
      <c r="E30" s="32">
        <v>20777.6589556</v>
      </c>
      <c r="F30" s="32">
        <v>28350.8712621999</v>
      </c>
      <c r="G30" s="32">
        <v>11129.513233469999</v>
      </c>
      <c r="H30" s="32">
        <v>302597.07250438002</v>
      </c>
      <c r="J30" t="s">
        <v>259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</row>
    <row r="31" spans="1:63" x14ac:dyDescent="0.25">
      <c r="A31" s="3" t="s">
        <v>104</v>
      </c>
      <c r="B31" s="32">
        <v>201219.66985153899</v>
      </c>
      <c r="C31" s="32">
        <v>37062.341296829902</v>
      </c>
      <c r="D31" s="32">
        <v>35697.914146919997</v>
      </c>
      <c r="E31" s="32">
        <v>23464.695593380002</v>
      </c>
      <c r="F31" s="32">
        <v>30302.981319790098</v>
      </c>
      <c r="G31" s="32">
        <v>524.64770285999805</v>
      </c>
      <c r="H31" s="32">
        <v>95971.349101009502</v>
      </c>
      <c r="J31" t="s">
        <v>260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</row>
    <row r="32" spans="1:63" x14ac:dyDescent="0.25">
      <c r="A32" s="3" t="s">
        <v>105</v>
      </c>
      <c r="B32" s="32">
        <v>38542.925481019898</v>
      </c>
      <c r="C32" s="32">
        <v>4957.2799596499899</v>
      </c>
      <c r="D32" s="32">
        <v>9303.3659491400304</v>
      </c>
      <c r="E32" s="32">
        <v>3806.7471492599998</v>
      </c>
      <c r="F32" s="32">
        <v>4980.6067691399903</v>
      </c>
      <c r="G32" s="32">
        <v>119.645696419999</v>
      </c>
      <c r="H32" s="32">
        <v>34465.79328161</v>
      </c>
      <c r="J32" t="s">
        <v>261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</row>
    <row r="33" spans="1:63" x14ac:dyDescent="0.25">
      <c r="A33" s="3" t="s">
        <v>106</v>
      </c>
      <c r="B33" s="32">
        <v>34374.569425610003</v>
      </c>
      <c r="C33" s="32">
        <v>10706.16249006</v>
      </c>
      <c r="D33" s="32">
        <v>9006.1739648700004</v>
      </c>
      <c r="E33" s="32">
        <v>4443.3751731699904</v>
      </c>
      <c r="F33" s="32">
        <v>6255.0216740799897</v>
      </c>
      <c r="G33" s="32">
        <v>449.175947379999</v>
      </c>
      <c r="H33" s="32">
        <v>20249.348072609999</v>
      </c>
      <c r="J33" t="s">
        <v>262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</row>
    <row r="34" spans="1:63" x14ac:dyDescent="0.25">
      <c r="A34" s="3" t="s">
        <v>107</v>
      </c>
      <c r="B34" s="32">
        <v>57572.458338139899</v>
      </c>
      <c r="C34" s="32">
        <v>12316.936492749899</v>
      </c>
      <c r="D34" s="32">
        <v>27358.123696299899</v>
      </c>
      <c r="E34" s="32">
        <v>5984.0339208400101</v>
      </c>
      <c r="F34" s="32">
        <v>7851.5536090700198</v>
      </c>
      <c r="G34" s="32">
        <v>5533.8646680000002</v>
      </c>
      <c r="H34" s="32">
        <v>111909.68996366901</v>
      </c>
      <c r="J34" t="s">
        <v>263</v>
      </c>
      <c r="K34" s="32">
        <v>504.264240755</v>
      </c>
      <c r="L34" s="32">
        <v>343.85463079900001</v>
      </c>
      <c r="M34" s="32">
        <v>774.968907726</v>
      </c>
      <c r="N34" s="32">
        <v>1910.82004682</v>
      </c>
      <c r="O34" s="32">
        <v>333.05803639499999</v>
      </c>
      <c r="P34" s="32">
        <v>40314.442282800002</v>
      </c>
      <c r="Q34" s="32">
        <v>596.04255756299995</v>
      </c>
      <c r="R34" s="32">
        <v>1174.8596012099999</v>
      </c>
      <c r="S34" s="32">
        <v>4025.2483859600002</v>
      </c>
      <c r="T34" s="32">
        <v>497.16577320599998</v>
      </c>
      <c r="U34" s="32">
        <v>408.10108532300001</v>
      </c>
      <c r="V34" s="32">
        <v>159.33874408400001</v>
      </c>
      <c r="W34" s="32">
        <v>274.11139263500002</v>
      </c>
      <c r="X34" s="32">
        <v>5.9744583031599996</v>
      </c>
      <c r="Y34" s="32">
        <v>2805.9423187500001</v>
      </c>
      <c r="Z34" s="32">
        <v>6994.9817597700003</v>
      </c>
      <c r="AA34" s="32">
        <v>2630.05715422</v>
      </c>
      <c r="AB34" s="32">
        <v>21831.519760300002</v>
      </c>
      <c r="AC34" s="32">
        <v>2266.3881479199999</v>
      </c>
      <c r="AD34" s="32">
        <v>24257.2466523</v>
      </c>
      <c r="AE34" s="32">
        <v>120.059045188</v>
      </c>
      <c r="AF34" s="32">
        <v>1225.71433151</v>
      </c>
      <c r="AG34" s="32">
        <v>10.2382046462</v>
      </c>
      <c r="AH34" s="32">
        <v>68931.877424799997</v>
      </c>
      <c r="AI34" s="32">
        <v>17.122396481900001</v>
      </c>
      <c r="AJ34" s="32">
        <v>32.128228188500003</v>
      </c>
      <c r="AK34" s="32">
        <v>1259.3629412400001</v>
      </c>
      <c r="AL34" s="32">
        <v>8.11103477174</v>
      </c>
      <c r="AM34" s="32">
        <v>0.48278330442</v>
      </c>
      <c r="AN34" s="32">
        <v>33.314335500399999</v>
      </c>
      <c r="AO34" s="32">
        <v>4892.6914347399997</v>
      </c>
      <c r="AP34" s="32">
        <v>3866.4619073200001</v>
      </c>
      <c r="AQ34" s="32">
        <v>1026.2295274200001</v>
      </c>
      <c r="AR34" s="32">
        <v>1123.9144375400001</v>
      </c>
      <c r="AS34" s="32">
        <v>0.486653438494</v>
      </c>
      <c r="AT34" s="32">
        <v>0.42373057635400002</v>
      </c>
      <c r="AU34" s="32">
        <v>233.532193081</v>
      </c>
      <c r="AV34" s="32">
        <v>26.107365204200001</v>
      </c>
      <c r="AW34" s="32">
        <v>728.58411620300001</v>
      </c>
      <c r="AX34" s="32">
        <v>4.7107666786799998</v>
      </c>
      <c r="AY34" s="32">
        <v>12.285033691300001</v>
      </c>
      <c r="AZ34" s="32">
        <v>1341.8885004700001</v>
      </c>
      <c r="BA34" s="32">
        <v>27.563908208000001</v>
      </c>
      <c r="BB34" s="32">
        <v>129.01099438099999</v>
      </c>
      <c r="BC34" s="32">
        <v>1.10848818631</v>
      </c>
      <c r="BD34" s="32">
        <v>5329.4322043599996</v>
      </c>
      <c r="BE34" s="32">
        <v>77.704532401500003</v>
      </c>
      <c r="BF34" s="32">
        <v>3398.26182776</v>
      </c>
      <c r="BG34" s="32">
        <v>11983.3749764</v>
      </c>
      <c r="BH34" s="32">
        <v>4.8565849011999997</v>
      </c>
      <c r="BI34" s="32">
        <v>29680.765987999999</v>
      </c>
      <c r="BJ34" s="32">
        <v>103629.98407599999</v>
      </c>
      <c r="BK34" s="32">
        <v>8514.7523307499996</v>
      </c>
    </row>
    <row r="35" spans="1:63" x14ac:dyDescent="0.25">
      <c r="A35" s="3" t="s">
        <v>108</v>
      </c>
      <c r="B35" s="32">
        <v>267689.03556764201</v>
      </c>
      <c r="C35" s="32">
        <v>39283.718507680001</v>
      </c>
      <c r="D35" s="32">
        <v>25733.82743506</v>
      </c>
      <c r="E35" s="32">
        <v>34493.700810269998</v>
      </c>
      <c r="F35" s="32">
        <v>42357.098268169801</v>
      </c>
      <c r="G35" s="32">
        <v>598.289917909986</v>
      </c>
      <c r="H35" s="32">
        <v>90521.372046247197</v>
      </c>
      <c r="J35" t="s">
        <v>264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</row>
    <row r="36" spans="1:63" x14ac:dyDescent="0.25">
      <c r="A36" s="3" t="s">
        <v>109</v>
      </c>
      <c r="B36" s="32">
        <v>194840.82667812999</v>
      </c>
      <c r="C36" s="32">
        <v>55206.655902699902</v>
      </c>
      <c r="D36" s="32">
        <v>22058.660533610098</v>
      </c>
      <c r="E36" s="32">
        <v>23826.112494379999</v>
      </c>
      <c r="F36" s="32">
        <v>30787.311086900001</v>
      </c>
      <c r="G36" s="32">
        <v>499.64693789999802</v>
      </c>
      <c r="H36" s="32">
        <v>135492.60417242901</v>
      </c>
      <c r="J36" t="s">
        <v>265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</row>
    <row r="37" spans="1:63" x14ac:dyDescent="0.25">
      <c r="A37" s="3" t="s">
        <v>110</v>
      </c>
      <c r="B37" s="32">
        <v>36398.013100249897</v>
      </c>
      <c r="C37" s="32">
        <v>11429.388779519901</v>
      </c>
      <c r="D37" s="32">
        <v>8412.2205528100094</v>
      </c>
      <c r="E37" s="32">
        <v>4133.9156449800003</v>
      </c>
      <c r="F37" s="32">
        <v>5695.5427238999901</v>
      </c>
      <c r="G37" s="32">
        <v>2048.74276636999</v>
      </c>
      <c r="H37" s="32">
        <v>40204.473368389903</v>
      </c>
      <c r="J37" t="s">
        <v>266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0</v>
      </c>
      <c r="BI37" s="32">
        <v>0</v>
      </c>
      <c r="BJ37" s="32">
        <v>0</v>
      </c>
      <c r="BK37" s="32">
        <v>0</v>
      </c>
    </row>
    <row r="38" spans="1:63" x14ac:dyDescent="0.25">
      <c r="A38" s="3" t="s">
        <v>111</v>
      </c>
      <c r="B38" s="32">
        <v>67362.562871949893</v>
      </c>
      <c r="C38" s="32">
        <v>2605.7089189600001</v>
      </c>
      <c r="D38" s="32">
        <v>11419.27104603</v>
      </c>
      <c r="E38" s="32">
        <v>7649.5537022799899</v>
      </c>
      <c r="F38" s="32">
        <v>9374.0228634799896</v>
      </c>
      <c r="G38" s="32">
        <v>592.53692466999905</v>
      </c>
      <c r="H38" s="32">
        <v>27402.417129670001</v>
      </c>
      <c r="J38" t="s">
        <v>267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</row>
    <row r="39" spans="1:63" x14ac:dyDescent="0.25">
      <c r="A39" s="3" t="s">
        <v>112</v>
      </c>
      <c r="B39" s="32">
        <v>125491.766079069</v>
      </c>
      <c r="C39" s="32">
        <v>26002.8880761699</v>
      </c>
      <c r="D39" s="32">
        <v>19369.686072460001</v>
      </c>
      <c r="E39" s="32">
        <v>15514.41530065</v>
      </c>
      <c r="F39" s="32">
        <v>20486.643825390001</v>
      </c>
      <c r="G39" s="32">
        <v>341.581343089999</v>
      </c>
      <c r="H39" s="32">
        <v>61372.9132587899</v>
      </c>
      <c r="J39" t="s">
        <v>268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</row>
    <row r="40" spans="1:63" x14ac:dyDescent="0.25">
      <c r="A40" s="3" t="s">
        <v>113</v>
      </c>
      <c r="B40" s="32">
        <v>74440.106579789906</v>
      </c>
      <c r="C40" s="32">
        <v>24877.572045050001</v>
      </c>
      <c r="D40" s="32">
        <v>27733.795147640001</v>
      </c>
      <c r="E40" s="32">
        <v>10301.7743077699</v>
      </c>
      <c r="F40" s="32">
        <v>17958.348454669998</v>
      </c>
      <c r="G40" s="32">
        <v>405.65817569999899</v>
      </c>
      <c r="H40" s="32">
        <v>51882.183282739898</v>
      </c>
      <c r="J40" t="s">
        <v>269</v>
      </c>
      <c r="K40" s="32">
        <v>913.85023840999997</v>
      </c>
      <c r="L40" s="32">
        <v>780.21792290799999</v>
      </c>
      <c r="M40" s="32">
        <v>687.13272101699999</v>
      </c>
      <c r="N40" s="32">
        <v>747.88899565999998</v>
      </c>
      <c r="O40" s="32">
        <v>1201.2642376599999</v>
      </c>
      <c r="P40" s="32">
        <v>41956.789609599997</v>
      </c>
      <c r="Q40" s="32">
        <v>591.57023970399996</v>
      </c>
      <c r="R40" s="32">
        <v>529.66778968699998</v>
      </c>
      <c r="S40" s="32">
        <v>672.69895544600001</v>
      </c>
      <c r="T40" s="32">
        <v>918.273567953</v>
      </c>
      <c r="U40" s="32">
        <v>532.55387541599998</v>
      </c>
      <c r="V40" s="32">
        <v>112.611745726</v>
      </c>
      <c r="W40" s="32">
        <v>124.228186472</v>
      </c>
      <c r="X40" s="32">
        <v>18.5575247166</v>
      </c>
      <c r="Y40" s="32">
        <v>571.37282190500002</v>
      </c>
      <c r="Z40" s="32">
        <v>13994.226457299999</v>
      </c>
      <c r="AA40" s="32">
        <v>6484.0052701499999</v>
      </c>
      <c r="AB40" s="32">
        <v>13542.325735500001</v>
      </c>
      <c r="AC40" s="32">
        <v>1392.0925807599999</v>
      </c>
      <c r="AD40" s="32">
        <v>15047.030062</v>
      </c>
      <c r="AE40" s="32">
        <v>26.394379751999999</v>
      </c>
      <c r="AF40" s="32">
        <v>666.33837628599997</v>
      </c>
      <c r="AG40" s="32">
        <v>116.25007854</v>
      </c>
      <c r="AH40" s="32">
        <v>13956.907644700001</v>
      </c>
      <c r="AI40" s="32">
        <v>35.247794363899999</v>
      </c>
      <c r="AJ40" s="32">
        <v>90.201152760499994</v>
      </c>
      <c r="AK40" s="32">
        <v>1312.9962333999999</v>
      </c>
      <c r="AL40" s="32">
        <v>75.3796247513</v>
      </c>
      <c r="AM40" s="32">
        <v>0.96888001785699995</v>
      </c>
      <c r="AN40" s="32">
        <v>113.324321588</v>
      </c>
      <c r="AO40" s="32">
        <v>11102.9602424</v>
      </c>
      <c r="AP40" s="32">
        <v>6149.6464415099999</v>
      </c>
      <c r="AQ40" s="32">
        <v>4953.3138009300001</v>
      </c>
      <c r="AR40" s="32">
        <v>2794.50389369</v>
      </c>
      <c r="AS40" s="32">
        <v>2.0042266825400001</v>
      </c>
      <c r="AT40" s="32">
        <v>1.7481577858999999</v>
      </c>
      <c r="AU40" s="32">
        <v>747.89081411200004</v>
      </c>
      <c r="AV40" s="32">
        <v>16.105323922899998</v>
      </c>
      <c r="AW40" s="32">
        <v>1250.9786835100001</v>
      </c>
      <c r="AX40" s="32">
        <v>20.4866643121</v>
      </c>
      <c r="AY40" s="32">
        <v>12.521003797500001</v>
      </c>
      <c r="AZ40" s="32">
        <v>1993.0591150600001</v>
      </c>
      <c r="BA40" s="32">
        <v>317.13556760699998</v>
      </c>
      <c r="BB40" s="32">
        <v>36.566195550000003</v>
      </c>
      <c r="BC40" s="32">
        <v>6.7873676537899996</v>
      </c>
      <c r="BD40" s="32">
        <v>205.55981877100001</v>
      </c>
      <c r="BE40" s="32">
        <v>9.0535289276199998E-2</v>
      </c>
      <c r="BF40" s="32">
        <v>288.940948574</v>
      </c>
      <c r="BG40" s="32">
        <v>1818.2883938699999</v>
      </c>
      <c r="BH40" s="32">
        <v>4.6230496292199996</v>
      </c>
      <c r="BI40" s="32">
        <v>8138.2460878000002</v>
      </c>
      <c r="BJ40" s="32">
        <v>24587.048936700001</v>
      </c>
      <c r="BK40" s="32">
        <v>1264.3029425</v>
      </c>
    </row>
    <row r="41" spans="1:63" x14ac:dyDescent="0.25">
      <c r="A41" s="3" t="s">
        <v>114</v>
      </c>
      <c r="B41" s="32">
        <v>95737.459611319806</v>
      </c>
      <c r="C41" s="32">
        <v>25748.52888953</v>
      </c>
      <c r="D41" s="32">
        <v>30395.34746031</v>
      </c>
      <c r="E41" s="32">
        <v>9635.5761255400303</v>
      </c>
      <c r="F41" s="32">
        <v>13247.788069509999</v>
      </c>
      <c r="G41" s="32">
        <v>365.811059249999</v>
      </c>
      <c r="H41" s="32">
        <v>64210.377730479799</v>
      </c>
      <c r="J41" t="s">
        <v>270</v>
      </c>
      <c r="K41" s="32">
        <v>1355.0714115799999</v>
      </c>
      <c r="L41" s="32">
        <v>1036.7512193299999</v>
      </c>
      <c r="M41" s="32">
        <v>1020.03195413</v>
      </c>
      <c r="N41" s="32">
        <v>1366.29811492</v>
      </c>
      <c r="O41" s="32">
        <v>1389.3642649799999</v>
      </c>
      <c r="P41" s="32">
        <v>95736.707084299996</v>
      </c>
      <c r="Q41" s="32">
        <v>1083.3956668999999</v>
      </c>
      <c r="R41" s="32">
        <v>1277.1066421400001</v>
      </c>
      <c r="S41" s="32">
        <v>2034.86916507</v>
      </c>
      <c r="T41" s="32">
        <v>1545.9914917999999</v>
      </c>
      <c r="U41" s="32">
        <v>920.38249136900004</v>
      </c>
      <c r="V41" s="32">
        <v>215.61258837400001</v>
      </c>
      <c r="W41" s="32">
        <v>283.71153782300001</v>
      </c>
      <c r="X41" s="32">
        <v>39.005490180999999</v>
      </c>
      <c r="Y41" s="32">
        <v>1682.3825431400001</v>
      </c>
      <c r="Z41" s="32">
        <v>25748.446114400002</v>
      </c>
      <c r="AA41" s="32">
        <v>10007.493985200001</v>
      </c>
      <c r="AB41" s="32">
        <v>27355.580870199999</v>
      </c>
      <c r="AC41" s="32">
        <v>2823.9071758199998</v>
      </c>
      <c r="AD41" s="32">
        <v>30395.100634400002</v>
      </c>
      <c r="AE41" s="32">
        <v>67.540797586300002</v>
      </c>
      <c r="AF41" s="32">
        <v>1263.77204805</v>
      </c>
      <c r="AG41" s="32">
        <v>72.675021234200003</v>
      </c>
      <c r="AH41" s="32">
        <v>39125.906339900001</v>
      </c>
      <c r="AI41" s="32">
        <v>32.742974756099997</v>
      </c>
      <c r="AJ41" s="32">
        <v>369.02186512899999</v>
      </c>
      <c r="AK41" s="32">
        <v>2053.9300685500002</v>
      </c>
      <c r="AL41" s="32">
        <v>47.707442833400002</v>
      </c>
      <c r="AM41" s="32">
        <v>0.91636698872300004</v>
      </c>
      <c r="AN41" s="32">
        <v>315.36119009700002</v>
      </c>
      <c r="AO41" s="32">
        <v>13247.4757617</v>
      </c>
      <c r="AP41" s="32">
        <v>9635.2881045600006</v>
      </c>
      <c r="AQ41" s="32">
        <v>3612.1876571100001</v>
      </c>
      <c r="AR41" s="32">
        <v>3980.8510572199998</v>
      </c>
      <c r="AS41" s="32">
        <v>4.0362270031799996</v>
      </c>
      <c r="AT41" s="32">
        <v>1.1942434451099999</v>
      </c>
      <c r="AU41" s="32">
        <v>586.81022641200002</v>
      </c>
      <c r="AV41" s="32">
        <v>44.501217708799999</v>
      </c>
      <c r="AW41" s="32">
        <v>2229.6028909900001</v>
      </c>
      <c r="AX41" s="32">
        <v>75.314408972099997</v>
      </c>
      <c r="AY41" s="32">
        <v>24.377305553100001</v>
      </c>
      <c r="AZ41" s="32">
        <v>3473.7391386200002</v>
      </c>
      <c r="BA41" s="32">
        <v>196.593359679</v>
      </c>
      <c r="BB41" s="32">
        <v>102.39053461100001</v>
      </c>
      <c r="BC41" s="32">
        <v>4.3649889692099997</v>
      </c>
      <c r="BD41" s="32">
        <v>365.81927396100002</v>
      </c>
      <c r="BE41" s="32">
        <v>0.13644920563900001</v>
      </c>
      <c r="BF41" s="32">
        <v>1524.2427729999999</v>
      </c>
      <c r="BG41" s="32">
        <v>5411.4491890099998</v>
      </c>
      <c r="BH41" s="32">
        <v>6.3717167843500002</v>
      </c>
      <c r="BI41" s="32">
        <v>21261.901971200001</v>
      </c>
      <c r="BJ41" s="32">
        <v>64209.796643299997</v>
      </c>
      <c r="BK41" s="32">
        <v>3851.7860381700002</v>
      </c>
    </row>
    <row r="42" spans="1:63" x14ac:dyDescent="0.25">
      <c r="A42" s="3" t="s">
        <v>115</v>
      </c>
      <c r="B42" s="32">
        <v>73297.235728899803</v>
      </c>
      <c r="C42" s="32">
        <v>11668.83274285</v>
      </c>
      <c r="D42" s="32">
        <v>21662.37229996</v>
      </c>
      <c r="E42" s="32">
        <v>9337.8496152800108</v>
      </c>
      <c r="F42" s="32">
        <v>11435.18373608</v>
      </c>
      <c r="G42" s="32">
        <v>1145.5305489099901</v>
      </c>
      <c r="H42" s="32">
        <v>37203.694999089901</v>
      </c>
      <c r="J42" t="s">
        <v>271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</row>
    <row r="43" spans="1:63" x14ac:dyDescent="0.25">
      <c r="A43" s="3" t="s">
        <v>116</v>
      </c>
      <c r="B43" s="32">
        <v>72386.398469239895</v>
      </c>
      <c r="C43" s="32">
        <v>16902.12039022</v>
      </c>
      <c r="D43" s="32">
        <v>40184.560784339803</v>
      </c>
      <c r="E43" s="32">
        <v>9083.1086258200194</v>
      </c>
      <c r="F43" s="32">
        <v>15989.47531679</v>
      </c>
      <c r="G43" s="32">
        <v>551.88948179999898</v>
      </c>
      <c r="H43" s="32">
        <v>77880.112499549796</v>
      </c>
      <c r="J43" t="s">
        <v>272</v>
      </c>
      <c r="K43" s="32">
        <v>310.95279692000003</v>
      </c>
      <c r="L43" s="32">
        <v>236.522632872</v>
      </c>
      <c r="M43" s="32">
        <v>348.69821109600002</v>
      </c>
      <c r="N43" s="32">
        <v>681.31316995600002</v>
      </c>
      <c r="O43" s="32">
        <v>162.279398826</v>
      </c>
      <c r="P43" s="32">
        <v>25162.762338600001</v>
      </c>
      <c r="Q43" s="32">
        <v>271.94305565799999</v>
      </c>
      <c r="R43" s="32">
        <v>501.48657746600003</v>
      </c>
      <c r="S43" s="32">
        <v>1647.80659216</v>
      </c>
      <c r="T43" s="32">
        <v>231.41151836899999</v>
      </c>
      <c r="U43" s="32">
        <v>182.15495754099999</v>
      </c>
      <c r="V43" s="32">
        <v>94.393445545500001</v>
      </c>
      <c r="W43" s="32">
        <v>125.01280745699999</v>
      </c>
      <c r="X43" s="32">
        <v>3.2165417616999998</v>
      </c>
      <c r="Y43" s="32">
        <v>1120.6226872300001</v>
      </c>
      <c r="Z43" s="32">
        <v>2360.7503212500001</v>
      </c>
      <c r="AA43" s="32">
        <v>996.024163649</v>
      </c>
      <c r="AB43" s="32">
        <v>12652.2382726</v>
      </c>
      <c r="AC43" s="32">
        <v>1311.4106833000001</v>
      </c>
      <c r="AD43" s="32">
        <v>14058.042401500001</v>
      </c>
      <c r="AE43" s="32">
        <v>57.512867347399997</v>
      </c>
      <c r="AF43" s="32">
        <v>456.07916123000001</v>
      </c>
      <c r="AG43" s="32">
        <v>49.545394651700001</v>
      </c>
      <c r="AH43" s="32">
        <v>27440.1220665</v>
      </c>
      <c r="AI43" s="32">
        <v>19.1582725717</v>
      </c>
      <c r="AJ43" s="32">
        <v>5.0107545225100001</v>
      </c>
      <c r="AK43" s="32">
        <v>1030.36601638</v>
      </c>
      <c r="AL43" s="32">
        <v>32.744672919899998</v>
      </c>
      <c r="AM43" s="32">
        <v>0.417876913199</v>
      </c>
      <c r="AN43" s="32">
        <v>18.756455474900001</v>
      </c>
      <c r="AO43" s="32">
        <v>4737.1716686700001</v>
      </c>
      <c r="AP43" s="32">
        <v>2548.5094166499998</v>
      </c>
      <c r="AQ43" s="32">
        <v>2188.6622520199999</v>
      </c>
      <c r="AR43" s="32">
        <v>887.45130221500006</v>
      </c>
      <c r="AS43" s="32">
        <v>0.52618546702199998</v>
      </c>
      <c r="AT43" s="32">
        <v>0.81590668827199997</v>
      </c>
      <c r="AU43" s="32">
        <v>321.74202319300002</v>
      </c>
      <c r="AV43" s="32">
        <v>9.0772617569699996</v>
      </c>
      <c r="AW43" s="32">
        <v>290.37224495700002</v>
      </c>
      <c r="AX43" s="32">
        <v>0.73215914758300005</v>
      </c>
      <c r="AY43" s="32">
        <v>4.5338060269999998</v>
      </c>
      <c r="AZ43" s="32">
        <v>608.76118227300003</v>
      </c>
      <c r="BA43" s="32">
        <v>135.55606843699999</v>
      </c>
      <c r="BB43" s="32">
        <v>17.397109756900001</v>
      </c>
      <c r="BC43" s="32">
        <v>2.9947457237499999</v>
      </c>
      <c r="BD43" s="32">
        <v>201.40853645999999</v>
      </c>
      <c r="BE43" s="32">
        <v>0.69600620133199997</v>
      </c>
      <c r="BF43" s="32">
        <v>1371.0512751700001</v>
      </c>
      <c r="BG43" s="32">
        <v>4639.2555240800002</v>
      </c>
      <c r="BH43" s="32">
        <v>4.3315215244100003</v>
      </c>
      <c r="BI43" s="32">
        <v>11369.672569099999</v>
      </c>
      <c r="BJ43" s="32">
        <v>41087.264113099998</v>
      </c>
      <c r="BK43" s="32">
        <v>3423.55701426</v>
      </c>
    </row>
    <row r="44" spans="1:63" x14ac:dyDescent="0.25">
      <c r="A44" s="3" t="s">
        <v>117</v>
      </c>
      <c r="B44" s="32">
        <v>35301.071144489899</v>
      </c>
      <c r="C44" s="32">
        <v>5947.7284286100003</v>
      </c>
      <c r="D44" s="32">
        <v>8907.2410840900302</v>
      </c>
      <c r="E44" s="32">
        <v>3721.1839565400101</v>
      </c>
      <c r="F44" s="32">
        <v>5251.2526139900101</v>
      </c>
      <c r="G44" s="32">
        <v>972.81403569999804</v>
      </c>
      <c r="H44" s="32">
        <v>26565.198479709899</v>
      </c>
      <c r="J44" t="s">
        <v>273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</row>
    <row r="45" spans="1:63" x14ac:dyDescent="0.25">
      <c r="A45" s="3" t="s">
        <v>118</v>
      </c>
      <c r="B45" s="32">
        <v>354126.77112262102</v>
      </c>
      <c r="C45" s="32">
        <v>51916.6859724799</v>
      </c>
      <c r="D45" s="32">
        <v>64914.0078370099</v>
      </c>
      <c r="E45" s="32">
        <v>43669.171593739899</v>
      </c>
      <c r="F45" s="32">
        <v>52491.6478389197</v>
      </c>
      <c r="G45" s="32">
        <v>1175.3284542599999</v>
      </c>
      <c r="H45" s="32">
        <v>185820.97915232001</v>
      </c>
      <c r="J45" t="s">
        <v>274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  <c r="BJ45" s="32">
        <v>0</v>
      </c>
      <c r="BK45" s="32">
        <v>0</v>
      </c>
    </row>
    <row r="46" spans="1:63" x14ac:dyDescent="0.25">
      <c r="A46" s="3" t="s">
        <v>119</v>
      </c>
      <c r="B46" s="32">
        <v>92331.459025629694</v>
      </c>
      <c r="C46" s="32">
        <v>21674.652932559999</v>
      </c>
      <c r="D46" s="32">
        <v>14748.46488494</v>
      </c>
      <c r="E46" s="32">
        <v>11769.16010795</v>
      </c>
      <c r="F46" s="32">
        <v>13662.79826965</v>
      </c>
      <c r="G46" s="32">
        <v>264.729909929999</v>
      </c>
      <c r="H46" s="32">
        <v>44784.343428610002</v>
      </c>
      <c r="J46" t="s">
        <v>275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32">
        <v>0</v>
      </c>
      <c r="BK46" s="32">
        <v>0</v>
      </c>
    </row>
    <row r="47" spans="1:63" x14ac:dyDescent="0.25">
      <c r="A47" s="3" t="s">
        <v>120</v>
      </c>
      <c r="B47" s="32">
        <v>51324.671053999897</v>
      </c>
      <c r="C47" s="32">
        <v>27404.443601030001</v>
      </c>
      <c r="D47" s="32">
        <v>19501.240723940002</v>
      </c>
      <c r="E47" s="32">
        <v>8003.2691246200102</v>
      </c>
      <c r="F47" s="32">
        <v>17005.086283389999</v>
      </c>
      <c r="G47" s="32">
        <v>1316.67063658999</v>
      </c>
      <c r="H47" s="32">
        <v>31936.785720059899</v>
      </c>
      <c r="J47" t="s">
        <v>276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</row>
    <row r="48" spans="1:63" s="14" customFormat="1" x14ac:dyDescent="0.25">
      <c r="A48" s="3"/>
      <c r="B48" s="32"/>
      <c r="C48" s="32"/>
      <c r="D48" s="32"/>
      <c r="E48" s="32"/>
      <c r="F48" s="32"/>
      <c r="G48" s="32"/>
      <c r="H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</row>
    <row r="49" spans="1:63" x14ac:dyDescent="0.25">
      <c r="A49" s="4" t="s">
        <v>55</v>
      </c>
      <c r="B49" s="1">
        <f>SUM(B3:B47)</f>
        <v>7455840.2997128367</v>
      </c>
      <c r="C49" s="1">
        <f t="shared" ref="C49:H49" si="0">SUM(C3:C47)</f>
        <v>1235992.9081581526</v>
      </c>
      <c r="D49" s="1">
        <f t="shared" si="0"/>
        <v>1560896.3539513999</v>
      </c>
      <c r="E49" s="1">
        <f>SUM(E3:E47)</f>
        <v>2179942.9120162325</v>
      </c>
      <c r="F49" s="1">
        <f t="shared" si="0"/>
        <v>1002066.8449857984</v>
      </c>
      <c r="G49" s="1">
        <f t="shared" si="0"/>
        <v>175067.49692391761</v>
      </c>
      <c r="H49" s="1">
        <f t="shared" si="0"/>
        <v>3817012.724286214</v>
      </c>
      <c r="K49" s="1">
        <f t="shared" ref="K49:BK49" si="1">SUM(K3:K47)</f>
        <v>32346.725105832214</v>
      </c>
      <c r="L49" s="1">
        <f t="shared" si="1"/>
        <v>25551.099648108891</v>
      </c>
      <c r="M49" s="1">
        <f t="shared" si="1"/>
        <v>25880.276787631741</v>
      </c>
      <c r="N49" s="1">
        <f t="shared" si="1"/>
        <v>48801.00108966713</v>
      </c>
      <c r="O49" s="1">
        <f t="shared" si="1"/>
        <v>1608972.8760264856</v>
      </c>
      <c r="P49" s="1">
        <f t="shared" si="1"/>
        <v>3250250.6879833117</v>
      </c>
      <c r="Q49" s="1">
        <f t="shared" si="1"/>
        <v>52549.643064147887</v>
      </c>
      <c r="R49" s="1">
        <f t="shared" si="1"/>
        <v>32813.955515702663</v>
      </c>
      <c r="S49" s="1">
        <f t="shared" si="1"/>
        <v>49591.394873045007</v>
      </c>
      <c r="T49" s="1">
        <f t="shared" si="1"/>
        <v>31394.88183492301</v>
      </c>
      <c r="U49" s="1">
        <f t="shared" si="1"/>
        <v>22239.76029359518</v>
      </c>
      <c r="V49" s="1">
        <f t="shared" si="1"/>
        <v>4267.555659715129</v>
      </c>
      <c r="W49" s="1">
        <f t="shared" si="1"/>
        <v>8334.2684048275314</v>
      </c>
      <c r="X49" s="1">
        <f t="shared" si="1"/>
        <v>1348.9635182334969</v>
      </c>
      <c r="Y49" s="1">
        <f t="shared" si="1"/>
        <v>33122.832023215</v>
      </c>
      <c r="Z49" s="1">
        <f t="shared" si="1"/>
        <v>496008.13310948282</v>
      </c>
      <c r="AA49" s="1">
        <f t="shared" si="1"/>
        <v>149364.51763518152</v>
      </c>
      <c r="AB49" s="1">
        <f t="shared" si="1"/>
        <v>587322.51230652421</v>
      </c>
      <c r="AC49" s="1">
        <f t="shared" si="1"/>
        <v>60998.244029935115</v>
      </c>
      <c r="AD49" s="1">
        <f t="shared" si="1"/>
        <v>652588.3119962865</v>
      </c>
      <c r="AE49" s="1">
        <f t="shared" si="1"/>
        <v>1810.8479046712503</v>
      </c>
      <c r="AF49" s="1">
        <f t="shared" si="1"/>
        <v>44194.964819308218</v>
      </c>
      <c r="AG49" s="1">
        <f t="shared" si="1"/>
        <v>5334.3791800082072</v>
      </c>
      <c r="AH49" s="1">
        <f t="shared" si="1"/>
        <v>858303.81306020753</v>
      </c>
      <c r="AI49" s="1">
        <f t="shared" si="1"/>
        <v>6081.1337073185914</v>
      </c>
      <c r="AJ49" s="1">
        <f t="shared" si="1"/>
        <v>1905.1203983194564</v>
      </c>
      <c r="AK49" s="1">
        <f t="shared" si="1"/>
        <v>39810.684031297147</v>
      </c>
      <c r="AL49" s="1">
        <f t="shared" si="1"/>
        <v>4705.1979106388671</v>
      </c>
      <c r="AM49" s="1">
        <f t="shared" si="1"/>
        <v>475.12543894279696</v>
      </c>
      <c r="AN49" s="1">
        <f t="shared" si="1"/>
        <v>5108.7277396697054</v>
      </c>
      <c r="AO49" s="1">
        <f t="shared" si="1"/>
        <v>880270.26094701898</v>
      </c>
      <c r="AP49" s="1">
        <f t="shared" si="1"/>
        <v>294830.60956673964</v>
      </c>
      <c r="AQ49" s="1">
        <f t="shared" si="1"/>
        <v>585439.65138056932</v>
      </c>
      <c r="AR49" s="1">
        <f t="shared" si="1"/>
        <v>162083.41055593899</v>
      </c>
      <c r="AS49" s="1">
        <f t="shared" si="1"/>
        <v>485.52115389281039</v>
      </c>
      <c r="AT49" s="1">
        <f t="shared" si="1"/>
        <v>143.12346144399334</v>
      </c>
      <c r="AU49" s="1">
        <f t="shared" si="1"/>
        <v>69864.395104854455</v>
      </c>
      <c r="AV49" s="1">
        <f t="shared" si="1"/>
        <v>758.23164169559004</v>
      </c>
      <c r="AW49" s="1">
        <f t="shared" si="1"/>
        <v>48215.639382011446</v>
      </c>
      <c r="AX49" s="1">
        <f t="shared" si="1"/>
        <v>379.66730833545103</v>
      </c>
      <c r="AY49" s="1">
        <f t="shared" si="1"/>
        <v>606.08900967982402</v>
      </c>
      <c r="AZ49" s="1">
        <f t="shared" si="1"/>
        <v>85677.009196298488</v>
      </c>
      <c r="BA49" s="1">
        <f t="shared" si="1"/>
        <v>18368.541908699339</v>
      </c>
      <c r="BB49" s="1">
        <f t="shared" si="1"/>
        <v>6653.4167735947285</v>
      </c>
      <c r="BC49" s="1">
        <f t="shared" si="1"/>
        <v>377.28348086367959</v>
      </c>
      <c r="BD49" s="1">
        <f t="shared" si="1"/>
        <v>87738.106684396378</v>
      </c>
      <c r="BE49" s="1">
        <f t="shared" si="1"/>
        <v>854.73339978106719</v>
      </c>
      <c r="BF49" s="1">
        <f t="shared" si="1"/>
        <v>18679.608028139635</v>
      </c>
      <c r="BG49" s="1">
        <f t="shared" si="1"/>
        <v>166666.85115095627</v>
      </c>
      <c r="BH49" s="1">
        <f t="shared" si="1"/>
        <v>127.17186232036198</v>
      </c>
      <c r="BI49" s="1">
        <f t="shared" si="1"/>
        <v>347326.62177956005</v>
      </c>
      <c r="BJ49" s="1">
        <f t="shared" si="1"/>
        <v>1431467.7730063826</v>
      </c>
      <c r="BK49" s="1">
        <f t="shared" si="1"/>
        <v>117672.10641372507</v>
      </c>
    </row>
    <row r="50" spans="1:63" x14ac:dyDescent="0.25">
      <c r="A50" s="4" t="s">
        <v>74</v>
      </c>
      <c r="B50" s="1">
        <f>SUM(B3:B15)</f>
        <v>4025458.7749481928</v>
      </c>
      <c r="C50" s="1">
        <f t="shared" ref="C50:H50" si="2">SUM(C3:C15)</f>
        <v>556780.14570036344</v>
      </c>
      <c r="D50" s="1">
        <f t="shared" si="2"/>
        <v>780842.62757933151</v>
      </c>
      <c r="E50" s="1">
        <f>SUM(E3:E15)</f>
        <v>1785093.571912972</v>
      </c>
      <c r="F50" s="1">
        <f t="shared" si="2"/>
        <v>466771.42516145931</v>
      </c>
      <c r="G50" s="1">
        <f t="shared" si="2"/>
        <v>104647.42803907777</v>
      </c>
      <c r="H50" s="1">
        <f t="shared" si="2"/>
        <v>1345193.6851400353</v>
      </c>
      <c r="K50" s="1">
        <f t="shared" ref="K50:BK50" si="3">SUM(K3:K15)</f>
        <v>26017.523900549113</v>
      </c>
      <c r="L50" s="1">
        <f t="shared" si="3"/>
        <v>20853.511509466291</v>
      </c>
      <c r="M50" s="1">
        <f t="shared" si="3"/>
        <v>20171.206841718838</v>
      </c>
      <c r="N50" s="1">
        <f t="shared" si="3"/>
        <v>39059.515170466126</v>
      </c>
      <c r="O50" s="1">
        <f t="shared" si="3"/>
        <v>1601264.192107751</v>
      </c>
      <c r="P50" s="1">
        <f t="shared" si="3"/>
        <v>2810349.9434240516</v>
      </c>
      <c r="Q50" s="1">
        <f t="shared" si="3"/>
        <v>47165.466111190784</v>
      </c>
      <c r="R50" s="1">
        <f t="shared" si="3"/>
        <v>24867.847645786962</v>
      </c>
      <c r="S50" s="1">
        <f t="shared" si="3"/>
        <v>31779.164494130004</v>
      </c>
      <c r="T50" s="1">
        <f t="shared" si="3"/>
        <v>24949.42028257401</v>
      </c>
      <c r="U50" s="1">
        <f t="shared" si="3"/>
        <v>17789.199125970477</v>
      </c>
      <c r="V50" s="1">
        <f t="shared" si="3"/>
        <v>2981.149181366628</v>
      </c>
      <c r="W50" s="1">
        <f t="shared" si="3"/>
        <v>6589.560191648533</v>
      </c>
      <c r="X50" s="1">
        <f t="shared" si="3"/>
        <v>1198.4277155888969</v>
      </c>
      <c r="Y50" s="1">
        <f t="shared" si="3"/>
        <v>19749.615496732</v>
      </c>
      <c r="Z50" s="1">
        <f t="shared" si="3"/>
        <v>386147.48672275286</v>
      </c>
      <c r="AA50" s="1">
        <f t="shared" si="3"/>
        <v>108785.89639111249</v>
      </c>
      <c r="AB50" s="1">
        <f t="shared" si="3"/>
        <v>416689.42943304428</v>
      </c>
      <c r="AC50" s="1">
        <f t="shared" si="3"/>
        <v>43325.248131862114</v>
      </c>
      <c r="AD50" s="1">
        <f t="shared" si="3"/>
        <v>462995.82674618636</v>
      </c>
      <c r="AE50" s="1">
        <f t="shared" si="3"/>
        <v>1224.45163578713</v>
      </c>
      <c r="AF50" s="1">
        <f t="shared" si="3"/>
        <v>36575.804009252512</v>
      </c>
      <c r="AG50" s="1">
        <f t="shared" si="3"/>
        <v>4863.1388153440002</v>
      </c>
      <c r="AH50" s="1">
        <f t="shared" si="3"/>
        <v>536929.68262092758</v>
      </c>
      <c r="AI50" s="1">
        <f t="shared" si="3"/>
        <v>5853.783874662161</v>
      </c>
      <c r="AJ50" s="1">
        <f t="shared" si="3"/>
        <v>1038.1991430237354</v>
      </c>
      <c r="AK50" s="1">
        <f t="shared" si="3"/>
        <v>28132.427303056149</v>
      </c>
      <c r="AL50" s="1">
        <f t="shared" si="3"/>
        <v>4391.2490388444576</v>
      </c>
      <c r="AM50" s="1">
        <f t="shared" si="3"/>
        <v>468.95812276461999</v>
      </c>
      <c r="AN50" s="1">
        <f t="shared" si="3"/>
        <v>4254.1375667979246</v>
      </c>
      <c r="AO50" s="1">
        <f t="shared" si="3"/>
        <v>810747.04931405012</v>
      </c>
      <c r="AP50" s="1">
        <f t="shared" si="3"/>
        <v>248907.41046162863</v>
      </c>
      <c r="AQ50" s="1">
        <f t="shared" si="3"/>
        <v>561839.63885267137</v>
      </c>
      <c r="AR50" s="1">
        <f t="shared" si="3"/>
        <v>144219.222680901</v>
      </c>
      <c r="AS50" s="1">
        <f t="shared" si="3"/>
        <v>472.95388140249997</v>
      </c>
      <c r="AT50" s="1">
        <f t="shared" si="3"/>
        <v>135.01574452832003</v>
      </c>
      <c r="AU50" s="1">
        <f t="shared" si="3"/>
        <v>65876.359644897151</v>
      </c>
      <c r="AV50" s="1">
        <f t="shared" si="3"/>
        <v>570.4592816242</v>
      </c>
      <c r="AW50" s="1">
        <f t="shared" si="3"/>
        <v>38785.605043411255</v>
      </c>
      <c r="AX50" s="1">
        <f t="shared" si="3"/>
        <v>199.51657104123001</v>
      </c>
      <c r="AY50" s="1">
        <f t="shared" si="3"/>
        <v>502.41285210637608</v>
      </c>
      <c r="AZ50" s="1">
        <f t="shared" si="3"/>
        <v>70191.921448433495</v>
      </c>
      <c r="BA50" s="1">
        <f t="shared" si="3"/>
        <v>17080.765805626306</v>
      </c>
      <c r="BB50" s="1">
        <f t="shared" si="3"/>
        <v>5861.4261772250484</v>
      </c>
      <c r="BC50" s="1">
        <f t="shared" si="3"/>
        <v>347.72159624789697</v>
      </c>
      <c r="BD50" s="1">
        <f t="shared" si="3"/>
        <v>61178.897505047389</v>
      </c>
      <c r="BE50" s="1">
        <f t="shared" si="3"/>
        <v>476.92096430134995</v>
      </c>
      <c r="BF50" s="1">
        <f t="shared" si="3"/>
        <v>4102.078495825438</v>
      </c>
      <c r="BG50" s="1">
        <f t="shared" si="3"/>
        <v>115981.33840739829</v>
      </c>
      <c r="BH50" s="1">
        <f t="shared" si="3"/>
        <v>86.26222680379999</v>
      </c>
      <c r="BI50" s="1">
        <f t="shared" si="3"/>
        <v>194765.55490371995</v>
      </c>
      <c r="BJ50" s="1">
        <f t="shared" si="3"/>
        <v>932322.3565856124</v>
      </c>
      <c r="BK50" s="1">
        <f t="shared" si="3"/>
        <v>81427.708230177072</v>
      </c>
    </row>
    <row r="51" spans="1:63" x14ac:dyDescent="0.25">
      <c r="A51" s="4" t="s">
        <v>127</v>
      </c>
      <c r="B51" s="1">
        <f>SUM(B16:B47)</f>
        <v>3430381.5247646454</v>
      </c>
      <c r="C51" s="1">
        <f t="shared" ref="C51:H51" si="4">SUM(C16:C47)</f>
        <v>679212.76245778904</v>
      </c>
      <c r="D51" s="1">
        <f t="shared" si="4"/>
        <v>780053.72637206863</v>
      </c>
      <c r="E51" s="1">
        <f>SUM(E16:E47)</f>
        <v>394849.34010325978</v>
      </c>
      <c r="F51" s="1">
        <f t="shared" si="4"/>
        <v>535295.41982433922</v>
      </c>
      <c r="G51" s="1">
        <f t="shared" si="4"/>
        <v>70420.06888483993</v>
      </c>
      <c r="H51" s="1">
        <f t="shared" si="4"/>
        <v>2471819.0391461779</v>
      </c>
      <c r="K51" s="1">
        <f t="shared" ref="K51:BK51" si="5">SUM(K16:K47)</f>
        <v>6329.2012052831005</v>
      </c>
      <c r="L51" s="1">
        <f t="shared" si="5"/>
        <v>4697.5881386425999</v>
      </c>
      <c r="M51" s="1">
        <f t="shared" si="5"/>
        <v>5709.0699459129009</v>
      </c>
      <c r="N51" s="1">
        <f t="shared" si="5"/>
        <v>9741.485919200999</v>
      </c>
      <c r="O51" s="1">
        <f t="shared" si="5"/>
        <v>7708.6839187345995</v>
      </c>
      <c r="P51" s="1">
        <f t="shared" si="5"/>
        <v>439900.74455925997</v>
      </c>
      <c r="Q51" s="1">
        <f t="shared" si="5"/>
        <v>5384.1769529571002</v>
      </c>
      <c r="R51" s="1">
        <f t="shared" si="5"/>
        <v>7946.1078699156988</v>
      </c>
      <c r="S51" s="1">
        <f t="shared" si="5"/>
        <v>17812.230378914999</v>
      </c>
      <c r="T51" s="1">
        <f t="shared" si="5"/>
        <v>6445.4615523490002</v>
      </c>
      <c r="U51" s="1">
        <f t="shared" si="5"/>
        <v>4450.5611676246999</v>
      </c>
      <c r="V51" s="1">
        <f t="shared" si="5"/>
        <v>1286.4064783485001</v>
      </c>
      <c r="W51" s="1">
        <f t="shared" si="5"/>
        <v>1744.7082131790003</v>
      </c>
      <c r="X51" s="1">
        <f t="shared" si="5"/>
        <v>150.53580264460001</v>
      </c>
      <c r="Y51" s="1">
        <f t="shared" si="5"/>
        <v>13373.216526483002</v>
      </c>
      <c r="Z51" s="1">
        <f t="shared" si="5"/>
        <v>109860.64638673002</v>
      </c>
      <c r="AA51" s="1">
        <f t="shared" si="5"/>
        <v>40578.621244069007</v>
      </c>
      <c r="AB51" s="1">
        <f t="shared" si="5"/>
        <v>170633.08287347999</v>
      </c>
      <c r="AC51" s="1">
        <f t="shared" si="5"/>
        <v>17672.995898073001</v>
      </c>
      <c r="AD51" s="1">
        <f t="shared" si="5"/>
        <v>189592.4852501</v>
      </c>
      <c r="AE51" s="1">
        <f t="shared" si="5"/>
        <v>586.39626888411999</v>
      </c>
      <c r="AF51" s="1">
        <f t="shared" si="5"/>
        <v>7619.1608100557005</v>
      </c>
      <c r="AG51" s="1">
        <f t="shared" si="5"/>
        <v>471.24036466420699</v>
      </c>
      <c r="AH51" s="1">
        <f t="shared" si="5"/>
        <v>321374.13043928001</v>
      </c>
      <c r="AI51" s="1">
        <f t="shared" si="5"/>
        <v>227.34983265642998</v>
      </c>
      <c r="AJ51" s="1">
        <f t="shared" si="5"/>
        <v>866.92125529572093</v>
      </c>
      <c r="AK51" s="1">
        <f t="shared" si="5"/>
        <v>11678.256728241</v>
      </c>
      <c r="AL51" s="1">
        <f t="shared" si="5"/>
        <v>313.94887179440803</v>
      </c>
      <c r="AM51" s="1">
        <f t="shared" si="5"/>
        <v>6.1673161781769998</v>
      </c>
      <c r="AN51" s="1">
        <f t="shared" si="5"/>
        <v>854.59017287178006</v>
      </c>
      <c r="AO51" s="1">
        <f t="shared" si="5"/>
        <v>69523.211632969003</v>
      </c>
      <c r="AP51" s="1">
        <f t="shared" si="5"/>
        <v>45923.199105111002</v>
      </c>
      <c r="AQ51" s="1">
        <f t="shared" si="5"/>
        <v>23600.012527898001</v>
      </c>
      <c r="AR51" s="1">
        <f t="shared" si="5"/>
        <v>17864.187875037998</v>
      </c>
      <c r="AS51" s="1">
        <f t="shared" si="5"/>
        <v>12.567272490310398</v>
      </c>
      <c r="AT51" s="1">
        <f t="shared" si="5"/>
        <v>8.1077169156733007</v>
      </c>
      <c r="AU51" s="1">
        <f t="shared" si="5"/>
        <v>3988.0354599573002</v>
      </c>
      <c r="AV51" s="1">
        <f t="shared" si="5"/>
        <v>187.77236007138998</v>
      </c>
      <c r="AW51" s="1">
        <f t="shared" si="5"/>
        <v>9430.0343386002005</v>
      </c>
      <c r="AX51" s="1">
        <f t="shared" si="5"/>
        <v>180.15073729422102</v>
      </c>
      <c r="AY51" s="1">
        <f t="shared" si="5"/>
        <v>103.67615757344799</v>
      </c>
      <c r="AZ51" s="1">
        <f t="shared" si="5"/>
        <v>15485.087747864998</v>
      </c>
      <c r="BA51" s="1">
        <f t="shared" si="5"/>
        <v>1287.7761030730301</v>
      </c>
      <c r="BB51" s="1">
        <f t="shared" si="5"/>
        <v>791.99059636968002</v>
      </c>
      <c r="BC51" s="1">
        <f t="shared" si="5"/>
        <v>29.561884615782599</v>
      </c>
      <c r="BD51" s="1">
        <f t="shared" si="5"/>
        <v>26559.209179348996</v>
      </c>
      <c r="BE51" s="1">
        <f t="shared" si="5"/>
        <v>377.81243547971724</v>
      </c>
      <c r="BF51" s="1">
        <f t="shared" si="5"/>
        <v>14577.5295323142</v>
      </c>
      <c r="BG51" s="1">
        <f t="shared" si="5"/>
        <v>50685.512743558007</v>
      </c>
      <c r="BH51" s="1">
        <f t="shared" si="5"/>
        <v>40.909635516561998</v>
      </c>
      <c r="BI51" s="1">
        <f t="shared" si="5"/>
        <v>152561.06687584001</v>
      </c>
      <c r="BJ51" s="1">
        <f t="shared" si="5"/>
        <v>499145.41642076999</v>
      </c>
      <c r="BK51" s="1">
        <f t="shared" si="5"/>
        <v>36244.398183547994</v>
      </c>
    </row>
    <row r="52" spans="1:63" x14ac:dyDescent="0.25">
      <c r="A52" s="7"/>
    </row>
    <row r="53" spans="1:63" x14ac:dyDescent="0.25">
      <c r="A53" s="7"/>
    </row>
    <row r="54" spans="1:63" x14ac:dyDescent="0.25">
      <c r="A54" s="7"/>
    </row>
    <row r="55" spans="1:63" x14ac:dyDescent="0.25">
      <c r="A55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8.85546875" customWidth="1"/>
    <col min="2" max="8" width="9.140625" style="32"/>
    <col min="10" max="10" width="14.85546875" bestFit="1" customWidth="1"/>
    <col min="11" max="11" width="12" style="32" bestFit="1" customWidth="1"/>
    <col min="12" max="12" width="14.5703125" style="32" bestFit="1" customWidth="1"/>
    <col min="13" max="18" width="12" style="32" bestFit="1" customWidth="1"/>
    <col min="19" max="19" width="5.7109375" style="32" customWidth="1"/>
    <col min="20" max="20" width="12" style="32" bestFit="1" customWidth="1"/>
    <col min="21" max="21" width="14.85546875" style="32" bestFit="1" customWidth="1"/>
    <col min="22" max="24" width="12" style="32" bestFit="1" customWidth="1"/>
    <col min="25" max="25" width="6.42578125" style="32" customWidth="1"/>
    <col min="26" max="26" width="12" style="32" bestFit="1" customWidth="1"/>
    <col min="27" max="27" width="9.85546875" style="32" bestFit="1" customWidth="1"/>
    <col min="28" max="38" width="12" style="32" bestFit="1" customWidth="1"/>
    <col min="39" max="39" width="5.85546875" style="32" customWidth="1"/>
    <col min="40" max="56" width="12" style="32" bestFit="1" customWidth="1"/>
    <col min="57" max="57" width="5.140625" style="32" customWidth="1"/>
    <col min="58" max="63" width="12" style="32" bestFit="1" customWidth="1"/>
  </cols>
  <sheetData>
    <row r="1" spans="1:63" x14ac:dyDescent="0.25">
      <c r="B1" s="32" t="s">
        <v>352</v>
      </c>
      <c r="J1" s="33" t="s">
        <v>452</v>
      </c>
    </row>
    <row r="2" spans="1:63" x14ac:dyDescent="0.25">
      <c r="A2" s="10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62</v>
      </c>
      <c r="J2" s="23" t="s">
        <v>52</v>
      </c>
      <c r="K2" s="32" t="s">
        <v>132</v>
      </c>
      <c r="L2" s="32" t="s">
        <v>133</v>
      </c>
      <c r="M2" s="32" t="s">
        <v>134</v>
      </c>
      <c r="N2" s="32" t="s">
        <v>64</v>
      </c>
      <c r="O2" s="32" t="s">
        <v>135</v>
      </c>
      <c r="P2" s="32" t="s">
        <v>59</v>
      </c>
      <c r="Q2" s="32" t="s">
        <v>137</v>
      </c>
      <c r="R2" s="32" t="s">
        <v>138</v>
      </c>
      <c r="S2" s="32" t="s">
        <v>139</v>
      </c>
      <c r="T2" s="32" t="s">
        <v>140</v>
      </c>
      <c r="U2" s="32" t="s">
        <v>141</v>
      </c>
      <c r="V2" s="32" t="s">
        <v>142</v>
      </c>
      <c r="W2" s="32" t="s">
        <v>143</v>
      </c>
      <c r="X2" s="32" t="s">
        <v>144</v>
      </c>
      <c r="Y2" s="32" t="s">
        <v>145</v>
      </c>
      <c r="Z2" s="32" t="s">
        <v>57</v>
      </c>
      <c r="AA2" s="32" t="s">
        <v>129</v>
      </c>
      <c r="AB2" s="32" t="s">
        <v>146</v>
      </c>
      <c r="AC2" s="32" t="s">
        <v>147</v>
      </c>
      <c r="AD2" s="32" t="s">
        <v>60</v>
      </c>
      <c r="AE2" s="32" t="s">
        <v>148</v>
      </c>
      <c r="AF2" s="32" t="s">
        <v>149</v>
      </c>
      <c r="AG2" s="32" t="s">
        <v>150</v>
      </c>
      <c r="AH2" s="32" t="s">
        <v>151</v>
      </c>
      <c r="AI2" s="32" t="s">
        <v>152</v>
      </c>
      <c r="AJ2" s="32" t="s">
        <v>153</v>
      </c>
      <c r="AK2" s="32" t="s">
        <v>154</v>
      </c>
      <c r="AL2" s="32" t="s">
        <v>155</v>
      </c>
      <c r="AM2" s="32" t="s">
        <v>156</v>
      </c>
      <c r="AN2" s="32" t="s">
        <v>157</v>
      </c>
      <c r="AO2" s="32" t="s">
        <v>54</v>
      </c>
      <c r="AP2" s="32" t="s">
        <v>53</v>
      </c>
      <c r="AQ2" s="32" t="s">
        <v>158</v>
      </c>
      <c r="AR2" s="32" t="s">
        <v>159</v>
      </c>
      <c r="AS2" s="32" t="s">
        <v>160</v>
      </c>
      <c r="AT2" s="32" t="s">
        <v>161</v>
      </c>
      <c r="AU2" s="32" t="s">
        <v>162</v>
      </c>
      <c r="AV2" s="32" t="s">
        <v>163</v>
      </c>
      <c r="AW2" s="32" t="s">
        <v>164</v>
      </c>
      <c r="AX2" s="32" t="s">
        <v>165</v>
      </c>
      <c r="AY2" s="32" t="s">
        <v>166</v>
      </c>
      <c r="AZ2" s="32" t="s">
        <v>167</v>
      </c>
      <c r="BA2" s="32" t="s">
        <v>168</v>
      </c>
      <c r="BB2" s="32" t="s">
        <v>169</v>
      </c>
      <c r="BC2" s="32" t="s">
        <v>170</v>
      </c>
      <c r="BD2" s="32" t="s">
        <v>61</v>
      </c>
      <c r="BE2" s="32" t="s">
        <v>171</v>
      </c>
      <c r="BF2" s="32" t="s">
        <v>172</v>
      </c>
      <c r="BG2" s="32" t="s">
        <v>173</v>
      </c>
      <c r="BH2" s="32" t="s">
        <v>174</v>
      </c>
      <c r="BI2" s="32" t="s">
        <v>175</v>
      </c>
      <c r="BJ2" s="32" t="s">
        <v>176</v>
      </c>
      <c r="BK2" s="32" t="s">
        <v>177</v>
      </c>
    </row>
    <row r="3" spans="1:63" x14ac:dyDescent="0.25">
      <c r="A3" s="24" t="s">
        <v>76</v>
      </c>
      <c r="B3" s="32">
        <v>79014.63</v>
      </c>
      <c r="C3" s="32">
        <v>363.87760546290002</v>
      </c>
      <c r="D3" s="32">
        <v>8377.7099999999991</v>
      </c>
      <c r="E3" s="32">
        <v>153.82517114229901</v>
      </c>
      <c r="F3" s="32">
        <v>219.726077776599</v>
      </c>
      <c r="G3" s="32">
        <v>74.011911115499899</v>
      </c>
      <c r="H3" s="32">
        <v>4125.4499999999898</v>
      </c>
      <c r="J3" t="s">
        <v>121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32">
        <v>0</v>
      </c>
      <c r="T3" s="32">
        <v>0</v>
      </c>
      <c r="U3" s="32">
        <v>0</v>
      </c>
      <c r="V3" s="32">
        <v>0</v>
      </c>
      <c r="W3" s="32">
        <v>0</v>
      </c>
      <c r="X3" s="32">
        <v>0</v>
      </c>
      <c r="Y3" s="32">
        <v>0</v>
      </c>
      <c r="Z3" s="32">
        <v>0</v>
      </c>
      <c r="AA3" s="32">
        <v>0</v>
      </c>
      <c r="AB3" s="32">
        <v>0</v>
      </c>
      <c r="AC3" s="32">
        <v>0</v>
      </c>
      <c r="AD3" s="32">
        <v>0</v>
      </c>
      <c r="AE3" s="32">
        <v>0</v>
      </c>
      <c r="AF3" s="32">
        <v>0</v>
      </c>
      <c r="AG3" s="32">
        <v>0</v>
      </c>
      <c r="AH3" s="32">
        <v>0</v>
      </c>
      <c r="AI3" s="32">
        <v>0</v>
      </c>
      <c r="AJ3" s="32">
        <v>0</v>
      </c>
      <c r="AK3" s="32">
        <v>0</v>
      </c>
      <c r="AL3" s="32">
        <v>0</v>
      </c>
      <c r="AM3" s="32">
        <v>0</v>
      </c>
      <c r="AN3" s="32">
        <v>0</v>
      </c>
      <c r="AO3" s="32">
        <v>0</v>
      </c>
      <c r="AP3" s="32">
        <v>0</v>
      </c>
      <c r="AQ3" s="32">
        <v>0</v>
      </c>
      <c r="AR3" s="32">
        <v>0</v>
      </c>
      <c r="AS3" s="32">
        <v>0</v>
      </c>
      <c r="AT3" s="32">
        <v>0</v>
      </c>
      <c r="AU3" s="32">
        <v>0</v>
      </c>
      <c r="AV3" s="32">
        <v>0</v>
      </c>
      <c r="AW3" s="32">
        <v>0</v>
      </c>
      <c r="AX3" s="32">
        <v>0</v>
      </c>
      <c r="AY3" s="32">
        <v>0</v>
      </c>
      <c r="AZ3" s="32">
        <v>0</v>
      </c>
      <c r="BA3" s="32">
        <v>0</v>
      </c>
      <c r="BB3" s="32">
        <v>0</v>
      </c>
      <c r="BC3" s="32">
        <v>0</v>
      </c>
      <c r="BD3" s="32">
        <v>0</v>
      </c>
      <c r="BE3" s="32">
        <v>0</v>
      </c>
      <c r="BF3" s="32">
        <v>0</v>
      </c>
      <c r="BG3" s="32">
        <v>0</v>
      </c>
      <c r="BH3" s="32">
        <v>0</v>
      </c>
      <c r="BI3" s="32">
        <v>0</v>
      </c>
      <c r="BJ3" s="32">
        <v>0</v>
      </c>
      <c r="BK3" s="32">
        <v>0</v>
      </c>
    </row>
    <row r="4" spans="1:63" x14ac:dyDescent="0.25">
      <c r="A4" s="24" t="s">
        <v>77</v>
      </c>
      <c r="B4" s="32">
        <v>27532.699999999899</v>
      </c>
      <c r="C4" s="32">
        <v>104.714575098099</v>
      </c>
      <c r="D4" s="32">
        <v>3292.97999999999</v>
      </c>
      <c r="E4" s="32">
        <v>66.557915832899894</v>
      </c>
      <c r="F4" s="32">
        <v>88.727451720399998</v>
      </c>
      <c r="G4" s="32">
        <v>25.7416058391</v>
      </c>
      <c r="H4" s="32">
        <v>1669.1599999999901</v>
      </c>
      <c r="J4" t="s">
        <v>77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0</v>
      </c>
      <c r="Q4" s="32">
        <v>0</v>
      </c>
      <c r="R4" s="32">
        <v>0</v>
      </c>
      <c r="S4" s="32">
        <v>0</v>
      </c>
      <c r="T4" s="32">
        <v>0</v>
      </c>
      <c r="U4" s="32">
        <v>0</v>
      </c>
      <c r="V4" s="32">
        <v>0</v>
      </c>
      <c r="W4" s="32">
        <v>0</v>
      </c>
      <c r="X4" s="32">
        <v>0</v>
      </c>
      <c r="Y4" s="32">
        <v>0</v>
      </c>
      <c r="Z4" s="32">
        <v>0</v>
      </c>
      <c r="AA4" s="32">
        <v>0</v>
      </c>
      <c r="AB4" s="32">
        <v>0</v>
      </c>
      <c r="AC4" s="32">
        <v>0</v>
      </c>
      <c r="AD4" s="32">
        <v>0</v>
      </c>
      <c r="AE4" s="32">
        <v>0</v>
      </c>
      <c r="AF4" s="32">
        <v>0</v>
      </c>
      <c r="AG4" s="32">
        <v>0</v>
      </c>
      <c r="AH4" s="32">
        <v>0</v>
      </c>
      <c r="AI4" s="32">
        <v>0</v>
      </c>
      <c r="AJ4" s="32">
        <v>0</v>
      </c>
      <c r="AK4" s="32">
        <v>0</v>
      </c>
      <c r="AL4" s="32">
        <v>0</v>
      </c>
      <c r="AM4" s="32">
        <v>0</v>
      </c>
      <c r="AN4" s="32">
        <v>0</v>
      </c>
      <c r="AO4" s="32">
        <v>0</v>
      </c>
      <c r="AP4" s="32">
        <v>0</v>
      </c>
      <c r="AQ4" s="32">
        <v>0</v>
      </c>
      <c r="AR4" s="32">
        <v>0</v>
      </c>
      <c r="AS4" s="32">
        <v>0</v>
      </c>
      <c r="AT4" s="32">
        <v>0</v>
      </c>
      <c r="AU4" s="32">
        <v>0</v>
      </c>
      <c r="AV4" s="32">
        <v>0</v>
      </c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32">
        <v>0</v>
      </c>
      <c r="BF4" s="32">
        <v>0</v>
      </c>
      <c r="BG4" s="32">
        <v>0</v>
      </c>
      <c r="BH4" s="32">
        <v>0</v>
      </c>
      <c r="BI4" s="32">
        <v>0</v>
      </c>
      <c r="BJ4" s="32">
        <v>0</v>
      </c>
      <c r="BK4" s="32">
        <v>0</v>
      </c>
    </row>
    <row r="5" spans="1:63" x14ac:dyDescent="0.25">
      <c r="A5" s="24" t="s">
        <v>78</v>
      </c>
      <c r="B5" s="32">
        <v>136611.31</v>
      </c>
      <c r="C5" s="32">
        <v>647.72</v>
      </c>
      <c r="D5" s="32">
        <v>15582.109999999901</v>
      </c>
      <c r="E5" s="32">
        <v>288.82265680569901</v>
      </c>
      <c r="F5" s="32">
        <v>412.89247624739897</v>
      </c>
      <c r="G5" s="32">
        <v>157.95999999999901</v>
      </c>
      <c r="H5" s="32">
        <v>8194.27</v>
      </c>
      <c r="J5" t="s">
        <v>71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2">
        <v>0</v>
      </c>
      <c r="AL5" s="32">
        <v>0</v>
      </c>
      <c r="AM5" s="32">
        <v>0</v>
      </c>
      <c r="AN5" s="32">
        <v>0</v>
      </c>
      <c r="AO5" s="32">
        <v>0</v>
      </c>
      <c r="AP5" s="32">
        <v>0</v>
      </c>
      <c r="AQ5" s="32">
        <v>0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0</v>
      </c>
      <c r="AY5" s="32">
        <v>0</v>
      </c>
      <c r="AZ5" s="32">
        <v>0</v>
      </c>
      <c r="BA5" s="32">
        <v>0</v>
      </c>
      <c r="BB5" s="32">
        <v>0</v>
      </c>
      <c r="BC5" s="32">
        <v>0</v>
      </c>
      <c r="BD5" s="32">
        <v>0</v>
      </c>
      <c r="BE5" s="32">
        <v>0</v>
      </c>
      <c r="BF5" s="32">
        <v>0</v>
      </c>
      <c r="BG5" s="32">
        <v>0</v>
      </c>
      <c r="BH5" s="32">
        <v>0</v>
      </c>
      <c r="BI5" s="32">
        <v>0</v>
      </c>
      <c r="BJ5" s="32">
        <v>0</v>
      </c>
      <c r="BK5" s="32">
        <v>0</v>
      </c>
    </row>
    <row r="6" spans="1:63" x14ac:dyDescent="0.25">
      <c r="A6" s="24" t="s">
        <v>79</v>
      </c>
      <c r="B6" s="32">
        <v>147495.93999999901</v>
      </c>
      <c r="C6" s="32">
        <v>613.22</v>
      </c>
      <c r="D6" s="32">
        <v>20844.169999999998</v>
      </c>
      <c r="E6" s="32">
        <v>388.89500802169903</v>
      </c>
      <c r="F6" s="32">
        <v>527.15999999999894</v>
      </c>
      <c r="G6" s="32">
        <v>220.60999999999899</v>
      </c>
      <c r="H6" s="32">
        <v>9080.75</v>
      </c>
      <c r="J6" t="s">
        <v>122</v>
      </c>
      <c r="K6" s="32">
        <v>95.516143983899994</v>
      </c>
      <c r="L6" s="32">
        <v>67.800631494200005</v>
      </c>
      <c r="M6" s="32">
        <v>34.723810027699997</v>
      </c>
      <c r="N6" s="32">
        <v>178.10564110600001</v>
      </c>
      <c r="O6" s="32">
        <v>456.42446204499998</v>
      </c>
      <c r="P6" s="32">
        <v>63725.052466699999</v>
      </c>
      <c r="Q6" s="32">
        <v>235.11980245500001</v>
      </c>
      <c r="R6" s="32">
        <v>75.584449974400002</v>
      </c>
      <c r="S6" s="32">
        <v>0</v>
      </c>
      <c r="T6" s="32">
        <v>74.042727404000004</v>
      </c>
      <c r="U6" s="32">
        <v>61.630098920899997</v>
      </c>
      <c r="V6" s="32">
        <v>72.009348258599999</v>
      </c>
      <c r="W6" s="32">
        <v>65.544043298800005</v>
      </c>
      <c r="X6" s="32">
        <v>2.8264106714700001E-2</v>
      </c>
      <c r="Y6" s="32">
        <v>0</v>
      </c>
      <c r="Z6" s="32">
        <v>264.93582477699999</v>
      </c>
      <c r="AA6" s="32">
        <v>0</v>
      </c>
      <c r="AB6" s="32">
        <v>8101.0535324100001</v>
      </c>
      <c r="AC6" s="32">
        <v>828.10690917500006</v>
      </c>
      <c r="AD6" s="32">
        <v>9001.1697898399998</v>
      </c>
      <c r="AE6" s="32">
        <v>1.1100032771699999</v>
      </c>
      <c r="AF6" s="32">
        <v>182.68107521600001</v>
      </c>
      <c r="AG6" s="32">
        <v>5.2077227908300001E-2</v>
      </c>
      <c r="AH6" s="32">
        <v>2349.0772371600001</v>
      </c>
      <c r="AI6" s="32">
        <v>0.174996985179</v>
      </c>
      <c r="AJ6" s="32">
        <v>5.4825635344500002E-2</v>
      </c>
      <c r="AK6" s="32">
        <v>107.650276625</v>
      </c>
      <c r="AL6" s="32">
        <v>0.17889773309699999</v>
      </c>
      <c r="AM6" s="32">
        <v>0</v>
      </c>
      <c r="AN6" s="32">
        <v>1.1206170737000001E-2</v>
      </c>
      <c r="AO6" s="32">
        <v>227.63625653</v>
      </c>
      <c r="AP6" s="32">
        <v>167.91647489799999</v>
      </c>
      <c r="AQ6" s="32">
        <v>59.719781632199997</v>
      </c>
      <c r="AR6" s="32">
        <v>15.707253206300001</v>
      </c>
      <c r="AS6" s="32">
        <v>1.9141878448199999E-2</v>
      </c>
      <c r="AT6" s="32">
        <v>1.4122636507400001E-3</v>
      </c>
      <c r="AU6" s="32">
        <v>3.4529514928</v>
      </c>
      <c r="AV6" s="32">
        <v>3.9793517309E-2</v>
      </c>
      <c r="AW6" s="32">
        <v>10.907695453500001</v>
      </c>
      <c r="AX6" s="32">
        <v>0.62721749147100003</v>
      </c>
      <c r="AY6" s="32">
        <v>0.21233924723200001</v>
      </c>
      <c r="AZ6" s="32">
        <v>43.634953951</v>
      </c>
      <c r="BA6" s="32">
        <v>0.184611936926</v>
      </c>
      <c r="BB6" s="32">
        <v>0.71165186814199999</v>
      </c>
      <c r="BC6" s="32">
        <v>2.4204536009699998E-3</v>
      </c>
      <c r="BD6" s="32">
        <v>95.255529136800007</v>
      </c>
      <c r="BE6" s="32">
        <v>0</v>
      </c>
      <c r="BF6" s="32">
        <v>1.6652850159599999</v>
      </c>
      <c r="BG6" s="32">
        <v>539.411577319</v>
      </c>
      <c r="BH6" s="32">
        <v>0.70976817632599998</v>
      </c>
      <c r="BI6" s="32">
        <v>463.88049845400002</v>
      </c>
      <c r="BJ6" s="32">
        <v>3923.22563446</v>
      </c>
      <c r="BK6" s="32">
        <v>584.89301355299995</v>
      </c>
    </row>
    <row r="7" spans="1:63" x14ac:dyDescent="0.25">
      <c r="A7" s="24" t="s">
        <v>80</v>
      </c>
      <c r="B7" s="32">
        <v>978671.59</v>
      </c>
      <c r="C7" s="32">
        <v>5157.8599999999997</v>
      </c>
      <c r="D7" s="32">
        <v>116249.939999999</v>
      </c>
      <c r="E7" s="32">
        <v>2533.2800000000002</v>
      </c>
      <c r="F7" s="32">
        <v>3533.1199999999899</v>
      </c>
      <c r="G7" s="32">
        <v>1277.27</v>
      </c>
      <c r="H7" s="32">
        <v>58667.95</v>
      </c>
      <c r="J7" t="s">
        <v>123</v>
      </c>
      <c r="K7" s="32">
        <v>1390.99652468</v>
      </c>
      <c r="L7" s="32">
        <v>982.20910569700004</v>
      </c>
      <c r="M7" s="32">
        <v>498.33349504199998</v>
      </c>
      <c r="N7" s="32">
        <v>2638.2690644600002</v>
      </c>
      <c r="O7" s="32">
        <v>6765.6839299599997</v>
      </c>
      <c r="P7" s="32">
        <v>967613.10605399997</v>
      </c>
      <c r="Q7" s="32">
        <v>3479.4013037700001</v>
      </c>
      <c r="R7" s="32">
        <v>1120.4017006199999</v>
      </c>
      <c r="S7" s="32">
        <v>0</v>
      </c>
      <c r="T7" s="32">
        <v>1083.0816992099999</v>
      </c>
      <c r="U7" s="32">
        <v>901.34865987499995</v>
      </c>
      <c r="V7" s="32">
        <v>919.15428980900003</v>
      </c>
      <c r="W7" s="32">
        <v>970.77905394200002</v>
      </c>
      <c r="X7" s="32">
        <v>0.41897536268800001</v>
      </c>
      <c r="Y7" s="32">
        <v>0</v>
      </c>
      <c r="Z7" s="32">
        <v>5099.4889402899998</v>
      </c>
      <c r="AA7" s="32">
        <v>0</v>
      </c>
      <c r="AB7" s="32">
        <v>103404.29902799999</v>
      </c>
      <c r="AC7" s="32">
        <v>10570.253487399999</v>
      </c>
      <c r="AD7" s="32">
        <v>114893.70680499999</v>
      </c>
      <c r="AE7" s="32">
        <v>15.704320904799999</v>
      </c>
      <c r="AF7" s="32">
        <v>2702.39446374</v>
      </c>
      <c r="AG7" s="32">
        <v>0.94746099197</v>
      </c>
      <c r="AH7" s="32">
        <v>34761.910384199997</v>
      </c>
      <c r="AI7" s="32">
        <v>2.8490949475599998</v>
      </c>
      <c r="AJ7" s="32">
        <v>0.88262658663899995</v>
      </c>
      <c r="AK7" s="32">
        <v>1529.5141801300001</v>
      </c>
      <c r="AL7" s="32">
        <v>3.1118506148099998</v>
      </c>
      <c r="AM7" s="32">
        <v>0</v>
      </c>
      <c r="AN7" s="32">
        <v>0.18220317796300001</v>
      </c>
      <c r="AO7" s="32">
        <v>3491.8287798000001</v>
      </c>
      <c r="AP7" s="32">
        <v>2503.42271742</v>
      </c>
      <c r="AQ7" s="32">
        <v>988.40606237999998</v>
      </c>
      <c r="AR7" s="32">
        <v>259.56703406700001</v>
      </c>
      <c r="AS7" s="32">
        <v>0.349343948588</v>
      </c>
      <c r="AT7" s="32">
        <v>2.56353621367E-2</v>
      </c>
      <c r="AU7" s="32">
        <v>60.634103738500002</v>
      </c>
      <c r="AV7" s="32">
        <v>0.72878045823100002</v>
      </c>
      <c r="AW7" s="32">
        <v>174.89609374099999</v>
      </c>
      <c r="AX7" s="32">
        <v>11.5138963938</v>
      </c>
      <c r="AY7" s="32">
        <v>3.25697062892</v>
      </c>
      <c r="AZ7" s="32">
        <v>699.66136906999998</v>
      </c>
      <c r="BA7" s="32">
        <v>3.40699361211</v>
      </c>
      <c r="BB7" s="32">
        <v>11.423163522299999</v>
      </c>
      <c r="BC7" s="32">
        <v>4.15948511053E-2</v>
      </c>
      <c r="BD7" s="32">
        <v>1262.26171729</v>
      </c>
      <c r="BE7" s="32">
        <v>0</v>
      </c>
      <c r="BF7" s="32">
        <v>23.5605317813</v>
      </c>
      <c r="BG7" s="32">
        <v>7985.8426488300001</v>
      </c>
      <c r="BH7" s="32">
        <v>10.041830838499999</v>
      </c>
      <c r="BI7" s="32">
        <v>6859.8338531899999</v>
      </c>
      <c r="BJ7" s="32">
        <v>58006.776338900003</v>
      </c>
      <c r="BK7" s="32">
        <v>8662.8948905699999</v>
      </c>
    </row>
    <row r="8" spans="1:63" x14ac:dyDescent="0.25">
      <c r="A8" s="24" t="s">
        <v>81</v>
      </c>
      <c r="B8" s="32">
        <v>1212175.3</v>
      </c>
      <c r="C8" s="32">
        <v>8387.52</v>
      </c>
      <c r="D8" s="32">
        <v>146473.29999999999</v>
      </c>
      <c r="E8" s="32">
        <v>2711.0099999999902</v>
      </c>
      <c r="F8" s="32">
        <v>4163.2599999999902</v>
      </c>
      <c r="G8" s="32">
        <v>1618.48999999999</v>
      </c>
      <c r="H8" s="32">
        <v>64827.01</v>
      </c>
      <c r="J8" t="s">
        <v>72</v>
      </c>
      <c r="K8" s="32">
        <v>1541.49207374</v>
      </c>
      <c r="L8" s="32">
        <v>1085.4838935400001</v>
      </c>
      <c r="M8" s="32">
        <v>547.98634869399996</v>
      </c>
      <c r="N8" s="32">
        <v>2949.67896703</v>
      </c>
      <c r="O8" s="32">
        <v>7566.8414834900004</v>
      </c>
      <c r="P8" s="32">
        <v>1211493.60464</v>
      </c>
      <c r="Q8" s="32">
        <v>3888.0550053000002</v>
      </c>
      <c r="R8" s="32">
        <v>1253.08345022</v>
      </c>
      <c r="S8" s="32">
        <v>0</v>
      </c>
      <c r="T8" s="32">
        <v>1203.0458544099999</v>
      </c>
      <c r="U8" s="32">
        <v>1001.0925571400001</v>
      </c>
      <c r="V8" s="32">
        <v>1170.7115787800001</v>
      </c>
      <c r="W8" s="32">
        <v>1085.3213959</v>
      </c>
      <c r="X8" s="32">
        <v>0.468576358405</v>
      </c>
      <c r="Y8" s="32">
        <v>0</v>
      </c>
      <c r="Z8" s="32">
        <v>8382.7135990999996</v>
      </c>
      <c r="AA8" s="32">
        <v>0</v>
      </c>
      <c r="AB8" s="32">
        <v>131706.34643500001</v>
      </c>
      <c r="AC8" s="32">
        <v>13463.230855399999</v>
      </c>
      <c r="AD8" s="32">
        <v>146340.28886999999</v>
      </c>
      <c r="AE8" s="32">
        <v>17.1366029862</v>
      </c>
      <c r="AF8" s="32">
        <v>3019.3090922599999</v>
      </c>
      <c r="AG8" s="32">
        <v>1.52944647453</v>
      </c>
      <c r="AH8" s="32">
        <v>38845.070485700002</v>
      </c>
      <c r="AI8" s="32">
        <v>3.8856416276700001</v>
      </c>
      <c r="AJ8" s="32">
        <v>1.1601887156399999</v>
      </c>
      <c r="AK8" s="32">
        <v>1458.8354467900001</v>
      </c>
      <c r="AL8" s="32">
        <v>4.6660964411899997</v>
      </c>
      <c r="AM8" s="32">
        <v>0</v>
      </c>
      <c r="AN8" s="32">
        <v>0.24693338183499999</v>
      </c>
      <c r="AO8" s="32">
        <v>4159.6755144799999</v>
      </c>
      <c r="AP8" s="32">
        <v>2708.3878018300002</v>
      </c>
      <c r="AQ8" s="32">
        <v>1451.28771265</v>
      </c>
      <c r="AR8" s="32">
        <v>349.35391921199999</v>
      </c>
      <c r="AS8" s="32">
        <v>0.55865308619499998</v>
      </c>
      <c r="AT8" s="32">
        <v>4.1664982335499999E-2</v>
      </c>
      <c r="AU8" s="32">
        <v>92.083602462599998</v>
      </c>
      <c r="AV8" s="32">
        <v>1.15314483815</v>
      </c>
      <c r="AW8" s="32">
        <v>220.61175802100001</v>
      </c>
      <c r="AX8" s="32">
        <v>18.0883002916</v>
      </c>
      <c r="AY8" s="32">
        <v>3.6246765544000001</v>
      </c>
      <c r="AZ8" s="32">
        <v>882.56397416200002</v>
      </c>
      <c r="BA8" s="32">
        <v>5.2657292613999997</v>
      </c>
      <c r="BB8" s="32">
        <v>14.009785104500001</v>
      </c>
      <c r="BC8" s="32">
        <v>6.2964048126899999E-2</v>
      </c>
      <c r="BD8" s="32">
        <v>1616.8790797900001</v>
      </c>
      <c r="BE8" s="32">
        <v>0</v>
      </c>
      <c r="BF8" s="32">
        <v>25.709330273300001</v>
      </c>
      <c r="BG8" s="32">
        <v>8926.0629553899998</v>
      </c>
      <c r="BH8" s="32">
        <v>10.957693260799999</v>
      </c>
      <c r="BI8" s="32">
        <v>7662.8515242800004</v>
      </c>
      <c r="BJ8" s="32">
        <v>64791.666422800001</v>
      </c>
      <c r="BK8" s="32">
        <v>9684.9230151499996</v>
      </c>
    </row>
    <row r="9" spans="1:63" x14ac:dyDescent="0.25">
      <c r="A9" s="24" t="s">
        <v>82</v>
      </c>
      <c r="B9" s="32">
        <v>262215.20999999897</v>
      </c>
      <c r="C9" s="32">
        <v>809.65</v>
      </c>
      <c r="D9" s="32">
        <v>29128.0099999999</v>
      </c>
      <c r="E9" s="32">
        <v>573.03999999999905</v>
      </c>
      <c r="F9" s="32">
        <v>765.06</v>
      </c>
      <c r="G9" s="32">
        <v>256.06</v>
      </c>
      <c r="H9" s="32">
        <v>16826.95</v>
      </c>
      <c r="J9" t="s">
        <v>124</v>
      </c>
      <c r="K9" s="32">
        <v>374.19362674600001</v>
      </c>
      <c r="L9" s="32">
        <v>259.35387537100002</v>
      </c>
      <c r="M9" s="32">
        <v>127.135950528</v>
      </c>
      <c r="N9" s="32">
        <v>751.81441443400001</v>
      </c>
      <c r="O9" s="32">
        <v>1931.4231729999999</v>
      </c>
      <c r="P9" s="32">
        <v>255997.61967799999</v>
      </c>
      <c r="Q9" s="32">
        <v>988.22847875599996</v>
      </c>
      <c r="R9" s="32">
        <v>319.845854583</v>
      </c>
      <c r="S9" s="32">
        <v>0</v>
      </c>
      <c r="T9" s="32">
        <v>295.88631439</v>
      </c>
      <c r="U9" s="32">
        <v>246.08215512800001</v>
      </c>
      <c r="V9" s="32">
        <v>227.39697658099999</v>
      </c>
      <c r="W9" s="32">
        <v>276.53433143199999</v>
      </c>
      <c r="X9" s="32">
        <v>0.11960453929500001</v>
      </c>
      <c r="Y9" s="32">
        <v>0</v>
      </c>
      <c r="Z9" s="32">
        <v>790.43097945800002</v>
      </c>
      <c r="AA9" s="32">
        <v>0</v>
      </c>
      <c r="AB9" s="32">
        <v>25582.0209631</v>
      </c>
      <c r="AC9" s="32">
        <v>2615.0649898299998</v>
      </c>
      <c r="AD9" s="32">
        <v>28424.482929500002</v>
      </c>
      <c r="AE9" s="32">
        <v>3.7887832437700002</v>
      </c>
      <c r="AF9" s="32">
        <v>766.64384772699998</v>
      </c>
      <c r="AG9" s="32">
        <v>0.185761261485</v>
      </c>
      <c r="AH9" s="32">
        <v>9873.1232089999994</v>
      </c>
      <c r="AI9" s="32">
        <v>0.59572347426399996</v>
      </c>
      <c r="AJ9" s="32">
        <v>0.186684667405</v>
      </c>
      <c r="AK9" s="32">
        <v>351.814443912</v>
      </c>
      <c r="AL9" s="32">
        <v>0.62834548631200005</v>
      </c>
      <c r="AM9" s="32">
        <v>0</v>
      </c>
      <c r="AN9" s="32">
        <v>3.8172048700099999E-2</v>
      </c>
      <c r="AO9" s="32">
        <v>746.554844602</v>
      </c>
      <c r="AP9" s="32">
        <v>559.13317107299997</v>
      </c>
      <c r="AQ9" s="32">
        <v>187.421673529</v>
      </c>
      <c r="AR9" s="32">
        <v>54.423179064899998</v>
      </c>
      <c r="AS9" s="32">
        <v>6.8717439111099995E-2</v>
      </c>
      <c r="AT9" s="32">
        <v>5.0140568902700003E-3</v>
      </c>
      <c r="AU9" s="32">
        <v>12.182166371799999</v>
      </c>
      <c r="AV9" s="32">
        <v>0.14386833997500001</v>
      </c>
      <c r="AW9" s="32">
        <v>37.424161444500001</v>
      </c>
      <c r="AX9" s="32">
        <v>2.2784807949900001</v>
      </c>
      <c r="AY9" s="32">
        <v>0.721236021319</v>
      </c>
      <c r="AZ9" s="32">
        <v>149.71215838000001</v>
      </c>
      <c r="BA9" s="32">
        <v>0.67786416221599999</v>
      </c>
      <c r="BB9" s="32">
        <v>2.46215369522</v>
      </c>
      <c r="BC9" s="32">
        <v>8.3795863026800005E-3</v>
      </c>
      <c r="BD9" s="32">
        <v>249.85445217899999</v>
      </c>
      <c r="BE9" s="32">
        <v>0</v>
      </c>
      <c r="BF9" s="32">
        <v>5.6842416891800003</v>
      </c>
      <c r="BG9" s="32">
        <v>2271.5101649100002</v>
      </c>
      <c r="BH9" s="32">
        <v>2.4226482735100001</v>
      </c>
      <c r="BI9" s="32">
        <v>1943.9076277500001</v>
      </c>
      <c r="BJ9" s="32">
        <v>16428.101271700001</v>
      </c>
      <c r="BK9" s="32">
        <v>2467.5342706299998</v>
      </c>
    </row>
    <row r="10" spans="1:63" x14ac:dyDescent="0.25">
      <c r="A10" s="24" t="s">
        <v>83</v>
      </c>
      <c r="B10" s="32">
        <v>399253.25</v>
      </c>
      <c r="C10" s="32">
        <v>880.979999999999</v>
      </c>
      <c r="D10" s="32">
        <v>42462.02</v>
      </c>
      <c r="E10" s="32">
        <v>879.69461836120001</v>
      </c>
      <c r="F10" s="32">
        <v>1136.1599999999901</v>
      </c>
      <c r="G10" s="32">
        <v>339.00999999999902</v>
      </c>
      <c r="H10" s="32">
        <v>27613.040000000001</v>
      </c>
      <c r="J10" t="s">
        <v>125</v>
      </c>
      <c r="K10" s="32">
        <v>334.60762658099998</v>
      </c>
      <c r="L10" s="32">
        <v>232.026166171</v>
      </c>
      <c r="M10" s="32">
        <v>113.843017422</v>
      </c>
      <c r="N10" s="32">
        <v>671.32364372300003</v>
      </c>
      <c r="O10" s="32">
        <v>1724.59667565</v>
      </c>
      <c r="P10" s="32">
        <v>212124.80025599999</v>
      </c>
      <c r="Q10" s="32">
        <v>882.50442582300002</v>
      </c>
      <c r="R10" s="32">
        <v>285.59541335</v>
      </c>
      <c r="S10" s="32">
        <v>0</v>
      </c>
      <c r="T10" s="32">
        <v>264.47837299999998</v>
      </c>
      <c r="U10" s="32">
        <v>219.96628546299999</v>
      </c>
      <c r="V10" s="32">
        <v>180.40675341900001</v>
      </c>
      <c r="W10" s="32">
        <v>246.931621522</v>
      </c>
      <c r="X10" s="32">
        <v>0.106797046082</v>
      </c>
      <c r="Y10" s="32">
        <v>0</v>
      </c>
      <c r="Z10" s="32">
        <v>468.076219955</v>
      </c>
      <c r="AA10" s="32">
        <v>0</v>
      </c>
      <c r="AB10" s="32">
        <v>20295.900720599999</v>
      </c>
      <c r="AC10" s="32">
        <v>2074.6982029000001</v>
      </c>
      <c r="AD10" s="32">
        <v>22551.0056769</v>
      </c>
      <c r="AE10" s="32">
        <v>3.3979487524600001</v>
      </c>
      <c r="AF10" s="32">
        <v>684.63972750899995</v>
      </c>
      <c r="AG10" s="32">
        <v>0.14623007435099999</v>
      </c>
      <c r="AH10" s="32">
        <v>8816.7080288899997</v>
      </c>
      <c r="AI10" s="32">
        <v>0.47136727348899998</v>
      </c>
      <c r="AJ10" s="32">
        <v>0.15067976212100001</v>
      </c>
      <c r="AK10" s="32">
        <v>294.08423541000002</v>
      </c>
      <c r="AL10" s="32">
        <v>0.50333644185000004</v>
      </c>
      <c r="AM10" s="32">
        <v>0</v>
      </c>
      <c r="AN10" s="32">
        <v>3.0347763686599999E-2</v>
      </c>
      <c r="AO10" s="32">
        <v>603.381801838</v>
      </c>
      <c r="AP10" s="32">
        <v>467.15045409700002</v>
      </c>
      <c r="AQ10" s="32">
        <v>136.23134774100001</v>
      </c>
      <c r="AR10" s="32">
        <v>45.052040322499998</v>
      </c>
      <c r="AS10" s="32">
        <v>5.5197076671200003E-2</v>
      </c>
      <c r="AT10" s="32">
        <v>3.8877965354399999E-3</v>
      </c>
      <c r="AU10" s="32">
        <v>9.7715127564900008</v>
      </c>
      <c r="AV10" s="32">
        <v>0.11811943539600001</v>
      </c>
      <c r="AW10" s="32">
        <v>31.314044985300001</v>
      </c>
      <c r="AX10" s="32">
        <v>1.8977489707199999</v>
      </c>
      <c r="AY10" s="32">
        <v>0.62202748061299995</v>
      </c>
      <c r="AZ10" s="32">
        <v>125.270157134</v>
      </c>
      <c r="BA10" s="32">
        <v>0.58257400640400003</v>
      </c>
      <c r="BB10" s="32">
        <v>2.1219937499000001</v>
      </c>
      <c r="BC10" s="32">
        <v>6.4636121628999996E-3</v>
      </c>
      <c r="BD10" s="32">
        <v>180.03622546700001</v>
      </c>
      <c r="BE10" s="32">
        <v>0</v>
      </c>
      <c r="BF10" s="32">
        <v>5.0977059170999999</v>
      </c>
      <c r="BG10" s="32">
        <v>2028.4383675500001</v>
      </c>
      <c r="BH10" s="32">
        <v>2.17275711525</v>
      </c>
      <c r="BI10" s="32">
        <v>1735.9830781200001</v>
      </c>
      <c r="BJ10" s="32">
        <v>14671.407391700001</v>
      </c>
      <c r="BK10" s="32">
        <v>2203.43777851</v>
      </c>
    </row>
    <row r="11" spans="1:63" x14ac:dyDescent="0.25">
      <c r="A11" s="24" t="s">
        <v>84</v>
      </c>
      <c r="B11" s="32">
        <v>787448.35</v>
      </c>
      <c r="C11" s="32">
        <v>2643.2999999999902</v>
      </c>
      <c r="D11" s="32">
        <v>96682.069999999905</v>
      </c>
      <c r="E11" s="32">
        <v>1995.39</v>
      </c>
      <c r="F11" s="32">
        <v>2658.79</v>
      </c>
      <c r="G11" s="32">
        <v>940.87</v>
      </c>
      <c r="H11" s="32">
        <v>50393.8</v>
      </c>
      <c r="J11" t="s">
        <v>126</v>
      </c>
      <c r="K11" s="32">
        <v>136.08157105800001</v>
      </c>
      <c r="L11" s="32">
        <v>96.879669304499998</v>
      </c>
      <c r="M11" s="32">
        <v>49.874930714199998</v>
      </c>
      <c r="N11" s="32">
        <v>251.28859285499999</v>
      </c>
      <c r="O11" s="32">
        <v>643.77813301599997</v>
      </c>
      <c r="P11" s="32">
        <v>86588.353259800002</v>
      </c>
      <c r="Q11" s="32">
        <v>331.92403505300001</v>
      </c>
      <c r="R11" s="32">
        <v>106.61065078199999</v>
      </c>
      <c r="S11" s="32">
        <v>0</v>
      </c>
      <c r="T11" s="32">
        <v>105.22500114100001</v>
      </c>
      <c r="U11" s="32">
        <v>87.593714522400006</v>
      </c>
      <c r="V11" s="32">
        <v>85.016093740499997</v>
      </c>
      <c r="W11" s="32">
        <v>92.481659992199994</v>
      </c>
      <c r="X11" s="32">
        <v>3.9866288066899999E-2</v>
      </c>
      <c r="Y11" s="32">
        <v>0</v>
      </c>
      <c r="Z11" s="32">
        <v>290.654830823</v>
      </c>
      <c r="AA11" s="32">
        <v>0</v>
      </c>
      <c r="AB11" s="32">
        <v>9564.3406070399997</v>
      </c>
      <c r="AC11" s="32">
        <v>977.69138334499996</v>
      </c>
      <c r="AD11" s="32">
        <v>10627.048084100001</v>
      </c>
      <c r="AE11" s="32">
        <v>1.6068279535000001</v>
      </c>
      <c r="AF11" s="32">
        <v>257.947710632</v>
      </c>
      <c r="AG11" s="32">
        <v>7.7809686006700005E-2</v>
      </c>
      <c r="AH11" s="32">
        <v>3316.2551601499999</v>
      </c>
      <c r="AI11" s="32">
        <v>0.23851674134799999</v>
      </c>
      <c r="AJ11" s="32">
        <v>7.4825476611699998E-2</v>
      </c>
      <c r="AK11" s="32">
        <v>135.22825752200001</v>
      </c>
      <c r="AL11" s="32">
        <v>0.25957604016800001</v>
      </c>
      <c r="AM11" s="32">
        <v>0</v>
      </c>
      <c r="AN11" s="32">
        <v>1.52958117694E-2</v>
      </c>
      <c r="AO11" s="32">
        <v>292.23856359000001</v>
      </c>
      <c r="AP11" s="32">
        <v>219.306521062</v>
      </c>
      <c r="AQ11" s="32">
        <v>72.932042527199997</v>
      </c>
      <c r="AR11" s="32">
        <v>22.220068233100001</v>
      </c>
      <c r="AS11" s="32">
        <v>2.89763818846E-2</v>
      </c>
      <c r="AT11" s="32">
        <v>2.0898778088299999E-3</v>
      </c>
      <c r="AU11" s="32">
        <v>5.05427173068</v>
      </c>
      <c r="AV11" s="32">
        <v>6.1114491531499997E-2</v>
      </c>
      <c r="AW11" s="32">
        <v>15.1391289539</v>
      </c>
      <c r="AX11" s="32">
        <v>0.97262917706999996</v>
      </c>
      <c r="AY11" s="32">
        <v>0.28922128342100001</v>
      </c>
      <c r="AZ11" s="32">
        <v>60.563334049799998</v>
      </c>
      <c r="BA11" s="32">
        <v>0.29252227494900002</v>
      </c>
      <c r="BB11" s="32">
        <v>1.00563997421</v>
      </c>
      <c r="BC11" s="32">
        <v>3.40809923004E-3</v>
      </c>
      <c r="BD11" s="32">
        <v>103.41035885700001</v>
      </c>
      <c r="BE11" s="32">
        <v>0</v>
      </c>
      <c r="BF11" s="32">
        <v>2.4106736367999999</v>
      </c>
      <c r="BG11" s="32">
        <v>761.30258631900006</v>
      </c>
      <c r="BH11" s="32">
        <v>1.0274629226500001</v>
      </c>
      <c r="BI11" s="32">
        <v>655.137069021</v>
      </c>
      <c r="BJ11" s="32">
        <v>5541.2774053800003</v>
      </c>
      <c r="BK11" s="32">
        <v>825.28608332399995</v>
      </c>
    </row>
    <row r="12" spans="1:63" x14ac:dyDescent="0.25">
      <c r="A12" s="24" t="s">
        <v>85</v>
      </c>
      <c r="B12" s="32">
        <v>587324.10999999905</v>
      </c>
      <c r="C12" s="32">
        <v>2643.21</v>
      </c>
      <c r="D12" s="32">
        <v>70138.66</v>
      </c>
      <c r="E12" s="32">
        <v>1262.19999999999</v>
      </c>
      <c r="F12" s="32">
        <v>1805.0699999999899</v>
      </c>
      <c r="G12" s="32">
        <v>625.01999999999896</v>
      </c>
      <c r="H12" s="32">
        <v>42480.5</v>
      </c>
      <c r="J12" t="s">
        <v>73</v>
      </c>
      <c r="K12" s="32">
        <v>771.98916437100002</v>
      </c>
      <c r="L12" s="32">
        <v>519.20593891700003</v>
      </c>
      <c r="M12" s="32">
        <v>239.753521079</v>
      </c>
      <c r="N12" s="32">
        <v>1688.16337028</v>
      </c>
      <c r="O12" s="32">
        <v>4347.6069132499997</v>
      </c>
      <c r="P12" s="32">
        <v>505696.48792699998</v>
      </c>
      <c r="Q12" s="32">
        <v>2208.9516406500002</v>
      </c>
      <c r="R12" s="32">
        <v>719.97338626600003</v>
      </c>
      <c r="S12" s="32">
        <v>0</v>
      </c>
      <c r="T12" s="32">
        <v>625.17617438599996</v>
      </c>
      <c r="U12" s="32">
        <v>519.44723821599996</v>
      </c>
      <c r="V12" s="32">
        <v>482.97409414800001</v>
      </c>
      <c r="W12" s="32">
        <v>620.62448417899998</v>
      </c>
      <c r="X12" s="32">
        <v>0.269225325485</v>
      </c>
      <c r="Y12" s="32">
        <v>0</v>
      </c>
      <c r="Z12" s="32">
        <v>2275.87846911</v>
      </c>
      <c r="AA12" s="32">
        <v>0</v>
      </c>
      <c r="AB12" s="32">
        <v>54334.449668399997</v>
      </c>
      <c r="AC12" s="32">
        <v>5554.18838693</v>
      </c>
      <c r="AD12" s="32">
        <v>60371.612149499997</v>
      </c>
      <c r="AE12" s="32">
        <v>6.3978409431400003</v>
      </c>
      <c r="AF12" s="32">
        <v>1710.8890310199999</v>
      </c>
      <c r="AG12" s="32">
        <v>0.56063911991500004</v>
      </c>
      <c r="AH12" s="32">
        <v>22068.358597999999</v>
      </c>
      <c r="AI12" s="32">
        <v>1.4886866515699999</v>
      </c>
      <c r="AJ12" s="32">
        <v>0.44579116718200001</v>
      </c>
      <c r="AK12" s="32">
        <v>609.55885899800001</v>
      </c>
      <c r="AL12" s="32">
        <v>1.73379630395</v>
      </c>
      <c r="AM12" s="32">
        <v>0</v>
      </c>
      <c r="AN12" s="32">
        <v>9.4607307219600006E-2</v>
      </c>
      <c r="AO12" s="32">
        <v>1553.6450189300001</v>
      </c>
      <c r="AP12" s="32">
        <v>1086.3002806500001</v>
      </c>
      <c r="AQ12" s="32">
        <v>467.34473828400002</v>
      </c>
      <c r="AR12" s="32">
        <v>132.00512133699999</v>
      </c>
      <c r="AS12" s="32">
        <v>0.20397253040999999</v>
      </c>
      <c r="AT12" s="32">
        <v>1.53163456186E-2</v>
      </c>
      <c r="AU12" s="32">
        <v>34.085360317899998</v>
      </c>
      <c r="AV12" s="32">
        <v>0.41913380402</v>
      </c>
      <c r="AW12" s="32">
        <v>84.485382143699994</v>
      </c>
      <c r="AX12" s="32">
        <v>6.5542091194200003</v>
      </c>
      <c r="AY12" s="32">
        <v>1.41820301262</v>
      </c>
      <c r="AZ12" s="32">
        <v>337.98298075899999</v>
      </c>
      <c r="BA12" s="32">
        <v>1.89432243699</v>
      </c>
      <c r="BB12" s="32">
        <v>5.3351165418299997</v>
      </c>
      <c r="BC12" s="32">
        <v>2.3630120647899999E-2</v>
      </c>
      <c r="BD12" s="32">
        <v>537.92798425900003</v>
      </c>
      <c r="BE12" s="32">
        <v>0</v>
      </c>
      <c r="BF12" s="32">
        <v>9.5983468509699996</v>
      </c>
      <c r="BG12" s="32">
        <v>5087.7891585300003</v>
      </c>
      <c r="BH12" s="32">
        <v>4.09089985527</v>
      </c>
      <c r="BI12" s="32">
        <v>4331.3285616399999</v>
      </c>
      <c r="BJ12" s="32">
        <v>36576.274682199997</v>
      </c>
      <c r="BK12" s="32">
        <v>5537.51891918</v>
      </c>
    </row>
    <row r="13" spans="1:63" x14ac:dyDescent="0.25">
      <c r="A13" s="24" t="s">
        <v>86</v>
      </c>
      <c r="B13" s="32">
        <v>8905.3999999999905</v>
      </c>
      <c r="C13" s="32">
        <v>21.437049000399998</v>
      </c>
      <c r="D13" s="32">
        <v>731.08999999999901</v>
      </c>
      <c r="E13" s="32">
        <v>15.091874405099899</v>
      </c>
      <c r="F13" s="32">
        <v>19.963131951999902</v>
      </c>
      <c r="G13" s="32">
        <v>5.4157780386999903</v>
      </c>
      <c r="H13" s="32">
        <v>594.53999999999905</v>
      </c>
      <c r="J13" t="s">
        <v>86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</row>
    <row r="14" spans="1:63" x14ac:dyDescent="0.25">
      <c r="A14" s="24" t="s">
        <v>87</v>
      </c>
      <c r="B14" s="32">
        <v>7731.4099999999899</v>
      </c>
      <c r="C14" s="32">
        <v>16.703411040999999</v>
      </c>
      <c r="D14" s="32">
        <v>768.91</v>
      </c>
      <c r="E14" s="32">
        <v>17.543456021600001</v>
      </c>
      <c r="F14" s="32">
        <v>22.142995519500001</v>
      </c>
      <c r="G14" s="32">
        <v>5.9862586237999897</v>
      </c>
      <c r="H14" s="32">
        <v>495.55</v>
      </c>
      <c r="J14" t="s">
        <v>244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</row>
    <row r="15" spans="1:63" x14ac:dyDescent="0.25">
      <c r="A15" s="20" t="s">
        <v>88</v>
      </c>
      <c r="B15" s="32">
        <v>2322.5283972534899</v>
      </c>
      <c r="C15" s="32">
        <v>4.0796232755000004</v>
      </c>
      <c r="D15" s="32">
        <v>164.4</v>
      </c>
      <c r="E15" s="32">
        <v>3.0970291550999902</v>
      </c>
      <c r="F15" s="32">
        <v>4.13772876909999</v>
      </c>
      <c r="G15" s="32">
        <v>1.0915612991000001</v>
      </c>
      <c r="H15" s="32">
        <v>135.1114567443</v>
      </c>
      <c r="J15" t="s">
        <v>88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</row>
    <row r="16" spans="1:63" x14ac:dyDescent="0.25">
      <c r="A16" s="24" t="s">
        <v>89</v>
      </c>
      <c r="B16" s="32">
        <v>22874.364344770001</v>
      </c>
      <c r="C16" s="32">
        <v>152.64658043999901</v>
      </c>
      <c r="D16" s="32">
        <v>3538.83512595</v>
      </c>
      <c r="E16" s="32">
        <v>344.97524973999901</v>
      </c>
      <c r="F16" s="32">
        <v>375.356246319999</v>
      </c>
      <c r="G16" s="32">
        <v>182.82093728999999</v>
      </c>
      <c r="H16" s="32">
        <v>3574.5165990599999</v>
      </c>
      <c r="J16" t="s">
        <v>245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</row>
    <row r="17" spans="1:63" x14ac:dyDescent="0.25">
      <c r="A17" s="24" t="s">
        <v>90</v>
      </c>
      <c r="B17" s="32">
        <v>60899.618519759897</v>
      </c>
      <c r="C17" s="32">
        <v>514.230363869999</v>
      </c>
      <c r="D17" s="32">
        <v>11251.20022995</v>
      </c>
      <c r="E17" s="32">
        <v>1044.9677767999999</v>
      </c>
      <c r="F17" s="32">
        <v>1139.05371968999</v>
      </c>
      <c r="G17" s="32">
        <v>71.3648574999999</v>
      </c>
      <c r="H17" s="32">
        <v>10754.641985460001</v>
      </c>
      <c r="J17" t="s">
        <v>246</v>
      </c>
      <c r="K17" s="32">
        <v>231.944385377</v>
      </c>
      <c r="L17" s="32">
        <v>157.37348536799999</v>
      </c>
      <c r="M17" s="32">
        <v>73.9921760366</v>
      </c>
      <c r="N17" s="32">
        <v>495.30520732700001</v>
      </c>
      <c r="O17" s="32">
        <v>1274.6724163199999</v>
      </c>
      <c r="P17" s="32">
        <v>60910.1076856</v>
      </c>
      <c r="Q17" s="32">
        <v>648.90798593600005</v>
      </c>
      <c r="R17" s="32">
        <v>211.087646764</v>
      </c>
      <c r="S17" s="32">
        <v>0</v>
      </c>
      <c r="T17" s="32">
        <v>186.55495495599999</v>
      </c>
      <c r="U17" s="32">
        <v>155.048451331</v>
      </c>
      <c r="V17" s="32">
        <v>89.986245057000005</v>
      </c>
      <c r="W17" s="32">
        <v>182.116013546</v>
      </c>
      <c r="X17" s="32">
        <v>7.8934696225100007E-2</v>
      </c>
      <c r="Y17" s="32">
        <v>0</v>
      </c>
      <c r="Z17" s="32">
        <v>514.28678821899996</v>
      </c>
      <c r="AA17" s="32">
        <v>0</v>
      </c>
      <c r="AB17" s="32">
        <v>10123.4637325</v>
      </c>
      <c r="AC17" s="32">
        <v>1034.84317706</v>
      </c>
      <c r="AD17" s="32">
        <v>11248.293154700001</v>
      </c>
      <c r="AE17" s="32">
        <v>2.04530715319</v>
      </c>
      <c r="AF17" s="32">
        <v>502.81567960000001</v>
      </c>
      <c r="AG17" s="32">
        <v>0.86946294636699994</v>
      </c>
      <c r="AH17" s="32">
        <v>6482.9118820699996</v>
      </c>
      <c r="AI17" s="32">
        <v>1.9630761994499999</v>
      </c>
      <c r="AJ17" s="32">
        <v>0.56391139403799995</v>
      </c>
      <c r="AK17" s="32">
        <v>459.47444126599999</v>
      </c>
      <c r="AL17" s="32">
        <v>2.5178606392299998</v>
      </c>
      <c r="AM17" s="32">
        <v>0</v>
      </c>
      <c r="AN17" s="32">
        <v>0.123900278334</v>
      </c>
      <c r="AO17" s="32">
        <v>1138.91342009</v>
      </c>
      <c r="AP17" s="32">
        <v>1044.83641276</v>
      </c>
      <c r="AQ17" s="32">
        <v>94.077007335900007</v>
      </c>
      <c r="AR17" s="32">
        <v>171.4893821</v>
      </c>
      <c r="AS17" s="32">
        <v>0.31405498316199998</v>
      </c>
      <c r="AT17" s="32">
        <v>2.3875213765699999E-2</v>
      </c>
      <c r="AU17" s="32">
        <v>50.0967578829</v>
      </c>
      <c r="AV17" s="32">
        <v>0.63998540650500002</v>
      </c>
      <c r="AW17" s="32">
        <v>101.554956156</v>
      </c>
      <c r="AX17" s="32">
        <v>9.9499557752799994</v>
      </c>
      <c r="AY17" s="32">
        <v>1.4209703952299999</v>
      </c>
      <c r="AZ17" s="32">
        <v>406.27986298299999</v>
      </c>
      <c r="BA17" s="32">
        <v>2.83693413582</v>
      </c>
      <c r="BB17" s="32">
        <v>6.1717560144799997</v>
      </c>
      <c r="BC17" s="32">
        <v>3.4582237029900001E-2</v>
      </c>
      <c r="BD17" s="32">
        <v>71.370138439200005</v>
      </c>
      <c r="BE17" s="32">
        <v>0</v>
      </c>
      <c r="BF17" s="32">
        <v>3.0685322029800002</v>
      </c>
      <c r="BG17" s="32">
        <v>1493.7649513399999</v>
      </c>
      <c r="BH17" s="32">
        <v>1.30784286801</v>
      </c>
      <c r="BI17" s="32">
        <v>1273.4872333400001</v>
      </c>
      <c r="BJ17" s="32">
        <v>10756.312863200001</v>
      </c>
      <c r="BK17" s="32">
        <v>1624.9542451499999</v>
      </c>
    </row>
    <row r="18" spans="1:63" x14ac:dyDescent="0.25">
      <c r="A18" s="24" t="s">
        <v>91</v>
      </c>
      <c r="B18" s="32">
        <v>5870.1699613199999</v>
      </c>
      <c r="C18" s="32">
        <v>56.239660689999901</v>
      </c>
      <c r="D18" s="32">
        <v>1085.7543027699901</v>
      </c>
      <c r="E18" s="32">
        <v>104.33503197</v>
      </c>
      <c r="F18" s="32">
        <v>113.49102735</v>
      </c>
      <c r="G18" s="32">
        <v>55.144299009999898</v>
      </c>
      <c r="H18" s="32">
        <v>1040.7671526300001</v>
      </c>
      <c r="J18" t="s">
        <v>247</v>
      </c>
      <c r="K18" s="32">
        <v>7.0324994487300003</v>
      </c>
      <c r="L18" s="32">
        <v>4.7583442707100003</v>
      </c>
      <c r="M18" s="32">
        <v>2.22462999589</v>
      </c>
      <c r="N18" s="32">
        <v>15.1317703496</v>
      </c>
      <c r="O18" s="32">
        <v>38.9504729465</v>
      </c>
      <c r="P18" s="32">
        <v>1867.3357888400001</v>
      </c>
      <c r="Q18" s="32">
        <v>19.816615588400001</v>
      </c>
      <c r="R18" s="32">
        <v>6.4502394000100001</v>
      </c>
      <c r="S18" s="32">
        <v>0</v>
      </c>
      <c r="T18" s="32">
        <v>5.6685781111900004</v>
      </c>
      <c r="U18" s="32">
        <v>4.7108173466599998</v>
      </c>
      <c r="V18" s="32">
        <v>2.76970656614</v>
      </c>
      <c r="W18" s="32">
        <v>5.5634560778699997</v>
      </c>
      <c r="X18" s="32">
        <v>2.4121309985300002E-3</v>
      </c>
      <c r="Y18" s="32">
        <v>0</v>
      </c>
      <c r="Z18" s="32">
        <v>13.530570754599999</v>
      </c>
      <c r="AA18" s="32">
        <v>0</v>
      </c>
      <c r="AB18" s="32">
        <v>311.590216505</v>
      </c>
      <c r="AC18" s="32">
        <v>31.851577146899999</v>
      </c>
      <c r="AD18" s="32">
        <v>346.21150021800003</v>
      </c>
      <c r="AE18" s="32">
        <v>6.0831191454899999E-2</v>
      </c>
      <c r="AF18" s="32">
        <v>15.353026548900001</v>
      </c>
      <c r="AG18" s="32">
        <v>2.7652158710699998E-2</v>
      </c>
      <c r="AH18" s="32">
        <v>197.97721688499999</v>
      </c>
      <c r="AI18" s="32">
        <v>6.24513324184E-2</v>
      </c>
      <c r="AJ18" s="32">
        <v>1.7938648566700001E-2</v>
      </c>
      <c r="AK18" s="32">
        <v>14.625979045099999</v>
      </c>
      <c r="AL18" s="32">
        <v>8.0080009039000005E-2</v>
      </c>
      <c r="AM18" s="32">
        <v>0</v>
      </c>
      <c r="AN18" s="32">
        <v>3.9415849027500003E-3</v>
      </c>
      <c r="AO18" s="32">
        <v>36.168414458100003</v>
      </c>
      <c r="AP18" s="32">
        <v>33.243197451699999</v>
      </c>
      <c r="AQ18" s="32">
        <v>2.92521700645</v>
      </c>
      <c r="AR18" s="32">
        <v>5.4540738989299999</v>
      </c>
      <c r="AS18" s="32">
        <v>9.9874672751399992E-3</v>
      </c>
      <c r="AT18" s="32">
        <v>7.5937752498099996E-4</v>
      </c>
      <c r="AU18" s="32">
        <v>1.5932896597699999</v>
      </c>
      <c r="AV18" s="32">
        <v>2.0350718321000001E-2</v>
      </c>
      <c r="AW18" s="32">
        <v>3.2299412468200002</v>
      </c>
      <c r="AX18" s="32">
        <v>0.31637223719500002</v>
      </c>
      <c r="AY18" s="32">
        <v>4.51906956134E-2</v>
      </c>
      <c r="AZ18" s="32">
        <v>12.9217063774</v>
      </c>
      <c r="BA18" s="32">
        <v>9.0190434145200005E-2</v>
      </c>
      <c r="BB18" s="32">
        <v>0.19624743464700001</v>
      </c>
      <c r="BC18" s="32">
        <v>1.1000853188700001E-3</v>
      </c>
      <c r="BD18" s="32">
        <v>17.538108465200001</v>
      </c>
      <c r="BE18" s="32">
        <v>0</v>
      </c>
      <c r="BF18" s="32">
        <v>9.1263045275200003E-2</v>
      </c>
      <c r="BG18" s="32">
        <v>45.625330396999999</v>
      </c>
      <c r="BH18" s="32">
        <v>3.8899168145000003E-2</v>
      </c>
      <c r="BI18" s="32">
        <v>38.879715259800001</v>
      </c>
      <c r="BJ18" s="32">
        <v>328.36711678400002</v>
      </c>
      <c r="BK18" s="32">
        <v>49.640618551899998</v>
      </c>
    </row>
    <row r="19" spans="1:63" x14ac:dyDescent="0.25">
      <c r="A19" s="24" t="s">
        <v>92</v>
      </c>
      <c r="B19" s="32">
        <v>10404.96350166</v>
      </c>
      <c r="C19" s="32">
        <v>80.9547765599999</v>
      </c>
      <c r="D19" s="32">
        <v>1891.09146128</v>
      </c>
      <c r="E19" s="32">
        <v>185.48145358999901</v>
      </c>
      <c r="F19" s="32">
        <v>201.78478418999899</v>
      </c>
      <c r="G19" s="32">
        <v>98.085165919999895</v>
      </c>
      <c r="H19" s="32">
        <v>1894.70930761</v>
      </c>
      <c r="J19" t="s">
        <v>248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  <c r="BJ19" s="32">
        <v>0</v>
      </c>
      <c r="BK19" s="32">
        <v>0</v>
      </c>
    </row>
    <row r="20" spans="1:63" x14ac:dyDescent="0.25">
      <c r="A20" s="24" t="s">
        <v>93</v>
      </c>
      <c r="B20" s="32">
        <v>51896.568267799899</v>
      </c>
      <c r="C20" s="32">
        <v>355.86821795999901</v>
      </c>
      <c r="D20" s="32">
        <v>8777.0015633500007</v>
      </c>
      <c r="E20" s="32">
        <v>818.601851869999</v>
      </c>
      <c r="F20" s="32">
        <v>892.42911859000003</v>
      </c>
      <c r="G20" s="32">
        <v>55.459000739999901</v>
      </c>
      <c r="H20" s="32">
        <v>8429.8041953299999</v>
      </c>
      <c r="J20" t="s">
        <v>249</v>
      </c>
      <c r="K20" s="32">
        <v>116.530577771</v>
      </c>
      <c r="L20" s="32">
        <v>80.173341140600002</v>
      </c>
      <c r="M20" s="32">
        <v>38.748364816600002</v>
      </c>
      <c r="N20" s="32">
        <v>239.273263942</v>
      </c>
      <c r="O20" s="32">
        <v>615.05491345600001</v>
      </c>
      <c r="P20" s="32">
        <v>30735.021966699998</v>
      </c>
      <c r="Q20" s="32">
        <v>314.13590675799998</v>
      </c>
      <c r="R20" s="32">
        <v>101.85378959099999</v>
      </c>
      <c r="S20" s="32">
        <v>0</v>
      </c>
      <c r="T20" s="32">
        <v>92.697082940000001</v>
      </c>
      <c r="U20" s="32">
        <v>77.075752707700005</v>
      </c>
      <c r="V20" s="32">
        <v>43.7017777935</v>
      </c>
      <c r="W20" s="32">
        <v>87.997842111099999</v>
      </c>
      <c r="X20" s="32">
        <v>3.8088663832100002E-2</v>
      </c>
      <c r="Y20" s="32">
        <v>0</v>
      </c>
      <c r="Z20" s="32">
        <v>218.73820388999999</v>
      </c>
      <c r="AA20" s="32">
        <v>0</v>
      </c>
      <c r="AB20" s="32">
        <v>4916.4439576000004</v>
      </c>
      <c r="AC20" s="32">
        <v>502.570425296</v>
      </c>
      <c r="AD20" s="32">
        <v>5462.7161606899999</v>
      </c>
      <c r="AE20" s="32">
        <v>1.12664865598</v>
      </c>
      <c r="AF20" s="32">
        <v>243.595073619</v>
      </c>
      <c r="AG20" s="32">
        <v>0.42368067229900003</v>
      </c>
      <c r="AH20" s="32">
        <v>3138.4124566700002</v>
      </c>
      <c r="AI20" s="32">
        <v>0.956701957484</v>
      </c>
      <c r="AJ20" s="32">
        <v>0.27480429405200002</v>
      </c>
      <c r="AK20" s="32">
        <v>223.93090142599999</v>
      </c>
      <c r="AL20" s="32">
        <v>1.2269189575399999</v>
      </c>
      <c r="AM20" s="32">
        <v>0</v>
      </c>
      <c r="AN20" s="32">
        <v>6.0381973974399997E-2</v>
      </c>
      <c r="AO20" s="32">
        <v>555.11496467200004</v>
      </c>
      <c r="AP20" s="32">
        <v>509.14492421900002</v>
      </c>
      <c r="AQ20" s="32">
        <v>45.970040453300001</v>
      </c>
      <c r="AR20" s="32">
        <v>83.558637310999998</v>
      </c>
      <c r="AS20" s="32">
        <v>0.15302865854299999</v>
      </c>
      <c r="AT20" s="32">
        <v>1.16346803375E-2</v>
      </c>
      <c r="AU20" s="32">
        <v>24.411278295999999</v>
      </c>
      <c r="AV20" s="32">
        <v>0.31182290932899998</v>
      </c>
      <c r="AW20" s="32">
        <v>49.481852001500002</v>
      </c>
      <c r="AX20" s="32">
        <v>4.8477339221899998</v>
      </c>
      <c r="AY20" s="32">
        <v>0.69224812866200003</v>
      </c>
      <c r="AZ20" s="32">
        <v>197.956503183</v>
      </c>
      <c r="BA20" s="32">
        <v>1.3820324446500001</v>
      </c>
      <c r="BB20" s="32">
        <v>3.0066341703199999</v>
      </c>
      <c r="BC20" s="32">
        <v>1.6853573163099999E-2</v>
      </c>
      <c r="BD20" s="32">
        <v>34.342623446399998</v>
      </c>
      <c r="BE20" s="32">
        <v>0</v>
      </c>
      <c r="BF20" s="32">
        <v>1.6902719181400001</v>
      </c>
      <c r="BG20" s="32">
        <v>722.45414801100003</v>
      </c>
      <c r="BH20" s="32">
        <v>0.72040273783800002</v>
      </c>
      <c r="BI20" s="32">
        <v>617.40346112999998</v>
      </c>
      <c r="BJ20" s="32">
        <v>5216.6942689699999</v>
      </c>
      <c r="BK20" s="32">
        <v>785.202314935</v>
      </c>
    </row>
    <row r="21" spans="1:63" x14ac:dyDescent="0.25">
      <c r="A21" s="24" t="s">
        <v>94</v>
      </c>
      <c r="B21" s="32">
        <v>7439.2037040900004</v>
      </c>
      <c r="C21" s="32">
        <v>66.652570639999894</v>
      </c>
      <c r="D21" s="32">
        <v>1345.8406406699901</v>
      </c>
      <c r="E21" s="32">
        <v>129.66363313999901</v>
      </c>
      <c r="F21" s="32">
        <v>141.018632609999</v>
      </c>
      <c r="G21" s="32">
        <v>68.560413389999894</v>
      </c>
      <c r="H21" s="32">
        <v>1371.8887168399999</v>
      </c>
      <c r="J21" t="s">
        <v>250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</row>
    <row r="22" spans="1:63" x14ac:dyDescent="0.25">
      <c r="A22" s="24" t="s">
        <v>95</v>
      </c>
      <c r="B22" s="32">
        <v>49422.786350889997</v>
      </c>
      <c r="C22" s="32">
        <v>368.63966680999903</v>
      </c>
      <c r="D22" s="32">
        <v>8730.8791704700106</v>
      </c>
      <c r="E22" s="32">
        <v>851.19840917999795</v>
      </c>
      <c r="F22" s="32">
        <v>926.05013447999795</v>
      </c>
      <c r="G22" s="32">
        <v>449.48340747999902</v>
      </c>
      <c r="H22" s="32">
        <v>8638.2489860900096</v>
      </c>
      <c r="J22" t="s">
        <v>251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</row>
    <row r="23" spans="1:63" x14ac:dyDescent="0.25">
      <c r="A23" s="24" t="s">
        <v>96</v>
      </c>
      <c r="B23" s="32">
        <v>72197.148420809899</v>
      </c>
      <c r="C23" s="32">
        <v>520.271091979998</v>
      </c>
      <c r="D23" s="32">
        <v>12155.536806370001</v>
      </c>
      <c r="E23" s="32">
        <v>1128.37686993999</v>
      </c>
      <c r="F23" s="32">
        <v>1229.99077312999</v>
      </c>
      <c r="G23" s="32">
        <v>76.332214699999696</v>
      </c>
      <c r="H23" s="32">
        <v>11791.486389920001</v>
      </c>
      <c r="J23" t="s">
        <v>252</v>
      </c>
      <c r="K23" s="32">
        <v>277.27633310099998</v>
      </c>
      <c r="L23" s="32">
        <v>194.43331538000001</v>
      </c>
      <c r="M23" s="32">
        <v>97.409610590300005</v>
      </c>
      <c r="N23" s="32">
        <v>537.653594344</v>
      </c>
      <c r="O23" s="32">
        <v>1379.57347258</v>
      </c>
      <c r="P23" s="32">
        <v>72205.006196100003</v>
      </c>
      <c r="Q23" s="32">
        <v>708.140302647</v>
      </c>
      <c r="R23" s="32">
        <v>228.459774544</v>
      </c>
      <c r="S23" s="32">
        <v>0</v>
      </c>
      <c r="T23" s="32">
        <v>217.159367296</v>
      </c>
      <c r="U23" s="32">
        <v>180.67820883900001</v>
      </c>
      <c r="V23" s="32">
        <v>97.211613400800005</v>
      </c>
      <c r="W23" s="32">
        <v>197.806941857</v>
      </c>
      <c r="X23" s="32">
        <v>8.5430027818499996E-2</v>
      </c>
      <c r="Y23" s="32">
        <v>0</v>
      </c>
      <c r="Z23" s="32">
        <v>520.29882838499998</v>
      </c>
      <c r="AA23" s="32">
        <v>0</v>
      </c>
      <c r="AB23" s="32">
        <v>10936.181146499999</v>
      </c>
      <c r="AC23" s="32">
        <v>1117.9217727099999</v>
      </c>
      <c r="AD23" s="32">
        <v>12151.314532599999</v>
      </c>
      <c r="AE23" s="32">
        <v>3.0086672331000002</v>
      </c>
      <c r="AF23" s="32">
        <v>549.75291611299997</v>
      </c>
      <c r="AG23" s="32">
        <v>0.93868749670700002</v>
      </c>
      <c r="AH23" s="32">
        <v>7074.9070256100003</v>
      </c>
      <c r="AI23" s="32">
        <v>2.1195837156700001</v>
      </c>
      <c r="AJ23" s="32">
        <v>0.60885513726499996</v>
      </c>
      <c r="AK23" s="32">
        <v>496.18143153800003</v>
      </c>
      <c r="AL23" s="32">
        <v>2.7183664054199999</v>
      </c>
      <c r="AM23" s="32">
        <v>0</v>
      </c>
      <c r="AN23" s="32">
        <v>0.133778470047</v>
      </c>
      <c r="AO23" s="32">
        <v>1229.74857972</v>
      </c>
      <c r="AP23" s="32">
        <v>1128.1517727</v>
      </c>
      <c r="AQ23" s="32">
        <v>101.596807021</v>
      </c>
      <c r="AR23" s="32">
        <v>185.14357789799999</v>
      </c>
      <c r="AS23" s="32">
        <v>0.33905529004599999</v>
      </c>
      <c r="AT23" s="32">
        <v>2.5776970514300002E-2</v>
      </c>
      <c r="AU23" s="32">
        <v>54.086042800500003</v>
      </c>
      <c r="AV23" s="32">
        <v>0.69090615100599995</v>
      </c>
      <c r="AW23" s="32">
        <v>109.64124168799999</v>
      </c>
      <c r="AX23" s="32">
        <v>10.7414187562</v>
      </c>
      <c r="AY23" s="32">
        <v>1.5340644484899999</v>
      </c>
      <c r="AZ23" s="32">
        <v>438.63002267500002</v>
      </c>
      <c r="BA23" s="32">
        <v>3.06242438047</v>
      </c>
      <c r="BB23" s="32">
        <v>6.6626761377200001</v>
      </c>
      <c r="BC23" s="32">
        <v>3.7338410247100003E-2</v>
      </c>
      <c r="BD23" s="32">
        <v>76.332542020399998</v>
      </c>
      <c r="BE23" s="32">
        <v>0</v>
      </c>
      <c r="BF23" s="32">
        <v>4.5137999467099998</v>
      </c>
      <c r="BG23" s="32">
        <v>1626.26737164</v>
      </c>
      <c r="BH23" s="32">
        <v>1.9238469111700001</v>
      </c>
      <c r="BI23" s="32">
        <v>1394.9017694700001</v>
      </c>
      <c r="BJ23" s="32">
        <v>11792.5901622</v>
      </c>
      <c r="BK23" s="32">
        <v>1765.11062509</v>
      </c>
    </row>
    <row r="24" spans="1:63" x14ac:dyDescent="0.25">
      <c r="A24" s="24" t="s">
        <v>97</v>
      </c>
      <c r="B24" s="32">
        <v>352201.25003547902</v>
      </c>
      <c r="C24" s="32">
        <v>2044.40108580999</v>
      </c>
      <c r="D24" s="32">
        <v>53322.299410040003</v>
      </c>
      <c r="E24" s="32">
        <v>4688.8341613100001</v>
      </c>
      <c r="F24" s="32">
        <v>5103.5896900899897</v>
      </c>
      <c r="G24" s="32">
        <v>1603.60109143</v>
      </c>
      <c r="H24" s="32">
        <v>56156.870235219903</v>
      </c>
      <c r="J24" t="s">
        <v>253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</row>
    <row r="25" spans="1:63" x14ac:dyDescent="0.25">
      <c r="A25" s="24" t="s">
        <v>98</v>
      </c>
      <c r="B25" s="32">
        <v>29752.2081676499</v>
      </c>
      <c r="C25" s="32">
        <v>205.62130582999899</v>
      </c>
      <c r="D25" s="32">
        <v>4720.3435812899997</v>
      </c>
      <c r="E25" s="32">
        <v>452.779225029999</v>
      </c>
      <c r="F25" s="32">
        <v>492.63654774999901</v>
      </c>
      <c r="G25" s="32">
        <v>239.62504293000001</v>
      </c>
      <c r="H25" s="32">
        <v>4530.7795234699997</v>
      </c>
      <c r="J25" t="s">
        <v>254</v>
      </c>
      <c r="K25" s="32">
        <v>35.221100159499997</v>
      </c>
      <c r="L25" s="32">
        <v>23.992264364699999</v>
      </c>
      <c r="M25" s="32">
        <v>11.3711092273</v>
      </c>
      <c r="N25" s="32">
        <v>74.388902546500006</v>
      </c>
      <c r="O25" s="32">
        <v>191.37694296999999</v>
      </c>
      <c r="P25" s="32">
        <v>9486.4868202599991</v>
      </c>
      <c r="Q25" s="32">
        <v>97.514303317200003</v>
      </c>
      <c r="R25" s="32">
        <v>31.692424589600002</v>
      </c>
      <c r="S25" s="32">
        <v>0</v>
      </c>
      <c r="T25" s="32">
        <v>28.2397389293</v>
      </c>
      <c r="U25" s="32">
        <v>23.4731825396</v>
      </c>
      <c r="V25" s="32">
        <v>13.784242695</v>
      </c>
      <c r="W25" s="32">
        <v>27.353261913499999</v>
      </c>
      <c r="X25" s="32">
        <v>1.18514545829E-2</v>
      </c>
      <c r="Y25" s="32">
        <v>0</v>
      </c>
      <c r="Z25" s="32">
        <v>80.305888650200004</v>
      </c>
      <c r="AA25" s="32">
        <v>0</v>
      </c>
      <c r="AB25" s="32">
        <v>1550.72414</v>
      </c>
      <c r="AC25" s="32">
        <v>158.51885354300001</v>
      </c>
      <c r="AD25" s="32">
        <v>1723.0272362400001</v>
      </c>
      <c r="AE25" s="32">
        <v>0.31910243794499998</v>
      </c>
      <c r="AF25" s="32">
        <v>75.575670138500001</v>
      </c>
      <c r="AG25" s="32">
        <v>0.136628724935</v>
      </c>
      <c r="AH25" s="32">
        <v>974.21899557899997</v>
      </c>
      <c r="AI25" s="32">
        <v>0.30854119070500002</v>
      </c>
      <c r="AJ25" s="32">
        <v>8.8629183000199993E-2</v>
      </c>
      <c r="AK25" s="32">
        <v>72.250129256799994</v>
      </c>
      <c r="AL25" s="32">
        <v>0.395672595623</v>
      </c>
      <c r="AM25" s="32">
        <v>0</v>
      </c>
      <c r="AN25" s="32">
        <v>1.9473537031599999E-2</v>
      </c>
      <c r="AO25" s="32">
        <v>178.72854677199999</v>
      </c>
      <c r="AP25" s="32">
        <v>164.23919878800001</v>
      </c>
      <c r="AQ25" s="32">
        <v>14.4893479834</v>
      </c>
      <c r="AR25" s="32">
        <v>26.948898711599998</v>
      </c>
      <c r="AS25" s="32">
        <v>4.93492636331E-2</v>
      </c>
      <c r="AT25" s="32">
        <v>3.75192061718E-3</v>
      </c>
      <c r="AU25" s="32">
        <v>7.8723900679599996</v>
      </c>
      <c r="AV25" s="32">
        <v>0.10055909505799999</v>
      </c>
      <c r="AW25" s="32">
        <v>15.9594047173</v>
      </c>
      <c r="AX25" s="32">
        <v>1.56333957693</v>
      </c>
      <c r="AY25" s="32">
        <v>0.22330436024600001</v>
      </c>
      <c r="AZ25" s="32">
        <v>63.8470938926</v>
      </c>
      <c r="BA25" s="32">
        <v>0.44570043928199998</v>
      </c>
      <c r="BB25" s="32">
        <v>0.96977256700699999</v>
      </c>
      <c r="BC25" s="32">
        <v>5.4350233127799996E-3</v>
      </c>
      <c r="BD25" s="32">
        <v>86.934626723299999</v>
      </c>
      <c r="BE25" s="32">
        <v>0</v>
      </c>
      <c r="BF25" s="32">
        <v>0.47873795765600002</v>
      </c>
      <c r="BG25" s="32">
        <v>224.416544281</v>
      </c>
      <c r="BH25" s="32">
        <v>0.204047809517</v>
      </c>
      <c r="BI25" s="32">
        <v>191.45084050899999</v>
      </c>
      <c r="BJ25" s="32">
        <v>1617.22101189</v>
      </c>
      <c r="BK25" s="32">
        <v>244.06621042500001</v>
      </c>
    </row>
    <row r="26" spans="1:63" x14ac:dyDescent="0.25">
      <c r="A26" s="24" t="s">
        <v>99</v>
      </c>
      <c r="B26" s="32">
        <v>92151.581560099905</v>
      </c>
      <c r="C26" s="32">
        <v>723.48852568999803</v>
      </c>
      <c r="D26" s="32">
        <v>14295.3963771699</v>
      </c>
      <c r="E26" s="32">
        <v>1393.9414824599901</v>
      </c>
      <c r="F26" s="32">
        <v>1516.30308451</v>
      </c>
      <c r="G26" s="32">
        <v>743.31469748999905</v>
      </c>
      <c r="H26" s="32">
        <v>14659.8215997999</v>
      </c>
      <c r="J26" t="s">
        <v>255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</row>
    <row r="27" spans="1:63" x14ac:dyDescent="0.25">
      <c r="A27" s="24" t="s">
        <v>100</v>
      </c>
      <c r="B27" s="32">
        <v>43692.819228389897</v>
      </c>
      <c r="C27" s="32">
        <v>334.91795142999899</v>
      </c>
      <c r="D27" s="32">
        <v>7821.11765156</v>
      </c>
      <c r="E27" s="32">
        <v>759.23506740999699</v>
      </c>
      <c r="F27" s="32">
        <v>826.02975992999802</v>
      </c>
      <c r="G27" s="32">
        <v>401.24774108000003</v>
      </c>
      <c r="H27" s="32">
        <v>7740.44243061</v>
      </c>
      <c r="J27" t="s">
        <v>256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</row>
    <row r="28" spans="1:63" x14ac:dyDescent="0.25">
      <c r="A28" s="24" t="s">
        <v>101</v>
      </c>
      <c r="B28" s="32">
        <v>28747.941469239999</v>
      </c>
      <c r="C28" s="32">
        <v>195.223473769999</v>
      </c>
      <c r="D28" s="32">
        <v>4593.9686141700004</v>
      </c>
      <c r="E28" s="32">
        <v>450.35374699999898</v>
      </c>
      <c r="F28" s="32">
        <v>489.947979559999</v>
      </c>
      <c r="G28" s="32">
        <v>236.18936169999901</v>
      </c>
      <c r="H28" s="32">
        <v>4600.9916568299996</v>
      </c>
      <c r="J28" t="s">
        <v>257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</row>
    <row r="29" spans="1:63" x14ac:dyDescent="0.25">
      <c r="A29" s="24" t="s">
        <v>102</v>
      </c>
      <c r="B29" s="32">
        <v>244244.14138677999</v>
      </c>
      <c r="C29" s="32">
        <v>1501.2163661899899</v>
      </c>
      <c r="D29" s="32">
        <v>36284.786396709897</v>
      </c>
      <c r="E29" s="32">
        <v>3331.8152175</v>
      </c>
      <c r="F29" s="32">
        <v>3624.48474476</v>
      </c>
      <c r="G29" s="32">
        <v>1763.8921465399901</v>
      </c>
      <c r="H29" s="32">
        <v>39637.689622619902</v>
      </c>
      <c r="J29" t="s">
        <v>258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</row>
    <row r="30" spans="1:63" x14ac:dyDescent="0.25">
      <c r="A30" s="24" t="s">
        <v>103</v>
      </c>
      <c r="B30" s="32">
        <v>388441.93827416998</v>
      </c>
      <c r="C30" s="32">
        <v>2657.78575555</v>
      </c>
      <c r="D30" s="32">
        <v>59825.642490919898</v>
      </c>
      <c r="E30" s="32">
        <v>5408.3185429800096</v>
      </c>
      <c r="F30" s="32">
        <v>5886.4010292400098</v>
      </c>
      <c r="G30" s="32">
        <v>1908.9134933800001</v>
      </c>
      <c r="H30" s="32">
        <v>61543.006720059799</v>
      </c>
      <c r="J30" t="s">
        <v>259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</row>
    <row r="31" spans="1:63" x14ac:dyDescent="0.25">
      <c r="A31" s="24" t="s">
        <v>104</v>
      </c>
      <c r="B31" s="32">
        <v>57538.252980299898</v>
      </c>
      <c r="C31" s="32">
        <v>428.72161985999901</v>
      </c>
      <c r="D31" s="32">
        <v>9158.5295854700107</v>
      </c>
      <c r="E31" s="32">
        <v>895.42568529999903</v>
      </c>
      <c r="F31" s="32">
        <v>974.29299754999704</v>
      </c>
      <c r="G31" s="32">
        <v>472.95723127000002</v>
      </c>
      <c r="H31" s="32">
        <v>9292.5301533400107</v>
      </c>
      <c r="J31" t="s">
        <v>260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</row>
    <row r="32" spans="1:63" x14ac:dyDescent="0.25">
      <c r="A32" s="24" t="s">
        <v>105</v>
      </c>
      <c r="B32" s="32">
        <v>29608.297761559901</v>
      </c>
      <c r="C32" s="32">
        <v>204.36003043999901</v>
      </c>
      <c r="D32" s="32">
        <v>4832.8875079899999</v>
      </c>
      <c r="E32" s="32">
        <v>471.84661019999902</v>
      </c>
      <c r="F32" s="32">
        <v>513.26434155999902</v>
      </c>
      <c r="G32" s="32">
        <v>249.6912456</v>
      </c>
      <c r="H32" s="32">
        <v>4859.30696076001</v>
      </c>
      <c r="J32" t="s">
        <v>261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</row>
    <row r="33" spans="1:63" x14ac:dyDescent="0.25">
      <c r="A33" s="24" t="s">
        <v>106</v>
      </c>
      <c r="B33" s="32">
        <v>13380.3884873799</v>
      </c>
      <c r="C33" s="32">
        <v>96.438151749999903</v>
      </c>
      <c r="D33" s="32">
        <v>2442.1690883199899</v>
      </c>
      <c r="E33" s="32">
        <v>236.05711847999899</v>
      </c>
      <c r="F33" s="32">
        <v>256.837005629999</v>
      </c>
      <c r="G33" s="32">
        <v>124.82766366</v>
      </c>
      <c r="H33" s="32">
        <v>2385.9535049699898</v>
      </c>
      <c r="J33" t="s">
        <v>262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</row>
    <row r="34" spans="1:63" x14ac:dyDescent="0.25">
      <c r="A34" s="24" t="s">
        <v>107</v>
      </c>
      <c r="B34" s="32">
        <v>170628.56732197999</v>
      </c>
      <c r="C34" s="32">
        <v>1184.51156896</v>
      </c>
      <c r="D34" s="32">
        <v>31467.54315062</v>
      </c>
      <c r="E34" s="32">
        <v>2733.1314895800001</v>
      </c>
      <c r="F34" s="32">
        <v>2975.1335855000002</v>
      </c>
      <c r="G34" s="32">
        <v>914.12609811000004</v>
      </c>
      <c r="H34" s="32">
        <v>30429.992591569899</v>
      </c>
      <c r="J34" t="s">
        <v>263</v>
      </c>
      <c r="K34" s="32">
        <v>661.83972812299999</v>
      </c>
      <c r="L34" s="32">
        <v>453.61489668299998</v>
      </c>
      <c r="M34" s="32">
        <v>217.609991401</v>
      </c>
      <c r="N34" s="32">
        <v>1373.93248466</v>
      </c>
      <c r="O34" s="32">
        <v>3532.86340161</v>
      </c>
      <c r="P34" s="32">
        <v>167560.69524100001</v>
      </c>
      <c r="Q34" s="32">
        <v>1802.722217</v>
      </c>
      <c r="R34" s="32">
        <v>585.04762255599996</v>
      </c>
      <c r="S34" s="32">
        <v>0</v>
      </c>
      <c r="T34" s="32">
        <v>528.08670705700001</v>
      </c>
      <c r="U34" s="32">
        <v>439.04030480900002</v>
      </c>
      <c r="V34" s="32">
        <v>247.377176693</v>
      </c>
      <c r="W34" s="32">
        <v>505.26150220400001</v>
      </c>
      <c r="X34" s="32">
        <v>0.21877295676200001</v>
      </c>
      <c r="Y34" s="32">
        <v>0</v>
      </c>
      <c r="Z34" s="32">
        <v>1165.7799665499999</v>
      </c>
      <c r="AA34" s="32">
        <v>0</v>
      </c>
      <c r="AB34" s="32">
        <v>27829.995266999998</v>
      </c>
      <c r="AC34" s="32">
        <v>2844.8425463799999</v>
      </c>
      <c r="AD34" s="32">
        <v>30922.214990100001</v>
      </c>
      <c r="AE34" s="32">
        <v>6.24390900629</v>
      </c>
      <c r="AF34" s="32">
        <v>1397.6173620100001</v>
      </c>
      <c r="AG34" s="32">
        <v>2.2328657568199999</v>
      </c>
      <c r="AH34" s="32">
        <v>18010.260769</v>
      </c>
      <c r="AI34" s="32">
        <v>5.0414058317799997</v>
      </c>
      <c r="AJ34" s="32">
        <v>1.44818205768</v>
      </c>
      <c r="AK34" s="32">
        <v>1179.9357444699999</v>
      </c>
      <c r="AL34" s="32">
        <v>6.4660889788700002</v>
      </c>
      <c r="AM34" s="32">
        <v>0</v>
      </c>
      <c r="AN34" s="32">
        <v>0.31819174780199999</v>
      </c>
      <c r="AO34" s="32">
        <v>2920.7361201200001</v>
      </c>
      <c r="AP34" s="32">
        <v>2683.1839681500001</v>
      </c>
      <c r="AQ34" s="32">
        <v>237.55215196899999</v>
      </c>
      <c r="AR34" s="32">
        <v>440.39790207200002</v>
      </c>
      <c r="AS34" s="32">
        <v>0.80652660615000005</v>
      </c>
      <c r="AT34" s="32">
        <v>6.1314223134199999E-2</v>
      </c>
      <c r="AU34" s="32">
        <v>128.65378240999999</v>
      </c>
      <c r="AV34" s="32">
        <v>1.64353326951</v>
      </c>
      <c r="AW34" s="32">
        <v>260.79946209500002</v>
      </c>
      <c r="AX34" s="32">
        <v>25.552365357700001</v>
      </c>
      <c r="AY34" s="32">
        <v>3.6490863442400001</v>
      </c>
      <c r="AZ34" s="32">
        <v>1043.3519833400001</v>
      </c>
      <c r="BA34" s="32">
        <v>7.2854271490400002</v>
      </c>
      <c r="BB34" s="32">
        <v>15.8492519165</v>
      </c>
      <c r="BC34" s="32">
        <v>8.8810975809800005E-2</v>
      </c>
      <c r="BD34" s="32">
        <v>909.56090671899995</v>
      </c>
      <c r="BE34" s="32">
        <v>0</v>
      </c>
      <c r="BF34" s="32">
        <v>9.36750335234</v>
      </c>
      <c r="BG34" s="32">
        <v>4147.0318251899998</v>
      </c>
      <c r="BH34" s="32">
        <v>3.9925555964099999</v>
      </c>
      <c r="BI34" s="32">
        <v>3541.5998567299998</v>
      </c>
      <c r="BJ34" s="32">
        <v>29921.354555900001</v>
      </c>
      <c r="BK34" s="32">
        <v>4508.3574145399998</v>
      </c>
    </row>
    <row r="35" spans="1:63" x14ac:dyDescent="0.25">
      <c r="A35" s="24" t="s">
        <v>108</v>
      </c>
      <c r="B35" s="32">
        <v>43299.7478001298</v>
      </c>
      <c r="C35" s="32">
        <v>276.383982109996</v>
      </c>
      <c r="D35" s="32">
        <v>7187.5674941500602</v>
      </c>
      <c r="E35" s="32">
        <v>697.22971590999305</v>
      </c>
      <c r="F35" s="32">
        <v>759.10196924999298</v>
      </c>
      <c r="G35" s="32">
        <v>363.76930228999498</v>
      </c>
      <c r="H35" s="32">
        <v>7146.0915874300599</v>
      </c>
      <c r="J35" t="s">
        <v>264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</row>
    <row r="36" spans="1:63" x14ac:dyDescent="0.25">
      <c r="A36" s="24" t="s">
        <v>109</v>
      </c>
      <c r="B36" s="32">
        <v>93024.827655169705</v>
      </c>
      <c r="C36" s="32">
        <v>644.142857489996</v>
      </c>
      <c r="D36" s="32">
        <v>14617.50081831</v>
      </c>
      <c r="E36" s="32">
        <v>1427.1194557700001</v>
      </c>
      <c r="F36" s="32">
        <v>1552.7318346099901</v>
      </c>
      <c r="G36" s="32">
        <v>753.25711478999597</v>
      </c>
      <c r="H36" s="32">
        <v>14931.737976599999</v>
      </c>
      <c r="J36" t="s">
        <v>265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>
        <v>0</v>
      </c>
      <c r="BF36" s="32">
        <v>0</v>
      </c>
      <c r="BG36" s="32">
        <v>0</v>
      </c>
      <c r="BH36" s="32">
        <v>0</v>
      </c>
      <c r="BI36" s="32">
        <v>0</v>
      </c>
      <c r="BJ36" s="32">
        <v>0</v>
      </c>
      <c r="BK36" s="32">
        <v>0</v>
      </c>
    </row>
    <row r="37" spans="1:63" x14ac:dyDescent="0.25">
      <c r="A37" s="24" t="s">
        <v>110</v>
      </c>
      <c r="B37" s="32">
        <v>25729.349771450001</v>
      </c>
      <c r="C37" s="32">
        <v>209.43162566999899</v>
      </c>
      <c r="D37" s="32">
        <v>4030.7860416899998</v>
      </c>
      <c r="E37" s="32">
        <v>393.57599320999901</v>
      </c>
      <c r="F37" s="32">
        <v>428.10999963999899</v>
      </c>
      <c r="G37" s="32">
        <v>208.28982664999899</v>
      </c>
      <c r="H37" s="32">
        <v>4080.4436694300002</v>
      </c>
      <c r="J37" t="s">
        <v>266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0</v>
      </c>
      <c r="BI37" s="32">
        <v>0</v>
      </c>
      <c r="BJ37" s="32">
        <v>0</v>
      </c>
      <c r="BK37" s="32">
        <v>0</v>
      </c>
    </row>
    <row r="38" spans="1:63" x14ac:dyDescent="0.25">
      <c r="A38" s="24" t="s">
        <v>111</v>
      </c>
      <c r="B38" s="32">
        <v>16642.383073659999</v>
      </c>
      <c r="C38" s="32">
        <v>130.79035708999899</v>
      </c>
      <c r="D38" s="32">
        <v>3020.83923176999</v>
      </c>
      <c r="E38" s="32">
        <v>289.50199221000003</v>
      </c>
      <c r="F38" s="32">
        <v>314.929371019999</v>
      </c>
      <c r="G38" s="32">
        <v>153.383848209999</v>
      </c>
      <c r="H38" s="32">
        <v>3025.3564975899999</v>
      </c>
      <c r="J38" t="s">
        <v>267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</row>
    <row r="39" spans="1:63" x14ac:dyDescent="0.25">
      <c r="A39" s="24" t="s">
        <v>112</v>
      </c>
      <c r="B39" s="32">
        <v>43389.248099899902</v>
      </c>
      <c r="C39" s="32">
        <v>267.81621650999898</v>
      </c>
      <c r="D39" s="32">
        <v>6714.5580479700002</v>
      </c>
      <c r="E39" s="32">
        <v>647.06609933999903</v>
      </c>
      <c r="F39" s="32">
        <v>703.93617848999804</v>
      </c>
      <c r="G39" s="32">
        <v>342.328742269999</v>
      </c>
      <c r="H39" s="32">
        <v>6576.0507884400004</v>
      </c>
      <c r="J39" t="s">
        <v>268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</row>
    <row r="40" spans="1:63" x14ac:dyDescent="0.25">
      <c r="A40" s="24" t="s">
        <v>113</v>
      </c>
      <c r="B40" s="32">
        <v>41031.686606379997</v>
      </c>
      <c r="C40" s="32">
        <v>406.70239958000002</v>
      </c>
      <c r="D40" s="32">
        <v>7616.1753067199897</v>
      </c>
      <c r="E40" s="32">
        <v>727.783686759999</v>
      </c>
      <c r="F40" s="32">
        <v>791.68202324999902</v>
      </c>
      <c r="G40" s="32">
        <v>385.42004007999998</v>
      </c>
      <c r="H40" s="32">
        <v>7176.89345202</v>
      </c>
      <c r="J40" t="s">
        <v>269</v>
      </c>
      <c r="K40" s="32">
        <v>55.123441944500001</v>
      </c>
      <c r="L40" s="32">
        <v>37.2381378635</v>
      </c>
      <c r="M40" s="32">
        <v>17.353490236399999</v>
      </c>
      <c r="N40" s="32">
        <v>119.118578767</v>
      </c>
      <c r="O40" s="32">
        <v>306.65686720999997</v>
      </c>
      <c r="P40" s="32">
        <v>14746.216835200001</v>
      </c>
      <c r="Q40" s="32">
        <v>155.96165697199999</v>
      </c>
      <c r="R40" s="32">
        <v>50.783132490699998</v>
      </c>
      <c r="S40" s="32">
        <v>0</v>
      </c>
      <c r="T40" s="32">
        <v>44.486913471500003</v>
      </c>
      <c r="U40" s="32">
        <v>36.968885913699999</v>
      </c>
      <c r="V40" s="32">
        <v>21.885758188200001</v>
      </c>
      <c r="W40" s="32">
        <v>43.794824530500001</v>
      </c>
      <c r="X40" s="32">
        <v>1.8989689860600002E-2</v>
      </c>
      <c r="Y40" s="32">
        <v>0</v>
      </c>
      <c r="Z40" s="32">
        <v>173.902231441</v>
      </c>
      <c r="AA40" s="32">
        <v>0</v>
      </c>
      <c r="AB40" s="32">
        <v>2462.14263618</v>
      </c>
      <c r="AC40" s="32">
        <v>251.68553130800001</v>
      </c>
      <c r="AD40" s="32">
        <v>2735.7139256700002</v>
      </c>
      <c r="AE40" s="32">
        <v>0.471531932539</v>
      </c>
      <c r="AF40" s="32">
        <v>120.821987736</v>
      </c>
      <c r="AG40" s="32">
        <v>0.21962947061499999</v>
      </c>
      <c r="AH40" s="32">
        <v>1558.1313259999999</v>
      </c>
      <c r="AI40" s="32">
        <v>0.49593856490100002</v>
      </c>
      <c r="AJ40" s="32">
        <v>0.14244988938299999</v>
      </c>
      <c r="AK40" s="32">
        <v>116.062787083</v>
      </c>
      <c r="AL40" s="32">
        <v>0.63600926271900005</v>
      </c>
      <c r="AM40" s="32">
        <v>0</v>
      </c>
      <c r="AN40" s="32">
        <v>3.1300385698599997E-2</v>
      </c>
      <c r="AO40" s="32">
        <v>287.11822701300002</v>
      </c>
      <c r="AP40" s="32">
        <v>263.903847289</v>
      </c>
      <c r="AQ40" s="32">
        <v>23.214379724099999</v>
      </c>
      <c r="AR40" s="32">
        <v>43.313446540699999</v>
      </c>
      <c r="AS40" s="32">
        <v>7.9326836091899999E-2</v>
      </c>
      <c r="AT40" s="32">
        <v>6.0313361662700004E-3</v>
      </c>
      <c r="AU40" s="32">
        <v>12.654296907499999</v>
      </c>
      <c r="AV40" s="32">
        <v>0.16164004695799999</v>
      </c>
      <c r="AW40" s="32">
        <v>25.6488266671</v>
      </c>
      <c r="AX40" s="32">
        <v>2.5129089072199999</v>
      </c>
      <c r="AY40" s="32">
        <v>0.35879663199900003</v>
      </c>
      <c r="AZ40" s="32">
        <v>102.61039027299999</v>
      </c>
      <c r="BA40" s="32">
        <v>0.71638253277999997</v>
      </c>
      <c r="BB40" s="32">
        <v>1.5584267597000001</v>
      </c>
      <c r="BC40" s="32">
        <v>8.7367482928000003E-3</v>
      </c>
      <c r="BD40" s="32">
        <v>139.61793706899999</v>
      </c>
      <c r="BE40" s="32">
        <v>0</v>
      </c>
      <c r="BF40" s="32">
        <v>0.70742452053799998</v>
      </c>
      <c r="BG40" s="32">
        <v>359.11878437799999</v>
      </c>
      <c r="BH40" s="32">
        <v>0.30151503421699999</v>
      </c>
      <c r="BI40" s="32">
        <v>305.94374850100002</v>
      </c>
      <c r="BJ40" s="32">
        <v>2583.82355198</v>
      </c>
      <c r="BK40" s="32">
        <v>390.76201650799999</v>
      </c>
    </row>
    <row r="41" spans="1:63" x14ac:dyDescent="0.25">
      <c r="A41" s="24" t="s">
        <v>114</v>
      </c>
      <c r="B41" s="32">
        <v>36389.540123949897</v>
      </c>
      <c r="C41" s="32">
        <v>322.319540079999</v>
      </c>
      <c r="D41" s="32">
        <v>6717.1468436499999</v>
      </c>
      <c r="E41" s="32">
        <v>627.16332773999795</v>
      </c>
      <c r="F41" s="32">
        <v>683.66053729999896</v>
      </c>
      <c r="G41" s="32">
        <v>42.351667199999902</v>
      </c>
      <c r="H41" s="32">
        <v>6402.1527053500004</v>
      </c>
      <c r="J41" t="s">
        <v>270</v>
      </c>
      <c r="K41" s="32">
        <v>138.082841527</v>
      </c>
      <c r="L41" s="32">
        <v>93.692707087599999</v>
      </c>
      <c r="M41" s="32">
        <v>44.055012998499997</v>
      </c>
      <c r="N41" s="32">
        <v>294.83183960100001</v>
      </c>
      <c r="O41" s="32">
        <v>758.75020524900003</v>
      </c>
      <c r="P41" s="32">
        <v>36393.982203899999</v>
      </c>
      <c r="Q41" s="32">
        <v>386.26734341899999</v>
      </c>
      <c r="R41" s="32">
        <v>125.65004343</v>
      </c>
      <c r="S41" s="32">
        <v>0</v>
      </c>
      <c r="T41" s="32">
        <v>111.056794575</v>
      </c>
      <c r="U41" s="32">
        <v>92.301292227900007</v>
      </c>
      <c r="V41" s="32">
        <v>53.7191176953</v>
      </c>
      <c r="W41" s="32">
        <v>108.405910504</v>
      </c>
      <c r="X41" s="32">
        <v>4.6984447786500003E-2</v>
      </c>
      <c r="Y41" s="32">
        <v>0</v>
      </c>
      <c r="Z41" s="32">
        <v>322.33676251700001</v>
      </c>
      <c r="AA41" s="32">
        <v>0</v>
      </c>
      <c r="AB41" s="32">
        <v>6043.34071236</v>
      </c>
      <c r="AC41" s="32">
        <v>617.76400569500004</v>
      </c>
      <c r="AD41" s="32">
        <v>6714.8238357500004</v>
      </c>
      <c r="AE41" s="32">
        <v>1.2180028510300001</v>
      </c>
      <c r="AF41" s="32">
        <v>299.30537732200003</v>
      </c>
      <c r="AG41" s="32">
        <v>0.52166191985099997</v>
      </c>
      <c r="AH41" s="32">
        <v>3858.99918536</v>
      </c>
      <c r="AI41" s="32">
        <v>1.17798757872</v>
      </c>
      <c r="AJ41" s="32">
        <v>0.33838187005999998</v>
      </c>
      <c r="AK41" s="32">
        <v>275.81520962399998</v>
      </c>
      <c r="AL41" s="32">
        <v>1.5107100228699999</v>
      </c>
      <c r="AM41" s="32">
        <v>0</v>
      </c>
      <c r="AN41" s="32">
        <v>7.4349173321899997E-2</v>
      </c>
      <c r="AO41" s="32">
        <v>683.52516709099996</v>
      </c>
      <c r="AP41" s="32">
        <v>627.03748576299995</v>
      </c>
      <c r="AQ41" s="32">
        <v>56.487681328800001</v>
      </c>
      <c r="AR41" s="32">
        <v>102.89368682999999</v>
      </c>
      <c r="AS41" s="32">
        <v>0.188424314456</v>
      </c>
      <c r="AT41" s="32">
        <v>1.43251570396E-2</v>
      </c>
      <c r="AU41" s="32">
        <v>30.0576823617</v>
      </c>
      <c r="AV41" s="32">
        <v>0.383955329442</v>
      </c>
      <c r="AW41" s="32">
        <v>60.9342073782</v>
      </c>
      <c r="AX41" s="32">
        <v>5.9692666221300001</v>
      </c>
      <c r="AY41" s="32">
        <v>0.85260155525100001</v>
      </c>
      <c r="AZ41" s="32">
        <v>243.773170319</v>
      </c>
      <c r="BA41" s="32">
        <v>1.7018413244299999</v>
      </c>
      <c r="BB41" s="32">
        <v>3.7028174338199999</v>
      </c>
      <c r="BC41" s="32">
        <v>2.0750791890300001E-2</v>
      </c>
      <c r="BD41" s="32">
        <v>42.352201319000002</v>
      </c>
      <c r="BE41" s="32">
        <v>0</v>
      </c>
      <c r="BF41" s="32">
        <v>1.8273380859199999</v>
      </c>
      <c r="BG41" s="32">
        <v>889.17486774700001</v>
      </c>
      <c r="BH41" s="32">
        <v>0.77881984952200001</v>
      </c>
      <c r="BI41" s="32">
        <v>758.05594251100001</v>
      </c>
      <c r="BJ41" s="32">
        <v>6402.8091283100002</v>
      </c>
      <c r="BK41" s="32">
        <v>967.25905701099998</v>
      </c>
    </row>
    <row r="42" spans="1:63" x14ac:dyDescent="0.25">
      <c r="A42" s="24" t="s">
        <v>115</v>
      </c>
      <c r="B42" s="32">
        <v>23804.736538960002</v>
      </c>
      <c r="C42" s="32">
        <v>274.570462289999</v>
      </c>
      <c r="D42" s="32">
        <v>4339.2141055499997</v>
      </c>
      <c r="E42" s="32">
        <v>419.80786815999897</v>
      </c>
      <c r="F42" s="32">
        <v>456.70108724999898</v>
      </c>
      <c r="G42" s="32">
        <v>222.02926510999899</v>
      </c>
      <c r="H42" s="32">
        <v>4274.7730986400002</v>
      </c>
      <c r="J42" t="s">
        <v>271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32">
        <v>0</v>
      </c>
      <c r="BG42" s="32">
        <v>0</v>
      </c>
      <c r="BH42" s="32">
        <v>0</v>
      </c>
      <c r="BI42" s="32">
        <v>0</v>
      </c>
      <c r="BJ42" s="32">
        <v>0</v>
      </c>
      <c r="BK42" s="32">
        <v>0</v>
      </c>
    </row>
    <row r="43" spans="1:63" x14ac:dyDescent="0.25">
      <c r="A43" s="24" t="s">
        <v>116</v>
      </c>
      <c r="B43" s="32">
        <v>56241.969377269997</v>
      </c>
      <c r="C43" s="32">
        <v>461.13318955999898</v>
      </c>
      <c r="D43" s="32">
        <v>10426.971366919999</v>
      </c>
      <c r="E43" s="32">
        <v>969.38792117999901</v>
      </c>
      <c r="F43" s="32">
        <v>1056.7717967199901</v>
      </c>
      <c r="G43" s="32">
        <v>65.695412929999904</v>
      </c>
      <c r="H43" s="32">
        <v>9857.2601254799993</v>
      </c>
      <c r="J43" t="s">
        <v>272</v>
      </c>
      <c r="K43" s="32">
        <v>113.06815195</v>
      </c>
      <c r="L43" s="32">
        <v>76.5672472392</v>
      </c>
      <c r="M43" s="32">
        <v>35.857656146399997</v>
      </c>
      <c r="N43" s="32">
        <v>242.73958397300001</v>
      </c>
      <c r="O43" s="32">
        <v>624.78823684300005</v>
      </c>
      <c r="P43" s="32">
        <v>30073.405189900001</v>
      </c>
      <c r="Q43" s="32">
        <v>317.92838028</v>
      </c>
      <c r="R43" s="32">
        <v>103.46591137199999</v>
      </c>
      <c r="S43" s="32">
        <v>0</v>
      </c>
      <c r="T43" s="32">
        <v>91.080576325300001</v>
      </c>
      <c r="U43" s="32">
        <v>75.693077105100002</v>
      </c>
      <c r="V43" s="32">
        <v>44.606272525199998</v>
      </c>
      <c r="W43" s="32">
        <v>89.247950960099999</v>
      </c>
      <c r="X43" s="32">
        <v>3.8690455616700002E-2</v>
      </c>
      <c r="Y43" s="32">
        <v>0</v>
      </c>
      <c r="Z43" s="32">
        <v>238.11156522499999</v>
      </c>
      <c r="AA43" s="32">
        <v>0</v>
      </c>
      <c r="AB43" s="32">
        <v>5018.2043630400003</v>
      </c>
      <c r="AC43" s="32">
        <v>512.97141105900005</v>
      </c>
      <c r="AD43" s="32">
        <v>5575.7820466200001</v>
      </c>
      <c r="AE43" s="32">
        <v>0.98371743887999996</v>
      </c>
      <c r="AF43" s="32">
        <v>246.326538642</v>
      </c>
      <c r="AG43" s="32">
        <v>0.42982018221200002</v>
      </c>
      <c r="AH43" s="32">
        <v>3176.2565899599999</v>
      </c>
      <c r="AI43" s="32">
        <v>0.97048395751700001</v>
      </c>
      <c r="AJ43" s="32">
        <v>0.27877372906300002</v>
      </c>
      <c r="AK43" s="32">
        <v>227.14269138</v>
      </c>
      <c r="AL43" s="32">
        <v>1.2447124813599999</v>
      </c>
      <c r="AM43" s="32">
        <v>0</v>
      </c>
      <c r="AN43" s="32">
        <v>6.1252219227599998E-2</v>
      </c>
      <c r="AO43" s="32">
        <v>563.06432348500005</v>
      </c>
      <c r="AP43" s="32">
        <v>516.50892802500005</v>
      </c>
      <c r="AQ43" s="32">
        <v>46.5553954596</v>
      </c>
      <c r="AR43" s="32">
        <v>84.774197952999998</v>
      </c>
      <c r="AS43" s="32">
        <v>0.15525244784700001</v>
      </c>
      <c r="AT43" s="32">
        <v>1.18029678952E-2</v>
      </c>
      <c r="AU43" s="32">
        <v>24.765477716199999</v>
      </c>
      <c r="AV43" s="32">
        <v>0.316369064634</v>
      </c>
      <c r="AW43" s="32">
        <v>50.202266031699999</v>
      </c>
      <c r="AX43" s="32">
        <v>4.9186010527099997</v>
      </c>
      <c r="AY43" s="32">
        <v>0.70240223714000005</v>
      </c>
      <c r="AZ43" s="32">
        <v>200.83883731500001</v>
      </c>
      <c r="BA43" s="32">
        <v>1.40234642791</v>
      </c>
      <c r="BB43" s="32">
        <v>3.0507991391</v>
      </c>
      <c r="BC43" s="32">
        <v>1.7096529550199999E-2</v>
      </c>
      <c r="BD43" s="32">
        <v>35.176857797300002</v>
      </c>
      <c r="BE43" s="32">
        <v>0</v>
      </c>
      <c r="BF43" s="32">
        <v>1.4758430732800001</v>
      </c>
      <c r="BG43" s="32">
        <v>731.95247847099995</v>
      </c>
      <c r="BH43" s="32">
        <v>0.62902577875099996</v>
      </c>
      <c r="BI43" s="32">
        <v>623.81485071099996</v>
      </c>
      <c r="BJ43" s="32">
        <v>5268.7030356799996</v>
      </c>
      <c r="BK43" s="32">
        <v>796.33182776900003</v>
      </c>
    </row>
    <row r="44" spans="1:63" x14ac:dyDescent="0.25">
      <c r="A44" s="24" t="s">
        <v>117</v>
      </c>
      <c r="B44" s="32">
        <v>19156.39523138</v>
      </c>
      <c r="C44" s="32">
        <v>144.048304669999</v>
      </c>
      <c r="D44" s="32">
        <v>2975.50760661</v>
      </c>
      <c r="E44" s="32">
        <v>289.10848113999901</v>
      </c>
      <c r="F44" s="32">
        <v>314.59642419999898</v>
      </c>
      <c r="G44" s="32">
        <v>152.57725794999899</v>
      </c>
      <c r="H44" s="32">
        <v>3021.3792544900002</v>
      </c>
      <c r="J44" t="s">
        <v>273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</row>
    <row r="45" spans="1:63" x14ac:dyDescent="0.25">
      <c r="A45" s="24" t="s">
        <v>118</v>
      </c>
      <c r="B45" s="32">
        <v>99478.905714709705</v>
      </c>
      <c r="C45" s="32">
        <v>799.917199249997</v>
      </c>
      <c r="D45" s="32">
        <v>17640.816263950001</v>
      </c>
      <c r="E45" s="32">
        <v>1704.4768518999999</v>
      </c>
      <c r="F45" s="32">
        <v>1854.30348314</v>
      </c>
      <c r="G45" s="32">
        <v>900.467188559997</v>
      </c>
      <c r="H45" s="32">
        <v>17506.856961630001</v>
      </c>
      <c r="J45" t="s">
        <v>274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0</v>
      </c>
      <c r="BH45" s="32">
        <v>0</v>
      </c>
      <c r="BI45" s="32">
        <v>0</v>
      </c>
      <c r="BJ45" s="32">
        <v>0</v>
      </c>
      <c r="BK45" s="32">
        <v>0</v>
      </c>
    </row>
    <row r="46" spans="1:63" x14ac:dyDescent="0.25">
      <c r="A46" s="24" t="s">
        <v>119</v>
      </c>
      <c r="B46" s="32">
        <v>29121.024434809999</v>
      </c>
      <c r="C46" s="32">
        <v>212.389928099999</v>
      </c>
      <c r="D46" s="32">
        <v>5294.1377623799999</v>
      </c>
      <c r="E46" s="32">
        <v>506.33909311999997</v>
      </c>
      <c r="F46" s="32">
        <v>550.90845491999903</v>
      </c>
      <c r="G46" s="32">
        <v>267.17780980999902</v>
      </c>
      <c r="H46" s="32">
        <v>5255.0189922700001</v>
      </c>
      <c r="J46" t="s">
        <v>275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32">
        <v>0</v>
      </c>
      <c r="BK46" s="32">
        <v>0</v>
      </c>
    </row>
    <row r="47" spans="1:63" x14ac:dyDescent="0.25">
      <c r="A47" s="24" t="s">
        <v>120</v>
      </c>
      <c r="B47" s="32">
        <v>18573.966406430001</v>
      </c>
      <c r="C47" s="32">
        <v>122.784027359999</v>
      </c>
      <c r="D47" s="32">
        <v>2744.7350101400002</v>
      </c>
      <c r="E47" s="32">
        <v>268.04975649999898</v>
      </c>
      <c r="F47" s="32">
        <v>291.68566141999901</v>
      </c>
      <c r="G47" s="32">
        <v>141.138042759999</v>
      </c>
      <c r="H47" s="32">
        <v>2689.1817889899899</v>
      </c>
      <c r="J47" t="s">
        <v>276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</row>
    <row r="49" spans="1:63" x14ac:dyDescent="0.25">
      <c r="A49" s="4" t="s">
        <v>55</v>
      </c>
      <c r="B49" s="1">
        <f>SUM(B3:B47)</f>
        <v>6913977.7189755775</v>
      </c>
      <c r="C49" s="1">
        <f t="shared" ref="C49:H49" si="0">SUM(C3:C47)</f>
        <v>38258.891117867832</v>
      </c>
      <c r="D49" s="1">
        <f t="shared" si="0"/>
        <v>921762.14905487827</v>
      </c>
      <c r="E49" s="1">
        <f>SUM(E3:E47)</f>
        <v>45284.396596165534</v>
      </c>
      <c r="F49" s="1">
        <f t="shared" si="0"/>
        <v>52793.423885634882</v>
      </c>
      <c r="G49" s="1">
        <f t="shared" si="0"/>
        <v>19261.058742746154</v>
      </c>
      <c r="H49" s="1">
        <f t="shared" si="0"/>
        <v>660380.72668729385</v>
      </c>
      <c r="K49" s="1">
        <f t="shared" ref="K49:BK49" si="1">SUM(K3:K47)</f>
        <v>6280.9957905616302</v>
      </c>
      <c r="L49" s="1">
        <f t="shared" si="1"/>
        <v>4364.8030198920096</v>
      </c>
      <c r="M49" s="1">
        <f t="shared" si="1"/>
        <v>2150.2731149558899</v>
      </c>
      <c r="N49" s="1">
        <f t="shared" si="1"/>
        <v>12521.018919398097</v>
      </c>
      <c r="O49" s="1">
        <f t="shared" si="1"/>
        <v>32159.041699595498</v>
      </c>
      <c r="P49" s="1">
        <f t="shared" si="1"/>
        <v>3727217.2822089996</v>
      </c>
      <c r="Q49" s="1">
        <f t="shared" si="1"/>
        <v>16465.579403724601</v>
      </c>
      <c r="R49" s="1">
        <f t="shared" si="1"/>
        <v>5325.5854905327087</v>
      </c>
      <c r="S49" s="1">
        <f t="shared" si="1"/>
        <v>0</v>
      </c>
      <c r="T49" s="1">
        <f t="shared" si="1"/>
        <v>4955.9668576022905</v>
      </c>
      <c r="U49" s="1">
        <f t="shared" si="1"/>
        <v>4122.15068208496</v>
      </c>
      <c r="V49" s="1">
        <f t="shared" si="1"/>
        <v>3752.7110453502396</v>
      </c>
      <c r="W49" s="1">
        <f t="shared" si="1"/>
        <v>4605.764293970069</v>
      </c>
      <c r="X49" s="1">
        <f t="shared" si="1"/>
        <v>1.9914635502195306</v>
      </c>
      <c r="Y49" s="1">
        <f t="shared" si="1"/>
        <v>0</v>
      </c>
      <c r="Z49" s="1">
        <f t="shared" si="1"/>
        <v>20819.469669144797</v>
      </c>
      <c r="AA49" s="1">
        <f t="shared" si="1"/>
        <v>0</v>
      </c>
      <c r="AB49" s="1">
        <f t="shared" si="1"/>
        <v>422180.49712623487</v>
      </c>
      <c r="AC49" s="1">
        <f t="shared" si="1"/>
        <v>43156.203515177891</v>
      </c>
      <c r="AD49" s="1">
        <f t="shared" si="1"/>
        <v>469089.41168742802</v>
      </c>
      <c r="AE49" s="1">
        <f t="shared" si="1"/>
        <v>64.620045961448909</v>
      </c>
      <c r="AF49" s="1">
        <f t="shared" si="1"/>
        <v>12775.668579833404</v>
      </c>
      <c r="AG49" s="1">
        <f t="shared" si="1"/>
        <v>9.2995141646827015</v>
      </c>
      <c r="AH49" s="1">
        <f t="shared" si="1"/>
        <v>164502.578550234</v>
      </c>
      <c r="AI49" s="1">
        <f t="shared" si="1"/>
        <v>22.800198029725401</v>
      </c>
      <c r="AJ49" s="1">
        <f t="shared" si="1"/>
        <v>6.7175482140511011</v>
      </c>
      <c r="AK49" s="1">
        <f t="shared" si="1"/>
        <v>7552.105014475901</v>
      </c>
      <c r="AL49" s="1">
        <f t="shared" si="1"/>
        <v>27.878318414048</v>
      </c>
      <c r="AM49" s="1">
        <f t="shared" si="1"/>
        <v>0</v>
      </c>
      <c r="AN49" s="1">
        <f t="shared" si="1"/>
        <v>1.4453350322505498</v>
      </c>
      <c r="AO49" s="1">
        <f t="shared" si="1"/>
        <v>18668.078543191099</v>
      </c>
      <c r="AP49" s="1">
        <f t="shared" si="1"/>
        <v>14681.867156175702</v>
      </c>
      <c r="AQ49" s="1">
        <f t="shared" si="1"/>
        <v>3986.21138702495</v>
      </c>
      <c r="AR49" s="1">
        <f t="shared" si="1"/>
        <v>2022.3024187580299</v>
      </c>
      <c r="AS49" s="1">
        <f t="shared" si="1"/>
        <v>3.3790082085122397</v>
      </c>
      <c r="AT49" s="1">
        <f t="shared" si="1"/>
        <v>0.25429253197101098</v>
      </c>
      <c r="AU49" s="1">
        <f t="shared" si="1"/>
        <v>551.45496697330009</v>
      </c>
      <c r="AV49" s="1">
        <f t="shared" si="1"/>
        <v>6.9330768753755008</v>
      </c>
      <c r="AW49" s="1">
        <f t="shared" si="1"/>
        <v>1252.2304227245199</v>
      </c>
      <c r="AX49" s="1">
        <f t="shared" si="1"/>
        <v>108.30444444662599</v>
      </c>
      <c r="AY49" s="1">
        <f t="shared" si="1"/>
        <v>19.623339025396398</v>
      </c>
      <c r="AZ49" s="1">
        <f t="shared" si="1"/>
        <v>5009.5984978637998</v>
      </c>
      <c r="BA49" s="1">
        <f t="shared" si="1"/>
        <v>31.227896959522198</v>
      </c>
      <c r="BB49" s="1">
        <f t="shared" si="1"/>
        <v>78.23788602939598</v>
      </c>
      <c r="BC49" s="1">
        <f t="shared" si="1"/>
        <v>0.37956514579153999</v>
      </c>
      <c r="BD49" s="1">
        <f t="shared" si="1"/>
        <v>5458.8512889775993</v>
      </c>
      <c r="BE49" s="1">
        <f t="shared" si="1"/>
        <v>0</v>
      </c>
      <c r="BF49" s="1">
        <f t="shared" si="1"/>
        <v>96.946829267449189</v>
      </c>
      <c r="BG49" s="1">
        <f t="shared" si="1"/>
        <v>37840.163760303003</v>
      </c>
      <c r="BH49" s="1">
        <f t="shared" si="1"/>
        <v>41.320016195885998</v>
      </c>
      <c r="BI49" s="1">
        <f t="shared" si="1"/>
        <v>32398.459630616802</v>
      </c>
      <c r="BJ49" s="1">
        <f t="shared" si="1"/>
        <v>273826.60484205402</v>
      </c>
      <c r="BK49" s="1">
        <f t="shared" si="1"/>
        <v>41098.172300896891</v>
      </c>
    </row>
    <row r="50" spans="1:63" x14ac:dyDescent="0.25">
      <c r="A50" s="4" t="s">
        <v>74</v>
      </c>
      <c r="B50" s="1">
        <f>SUM(B3:B15)</f>
        <v>4636701.7283972511</v>
      </c>
      <c r="C50" s="1">
        <f t="shared" ref="C50:H50" si="2">SUM(C3:C15)</f>
        <v>22294.272263877887</v>
      </c>
      <c r="D50" s="1">
        <f t="shared" si="2"/>
        <v>550895.36999999871</v>
      </c>
      <c r="E50" s="1">
        <f>SUM(E3:E15)</f>
        <v>10888.447729745576</v>
      </c>
      <c r="F50" s="1">
        <f t="shared" si="2"/>
        <v>15356.209861984958</v>
      </c>
      <c r="G50" s="1">
        <f t="shared" si="2"/>
        <v>5547.5371149161856</v>
      </c>
      <c r="H50" s="1">
        <f t="shared" si="2"/>
        <v>285104.08145674429</v>
      </c>
      <c r="K50" s="1">
        <f t="shared" ref="K50:BK50" si="3">SUM(K3:K15)</f>
        <v>4644.8767311599004</v>
      </c>
      <c r="L50" s="1">
        <f t="shared" si="3"/>
        <v>3242.9592804947001</v>
      </c>
      <c r="M50" s="1">
        <f t="shared" si="3"/>
        <v>1611.6510735068998</v>
      </c>
      <c r="N50" s="1">
        <f t="shared" si="3"/>
        <v>9128.6436938879997</v>
      </c>
      <c r="O50" s="1">
        <f t="shared" si="3"/>
        <v>23436.354770410995</v>
      </c>
      <c r="P50" s="1">
        <f t="shared" si="3"/>
        <v>3303239.0242814999</v>
      </c>
      <c r="Q50" s="1">
        <f t="shared" si="3"/>
        <v>12014.184691807002</v>
      </c>
      <c r="R50" s="1">
        <f t="shared" si="3"/>
        <v>3881.0949057953999</v>
      </c>
      <c r="S50" s="1">
        <f t="shared" si="3"/>
        <v>0</v>
      </c>
      <c r="T50" s="1">
        <f t="shared" si="3"/>
        <v>3650.9361439409995</v>
      </c>
      <c r="U50" s="1">
        <f t="shared" si="3"/>
        <v>3037.1607092653003</v>
      </c>
      <c r="V50" s="1">
        <f t="shared" si="3"/>
        <v>3137.6691347360997</v>
      </c>
      <c r="W50" s="1">
        <f t="shared" si="3"/>
        <v>3358.2165902659999</v>
      </c>
      <c r="X50" s="1">
        <f t="shared" si="3"/>
        <v>1.4513090267366002</v>
      </c>
      <c r="Y50" s="1">
        <f t="shared" si="3"/>
        <v>0</v>
      </c>
      <c r="Z50" s="1">
        <f t="shared" si="3"/>
        <v>17572.178863513</v>
      </c>
      <c r="AA50" s="1">
        <f t="shared" si="3"/>
        <v>0</v>
      </c>
      <c r="AB50" s="1">
        <f t="shared" si="3"/>
        <v>352988.41095454997</v>
      </c>
      <c r="AC50" s="1">
        <f t="shared" si="3"/>
        <v>36083.234214979995</v>
      </c>
      <c r="AD50" s="1">
        <f t="shared" si="3"/>
        <v>392209.31430483999</v>
      </c>
      <c r="AE50" s="1">
        <f t="shared" si="3"/>
        <v>49.142328061040004</v>
      </c>
      <c r="AF50" s="1">
        <f t="shared" si="3"/>
        <v>9324.5049481040005</v>
      </c>
      <c r="AG50" s="1">
        <f t="shared" si="3"/>
        <v>3.4994248361660008</v>
      </c>
      <c r="AH50" s="1">
        <f t="shared" si="3"/>
        <v>120030.5031031</v>
      </c>
      <c r="AI50" s="1">
        <f t="shared" si="3"/>
        <v>9.7040277010799993</v>
      </c>
      <c r="AJ50" s="1">
        <f t="shared" si="3"/>
        <v>2.9556220109432001</v>
      </c>
      <c r="AK50" s="1">
        <f t="shared" si="3"/>
        <v>4486.6856993870006</v>
      </c>
      <c r="AL50" s="1">
        <f t="shared" si="3"/>
        <v>11.081899061376998</v>
      </c>
      <c r="AM50" s="1">
        <f t="shared" si="3"/>
        <v>0</v>
      </c>
      <c r="AN50" s="1">
        <f t="shared" si="3"/>
        <v>0.61876566191069993</v>
      </c>
      <c r="AO50" s="1">
        <f t="shared" si="3"/>
        <v>11074.960779769999</v>
      </c>
      <c r="AP50" s="1">
        <f t="shared" si="3"/>
        <v>7711.6174210300005</v>
      </c>
      <c r="AQ50" s="1">
        <f t="shared" si="3"/>
        <v>3363.3433587433997</v>
      </c>
      <c r="AR50" s="1">
        <f t="shared" si="3"/>
        <v>878.32861544280001</v>
      </c>
      <c r="AS50" s="1">
        <f t="shared" si="3"/>
        <v>1.2840023413081001</v>
      </c>
      <c r="AT50" s="1">
        <f t="shared" si="3"/>
        <v>9.5020684976080003E-2</v>
      </c>
      <c r="AU50" s="1">
        <f t="shared" si="3"/>
        <v>217.26396887077004</v>
      </c>
      <c r="AV50" s="1">
        <f t="shared" si="3"/>
        <v>2.6639548846124996</v>
      </c>
      <c r="AW50" s="1">
        <f t="shared" si="3"/>
        <v>574.77826474289998</v>
      </c>
      <c r="AX50" s="1">
        <f t="shared" si="3"/>
        <v>41.932482239071</v>
      </c>
      <c r="AY50" s="1">
        <f t="shared" si="3"/>
        <v>10.144674228525</v>
      </c>
      <c r="AZ50" s="1">
        <f t="shared" si="3"/>
        <v>2299.3889275058</v>
      </c>
      <c r="BA50" s="1">
        <f t="shared" si="3"/>
        <v>12.304617690995002</v>
      </c>
      <c r="BB50" s="1">
        <f t="shared" si="3"/>
        <v>37.069504456101996</v>
      </c>
      <c r="BC50" s="1">
        <f t="shared" si="3"/>
        <v>0.14886077117669</v>
      </c>
      <c r="BD50" s="1">
        <f t="shared" si="3"/>
        <v>4045.6253469787998</v>
      </c>
      <c r="BE50" s="1">
        <f t="shared" si="3"/>
        <v>0</v>
      </c>
      <c r="BF50" s="1">
        <f t="shared" si="3"/>
        <v>73.726115164610007</v>
      </c>
      <c r="BG50" s="1">
        <f t="shared" si="3"/>
        <v>27600.357458848004</v>
      </c>
      <c r="BH50" s="1">
        <f t="shared" si="3"/>
        <v>31.423060442305996</v>
      </c>
      <c r="BI50" s="1">
        <f t="shared" si="3"/>
        <v>23652.922212454996</v>
      </c>
      <c r="BJ50" s="1">
        <f t="shared" si="3"/>
        <v>199938.72914713999</v>
      </c>
      <c r="BK50" s="1">
        <f t="shared" si="3"/>
        <v>29966.487970916998</v>
      </c>
    </row>
    <row r="51" spans="1:63" x14ac:dyDescent="0.25">
      <c r="A51" s="4" t="s">
        <v>127</v>
      </c>
      <c r="B51" s="1">
        <f>SUM(B16:B47)</f>
        <v>2277275.9905783278</v>
      </c>
      <c r="C51" s="1">
        <f t="shared" ref="C51:H51" si="4">SUM(C16:C47)</f>
        <v>15964.618853989952</v>
      </c>
      <c r="D51" s="1">
        <f t="shared" si="4"/>
        <v>370866.77905487973</v>
      </c>
      <c r="E51" s="1">
        <f>SUM(E16:E47)</f>
        <v>34395.948866419953</v>
      </c>
      <c r="F51" s="1">
        <f t="shared" si="4"/>
        <v>37437.214023649933</v>
      </c>
      <c r="G51" s="1">
        <f t="shared" si="4"/>
        <v>13713.521627829969</v>
      </c>
      <c r="H51" s="1">
        <f t="shared" si="4"/>
        <v>375276.6452305495</v>
      </c>
      <c r="K51" s="1">
        <f t="shared" ref="K51:BK51" si="5">SUM(K16:K47)</f>
        <v>1636.1190594017298</v>
      </c>
      <c r="L51" s="1">
        <f t="shared" si="5"/>
        <v>1121.8437393973099</v>
      </c>
      <c r="M51" s="1">
        <f t="shared" si="5"/>
        <v>538.62204144898999</v>
      </c>
      <c r="N51" s="1">
        <f t="shared" si="5"/>
        <v>3392.3752255101003</v>
      </c>
      <c r="O51" s="1">
        <f t="shared" si="5"/>
        <v>8722.6869291844996</v>
      </c>
      <c r="P51" s="1">
        <f t="shared" si="5"/>
        <v>423978.2579275</v>
      </c>
      <c r="Q51" s="1">
        <f t="shared" si="5"/>
        <v>4451.3947119176</v>
      </c>
      <c r="R51" s="1">
        <f t="shared" si="5"/>
        <v>1444.49058473731</v>
      </c>
      <c r="S51" s="1">
        <f t="shared" si="5"/>
        <v>0</v>
      </c>
      <c r="T51" s="1">
        <f t="shared" si="5"/>
        <v>1305.0307136612898</v>
      </c>
      <c r="U51" s="1">
        <f t="shared" si="5"/>
        <v>1084.9899728196601</v>
      </c>
      <c r="V51" s="1">
        <f t="shared" si="5"/>
        <v>615.04191061414008</v>
      </c>
      <c r="W51" s="1">
        <f t="shared" si="5"/>
        <v>1247.54770370407</v>
      </c>
      <c r="X51" s="1">
        <f t="shared" si="5"/>
        <v>0.54015452348293003</v>
      </c>
      <c r="Y51" s="1">
        <f t="shared" si="5"/>
        <v>0</v>
      </c>
      <c r="Z51" s="1">
        <f t="shared" si="5"/>
        <v>3247.2908056317997</v>
      </c>
      <c r="AA51" s="1">
        <f t="shared" si="5"/>
        <v>0</v>
      </c>
      <c r="AB51" s="1">
        <f t="shared" si="5"/>
        <v>69192.08617168499</v>
      </c>
      <c r="AC51" s="1">
        <f t="shared" si="5"/>
        <v>7072.9693001979003</v>
      </c>
      <c r="AD51" s="1">
        <f t="shared" si="5"/>
        <v>76880.097382588006</v>
      </c>
      <c r="AE51" s="1">
        <f t="shared" si="5"/>
        <v>15.4777179004089</v>
      </c>
      <c r="AF51" s="1">
        <f t="shared" si="5"/>
        <v>3451.1636317294001</v>
      </c>
      <c r="AG51" s="1">
        <f t="shared" si="5"/>
        <v>5.8000893285166999</v>
      </c>
      <c r="AH51" s="1">
        <f t="shared" si="5"/>
        <v>44472.075447134004</v>
      </c>
      <c r="AI51" s="1">
        <f t="shared" si="5"/>
        <v>13.0961703286454</v>
      </c>
      <c r="AJ51" s="1">
        <f t="shared" si="5"/>
        <v>3.7619262031079002</v>
      </c>
      <c r="AK51" s="1">
        <f t="shared" si="5"/>
        <v>3065.4193150888996</v>
      </c>
      <c r="AL51" s="1">
        <f t="shared" si="5"/>
        <v>16.796419352670998</v>
      </c>
      <c r="AM51" s="1">
        <f t="shared" si="5"/>
        <v>0</v>
      </c>
      <c r="AN51" s="1">
        <f t="shared" si="5"/>
        <v>0.8265693703398499</v>
      </c>
      <c r="AO51" s="1">
        <f t="shared" si="5"/>
        <v>7593.1177634211008</v>
      </c>
      <c r="AP51" s="1">
        <f t="shared" si="5"/>
        <v>6970.2497351457014</v>
      </c>
      <c r="AQ51" s="1">
        <f t="shared" si="5"/>
        <v>622.8680282815501</v>
      </c>
      <c r="AR51" s="1">
        <f t="shared" si="5"/>
        <v>1143.9738033152298</v>
      </c>
      <c r="AS51" s="1">
        <f t="shared" si="5"/>
        <v>2.0950058672041401</v>
      </c>
      <c r="AT51" s="1">
        <f t="shared" si="5"/>
        <v>0.15927184699493097</v>
      </c>
      <c r="AU51" s="1">
        <f t="shared" si="5"/>
        <v>334.19099810252999</v>
      </c>
      <c r="AV51" s="1">
        <f t="shared" si="5"/>
        <v>4.2691219907629998</v>
      </c>
      <c r="AW51" s="1">
        <f t="shared" si="5"/>
        <v>677.45215798161996</v>
      </c>
      <c r="AX51" s="1">
        <f t="shared" si="5"/>
        <v>66.371962207555001</v>
      </c>
      <c r="AY51" s="1">
        <f t="shared" si="5"/>
        <v>9.4786647968713993</v>
      </c>
      <c r="AZ51" s="1">
        <f t="shared" si="5"/>
        <v>2710.2095703580007</v>
      </c>
      <c r="BA51" s="1">
        <f t="shared" si="5"/>
        <v>18.9232792685272</v>
      </c>
      <c r="BB51" s="1">
        <f t="shared" si="5"/>
        <v>41.168381573293999</v>
      </c>
      <c r="BC51" s="1">
        <f t="shared" si="5"/>
        <v>0.23070437461484999</v>
      </c>
      <c r="BD51" s="1">
        <f t="shared" si="5"/>
        <v>1413.2259419988</v>
      </c>
      <c r="BE51" s="1">
        <f t="shared" si="5"/>
        <v>0</v>
      </c>
      <c r="BF51" s="1">
        <f t="shared" si="5"/>
        <v>23.220714102839203</v>
      </c>
      <c r="BG51" s="1">
        <f t="shared" si="5"/>
        <v>10239.806301455001</v>
      </c>
      <c r="BH51" s="1">
        <f t="shared" si="5"/>
        <v>9.8969557535799986</v>
      </c>
      <c r="BI51" s="1">
        <f t="shared" si="5"/>
        <v>8745.5374181618008</v>
      </c>
      <c r="BJ51" s="1">
        <f t="shared" si="5"/>
        <v>73887.875694913993</v>
      </c>
      <c r="BK51" s="1">
        <f t="shared" si="5"/>
        <v>11131.6843299799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C11" sqref="C11"/>
    </sheetView>
  </sheetViews>
  <sheetFormatPr defaultRowHeight="15" x14ac:dyDescent="0.25"/>
  <cols>
    <col min="1" max="1" width="12.5703125" customWidth="1"/>
    <col min="2" max="2" width="10.140625" bestFit="1" customWidth="1"/>
    <col min="3" max="3" width="9.28515625" bestFit="1" customWidth="1"/>
    <col min="4" max="4" width="10.5703125" customWidth="1"/>
    <col min="5" max="6" width="10.140625" bestFit="1" customWidth="1"/>
    <col min="7" max="7" width="9.28515625" bestFit="1" customWidth="1"/>
    <col min="8" max="8" width="10.42578125" customWidth="1"/>
    <col min="11" max="11" width="15.42578125" customWidth="1"/>
    <col min="12" max="12" width="10.28515625" bestFit="1" customWidth="1"/>
    <col min="13" max="13" width="9.28515625" bestFit="1" customWidth="1"/>
    <col min="14" max="15" width="10.28515625" bestFit="1" customWidth="1"/>
    <col min="16" max="17" width="9.28515625" bestFit="1" customWidth="1"/>
    <col min="18" max="18" width="10.140625" bestFit="1" customWidth="1"/>
  </cols>
  <sheetData>
    <row r="1" spans="1:18" s="33" customFormat="1" x14ac:dyDescent="0.25"/>
    <row r="2" spans="1:18" s="33" customFormat="1" x14ac:dyDescent="0.25">
      <c r="A2" s="34" t="s">
        <v>447</v>
      </c>
    </row>
    <row r="3" spans="1:18" x14ac:dyDescent="0.25">
      <c r="A3" s="2" t="s">
        <v>350</v>
      </c>
      <c r="K3" s="2" t="s">
        <v>345</v>
      </c>
    </row>
    <row r="4" spans="1:18" x14ac:dyDescent="0.25">
      <c r="A4" s="2" t="s">
        <v>279</v>
      </c>
      <c r="B4" s="2" t="s">
        <v>59</v>
      </c>
      <c r="C4" s="2" t="s">
        <v>57</v>
      </c>
      <c r="D4" s="2" t="s">
        <v>60</v>
      </c>
      <c r="E4" s="2" t="s">
        <v>54</v>
      </c>
      <c r="F4" s="2" t="s">
        <v>53</v>
      </c>
      <c r="G4" s="2" t="s">
        <v>61</v>
      </c>
      <c r="H4" s="2" t="s">
        <v>62</v>
      </c>
      <c r="K4" s="2" t="s">
        <v>279</v>
      </c>
      <c r="L4" s="2" t="s">
        <v>59</v>
      </c>
      <c r="M4" s="2" t="s">
        <v>57</v>
      </c>
      <c r="N4" s="2" t="s">
        <v>60</v>
      </c>
      <c r="O4" s="2" t="s">
        <v>54</v>
      </c>
      <c r="P4" s="2" t="s">
        <v>53</v>
      </c>
      <c r="Q4" s="2" t="s">
        <v>61</v>
      </c>
      <c r="R4" s="2" t="s">
        <v>62</v>
      </c>
    </row>
    <row r="5" spans="1:18" x14ac:dyDescent="0.25">
      <c r="A5" s="2" t="s">
        <v>280</v>
      </c>
      <c r="B5" s="32"/>
      <c r="C5" s="32"/>
      <c r="D5" s="32"/>
      <c r="E5" s="32">
        <f>+afdust!B62</f>
        <v>18502317.186619997</v>
      </c>
      <c r="F5" s="32">
        <f>+afdust!C62</f>
        <v>2487403.2014199994</v>
      </c>
      <c r="G5" s="32"/>
      <c r="H5" s="32"/>
      <c r="K5" s="2" t="s">
        <v>280</v>
      </c>
      <c r="O5" s="32">
        <f>+afdust!B63</f>
        <v>14714270.944739999</v>
      </c>
      <c r="P5" s="32">
        <f>+afdust!C63</f>
        <v>2027147.4969399997</v>
      </c>
    </row>
    <row r="6" spans="1:18" x14ac:dyDescent="0.25">
      <c r="A6" s="2" t="s">
        <v>278</v>
      </c>
      <c r="B6" s="32"/>
      <c r="C6" s="32">
        <f>+ag!B62</f>
        <v>3517370.9110868359</v>
      </c>
      <c r="D6" s="32"/>
      <c r="E6" s="32"/>
      <c r="F6" s="32"/>
      <c r="G6" s="32"/>
      <c r="H6" s="32"/>
      <c r="K6" s="2" t="s">
        <v>278</v>
      </c>
      <c r="M6" s="32">
        <f>+ag!B63</f>
        <v>2913842.3622766943</v>
      </c>
    </row>
    <row r="7" spans="1:18" x14ac:dyDescent="0.25">
      <c r="A7" s="2" t="s">
        <v>281</v>
      </c>
      <c r="B7" s="32">
        <f>+'c1c2rail'!B62</f>
        <v>173436.91847641469</v>
      </c>
      <c r="C7" s="32">
        <f>+'c1c2rail'!C62</f>
        <v>481.44439038050126</v>
      </c>
      <c r="D7" s="32">
        <f>+'c1c2rail'!D62</f>
        <v>1046094.5976849968</v>
      </c>
      <c r="E7" s="32">
        <f>+'c1c2rail'!E62</f>
        <v>34669.506316551226</v>
      </c>
      <c r="F7" s="32">
        <f>+'c1c2rail'!F62</f>
        <v>32366.675536355178</v>
      </c>
      <c r="G7" s="32">
        <f>+'c1c2rail'!G62</f>
        <v>17650.882404196145</v>
      </c>
      <c r="H7" s="32">
        <f>+'c1c2rail'!H62</f>
        <v>47713.513529630756</v>
      </c>
      <c r="K7" s="2" t="s">
        <v>281</v>
      </c>
      <c r="L7" s="32">
        <f>+'c1c2rail'!B63</f>
        <v>131267.69455676532</v>
      </c>
      <c r="M7" s="32">
        <f>+'c1c2rail'!C63</f>
        <v>395.11781429778011</v>
      </c>
      <c r="N7" s="32">
        <f>+'c1c2rail'!D63</f>
        <v>817110.41014201555</v>
      </c>
      <c r="O7" s="32">
        <f>+'c1c2rail'!E63</f>
        <v>27047.745829978005</v>
      </c>
      <c r="P7" s="32">
        <f>+'c1c2rail'!F63</f>
        <v>25294.445096398995</v>
      </c>
      <c r="Q7" s="32">
        <f>+'c1c2rail'!G63</f>
        <v>15416.81570862686</v>
      </c>
      <c r="R7" s="32">
        <f>+'c1c2rail'!H63</f>
        <v>35011.51002242753</v>
      </c>
    </row>
    <row r="8" spans="1:18" x14ac:dyDescent="0.25">
      <c r="A8" s="2" t="s">
        <v>283</v>
      </c>
      <c r="B8" s="32">
        <f>+nonpt!B62</f>
        <v>3046375.0869294996</v>
      </c>
      <c r="C8" s="32">
        <f>+nonpt!C62</f>
        <v>142323.12580139149</v>
      </c>
      <c r="D8" s="32">
        <f>+nonpt!D62</f>
        <v>832165.58117482276</v>
      </c>
      <c r="E8" s="32">
        <f>+nonpt!E62</f>
        <v>715708.69796627096</v>
      </c>
      <c r="F8" s="32">
        <f>+nonpt!F62</f>
        <v>533247.99200793297</v>
      </c>
      <c r="G8" s="32">
        <f>+nonpt!G62</f>
        <v>392638.08568237978</v>
      </c>
      <c r="H8" s="32">
        <f>+nonpt!H62</f>
        <v>3792611.795069553</v>
      </c>
      <c r="K8" s="2" t="s">
        <v>283</v>
      </c>
      <c r="L8" s="32">
        <f>+nonpt!B63</f>
        <v>2683028.5740618533</v>
      </c>
      <c r="M8" s="32">
        <f>+nonpt!C63</f>
        <v>66665.319478073347</v>
      </c>
      <c r="N8" s="32">
        <f>+nonpt!D63</f>
        <v>707844.26151758491</v>
      </c>
      <c r="O8" s="32">
        <f>+nonpt!E63</f>
        <v>617564.19230843836</v>
      </c>
      <c r="P8" s="32">
        <f>+nonpt!F63</f>
        <v>457005.08725250512</v>
      </c>
      <c r="Q8" s="32">
        <f>+nonpt!G63</f>
        <v>369540.13973461679</v>
      </c>
      <c r="R8" s="32">
        <f>+nonpt!H63</f>
        <v>3129669.0454057055</v>
      </c>
    </row>
    <row r="9" spans="1:18" s="34" customFormat="1" x14ac:dyDescent="0.25">
      <c r="A9" s="2" t="s">
        <v>336</v>
      </c>
      <c r="B9" s="32">
        <f>+np_oilgas!B62</f>
        <v>642182.32455231145</v>
      </c>
      <c r="C9" s="32">
        <f>+np_oilgas!C62</f>
        <v>0</v>
      </c>
      <c r="D9" s="32">
        <f>+np_oilgas!D62</f>
        <v>653218.66156125779</v>
      </c>
      <c r="E9" s="32">
        <f>+np_oilgas!E62</f>
        <v>21756.157793191269</v>
      </c>
      <c r="F9" s="32">
        <f>+np_oilgas!F62</f>
        <v>17199.76833580769</v>
      </c>
      <c r="G9" s="32">
        <f>+np_oilgas!G62</f>
        <v>17195.319862189393</v>
      </c>
      <c r="H9" s="32">
        <f>+np_oilgas!H62</f>
        <v>2273213.7894866969</v>
      </c>
      <c r="K9" s="2" t="s">
        <v>336</v>
      </c>
      <c r="L9" s="32">
        <f>+np_oilgas!B63</f>
        <v>545466.22012755985</v>
      </c>
      <c r="M9" s="32">
        <f>+np_oilgas!C63</f>
        <v>0</v>
      </c>
      <c r="N9" s="32">
        <f>+np_oilgas!D63</f>
        <v>547180.7218114693</v>
      </c>
      <c r="O9" s="32">
        <f>+np_oilgas!E63</f>
        <v>14690.137746567767</v>
      </c>
      <c r="P9" s="32">
        <f>+np_oilgas!F63</f>
        <v>14576.935382734191</v>
      </c>
      <c r="Q9" s="32">
        <f>+np_oilgas!G63</f>
        <v>14793.837488497908</v>
      </c>
      <c r="R9" s="32">
        <f>+np_oilgas!H63</f>
        <v>1712410.7615254757</v>
      </c>
    </row>
    <row r="10" spans="1:18" x14ac:dyDescent="0.25">
      <c r="A10" s="2" t="s">
        <v>284</v>
      </c>
      <c r="B10" s="32">
        <f>+nonroad!B62</f>
        <v>13952388.949434057</v>
      </c>
      <c r="C10" s="32">
        <f>+nonroad!C62</f>
        <v>2627.2387759979297</v>
      </c>
      <c r="D10" s="32">
        <f>+nonroad!D62</f>
        <v>1630409.2343368756</v>
      </c>
      <c r="E10" s="32">
        <f>+nonroad!E62</f>
        <v>162420.06024299687</v>
      </c>
      <c r="F10" s="32">
        <f>+nonroad!F62</f>
        <v>154659.57202842704</v>
      </c>
      <c r="G10" s="32">
        <f>+nonroad!G62</f>
        <v>4031.2434179334055</v>
      </c>
      <c r="H10" s="32">
        <f>+nonroad!H62</f>
        <v>2024632.5831694962</v>
      </c>
      <c r="K10" s="2" t="s">
        <v>284</v>
      </c>
      <c r="L10" s="32">
        <f>+nonroad!B63</f>
        <v>11483608.855533134</v>
      </c>
      <c r="M10" s="32">
        <f>+nonroad!C63</f>
        <v>2299.837122919414</v>
      </c>
      <c r="N10" s="32">
        <f>+nonroad!D63</f>
        <v>1337282.5892511848</v>
      </c>
      <c r="O10" s="32">
        <f>+nonroad!E63</f>
        <v>134782.32807186095</v>
      </c>
      <c r="P10" s="32">
        <f>+nonroad!F63</f>
        <v>128538.30922561338</v>
      </c>
      <c r="Q10" s="32">
        <f>+nonroad!G63</f>
        <v>3429.345059171796</v>
      </c>
      <c r="R10" s="32">
        <f>+nonroad!H63</f>
        <v>1675926.75149663</v>
      </c>
    </row>
    <row r="11" spans="1:18" x14ac:dyDescent="0.25">
      <c r="A11" s="2" t="s">
        <v>285</v>
      </c>
      <c r="B11" s="32">
        <f>+'onroad RPD'!L62+'onroad RPV'!J62</f>
        <v>25230443.551285427</v>
      </c>
      <c r="C11" s="32">
        <f>+'onroad RPD'!BB62+'onroad RPV'!BU62</f>
        <v>118129.75637686199</v>
      </c>
      <c r="D11" s="32">
        <f>+'onroad RPD'!BD62+'onroad RPD'!BE62+'onroad RPV'!BW62+'onroad RPV'!BX62+'onroad RPD'!AW62+'onroad RPV'!BP62</f>
        <v>5591694.916562696</v>
      </c>
      <c r="E11" s="32">
        <f>+'onroad RPD'!BL62+'onroad RPD'!BP62+'onroad RPD'!BQ62+'onroad RPD'!BX62+'onroad RPD'!BY62+'onroad RPD'!CA62+'onroad RPV'!CE62+'onroad RPV'!CH62+'onroad RPV'!CI62+'onroad RPV'!CP62+'onroad RPV'!CQ62+'onroad RPV'!CS62</f>
        <v>287539.80913782166</v>
      </c>
      <c r="F11" s="32">
        <f>+E11-'onroad RPD'!BP62-'onroad RPV'!CH62</f>
        <v>207517.34642712539</v>
      </c>
      <c r="G11" s="32">
        <f>+'onroad RPD'!CC62+'onroad RPV'!CU62</f>
        <v>28474.557359492985</v>
      </c>
      <c r="H11" s="32">
        <f>+'onroad RPD'!CK62+'onroad RPP'!AA62+'onroad RPV'!DA62</f>
        <v>2576504.1599566052</v>
      </c>
      <c r="K11" s="2" t="s">
        <v>285</v>
      </c>
      <c r="L11" s="32">
        <f>+'onroad RPD'!L63+'onroad RPV'!J63</f>
        <v>20303839.540338002</v>
      </c>
      <c r="M11" s="32">
        <f>+'onroad RPD'!BB63+'onroad RPV'!BU63</f>
        <v>88717.335607458008</v>
      </c>
      <c r="N11" s="32">
        <f>+'onroad RPD'!BD63+'onroad RPD'!BE63+'onroad RPV'!BW63+'onroad RPV'!BX63</f>
        <v>4415071.960958831</v>
      </c>
      <c r="O11" s="32">
        <f>+'onroad RPD'!CM63+'onroad RPV'!DC63</f>
        <v>223611.81281606786</v>
      </c>
      <c r="P11" s="32">
        <f>+'onroad RPD'!CN63+'onroad RPV'!DD63</f>
        <v>164870.3416327853</v>
      </c>
      <c r="Q11" s="32">
        <f>+'onroad RPD'!CC63+'onroad RPV'!CU63</f>
        <v>23351.427585223362</v>
      </c>
      <c r="R11" s="32">
        <f>+'onroad RPD'!CK63+'onroad RPP'!AA63+'onroad RPV'!DA63</f>
        <v>2044651.3492957647</v>
      </c>
    </row>
    <row r="12" spans="1:18" x14ac:dyDescent="0.25">
      <c r="A12" s="2" t="s">
        <v>286</v>
      </c>
      <c r="B12" s="32"/>
      <c r="C12" s="32"/>
      <c r="D12" s="32"/>
      <c r="E12" s="32"/>
      <c r="F12" s="32"/>
      <c r="G12" s="32"/>
      <c r="H12" s="32">
        <f>+'onroad_rfl RPD'!AA62+'onroad_rfl RPV'!AA62</f>
        <v>161414.68398330198</v>
      </c>
      <c r="K12" s="2" t="s">
        <v>286</v>
      </c>
      <c r="R12" s="32">
        <f>+'onroad_rfl RPD'!AA63+'onroad_rfl RPV'!AA63</f>
        <v>139072.7292563784</v>
      </c>
    </row>
    <row r="13" spans="1:18" x14ac:dyDescent="0.25">
      <c r="A13" s="2" t="s">
        <v>282</v>
      </c>
      <c r="B13" s="32">
        <f>+'c3marine'!B62</f>
        <v>12425.183562716953</v>
      </c>
      <c r="C13" s="32"/>
      <c r="D13" s="32">
        <f>+'c3marine'!C62</f>
        <v>124724.8260808276</v>
      </c>
      <c r="E13" s="32">
        <f>+'c3marine'!D62</f>
        <v>4279.438136422089</v>
      </c>
      <c r="F13" s="32">
        <f>+'c3marine'!E62</f>
        <v>3908.5942266926841</v>
      </c>
      <c r="G13" s="32">
        <f>+'c3marine'!F62</f>
        <v>38644.679164441128</v>
      </c>
      <c r="H13" s="32">
        <f>+'c3marine'!G62</f>
        <v>4954.2963828032407</v>
      </c>
      <c r="K13" s="2" t="s">
        <v>287</v>
      </c>
      <c r="L13" s="32">
        <f>+ptfire!B63</f>
        <v>14176547.148651229</v>
      </c>
      <c r="M13" s="32">
        <f>+ptfire!C63</f>
        <v>225249.46038697768</v>
      </c>
      <c r="N13" s="32">
        <f>+ptfire!D63</f>
        <v>246026.7737500034</v>
      </c>
      <c r="O13" s="32">
        <f>+ptfire!E63</f>
        <v>1519381.5451783102</v>
      </c>
      <c r="P13" s="32">
        <f>+ptfire!F63</f>
        <v>1290946.3881419178</v>
      </c>
      <c r="Q13" s="32">
        <f>+ptfire!G63</f>
        <v>118109.44703911121</v>
      </c>
      <c r="R13" s="32">
        <f>+ptfire!H63</f>
        <v>3195726.6311200703</v>
      </c>
    </row>
    <row r="14" spans="1:18" x14ac:dyDescent="0.25">
      <c r="A14" s="2" t="s">
        <v>287</v>
      </c>
      <c r="B14" s="32">
        <f>+ptfire!B62</f>
        <v>22580113.283788234</v>
      </c>
      <c r="C14" s="32">
        <f>+ptfire!C62</f>
        <v>362909.68226247776</v>
      </c>
      <c r="D14" s="32">
        <f>+ptfire!D62</f>
        <v>347103.2711270033</v>
      </c>
      <c r="E14" s="32">
        <f>+ptfire!E62</f>
        <v>2362132.2484367099</v>
      </c>
      <c r="F14" s="32">
        <f>+ptfire!F62</f>
        <v>2005141.8931388177</v>
      </c>
      <c r="G14" s="32">
        <f>+ptfire!G62</f>
        <v>177106.86857650118</v>
      </c>
      <c r="H14" s="32">
        <f>+ptfire!H62</f>
        <v>5174593.4841940701</v>
      </c>
      <c r="K14" s="2" t="s">
        <v>282</v>
      </c>
      <c r="L14" s="32">
        <f>+'c3marine'!B63</f>
        <v>9515.9092087790559</v>
      </c>
      <c r="N14" s="32">
        <f>+'c3marine'!C63</f>
        <v>94410.927864057783</v>
      </c>
      <c r="O14" s="32">
        <f>+'c3marine'!D63</f>
        <v>3250.6793071237967</v>
      </c>
      <c r="P14" s="32">
        <f>+'c3marine'!E63</f>
        <v>2965.6973793002958</v>
      </c>
      <c r="Q14" s="32">
        <f>+'c3marine'!F63</f>
        <v>31035.124269664826</v>
      </c>
      <c r="R14" s="32">
        <f>+'c3marine'!G63</f>
        <v>3596.2503540623943</v>
      </c>
    </row>
    <row r="15" spans="1:18" x14ac:dyDescent="0.25">
      <c r="A15" s="2" t="s">
        <v>334</v>
      </c>
      <c r="B15" s="32">
        <f>+ptegu!B62</f>
        <v>719414.31238790893</v>
      </c>
      <c r="C15" s="32">
        <f>+ptegu!C62</f>
        <v>21643.906137202674</v>
      </c>
      <c r="D15" s="32">
        <f>+ptegu!D62</f>
        <v>1925741.9759466373</v>
      </c>
      <c r="E15" s="32">
        <f>+ptegu!E62</f>
        <v>259010.6922240275</v>
      </c>
      <c r="F15" s="32">
        <f>+ptegu!F62</f>
        <v>188811.46957864199</v>
      </c>
      <c r="G15" s="32">
        <f>+ptegu!G62</f>
        <v>4596656.4336452838</v>
      </c>
      <c r="H15" s="32">
        <f>+ptegu!H62</f>
        <v>32288.205223523124</v>
      </c>
      <c r="K15" s="2" t="s">
        <v>334</v>
      </c>
      <c r="L15" s="32">
        <f>+ptegu!B63</f>
        <v>610829.58317742904</v>
      </c>
      <c r="M15" s="32">
        <f>+ptegu!C63</f>
        <v>19067.169421312679</v>
      </c>
      <c r="N15" s="32">
        <f>+ptegu!D63</f>
        <v>1674909.9394263378</v>
      </c>
      <c r="O15" s="32">
        <f>+ptegu!E63</f>
        <v>240087.14373748354</v>
      </c>
      <c r="P15" s="32">
        <f>+ptegu!F63</f>
        <v>174930.97891305859</v>
      </c>
      <c r="Q15" s="32">
        <f>+ptegu!G63</f>
        <v>4403953.1916689137</v>
      </c>
      <c r="R15" s="32">
        <f>+ptegu!H63</f>
        <v>28950.121321573126</v>
      </c>
    </row>
    <row r="16" spans="1:18" s="34" customFormat="1" x14ac:dyDescent="0.25">
      <c r="A16" s="2" t="s">
        <v>335</v>
      </c>
      <c r="B16" s="32">
        <f>+ptegu_pk!B62</f>
        <v>8661.9279080699853</v>
      </c>
      <c r="C16" s="32">
        <f>+ptegu_pk!C62</f>
        <v>425.43422693999923</v>
      </c>
      <c r="D16" s="32">
        <f>+ptegu_pk!D62</f>
        <v>21940.948922599964</v>
      </c>
      <c r="E16" s="32">
        <f>+ptegu_pk!E62</f>
        <v>2159.0661082395413</v>
      </c>
      <c r="F16" s="32">
        <f>+ptegu_pk!F62</f>
        <v>1886.1141600941939</v>
      </c>
      <c r="G16" s="32">
        <f>+ptegu_pk!G62</f>
        <v>28476.340579045958</v>
      </c>
      <c r="H16" s="32">
        <f>+ptegu_pk!H62</f>
        <v>783.35169716089899</v>
      </c>
      <c r="K16" s="2" t="s">
        <v>335</v>
      </c>
      <c r="L16" s="32">
        <f>+ptegu_pk!B63</f>
        <v>7426.481784869984</v>
      </c>
      <c r="M16" s="32">
        <f>+ptegu_pk!C63</f>
        <v>368.26299193999927</v>
      </c>
      <c r="N16" s="32">
        <f>+ptegu_pk!D63</f>
        <v>20959.597955599969</v>
      </c>
      <c r="O16" s="32">
        <f>+ptegu_pk!E63</f>
        <v>2022.0681311381913</v>
      </c>
      <c r="P16" s="32">
        <f>+ptegu_pk!F63</f>
        <v>1758.2603645723937</v>
      </c>
      <c r="Q16" s="32">
        <f>+ptegu_pk!G63</f>
        <v>27706.04216569096</v>
      </c>
      <c r="R16" s="32">
        <f>+ptegu_pk!H63</f>
        <v>703.56330476089897</v>
      </c>
    </row>
    <row r="17" spans="1:18" x14ac:dyDescent="0.25">
      <c r="A17" s="2" t="s">
        <v>288</v>
      </c>
      <c r="B17" s="32">
        <f>+ptnonipm!B62</f>
        <v>2565935.871028359</v>
      </c>
      <c r="C17" s="32">
        <f>+ptnonipm!C62</f>
        <v>74840.690588646758</v>
      </c>
      <c r="D17" s="32">
        <f>+ptnonipm!D62</f>
        <v>1767747.7290187278</v>
      </c>
      <c r="E17" s="32">
        <f>+ptnonipm!E62</f>
        <v>491837.23411711847</v>
      </c>
      <c r="F17" s="32">
        <f>+ptnonipm!F62</f>
        <v>338447.33034664759</v>
      </c>
      <c r="G17" s="32">
        <f>+ptnonipm!G62</f>
        <v>1071949.5418324815</v>
      </c>
      <c r="H17" s="32">
        <f>+ptnonipm!H62</f>
        <v>872433.04817370861</v>
      </c>
      <c r="K17" s="2" t="s">
        <v>288</v>
      </c>
      <c r="L17" s="32">
        <f>+ptnonipm!B63</f>
        <v>2160679.811490518</v>
      </c>
      <c r="M17" s="32">
        <f>+ptnonipm!C63</f>
        <v>61665.33376387832</v>
      </c>
      <c r="N17" s="32">
        <f>+ptnonipm!D63</f>
        <v>1457898.6699570965</v>
      </c>
      <c r="O17" s="32">
        <f>+ptnonipm!E63</f>
        <v>378793.74060618208</v>
      </c>
      <c r="P17" s="32">
        <f>+ptnonipm!F63</f>
        <v>279990.29678200476</v>
      </c>
      <c r="Q17" s="32">
        <f>+ptnonipm!G63</f>
        <v>962433.64523505874</v>
      </c>
      <c r="R17" s="32">
        <f>+ptnonipm!H63</f>
        <v>745140.4029323071</v>
      </c>
    </row>
    <row r="18" spans="1:18" s="34" customFormat="1" x14ac:dyDescent="0.25">
      <c r="A18" s="2" t="s">
        <v>328</v>
      </c>
      <c r="B18" s="32">
        <f>+pt_oilgas!B62</f>
        <v>20579.360761549957</v>
      </c>
      <c r="C18" s="32">
        <f>+pt_oilgas!C62</f>
        <v>111.88246926483377</v>
      </c>
      <c r="D18" s="32">
        <f>+pt_oilgas!D62</f>
        <v>17026.225246609989</v>
      </c>
      <c r="E18" s="32">
        <f>+pt_oilgas!E62</f>
        <v>1832.5607411898786</v>
      </c>
      <c r="F18" s="32">
        <f>+pt_oilgas!F62</f>
        <v>1809.54796961788</v>
      </c>
      <c r="G18" s="32">
        <f>+pt_oilgas!G62</f>
        <v>55141.834684924295</v>
      </c>
      <c r="H18" s="32">
        <f>+pt_oilgas!H62</f>
        <v>87841.892277979685</v>
      </c>
      <c r="K18" s="2" t="s">
        <v>328</v>
      </c>
      <c r="L18" s="32">
        <f>+pt_oilgas!B63</f>
        <v>12317.558259979978</v>
      </c>
      <c r="M18" s="32">
        <f>+pt_oilgas!C63</f>
        <v>90.944663019999865</v>
      </c>
      <c r="N18" s="32">
        <f>+pt_oilgas!D63</f>
        <v>10730.384199649989</v>
      </c>
      <c r="O18" s="32">
        <f>+pt_oilgas!E63</f>
        <v>752.22632243288047</v>
      </c>
      <c r="P18" s="32">
        <f>+pt_oilgas!F63</f>
        <v>733.1705858978803</v>
      </c>
      <c r="Q18" s="32">
        <f>+pt_oilgas!G63</f>
        <v>37428.221959294911</v>
      </c>
      <c r="R18" s="32">
        <f>+pt_oilgas!H63</f>
        <v>42876.070866068534</v>
      </c>
    </row>
    <row r="19" spans="1:18" x14ac:dyDescent="0.25">
      <c r="A19" s="2" t="s">
        <v>289</v>
      </c>
      <c r="B19" s="32">
        <f>+rwc!B62</f>
        <v>2578228.6304524494</v>
      </c>
      <c r="C19" s="32">
        <f>+rwc!C62</f>
        <v>20343.253156265997</v>
      </c>
      <c r="D19" s="32">
        <f>+rwc!D62</f>
        <v>35671.99219051699</v>
      </c>
      <c r="E19" s="32">
        <f>+rwc!E62</f>
        <v>389018.77962711896</v>
      </c>
      <c r="F19" s="32">
        <f>+rwc!F62</f>
        <v>388288.29565830878</v>
      </c>
      <c r="G19" s="32">
        <f>+rwc!G62</f>
        <v>8986.4206968652979</v>
      </c>
      <c r="H19" s="32">
        <f>+rwc!H62</f>
        <v>446971.65672250272</v>
      </c>
      <c r="K19" s="2" t="s">
        <v>289</v>
      </c>
      <c r="L19" s="32">
        <f>+rwc!B63</f>
        <v>2064497.37509535</v>
      </c>
      <c r="M19" s="32">
        <f>+rwc!C63</f>
        <v>16284.706965291</v>
      </c>
      <c r="N19" s="32">
        <f>+rwc!D63</f>
        <v>27349.372375116993</v>
      </c>
      <c r="O19" s="32">
        <f>+rwc!E63</f>
        <v>314136.56518954888</v>
      </c>
      <c r="P19" s="32">
        <f>+rwc!F63</f>
        <v>313971.94908823888</v>
      </c>
      <c r="Q19" s="32">
        <f>+rwc!G63</f>
        <v>7595.3675884424993</v>
      </c>
      <c r="R19" s="32">
        <f>+rwc!H63</f>
        <v>361104.74608501873</v>
      </c>
    </row>
    <row r="20" spans="1:18" x14ac:dyDescent="0.25">
      <c r="B20" s="32"/>
      <c r="C20" s="32"/>
      <c r="D20" s="32"/>
      <c r="E20" s="32"/>
      <c r="F20" s="32"/>
      <c r="G20" s="32"/>
      <c r="H20" s="32"/>
    </row>
    <row r="21" spans="1:18" x14ac:dyDescent="0.25">
      <c r="A21" s="2" t="s">
        <v>348</v>
      </c>
      <c r="B21" s="1">
        <f>SUM(B5:B19)</f>
        <v>71530185.40056701</v>
      </c>
      <c r="C21" s="1">
        <f t="shared" ref="C21:H21" si="0">SUM(C5:C19)</f>
        <v>4261207.3252722658</v>
      </c>
      <c r="D21" s="1">
        <f t="shared" si="0"/>
        <v>13993539.959853573</v>
      </c>
      <c r="E21" s="1">
        <f t="shared" si="0"/>
        <v>23234681.437467642</v>
      </c>
      <c r="F21" s="1">
        <f t="shared" si="0"/>
        <v>6360687.8008344695</v>
      </c>
      <c r="G21" s="1">
        <f t="shared" si="0"/>
        <v>6436952.207905734</v>
      </c>
      <c r="H21" s="1">
        <f t="shared" si="0"/>
        <v>17495956.45986703</v>
      </c>
      <c r="K21" s="2" t="s">
        <v>347</v>
      </c>
      <c r="L21" s="1">
        <f t="shared" ref="L21:R21" si="1">SUM(L5:L19)</f>
        <v>54189024.75228548</v>
      </c>
      <c r="M21" s="1">
        <f t="shared" si="1"/>
        <v>3394645.8504918623</v>
      </c>
      <c r="N21" s="1">
        <f t="shared" si="1"/>
        <v>11356775.609208947</v>
      </c>
      <c r="O21" s="1">
        <f t="shared" si="1"/>
        <v>18190391.129985128</v>
      </c>
      <c r="P21" s="1">
        <f t="shared" si="1"/>
        <v>4882729.3567850273</v>
      </c>
      <c r="Q21" s="1">
        <f t="shared" si="1"/>
        <v>6014792.6055023139</v>
      </c>
      <c r="R21" s="1">
        <f t="shared" si="1"/>
        <v>13114839.932986245</v>
      </c>
    </row>
    <row r="22" spans="1:18" x14ac:dyDescent="0.25">
      <c r="B22" s="32"/>
    </row>
    <row r="23" spans="1:18" x14ac:dyDescent="0.25">
      <c r="A23" s="2" t="s">
        <v>351</v>
      </c>
      <c r="B23" s="32"/>
      <c r="E23" s="32"/>
      <c r="H23" s="32"/>
    </row>
    <row r="24" spans="1:18" x14ac:dyDescent="0.25">
      <c r="M24" s="3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" sqref="M2"/>
    </sheetView>
  </sheetViews>
  <sheetFormatPr defaultRowHeight="15" x14ac:dyDescent="0.25"/>
  <cols>
    <col min="1" max="1" width="19.85546875" customWidth="1"/>
    <col min="9" max="11" width="9.140625" style="34"/>
    <col min="13" max="13" width="15.5703125" bestFit="1" customWidth="1"/>
    <col min="14" max="14" width="5.5703125" bestFit="1" customWidth="1"/>
    <col min="15" max="15" width="14.5703125" bestFit="1" customWidth="1"/>
    <col min="16" max="16" width="5.7109375" bestFit="1" customWidth="1"/>
    <col min="17" max="17" width="9" bestFit="1" customWidth="1"/>
    <col min="18" max="19" width="7.7109375" bestFit="1" customWidth="1"/>
    <col min="20" max="20" width="5.7109375" bestFit="1" customWidth="1"/>
    <col min="21" max="21" width="6.7109375" bestFit="1" customWidth="1"/>
    <col min="22" max="22" width="5.85546875" bestFit="1" customWidth="1"/>
    <col min="23" max="23" width="6.7109375" bestFit="1" customWidth="1"/>
    <col min="24" max="24" width="15.42578125" bestFit="1" customWidth="1"/>
    <col min="25" max="25" width="6.5703125" customWidth="1"/>
    <col min="26" max="26" width="5" bestFit="1" customWidth="1"/>
    <col min="27" max="27" width="5.140625" bestFit="1" customWidth="1"/>
    <col min="28" max="28" width="6.5703125" bestFit="1" customWidth="1"/>
    <col min="29" max="29" width="6.7109375" bestFit="1" customWidth="1"/>
    <col min="30" max="30" width="10" bestFit="1" customWidth="1"/>
    <col min="31" max="31" width="7.7109375" bestFit="1" customWidth="1"/>
    <col min="32" max="32" width="6.7109375" bestFit="1" customWidth="1"/>
    <col min="33" max="33" width="7.7109375" bestFit="1" customWidth="1"/>
    <col min="34" max="34" width="6" bestFit="1" customWidth="1"/>
    <col min="35" max="35" width="6.7109375" bestFit="1" customWidth="1"/>
    <col min="36" max="36" width="5.7109375" bestFit="1" customWidth="1"/>
    <col min="37" max="37" width="7.7109375" bestFit="1" customWidth="1"/>
    <col min="38" max="41" width="5.7109375" bestFit="1" customWidth="1"/>
    <col min="42" max="42" width="5.85546875" bestFit="1" customWidth="1"/>
    <col min="43" max="43" width="5.7109375" bestFit="1" customWidth="1"/>
    <col min="44" max="45" width="7.7109375" bestFit="1" customWidth="1"/>
    <col min="46" max="46" width="6.7109375" bestFit="1" customWidth="1"/>
    <col min="47" max="47" width="7.85546875" bestFit="1" customWidth="1"/>
    <col min="48" max="48" width="5.140625" bestFit="1" customWidth="1"/>
    <col min="49" max="49" width="5.28515625" bestFit="1" customWidth="1"/>
    <col min="50" max="50" width="8.7109375" bestFit="1" customWidth="1"/>
    <col min="51" max="51" width="5.7109375" bestFit="1" customWidth="1"/>
    <col min="52" max="52" width="7.85546875" bestFit="1" customWidth="1"/>
    <col min="53" max="53" width="5.85546875" bestFit="1" customWidth="1"/>
    <col min="54" max="54" width="6" bestFit="1" customWidth="1"/>
    <col min="55" max="55" width="6.7109375" bestFit="1" customWidth="1"/>
    <col min="56" max="56" width="5.7109375" bestFit="1" customWidth="1"/>
    <col min="57" max="57" width="6.7109375" bestFit="1" customWidth="1"/>
    <col min="58" max="58" width="4.140625" bestFit="1" customWidth="1"/>
    <col min="59" max="59" width="9.28515625" bestFit="1" customWidth="1"/>
    <col min="60" max="60" width="6.7109375" bestFit="1" customWidth="1"/>
    <col min="61" max="61" width="5.7109375" bestFit="1" customWidth="1"/>
    <col min="62" max="62" width="6.7109375" bestFit="1" customWidth="1"/>
    <col min="63" max="63" width="4.85546875" customWidth="1"/>
    <col min="64" max="64" width="6.7109375" bestFit="1" customWidth="1"/>
    <col min="65" max="65" width="9.140625" bestFit="1" customWidth="1"/>
    <col min="66" max="66" width="5.7109375" bestFit="1" customWidth="1"/>
  </cols>
  <sheetData>
    <row r="1" spans="1:66" x14ac:dyDescent="0.25">
      <c r="B1" s="34" t="s">
        <v>356</v>
      </c>
      <c r="M1" s="34" t="s">
        <v>452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</row>
    <row r="2" spans="1:66" x14ac:dyDescent="0.25">
      <c r="A2" s="21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311</v>
      </c>
      <c r="I2" s="32" t="s">
        <v>63</v>
      </c>
      <c r="J2" s="32" t="s">
        <v>64</v>
      </c>
      <c r="K2" s="32" t="s">
        <v>65</v>
      </c>
      <c r="L2" s="32"/>
      <c r="M2" s="32" t="s">
        <v>307</v>
      </c>
      <c r="N2" s="32" t="s">
        <v>132</v>
      </c>
      <c r="O2" s="32" t="s">
        <v>133</v>
      </c>
      <c r="P2" s="32" t="s">
        <v>134</v>
      </c>
      <c r="Q2" s="32" t="s">
        <v>64</v>
      </c>
      <c r="R2" s="32" t="s">
        <v>135</v>
      </c>
      <c r="S2" s="32" t="s">
        <v>59</v>
      </c>
      <c r="T2" s="32" t="s">
        <v>137</v>
      </c>
      <c r="U2" s="32" t="s">
        <v>138</v>
      </c>
      <c r="V2" s="32" t="s">
        <v>139</v>
      </c>
      <c r="W2" s="32" t="s">
        <v>140</v>
      </c>
      <c r="X2" s="32" t="s">
        <v>141</v>
      </c>
      <c r="Y2" s="32" t="s">
        <v>142</v>
      </c>
      <c r="Z2" s="32" t="s">
        <v>143</v>
      </c>
      <c r="AA2" s="32" t="s">
        <v>144</v>
      </c>
      <c r="AB2" s="32" t="s">
        <v>145</v>
      </c>
      <c r="AC2" s="32" t="s">
        <v>57</v>
      </c>
      <c r="AD2" s="32" t="s">
        <v>129</v>
      </c>
      <c r="AE2" s="32" t="s">
        <v>146</v>
      </c>
      <c r="AF2" s="32" t="s">
        <v>147</v>
      </c>
      <c r="AG2" s="32" t="s">
        <v>60</v>
      </c>
      <c r="AH2" s="32" t="s">
        <v>148</v>
      </c>
      <c r="AI2" s="32" t="s">
        <v>149</v>
      </c>
      <c r="AJ2" s="32" t="s">
        <v>150</v>
      </c>
      <c r="AK2" s="32" t="s">
        <v>151</v>
      </c>
      <c r="AL2" s="32" t="s">
        <v>152</v>
      </c>
      <c r="AM2" s="32" t="s">
        <v>153</v>
      </c>
      <c r="AN2" s="32" t="s">
        <v>154</v>
      </c>
      <c r="AO2" s="32" t="s">
        <v>155</v>
      </c>
      <c r="AP2" s="32" t="s">
        <v>156</v>
      </c>
      <c r="AQ2" s="32" t="s">
        <v>157</v>
      </c>
      <c r="AR2" s="32" t="s">
        <v>54</v>
      </c>
      <c r="AS2" s="32" t="s">
        <v>53</v>
      </c>
      <c r="AT2" s="32" t="s">
        <v>158</v>
      </c>
      <c r="AU2" s="32" t="s">
        <v>159</v>
      </c>
      <c r="AV2" s="32" t="s">
        <v>160</v>
      </c>
      <c r="AW2" s="32" t="s">
        <v>161</v>
      </c>
      <c r="AX2" s="32" t="s">
        <v>162</v>
      </c>
      <c r="AY2" s="32" t="s">
        <v>163</v>
      </c>
      <c r="AZ2" s="32" t="s">
        <v>164</v>
      </c>
      <c r="BA2" s="32" t="s">
        <v>165</v>
      </c>
      <c r="BB2" s="32" t="s">
        <v>166</v>
      </c>
      <c r="BC2" s="32" t="s">
        <v>167</v>
      </c>
      <c r="BD2" s="32" t="s">
        <v>168</v>
      </c>
      <c r="BE2" s="32" t="s">
        <v>169</v>
      </c>
      <c r="BF2" s="32" t="s">
        <v>170</v>
      </c>
      <c r="BG2" s="32" t="s">
        <v>61</v>
      </c>
      <c r="BH2" s="32" t="s">
        <v>171</v>
      </c>
      <c r="BI2" s="32" t="s">
        <v>172</v>
      </c>
      <c r="BJ2" s="32" t="s">
        <v>173</v>
      </c>
      <c r="BK2" s="32" t="s">
        <v>174</v>
      </c>
      <c r="BL2" s="32" t="s">
        <v>175</v>
      </c>
      <c r="BM2" s="32" t="s">
        <v>176</v>
      </c>
      <c r="BN2" s="32" t="s">
        <v>177</v>
      </c>
    </row>
    <row r="3" spans="1:66" x14ac:dyDescent="0.25">
      <c r="A3" s="48" t="s">
        <v>309</v>
      </c>
      <c r="B3" s="32">
        <v>145381.00945657131</v>
      </c>
      <c r="C3" s="32"/>
      <c r="D3" s="32">
        <v>788415.22680456785</v>
      </c>
      <c r="E3" s="32">
        <v>28393.341262577469</v>
      </c>
      <c r="F3" s="32">
        <v>26047.28499021837</v>
      </c>
      <c r="G3" s="32">
        <v>219937.45980452036</v>
      </c>
      <c r="H3" s="32">
        <v>87692.832791328605</v>
      </c>
      <c r="I3" s="32">
        <v>6.1410432181908901</v>
      </c>
      <c r="J3" s="32">
        <v>0.26318751724066403</v>
      </c>
      <c r="K3" s="32">
        <v>42.110001019903798</v>
      </c>
      <c r="L3" s="32"/>
      <c r="M3" s="32" t="s">
        <v>69</v>
      </c>
      <c r="N3" s="32">
        <v>4.9835878575399999</v>
      </c>
      <c r="O3" s="32">
        <v>4.6907830480800001</v>
      </c>
      <c r="P3" s="32">
        <v>145.15882081300001</v>
      </c>
      <c r="Q3" s="32">
        <v>149.30529213200001</v>
      </c>
      <c r="R3" s="32">
        <v>50332.960461199997</v>
      </c>
      <c r="S3" s="32">
        <v>130418.553277</v>
      </c>
      <c r="T3" s="32">
        <v>510.58796837599999</v>
      </c>
      <c r="U3" s="32">
        <v>8284.0178559899996</v>
      </c>
      <c r="V3" s="32">
        <v>0</v>
      </c>
      <c r="W3" s="32">
        <v>1416.3601347700001</v>
      </c>
      <c r="X3" s="32">
        <v>32.162597514300003</v>
      </c>
      <c r="Y3" s="32">
        <v>4291.2912281400004</v>
      </c>
      <c r="Z3" s="32">
        <v>253.05628625</v>
      </c>
      <c r="AA3" s="32">
        <v>202.46540430900001</v>
      </c>
      <c r="AB3" s="32">
        <v>0</v>
      </c>
      <c r="AC3" s="32">
        <v>0</v>
      </c>
      <c r="AD3" s="32">
        <v>0</v>
      </c>
      <c r="AE3" s="32">
        <v>549554.06165399996</v>
      </c>
      <c r="AF3" s="32">
        <v>56798.369682299999</v>
      </c>
      <c r="AG3" s="32">
        <v>610643.72256400005</v>
      </c>
      <c r="AH3" s="32">
        <v>0</v>
      </c>
      <c r="AI3" s="32">
        <v>847.52520750500003</v>
      </c>
      <c r="AJ3" s="32">
        <v>115.940522716</v>
      </c>
      <c r="AK3" s="32">
        <v>75715.787864500002</v>
      </c>
      <c r="AL3" s="32">
        <v>43.527354067799997</v>
      </c>
      <c r="AM3" s="32">
        <v>9.1125624872500005E-2</v>
      </c>
      <c r="AN3" s="32">
        <v>464.13638640400001</v>
      </c>
      <c r="AO3" s="32">
        <v>79.774159515400001</v>
      </c>
      <c r="AP3" s="32">
        <v>5458.9035233200002</v>
      </c>
      <c r="AQ3" s="32">
        <v>0.85366369593900004</v>
      </c>
      <c r="AR3" s="32">
        <v>16960.685859199999</v>
      </c>
      <c r="AS3" s="32">
        <v>15524.8398382</v>
      </c>
      <c r="AT3" s="32">
        <v>1435.8460210400001</v>
      </c>
      <c r="AU3" s="32">
        <v>7588.1195501499997</v>
      </c>
      <c r="AV3" s="32">
        <v>46.9299971891</v>
      </c>
      <c r="AW3" s="32">
        <v>5.8746176358699997E-2</v>
      </c>
      <c r="AX3" s="32">
        <v>1113.8887676700001</v>
      </c>
      <c r="AY3" s="32">
        <v>0</v>
      </c>
      <c r="AZ3" s="32">
        <v>718.283189978</v>
      </c>
      <c r="BA3" s="32">
        <v>3.77048176502E-2</v>
      </c>
      <c r="BB3" s="32">
        <v>8.4931135325200007</v>
      </c>
      <c r="BC3" s="32">
        <v>1816.7272809799999</v>
      </c>
      <c r="BD3" s="32">
        <v>6.5708730854199997</v>
      </c>
      <c r="BE3" s="32">
        <v>5647.3635071099998</v>
      </c>
      <c r="BF3" s="32">
        <v>0.93779239736099995</v>
      </c>
      <c r="BG3" s="32">
        <v>133605.559782</v>
      </c>
      <c r="BH3" s="32">
        <v>6.10686640542E-2</v>
      </c>
      <c r="BI3" s="32">
        <v>244.890283186</v>
      </c>
      <c r="BJ3" s="32">
        <v>2385.7521652</v>
      </c>
      <c r="BK3" s="32">
        <v>0</v>
      </c>
      <c r="BL3" s="32">
        <v>14155.2692025</v>
      </c>
      <c r="BM3" s="32">
        <v>81285.878626699996</v>
      </c>
      <c r="BN3" s="32">
        <v>2422.04137094</v>
      </c>
    </row>
    <row r="4" spans="1:66" s="34" customFormat="1" x14ac:dyDescent="0.25">
      <c r="A4" s="5" t="s">
        <v>70</v>
      </c>
      <c r="B4" s="49">
        <v>188418.81774881901</v>
      </c>
      <c r="C4" s="49"/>
      <c r="D4" s="49">
        <v>2221350.0580611601</v>
      </c>
      <c r="E4" s="49">
        <v>188567.92174243601</v>
      </c>
      <c r="F4" s="49">
        <v>173482.48800001599</v>
      </c>
      <c r="G4" s="49">
        <v>1398976.39795031</v>
      </c>
      <c r="H4" s="49">
        <v>79991.174842065593</v>
      </c>
      <c r="I4" s="49">
        <v>18.282302737728902</v>
      </c>
      <c r="J4" s="49">
        <v>0.78352716385832</v>
      </c>
      <c r="K4" s="49">
        <v>125.36434688295</v>
      </c>
      <c r="L4" s="32"/>
      <c r="M4" s="32" t="s">
        <v>70</v>
      </c>
      <c r="N4" s="32">
        <v>1.7716382373999999</v>
      </c>
      <c r="O4" s="32">
        <v>1.6676339875399999</v>
      </c>
      <c r="P4" s="32">
        <v>51.619503408900002</v>
      </c>
      <c r="Q4" s="32">
        <v>7.1442171539300006E-2</v>
      </c>
      <c r="R4" s="32">
        <v>0</v>
      </c>
      <c r="S4" s="32">
        <v>17168.4274004</v>
      </c>
      <c r="T4" s="32">
        <v>132.22640091100001</v>
      </c>
      <c r="U4" s="32">
        <v>241.640859659</v>
      </c>
      <c r="V4" s="32">
        <v>0</v>
      </c>
      <c r="W4" s="32">
        <v>11.7243691408</v>
      </c>
      <c r="X4" s="32">
        <v>11.4396860639</v>
      </c>
      <c r="Y4" s="32">
        <v>1620.8651900100001</v>
      </c>
      <c r="Z4" s="32">
        <v>90.016441299199997</v>
      </c>
      <c r="AA4" s="32">
        <v>71.992716513199994</v>
      </c>
      <c r="AB4" s="32">
        <v>0</v>
      </c>
      <c r="AC4" s="32">
        <v>0</v>
      </c>
      <c r="AD4" s="32">
        <v>0</v>
      </c>
      <c r="AE4" s="32">
        <v>182254.884682</v>
      </c>
      <c r="AF4" s="32">
        <v>18639.949784</v>
      </c>
      <c r="AG4" s="32">
        <v>202515.69965600001</v>
      </c>
      <c r="AH4" s="32">
        <v>0</v>
      </c>
      <c r="AI4" s="32">
        <v>258.54117597800001</v>
      </c>
      <c r="AJ4" s="32">
        <v>122.060984253</v>
      </c>
      <c r="AK4" s="32">
        <v>4978.8812753100001</v>
      </c>
      <c r="AL4" s="32">
        <v>40.998845880399998</v>
      </c>
      <c r="AM4" s="32">
        <v>0</v>
      </c>
      <c r="AN4" s="32">
        <v>79.152698291999997</v>
      </c>
      <c r="AO4" s="32">
        <v>83.358694312599994</v>
      </c>
      <c r="AP4" s="32">
        <v>5860.4889344499998</v>
      </c>
      <c r="AQ4" s="32">
        <v>0</v>
      </c>
      <c r="AR4" s="32">
        <v>17199.051201499999</v>
      </c>
      <c r="AS4" s="32">
        <v>15823.088204899999</v>
      </c>
      <c r="AT4" s="32">
        <v>1375.9629965199999</v>
      </c>
      <c r="AU4" s="32">
        <v>7944.32599966</v>
      </c>
      <c r="AV4" s="32">
        <v>50.365714380199996</v>
      </c>
      <c r="AW4" s="32">
        <v>0</v>
      </c>
      <c r="AX4" s="32">
        <v>1082.5130114599999</v>
      </c>
      <c r="AY4" s="32">
        <v>0</v>
      </c>
      <c r="AZ4" s="32">
        <v>712.68208480099997</v>
      </c>
      <c r="BA4" s="32">
        <v>0</v>
      </c>
      <c r="BB4" s="32">
        <v>0</v>
      </c>
      <c r="BC4" s="32">
        <v>1779.42360224</v>
      </c>
      <c r="BD4" s="32">
        <v>0</v>
      </c>
      <c r="BE4" s="32">
        <v>6020.1859047500002</v>
      </c>
      <c r="BF4" s="32">
        <v>0.79138918743099995</v>
      </c>
      <c r="BG4" s="32">
        <v>127562.875277</v>
      </c>
      <c r="BH4" s="32">
        <v>0</v>
      </c>
      <c r="BI4" s="32">
        <v>87.049350419199996</v>
      </c>
      <c r="BJ4" s="32">
        <v>847.73487181799999</v>
      </c>
      <c r="BK4" s="32">
        <v>0</v>
      </c>
      <c r="BL4" s="32">
        <v>848.58807564100005</v>
      </c>
      <c r="BM4" s="32">
        <v>7297.2322917600004</v>
      </c>
      <c r="BN4" s="32">
        <v>860.903671798</v>
      </c>
    </row>
    <row r="5" spans="1:66" x14ac:dyDescent="0.25">
      <c r="A5" s="25" t="s">
        <v>76</v>
      </c>
      <c r="B5" s="32">
        <v>13768.546366832101</v>
      </c>
      <c r="C5" s="32">
        <v>4.21</v>
      </c>
      <c r="D5" s="32">
        <v>19178.3133069</v>
      </c>
      <c r="E5" s="32">
        <v>6841.98</v>
      </c>
      <c r="F5" s="32">
        <v>3607.08</v>
      </c>
      <c r="G5" s="32">
        <v>26033.311102299998</v>
      </c>
      <c r="H5" s="32">
        <v>31678.34</v>
      </c>
      <c r="I5" s="32"/>
      <c r="J5" s="32"/>
      <c r="K5" s="32"/>
      <c r="L5" s="32"/>
      <c r="M5" s="32" t="s">
        <v>121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2">
        <v>0</v>
      </c>
      <c r="AL5" s="32">
        <v>0</v>
      </c>
      <c r="AM5" s="32">
        <v>0</v>
      </c>
      <c r="AN5" s="32">
        <v>0</v>
      </c>
      <c r="AO5" s="32">
        <v>0</v>
      </c>
      <c r="AP5" s="32">
        <v>0</v>
      </c>
      <c r="AQ5" s="32">
        <v>0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0</v>
      </c>
      <c r="AY5" s="32">
        <v>0</v>
      </c>
      <c r="AZ5" s="32">
        <v>0</v>
      </c>
      <c r="BA5" s="32">
        <v>0</v>
      </c>
      <c r="BB5" s="32">
        <v>0</v>
      </c>
      <c r="BC5" s="32">
        <v>0</v>
      </c>
      <c r="BD5" s="32">
        <v>0</v>
      </c>
      <c r="BE5" s="32">
        <v>0</v>
      </c>
      <c r="BF5" s="32">
        <v>0</v>
      </c>
      <c r="BG5" s="32">
        <v>0</v>
      </c>
      <c r="BH5" s="32">
        <v>0</v>
      </c>
      <c r="BI5" s="32">
        <v>0</v>
      </c>
      <c r="BJ5" s="32">
        <v>0</v>
      </c>
      <c r="BK5" s="32">
        <v>0</v>
      </c>
      <c r="BL5" s="32">
        <v>0</v>
      </c>
      <c r="BM5" s="32">
        <v>0</v>
      </c>
      <c r="BN5" s="32">
        <v>0</v>
      </c>
    </row>
    <row r="6" spans="1:66" x14ac:dyDescent="0.25">
      <c r="A6" s="25" t="s">
        <v>77</v>
      </c>
      <c r="B6" s="32">
        <v>63.979999999999897</v>
      </c>
      <c r="C6" s="32">
        <v>8.81</v>
      </c>
      <c r="D6" s="32">
        <v>397.5</v>
      </c>
      <c r="E6" s="32">
        <v>177.259999999999</v>
      </c>
      <c r="F6" s="32">
        <v>74.879999999999896</v>
      </c>
      <c r="G6" s="32">
        <v>1130.5799999999899</v>
      </c>
      <c r="H6" s="32"/>
      <c r="I6" s="32"/>
      <c r="J6" s="32"/>
      <c r="K6" s="32"/>
      <c r="L6" s="32"/>
      <c r="M6" s="32" t="s">
        <v>77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>
        <v>0</v>
      </c>
      <c r="Z6" s="32">
        <v>0</v>
      </c>
      <c r="AA6" s="32">
        <v>0</v>
      </c>
      <c r="AB6" s="32">
        <v>0</v>
      </c>
      <c r="AC6" s="32">
        <v>0</v>
      </c>
      <c r="AD6" s="32">
        <v>0</v>
      </c>
      <c r="AE6" s="32">
        <v>0</v>
      </c>
      <c r="AF6" s="32">
        <v>0</v>
      </c>
      <c r="AG6" s="32">
        <v>0</v>
      </c>
      <c r="AH6" s="32">
        <v>0</v>
      </c>
      <c r="AI6" s="32">
        <v>0</v>
      </c>
      <c r="AJ6" s="32">
        <v>0</v>
      </c>
      <c r="AK6" s="32">
        <v>0</v>
      </c>
      <c r="AL6" s="32">
        <v>0</v>
      </c>
      <c r="AM6" s="32">
        <v>0</v>
      </c>
      <c r="AN6" s="32">
        <v>0</v>
      </c>
      <c r="AO6" s="32">
        <v>0</v>
      </c>
      <c r="AP6" s="32">
        <v>0</v>
      </c>
      <c r="AQ6" s="32">
        <v>0</v>
      </c>
      <c r="AR6" s="32">
        <v>0</v>
      </c>
      <c r="AS6" s="32">
        <v>0</v>
      </c>
      <c r="AT6" s="32">
        <v>0</v>
      </c>
      <c r="AU6" s="32">
        <v>0</v>
      </c>
      <c r="AV6" s="32">
        <v>0</v>
      </c>
      <c r="AW6" s="32">
        <v>0</v>
      </c>
      <c r="AX6" s="32">
        <v>0</v>
      </c>
      <c r="AY6" s="32">
        <v>0</v>
      </c>
      <c r="AZ6" s="32">
        <v>0</v>
      </c>
      <c r="BA6" s="32">
        <v>0</v>
      </c>
      <c r="BB6" s="32">
        <v>0</v>
      </c>
      <c r="BC6" s="32">
        <v>0</v>
      </c>
      <c r="BD6" s="32">
        <v>0</v>
      </c>
      <c r="BE6" s="32">
        <v>0</v>
      </c>
      <c r="BF6" s="32">
        <v>0</v>
      </c>
      <c r="BG6" s="32">
        <v>0</v>
      </c>
      <c r="BH6" s="32">
        <v>0</v>
      </c>
      <c r="BI6" s="32">
        <v>0</v>
      </c>
      <c r="BJ6" s="32">
        <v>0</v>
      </c>
      <c r="BK6" s="32">
        <v>0</v>
      </c>
      <c r="BL6" s="32">
        <v>0</v>
      </c>
      <c r="BM6" s="32">
        <v>0</v>
      </c>
      <c r="BN6" s="32">
        <v>0</v>
      </c>
    </row>
    <row r="7" spans="1:66" x14ac:dyDescent="0.25">
      <c r="A7" s="25" t="s">
        <v>78</v>
      </c>
      <c r="B7" s="32">
        <v>17361.706261035801</v>
      </c>
      <c r="C7" s="32">
        <v>50.65</v>
      </c>
      <c r="D7" s="32">
        <v>164380.899549586</v>
      </c>
      <c r="E7" s="32">
        <v>7177.2708851288098</v>
      </c>
      <c r="F7" s="32">
        <v>5233.1984519205998</v>
      </c>
      <c r="G7" s="32">
        <v>160065.6927746619</v>
      </c>
      <c r="H7" s="32">
        <v>5199.86446028513</v>
      </c>
      <c r="I7" s="32">
        <v>1.10968783834664</v>
      </c>
      <c r="J7" s="32">
        <v>4.7558043937383797E-2</v>
      </c>
      <c r="K7" s="32">
        <v>7.60928694722584</v>
      </c>
      <c r="L7" s="32"/>
      <c r="M7" s="32" t="s">
        <v>71</v>
      </c>
      <c r="N7" s="32">
        <v>7.1385547380100001E-2</v>
      </c>
      <c r="O7" s="32">
        <v>6.7194849669099999E-2</v>
      </c>
      <c r="P7" s="32">
        <v>2.0797021423399999</v>
      </c>
      <c r="Q7" s="32">
        <v>2.8797830851300002E-3</v>
      </c>
      <c r="R7" s="32">
        <v>0</v>
      </c>
      <c r="S7" s="32">
        <v>692.39166123799998</v>
      </c>
      <c r="T7" s="32">
        <v>5.3301050204799996</v>
      </c>
      <c r="U7" s="32">
        <v>9.7421481792600009</v>
      </c>
      <c r="V7" s="32">
        <v>0</v>
      </c>
      <c r="W7" s="32">
        <v>0.47341299172700002</v>
      </c>
      <c r="X7" s="32">
        <v>0.46075023351599997</v>
      </c>
      <c r="Y7" s="32">
        <v>61.492987207699997</v>
      </c>
      <c r="Z7" s="32">
        <v>3.6246664903000001</v>
      </c>
      <c r="AA7" s="32">
        <v>2.9007728672800002</v>
      </c>
      <c r="AB7" s="32">
        <v>0</v>
      </c>
      <c r="AC7" s="32">
        <v>0</v>
      </c>
      <c r="AD7" s="32">
        <v>0</v>
      </c>
      <c r="AE7" s="32">
        <v>6918.0181206699999</v>
      </c>
      <c r="AF7" s="32">
        <v>707.17259809200004</v>
      </c>
      <c r="AG7" s="32">
        <v>7686.6837059700001</v>
      </c>
      <c r="AH7" s="32">
        <v>0</v>
      </c>
      <c r="AI7" s="32">
        <v>10.4232452664</v>
      </c>
      <c r="AJ7" s="32">
        <v>1.6267594812499999</v>
      </c>
      <c r="AK7" s="32">
        <v>200.699098916</v>
      </c>
      <c r="AL7" s="32">
        <v>0.54628405451999995</v>
      </c>
      <c r="AM7" s="32">
        <v>0</v>
      </c>
      <c r="AN7" s="32">
        <v>1.0541015338699999</v>
      </c>
      <c r="AO7" s="32">
        <v>1.1102392565999999</v>
      </c>
      <c r="AP7" s="32">
        <v>78.003916511</v>
      </c>
      <c r="AQ7" s="32">
        <v>0</v>
      </c>
      <c r="AR7" s="32">
        <v>230.718095648</v>
      </c>
      <c r="AS7" s="32">
        <v>210.824907819</v>
      </c>
      <c r="AT7" s="32">
        <v>19.8931878283</v>
      </c>
      <c r="AU7" s="32">
        <v>105.876193941</v>
      </c>
      <c r="AV7" s="32">
        <v>0.67068966087399995</v>
      </c>
      <c r="AW7" s="32">
        <v>0</v>
      </c>
      <c r="AX7" s="32">
        <v>14.42007154</v>
      </c>
      <c r="AY7" s="32">
        <v>0</v>
      </c>
      <c r="AZ7" s="32">
        <v>9.4869154582600004</v>
      </c>
      <c r="BA7" s="32">
        <v>0</v>
      </c>
      <c r="BB7" s="32">
        <v>0</v>
      </c>
      <c r="BC7" s="32">
        <v>23.717118007900002</v>
      </c>
      <c r="BD7" s="32">
        <v>0</v>
      </c>
      <c r="BE7" s="32">
        <v>80.177494336899997</v>
      </c>
      <c r="BF7" s="32">
        <v>1.05410836819E-2</v>
      </c>
      <c r="BG7" s="32">
        <v>1835.29883232</v>
      </c>
      <c r="BH7" s="32">
        <v>0</v>
      </c>
      <c r="BI7" s="32">
        <v>3.5075492544500002</v>
      </c>
      <c r="BJ7" s="32">
        <v>34.161882469399998</v>
      </c>
      <c r="BK7" s="32">
        <v>0</v>
      </c>
      <c r="BL7" s="32">
        <v>34.201184322899998</v>
      </c>
      <c r="BM7" s="32">
        <v>293.98577004700002</v>
      </c>
      <c r="BN7" s="32">
        <v>34.711787342199997</v>
      </c>
    </row>
    <row r="8" spans="1:66" x14ac:dyDescent="0.25">
      <c r="A8" s="25" t="s">
        <v>79</v>
      </c>
      <c r="B8" s="32">
        <v>30656.560000000001</v>
      </c>
      <c r="C8" s="32">
        <v>244.12</v>
      </c>
      <c r="D8" s="32">
        <v>24566.11</v>
      </c>
      <c r="E8" s="32">
        <v>4403.4011022999903</v>
      </c>
      <c r="F8" s="32">
        <v>2645.8499999999899</v>
      </c>
      <c r="G8" s="32">
        <v>56831.02</v>
      </c>
      <c r="H8" s="32"/>
      <c r="I8" s="32"/>
      <c r="J8" s="32"/>
      <c r="K8" s="32"/>
      <c r="L8" s="32"/>
      <c r="M8" s="32" t="s">
        <v>122</v>
      </c>
      <c r="N8" s="32">
        <v>0</v>
      </c>
      <c r="O8" s="32">
        <v>0</v>
      </c>
      <c r="P8" s="32">
        <v>1.20812168632E-2</v>
      </c>
      <c r="Q8" s="32">
        <v>0</v>
      </c>
      <c r="R8" s="32">
        <v>0</v>
      </c>
      <c r="S8" s="32">
        <v>24704.7699722</v>
      </c>
      <c r="T8" s="32">
        <v>15.6276761631</v>
      </c>
      <c r="U8" s="32">
        <v>0</v>
      </c>
      <c r="V8" s="32">
        <v>9.5199224325799996</v>
      </c>
      <c r="W8" s="32">
        <v>6.5540347801200003</v>
      </c>
      <c r="X8" s="32">
        <v>6.5528237854200002</v>
      </c>
      <c r="Y8" s="32">
        <v>0</v>
      </c>
      <c r="Z8" s="32">
        <v>2.7641587823900001E-3</v>
      </c>
      <c r="AA8" s="32">
        <v>0</v>
      </c>
      <c r="AB8" s="32">
        <v>0</v>
      </c>
      <c r="AC8" s="32">
        <v>163.71012274200001</v>
      </c>
      <c r="AD8" s="32">
        <v>0</v>
      </c>
      <c r="AE8" s="32">
        <v>13074.1635922</v>
      </c>
      <c r="AF8" s="32">
        <v>1452.6858160100001</v>
      </c>
      <c r="AG8" s="32">
        <v>14526.8494082</v>
      </c>
      <c r="AH8" s="32">
        <v>0</v>
      </c>
      <c r="AI8" s="32">
        <v>1.4644991650000001</v>
      </c>
      <c r="AJ8" s="32">
        <v>0</v>
      </c>
      <c r="AK8" s="32">
        <v>17.452636529500001</v>
      </c>
      <c r="AL8" s="32">
        <v>0</v>
      </c>
      <c r="AM8" s="32">
        <v>0</v>
      </c>
      <c r="AN8" s="32">
        <v>12.0532573841</v>
      </c>
      <c r="AO8" s="32">
        <v>0</v>
      </c>
      <c r="AP8" s="32">
        <v>31.9532628957</v>
      </c>
      <c r="AQ8" s="32">
        <v>0</v>
      </c>
      <c r="AR8" s="32">
        <v>2335.8831942800002</v>
      </c>
      <c r="AS8" s="32">
        <v>1348.2515912399999</v>
      </c>
      <c r="AT8" s="32">
        <v>987.631603036</v>
      </c>
      <c r="AU8" s="32">
        <v>1100.02706846</v>
      </c>
      <c r="AV8" s="32">
        <v>0</v>
      </c>
      <c r="AW8" s="32">
        <v>0</v>
      </c>
      <c r="AX8" s="32">
        <v>1028.4363142</v>
      </c>
      <c r="AY8" s="32">
        <v>0</v>
      </c>
      <c r="AZ8" s="32">
        <v>39.638230790900003</v>
      </c>
      <c r="BA8" s="32">
        <v>0</v>
      </c>
      <c r="BB8" s="32">
        <v>4.00426958118</v>
      </c>
      <c r="BC8" s="32">
        <v>99.230511968299993</v>
      </c>
      <c r="BD8" s="32">
        <v>0</v>
      </c>
      <c r="BE8" s="32">
        <v>132.93648384799999</v>
      </c>
      <c r="BF8" s="32">
        <v>0</v>
      </c>
      <c r="BG8" s="32">
        <v>27542.266491599999</v>
      </c>
      <c r="BH8" s="32">
        <v>0</v>
      </c>
      <c r="BI8" s="32">
        <v>5.8610806131099997E-3</v>
      </c>
      <c r="BJ8" s="32">
        <v>2.5477343970599999E-2</v>
      </c>
      <c r="BK8" s="32">
        <v>0</v>
      </c>
      <c r="BL8" s="32">
        <v>33.986078297100001</v>
      </c>
      <c r="BM8" s="32">
        <v>0</v>
      </c>
      <c r="BN8" s="32">
        <v>2.3807149478899999E-2</v>
      </c>
    </row>
    <row r="9" spans="1:66" x14ac:dyDescent="0.25">
      <c r="A9" s="25" t="s">
        <v>80</v>
      </c>
      <c r="B9" s="32">
        <v>396891.47220459901</v>
      </c>
      <c r="C9" s="32">
        <v>937.26330689999895</v>
      </c>
      <c r="D9" s="32">
        <v>57162.171102300003</v>
      </c>
      <c r="E9" s="32">
        <v>20132.3877160999</v>
      </c>
      <c r="F9" s="32">
        <v>13299.376613799999</v>
      </c>
      <c r="G9" s="32">
        <v>183804.09755749899</v>
      </c>
      <c r="H9" s="32"/>
      <c r="I9" s="32"/>
      <c r="J9" s="32"/>
      <c r="K9" s="32"/>
      <c r="L9" s="32"/>
      <c r="M9" s="32" t="s">
        <v>123</v>
      </c>
      <c r="N9" s="32">
        <v>1.1874506218700001</v>
      </c>
      <c r="O9" s="32">
        <v>1.1862339575600001</v>
      </c>
      <c r="P9" s="32">
        <v>0.91647301531699998</v>
      </c>
      <c r="Q9" s="32">
        <v>0</v>
      </c>
      <c r="R9" s="32">
        <v>0</v>
      </c>
      <c r="S9" s="32">
        <v>266087.10711899999</v>
      </c>
      <c r="T9" s="32">
        <v>44.679043579899997</v>
      </c>
      <c r="U9" s="32">
        <v>0</v>
      </c>
      <c r="V9" s="32">
        <v>31.056676995299998</v>
      </c>
      <c r="W9" s="32">
        <v>67.550177163399994</v>
      </c>
      <c r="X9" s="32">
        <v>67.537858438599997</v>
      </c>
      <c r="Y9" s="32">
        <v>0</v>
      </c>
      <c r="Z9" s="32">
        <v>0.83679384436500004</v>
      </c>
      <c r="AA9" s="32">
        <v>5.8933402271899998E-2</v>
      </c>
      <c r="AB9" s="32">
        <v>3.69690239587</v>
      </c>
      <c r="AC9" s="32">
        <v>935.21836890999998</v>
      </c>
      <c r="AD9" s="32">
        <v>0</v>
      </c>
      <c r="AE9" s="32">
        <v>37950.517853400001</v>
      </c>
      <c r="AF9" s="32">
        <v>4216.7076728599995</v>
      </c>
      <c r="AG9" s="32">
        <v>42167.225526200004</v>
      </c>
      <c r="AH9" s="32">
        <v>2.4085433257800002</v>
      </c>
      <c r="AI9" s="32">
        <v>40.937914780299998</v>
      </c>
      <c r="AJ9" s="32">
        <v>0</v>
      </c>
      <c r="AK9" s="32">
        <v>780.90940114800003</v>
      </c>
      <c r="AL9" s="32">
        <v>0</v>
      </c>
      <c r="AM9" s="32">
        <v>0</v>
      </c>
      <c r="AN9" s="32">
        <v>102.199649906</v>
      </c>
      <c r="AO9" s="32">
        <v>0</v>
      </c>
      <c r="AP9" s="32">
        <v>270.93237321999999</v>
      </c>
      <c r="AQ9" s="32">
        <v>0</v>
      </c>
      <c r="AR9" s="32">
        <v>16235.0376837</v>
      </c>
      <c r="AS9" s="32">
        <v>11431.9160283</v>
      </c>
      <c r="AT9" s="32">
        <v>4803.1216554499997</v>
      </c>
      <c r="AU9" s="32">
        <v>9327.2163494800006</v>
      </c>
      <c r="AV9" s="32">
        <v>0</v>
      </c>
      <c r="AW9" s="32">
        <v>0</v>
      </c>
      <c r="AX9" s="32">
        <v>8720.1367064000005</v>
      </c>
      <c r="AY9" s="32">
        <v>0</v>
      </c>
      <c r="AZ9" s="32">
        <v>336.09446000499997</v>
      </c>
      <c r="BA9" s="32">
        <v>0</v>
      </c>
      <c r="BB9" s="32">
        <v>33.952299475899999</v>
      </c>
      <c r="BC9" s="32">
        <v>841.37616032000005</v>
      </c>
      <c r="BD9" s="32">
        <v>0</v>
      </c>
      <c r="BE9" s="32">
        <v>1127.1715690799999</v>
      </c>
      <c r="BF9" s="32">
        <v>0</v>
      </c>
      <c r="BG9" s="32">
        <v>150693.182661</v>
      </c>
      <c r="BH9" s="32">
        <v>0</v>
      </c>
      <c r="BI9" s="32">
        <v>44.176997106400002</v>
      </c>
      <c r="BJ9" s="32">
        <v>15.207509527799999</v>
      </c>
      <c r="BK9" s="32">
        <v>0</v>
      </c>
      <c r="BL9" s="32">
        <v>159.099144728</v>
      </c>
      <c r="BM9" s="32">
        <v>0</v>
      </c>
      <c r="BN9" s="32">
        <v>9.1986791558499998</v>
      </c>
    </row>
    <row r="10" spans="1:66" x14ac:dyDescent="0.25">
      <c r="A10" s="25" t="s">
        <v>81</v>
      </c>
      <c r="B10" s="32">
        <v>173505.07829120051</v>
      </c>
      <c r="C10" s="32">
        <v>6881.5332275999899</v>
      </c>
      <c r="D10" s="32">
        <v>134325.89438588923</v>
      </c>
      <c r="E10" s="32">
        <v>31276.305171759697</v>
      </c>
      <c r="F10" s="32">
        <v>19430.964133113699</v>
      </c>
      <c r="G10" s="32">
        <v>476790.9768661097</v>
      </c>
      <c r="H10" s="32">
        <v>1896.5984918865479</v>
      </c>
      <c r="I10" s="32">
        <v>4.0657119564684402E-2</v>
      </c>
      <c r="J10" s="32">
        <v>1.7424479793775899E-3</v>
      </c>
      <c r="K10" s="32">
        <v>0.27879168453054998</v>
      </c>
      <c r="L10" s="32"/>
      <c r="M10" s="32" t="s">
        <v>72</v>
      </c>
      <c r="N10" s="32">
        <v>12.202199933699999</v>
      </c>
      <c r="O10" s="32">
        <v>12.187057164200001</v>
      </c>
      <c r="P10" s="32">
        <v>7.2194945595400002</v>
      </c>
      <c r="Q10" s="32">
        <v>5.6709635926299997</v>
      </c>
      <c r="R10" s="32">
        <v>3374.30796753</v>
      </c>
      <c r="S10" s="32">
        <v>173413.903337</v>
      </c>
      <c r="T10" s="32">
        <v>125.03618031400001</v>
      </c>
      <c r="U10" s="32">
        <v>443.11563877100002</v>
      </c>
      <c r="V10" s="32">
        <v>80.268470841099997</v>
      </c>
      <c r="W10" s="32">
        <v>50.135444705200001</v>
      </c>
      <c r="X10" s="32">
        <v>50.1186540319</v>
      </c>
      <c r="Y10" s="32">
        <v>39.124077889299997</v>
      </c>
      <c r="Z10" s="32">
        <v>3.7195491926100002</v>
      </c>
      <c r="AA10" s="32">
        <v>1.9316007230600001</v>
      </c>
      <c r="AB10" s="32">
        <v>36.472056305999999</v>
      </c>
      <c r="AC10" s="32">
        <v>6891.2638109099998</v>
      </c>
      <c r="AD10" s="32">
        <v>0</v>
      </c>
      <c r="AE10" s="32">
        <v>120051.611991</v>
      </c>
      <c r="AF10" s="32">
        <v>13299.937054800001</v>
      </c>
      <c r="AG10" s="32">
        <v>133390.67312399999</v>
      </c>
      <c r="AH10" s="32">
        <v>6.7987620760900001</v>
      </c>
      <c r="AI10" s="32">
        <v>102.076613369</v>
      </c>
      <c r="AJ10" s="32">
        <v>0.98857631023400006</v>
      </c>
      <c r="AK10" s="32">
        <v>3672.2035377399998</v>
      </c>
      <c r="AL10" s="32">
        <v>0.36139966324400002</v>
      </c>
      <c r="AM10" s="32">
        <v>1.0346545081799999E-2</v>
      </c>
      <c r="AN10" s="32">
        <v>205.58620325499999</v>
      </c>
      <c r="AO10" s="32">
        <v>0.68790289577099994</v>
      </c>
      <c r="AP10" s="32">
        <v>487.534534081</v>
      </c>
      <c r="AQ10" s="32">
        <v>1.9178468008199999E-3</v>
      </c>
      <c r="AR10" s="32">
        <v>30568.298876000001</v>
      </c>
      <c r="AS10" s="32">
        <v>18749.725098200001</v>
      </c>
      <c r="AT10" s="32">
        <v>11818.5737778</v>
      </c>
      <c r="AU10" s="32">
        <v>15218.8761127</v>
      </c>
      <c r="AV10" s="32">
        <v>0.40755938424900001</v>
      </c>
      <c r="AW10" s="32">
        <v>0</v>
      </c>
      <c r="AX10" s="32">
        <v>14174.7800527</v>
      </c>
      <c r="AY10" s="32">
        <v>0</v>
      </c>
      <c r="AZ10" s="32">
        <v>553.96428174000005</v>
      </c>
      <c r="BA10" s="32">
        <v>0</v>
      </c>
      <c r="BB10" s="32">
        <v>55.213428867899999</v>
      </c>
      <c r="BC10" s="32">
        <v>1390.1062304300001</v>
      </c>
      <c r="BD10" s="32">
        <v>0</v>
      </c>
      <c r="BE10" s="32">
        <v>1879.943123</v>
      </c>
      <c r="BF10" s="32">
        <v>6.60733768746E-3</v>
      </c>
      <c r="BG10" s="32">
        <v>469464.67938500002</v>
      </c>
      <c r="BH10" s="32">
        <v>0</v>
      </c>
      <c r="BI10" s="32">
        <v>17.6506711024</v>
      </c>
      <c r="BJ10" s="32">
        <v>86.711021573300002</v>
      </c>
      <c r="BK10" s="32">
        <v>0</v>
      </c>
      <c r="BL10" s="32">
        <v>1047.1177687500001</v>
      </c>
      <c r="BM10" s="32">
        <v>1896.5338794500001</v>
      </c>
      <c r="BN10" s="32">
        <v>50.197499892499998</v>
      </c>
    </row>
    <row r="11" spans="1:66" x14ac:dyDescent="0.25">
      <c r="A11" s="25" t="s">
        <v>82</v>
      </c>
      <c r="B11" s="32">
        <v>6976.0350004993998</v>
      </c>
      <c r="C11" s="32">
        <v>1385.8299999999899</v>
      </c>
      <c r="D11" s="32">
        <v>7120.9706161693202</v>
      </c>
      <c r="E11" s="32">
        <v>6305.7610101407199</v>
      </c>
      <c r="F11" s="32">
        <v>3388.9096113150099</v>
      </c>
      <c r="G11" s="32">
        <v>428646.66181404999</v>
      </c>
      <c r="H11" s="32">
        <v>9435.5243624389605</v>
      </c>
      <c r="I11" s="32"/>
      <c r="J11" s="32"/>
      <c r="K11" s="32"/>
      <c r="L11" s="32"/>
      <c r="M11" s="32" t="s">
        <v>124</v>
      </c>
      <c r="N11" s="32">
        <v>0.48348361712299998</v>
      </c>
      <c r="O11" s="32">
        <v>0.48298712980800002</v>
      </c>
      <c r="P11" s="32">
        <v>20.644089222000002</v>
      </c>
      <c r="Q11" s="32">
        <v>730.51319737599999</v>
      </c>
      <c r="R11" s="32">
        <v>9039.5720916900009</v>
      </c>
      <c r="S11" s="32">
        <v>5297.5422956700004</v>
      </c>
      <c r="T11" s="32">
        <v>14.8554092352</v>
      </c>
      <c r="U11" s="32">
        <v>1260.31262623</v>
      </c>
      <c r="V11" s="32">
        <v>2.9861401412099999</v>
      </c>
      <c r="W11" s="32">
        <v>21.4995926022</v>
      </c>
      <c r="X11" s="32">
        <v>21.292302658600001</v>
      </c>
      <c r="Y11" s="32">
        <v>0</v>
      </c>
      <c r="Z11" s="32">
        <v>5.03208454466</v>
      </c>
      <c r="AA11" s="32">
        <v>6.3184175168200005E-2</v>
      </c>
      <c r="AB11" s="32">
        <v>2.4505541692200001</v>
      </c>
      <c r="AC11" s="32">
        <v>1244.27044781</v>
      </c>
      <c r="AD11" s="32">
        <v>0</v>
      </c>
      <c r="AE11" s="32">
        <v>5731.8945945100004</v>
      </c>
      <c r="AF11" s="32">
        <v>636.87715022299994</v>
      </c>
      <c r="AG11" s="32">
        <v>6368.7717447300001</v>
      </c>
      <c r="AH11" s="32">
        <v>0.282261670332</v>
      </c>
      <c r="AI11" s="32">
        <v>281.03988191100001</v>
      </c>
      <c r="AJ11" s="32">
        <v>0</v>
      </c>
      <c r="AK11" s="32">
        <v>8786.78887665</v>
      </c>
      <c r="AL11" s="32">
        <v>6.4061134167800004E-4</v>
      </c>
      <c r="AM11" s="32">
        <v>2.2523189867599999E-4</v>
      </c>
      <c r="AN11" s="32">
        <v>54.3655563286</v>
      </c>
      <c r="AO11" s="32">
        <v>2.8791701802799999E-4</v>
      </c>
      <c r="AP11" s="32">
        <v>17.621726329200001</v>
      </c>
      <c r="AQ11" s="32">
        <v>4.1755209797299998E-5</v>
      </c>
      <c r="AR11" s="32">
        <v>1472.8445310100001</v>
      </c>
      <c r="AS11" s="32">
        <v>866.69914179700004</v>
      </c>
      <c r="AT11" s="32">
        <v>606.14538920799998</v>
      </c>
      <c r="AU11" s="32">
        <v>638.68207953000001</v>
      </c>
      <c r="AV11" s="32">
        <v>0</v>
      </c>
      <c r="AW11" s="32">
        <v>0</v>
      </c>
      <c r="AX11" s="32">
        <v>587.09179920700001</v>
      </c>
      <c r="AY11" s="32">
        <v>0</v>
      </c>
      <c r="AZ11" s="32">
        <v>33.967697056299997</v>
      </c>
      <c r="BA11" s="32">
        <v>0</v>
      </c>
      <c r="BB11" s="32">
        <v>4.7728194138999998</v>
      </c>
      <c r="BC11" s="32">
        <v>85.065909267099997</v>
      </c>
      <c r="BD11" s="32">
        <v>0</v>
      </c>
      <c r="BE11" s="32">
        <v>83.812777258200001</v>
      </c>
      <c r="BF11" s="32">
        <v>4.3952005379300003E-6</v>
      </c>
      <c r="BG11" s="32">
        <v>2677.04995001</v>
      </c>
      <c r="BH11" s="32">
        <v>0</v>
      </c>
      <c r="BI11" s="32">
        <v>33.083236700100002</v>
      </c>
      <c r="BJ11" s="32">
        <v>265.09077499</v>
      </c>
      <c r="BK11" s="32">
        <v>0</v>
      </c>
      <c r="BL11" s="32">
        <v>2920.09431447</v>
      </c>
      <c r="BM11" s="32">
        <v>9435.1828689800004</v>
      </c>
      <c r="BN11" s="32">
        <v>129.27102143400001</v>
      </c>
    </row>
    <row r="12" spans="1:66" x14ac:dyDescent="0.25">
      <c r="A12" s="25" t="s">
        <v>83</v>
      </c>
      <c r="B12" s="32">
        <v>44419.417223151402</v>
      </c>
      <c r="C12" s="32">
        <v>921.45330689999901</v>
      </c>
      <c r="D12" s="32">
        <v>70271.893986482304</v>
      </c>
      <c r="E12" s="32">
        <v>7718.8668360744796</v>
      </c>
      <c r="F12" s="32">
        <v>4302.3407103325299</v>
      </c>
      <c r="G12" s="32">
        <v>132647.01015565099</v>
      </c>
      <c r="H12" s="32">
        <v>233612.09350679099</v>
      </c>
      <c r="I12" s="32"/>
      <c r="J12" s="32"/>
      <c r="K12" s="32"/>
      <c r="L12" s="32"/>
      <c r="M12" s="32" t="s">
        <v>125</v>
      </c>
      <c r="N12" s="32">
        <v>4.5320864432299999E-3</v>
      </c>
      <c r="O12" s="32">
        <v>4.5267222909099996E-3</v>
      </c>
      <c r="P12" s="32">
        <v>340.97100264300002</v>
      </c>
      <c r="Q12" s="32">
        <v>12929.7899495</v>
      </c>
      <c r="R12" s="32">
        <v>83431.327338200004</v>
      </c>
      <c r="S12" s="32">
        <v>14283.5972592</v>
      </c>
      <c r="T12" s="32">
        <v>101.513983705</v>
      </c>
      <c r="U12" s="32">
        <v>11697.6115016</v>
      </c>
      <c r="V12" s="32">
        <v>1.391055323</v>
      </c>
      <c r="W12" s="32">
        <v>4.9658613492399999</v>
      </c>
      <c r="X12" s="32">
        <v>1.1832699870900001</v>
      </c>
      <c r="Y12" s="32">
        <v>0</v>
      </c>
      <c r="Z12" s="32">
        <v>19.5868402294</v>
      </c>
      <c r="AA12" s="32">
        <v>4.6168314621599998E-4</v>
      </c>
      <c r="AB12" s="32">
        <v>2.2197121866000002E-3</v>
      </c>
      <c r="AC12" s="32">
        <v>754.099782183</v>
      </c>
      <c r="AD12" s="32">
        <v>0</v>
      </c>
      <c r="AE12" s="32">
        <v>52554.2289924</v>
      </c>
      <c r="AF12" s="32">
        <v>5839.3734935299999</v>
      </c>
      <c r="AG12" s="32">
        <v>58393.602485900003</v>
      </c>
      <c r="AH12" s="32">
        <v>1.03891532598E-3</v>
      </c>
      <c r="AI12" s="32">
        <v>4829.2909804399997</v>
      </c>
      <c r="AJ12" s="32">
        <v>0</v>
      </c>
      <c r="AK12" s="32">
        <v>95282.505229600007</v>
      </c>
      <c r="AL12" s="32">
        <v>3.1708603757799998E-2</v>
      </c>
      <c r="AM12" s="32">
        <v>1.1149699179299999E-2</v>
      </c>
      <c r="AN12" s="32">
        <v>488.80507656100002</v>
      </c>
      <c r="AO12" s="32">
        <v>1.42498484874E-2</v>
      </c>
      <c r="AP12" s="32">
        <v>32.777202775600003</v>
      </c>
      <c r="AQ12" s="32">
        <v>2.06674970927E-3</v>
      </c>
      <c r="AR12" s="32">
        <v>4665.5927549500002</v>
      </c>
      <c r="AS12" s="32">
        <v>2568.82529488</v>
      </c>
      <c r="AT12" s="32">
        <v>2096.7674600700002</v>
      </c>
      <c r="AU12" s="32">
        <v>1427.4471205699999</v>
      </c>
      <c r="AV12" s="32">
        <v>0</v>
      </c>
      <c r="AW12" s="32">
        <v>0</v>
      </c>
      <c r="AX12" s="32">
        <v>1239.77869068</v>
      </c>
      <c r="AY12" s="32">
        <v>0</v>
      </c>
      <c r="AZ12" s="32">
        <v>154.83898785</v>
      </c>
      <c r="BA12" s="32">
        <v>0</v>
      </c>
      <c r="BB12" s="32">
        <v>27.930937140400001</v>
      </c>
      <c r="BC12" s="32">
        <v>390.81513775399998</v>
      </c>
      <c r="BD12" s="32">
        <v>0</v>
      </c>
      <c r="BE12" s="32">
        <v>233.82702285600001</v>
      </c>
      <c r="BF12" s="32">
        <v>2.1756274850199999E-4</v>
      </c>
      <c r="BG12" s="32">
        <v>130360.730088</v>
      </c>
      <c r="BH12" s="32">
        <v>0</v>
      </c>
      <c r="BI12" s="32">
        <v>574.30901985000003</v>
      </c>
      <c r="BJ12" s="32">
        <v>4666.92818721</v>
      </c>
      <c r="BK12" s="32">
        <v>0</v>
      </c>
      <c r="BL12" s="32">
        <v>39834.961324700002</v>
      </c>
      <c r="BM12" s="32">
        <v>115516.290658</v>
      </c>
      <c r="BN12" s="32">
        <v>2078.8659998399999</v>
      </c>
    </row>
    <row r="13" spans="1:66" x14ac:dyDescent="0.25">
      <c r="A13" s="25" t="s">
        <v>84</v>
      </c>
      <c r="B13" s="32">
        <v>478860.24257642397</v>
      </c>
      <c r="C13" s="32">
        <v>11580.1022046</v>
      </c>
      <c r="D13" s="32">
        <v>613040.89008243405</v>
      </c>
      <c r="E13" s="32">
        <v>24260.527874778199</v>
      </c>
      <c r="F13" s="32">
        <v>16059.3071377264</v>
      </c>
      <c r="G13" s="32">
        <v>464052.17280760198</v>
      </c>
      <c r="H13" s="32">
        <v>218909.232893693</v>
      </c>
      <c r="I13" s="32"/>
      <c r="J13" s="32"/>
      <c r="K13" s="32"/>
      <c r="L13" s="32"/>
      <c r="M13" s="32" t="s">
        <v>126</v>
      </c>
      <c r="N13" s="32">
        <v>0.898778836952</v>
      </c>
      <c r="O13" s="32">
        <v>0.89785723762199998</v>
      </c>
      <c r="P13" s="32">
        <v>74.814590823200007</v>
      </c>
      <c r="Q13" s="32">
        <v>2833.3919747599998</v>
      </c>
      <c r="R13" s="32">
        <v>23243.6726538</v>
      </c>
      <c r="S13" s="32">
        <v>58645.9732429</v>
      </c>
      <c r="T13" s="32">
        <v>264.82448614100002</v>
      </c>
      <c r="U13" s="32">
        <v>3279.0054256899998</v>
      </c>
      <c r="V13" s="32">
        <v>0.70638407910199996</v>
      </c>
      <c r="W13" s="32">
        <v>3.9165787730399999</v>
      </c>
      <c r="X13" s="32">
        <v>3.1710227625699998</v>
      </c>
      <c r="Y13" s="32">
        <v>0</v>
      </c>
      <c r="Z13" s="32">
        <v>4.5027815594699998</v>
      </c>
      <c r="AA13" s="32">
        <v>0.138040629607</v>
      </c>
      <c r="AB13" s="32">
        <v>1.0301728004799999</v>
      </c>
      <c r="AC13" s="32">
        <v>4414.9077280800002</v>
      </c>
      <c r="AD13" s="32">
        <v>0</v>
      </c>
      <c r="AE13" s="32">
        <v>68879.229167600002</v>
      </c>
      <c r="AF13" s="32">
        <v>7653.2502353</v>
      </c>
      <c r="AG13" s="32">
        <v>76532.479402900004</v>
      </c>
      <c r="AH13" s="32">
        <v>0.58304548190299998</v>
      </c>
      <c r="AI13" s="32">
        <v>1257.8963963199999</v>
      </c>
      <c r="AJ13" s="32">
        <v>0</v>
      </c>
      <c r="AK13" s="32">
        <v>24574.275360200001</v>
      </c>
      <c r="AL13" s="32">
        <v>0.164366253135</v>
      </c>
      <c r="AM13" s="32">
        <v>5.7795476859699997E-2</v>
      </c>
      <c r="AN13" s="32">
        <v>436.70600856599998</v>
      </c>
      <c r="AO13" s="32">
        <v>7.3866491818099997E-2</v>
      </c>
      <c r="AP13" s="32">
        <v>6.0990020778599998</v>
      </c>
      <c r="AQ13" s="32">
        <v>1.07134198014E-2</v>
      </c>
      <c r="AR13" s="32">
        <v>1546.59615783</v>
      </c>
      <c r="AS13" s="32">
        <v>1104.3143274500001</v>
      </c>
      <c r="AT13" s="32">
        <v>442.28183037299999</v>
      </c>
      <c r="AU13" s="32">
        <v>371.84095570699998</v>
      </c>
      <c r="AV13" s="32">
        <v>0</v>
      </c>
      <c r="AW13" s="32">
        <v>0</v>
      </c>
      <c r="AX13" s="32">
        <v>289.66454343100003</v>
      </c>
      <c r="AY13" s="32">
        <v>0</v>
      </c>
      <c r="AZ13" s="32">
        <v>75.770203243599994</v>
      </c>
      <c r="BA13" s="32">
        <v>0</v>
      </c>
      <c r="BB13" s="32">
        <v>12.9521016984</v>
      </c>
      <c r="BC13" s="32">
        <v>208.01478509099999</v>
      </c>
      <c r="BD13" s="32">
        <v>0</v>
      </c>
      <c r="BE13" s="32">
        <v>74.800476390200004</v>
      </c>
      <c r="BF13" s="32">
        <v>1.1277203528499999E-3</v>
      </c>
      <c r="BG13" s="32">
        <v>21111.271838199998</v>
      </c>
      <c r="BH13" s="32">
        <v>0</v>
      </c>
      <c r="BI13" s="32">
        <v>124.32753323599999</v>
      </c>
      <c r="BJ13" s="32">
        <v>990.41815252699996</v>
      </c>
      <c r="BK13" s="32">
        <v>0</v>
      </c>
      <c r="BL13" s="32">
        <v>9524.6589796000007</v>
      </c>
      <c r="BM13" s="32">
        <v>29235.457455399999</v>
      </c>
      <c r="BN13" s="32">
        <v>450.46775725100002</v>
      </c>
    </row>
    <row r="14" spans="1:66" x14ac:dyDescent="0.25">
      <c r="A14" s="25" t="s">
        <v>85</v>
      </c>
      <c r="B14" s="32">
        <v>327401.17199606169</v>
      </c>
      <c r="C14" s="32">
        <v>1812.8499999999899</v>
      </c>
      <c r="D14" s="32">
        <v>148727.50532601919</v>
      </c>
      <c r="E14" s="32">
        <v>28157.43243257028</v>
      </c>
      <c r="F14" s="32">
        <v>15569.21149901703</v>
      </c>
      <c r="G14" s="32">
        <v>102181.1379290725</v>
      </c>
      <c r="H14" s="32">
        <v>29549.579646684018</v>
      </c>
      <c r="I14" s="32">
        <v>0.54697396302396495</v>
      </c>
      <c r="J14" s="32">
        <v>2.34417383068228E-2</v>
      </c>
      <c r="K14" s="32">
        <v>3.75067802300924</v>
      </c>
      <c r="L14" s="32"/>
      <c r="M14" s="32" t="s">
        <v>73</v>
      </c>
      <c r="N14" s="32">
        <v>0.57077774936799996</v>
      </c>
      <c r="O14" s="32">
        <v>0.55909055115299999</v>
      </c>
      <c r="P14" s="32">
        <v>6.3934246899999998</v>
      </c>
      <c r="Q14" s="32">
        <v>7.7939765214999996E-3</v>
      </c>
      <c r="R14" s="32">
        <v>1.7727577065299999E-2</v>
      </c>
      <c r="S14" s="32">
        <v>17535.5102754</v>
      </c>
      <c r="T14" s="32">
        <v>31.265476598500001</v>
      </c>
      <c r="U14" s="32">
        <v>26.2701396848</v>
      </c>
      <c r="V14" s="32">
        <v>9.6828084062199995</v>
      </c>
      <c r="W14" s="32">
        <v>6.9318296360699998</v>
      </c>
      <c r="X14" s="32">
        <v>6.8968771922199998</v>
      </c>
      <c r="Y14" s="32">
        <v>166.70638623900001</v>
      </c>
      <c r="Z14" s="32">
        <v>11.455053834399999</v>
      </c>
      <c r="AA14" s="32">
        <v>7.8687652934700001</v>
      </c>
      <c r="AB14" s="32">
        <v>9.5322373275600008</v>
      </c>
      <c r="AC14" s="32">
        <v>1140.0085334299999</v>
      </c>
      <c r="AD14" s="32">
        <v>0</v>
      </c>
      <c r="AE14" s="32">
        <v>27834.1826263</v>
      </c>
      <c r="AF14" s="32">
        <v>2926.1443068399999</v>
      </c>
      <c r="AG14" s="32">
        <v>30927.033319300001</v>
      </c>
      <c r="AH14" s="32">
        <v>0.24782454372599999</v>
      </c>
      <c r="AI14" s="32">
        <v>35.634457263999998</v>
      </c>
      <c r="AJ14" s="32">
        <v>4.5434636816099996</v>
      </c>
      <c r="AK14" s="32">
        <v>752.13555393900003</v>
      </c>
      <c r="AL14" s="32">
        <v>1.5256746969999999</v>
      </c>
      <c r="AM14" s="32">
        <v>0</v>
      </c>
      <c r="AN14" s="32">
        <v>29.397669494100001</v>
      </c>
      <c r="AO14" s="32">
        <v>3.1003655263300001</v>
      </c>
      <c r="AP14" s="32">
        <v>287.97393706899999</v>
      </c>
      <c r="AQ14" s="32">
        <v>0</v>
      </c>
      <c r="AR14" s="32">
        <v>8727.1388340899994</v>
      </c>
      <c r="AS14" s="32">
        <v>3547.8675893</v>
      </c>
      <c r="AT14" s="32">
        <v>5179.2712447800004</v>
      </c>
      <c r="AU14" s="32">
        <v>2709.9805231599998</v>
      </c>
      <c r="AV14" s="32">
        <v>1.8729367218399999</v>
      </c>
      <c r="AW14" s="32">
        <v>0</v>
      </c>
      <c r="AX14" s="32">
        <v>2297.4090390599999</v>
      </c>
      <c r="AY14" s="32">
        <v>0</v>
      </c>
      <c r="AZ14" s="32">
        <v>113.49034574</v>
      </c>
      <c r="BA14" s="32">
        <v>0</v>
      </c>
      <c r="BB14" s="32">
        <v>8.7882365779900002</v>
      </c>
      <c r="BC14" s="32">
        <v>284.02447240599997</v>
      </c>
      <c r="BD14" s="32">
        <v>0</v>
      </c>
      <c r="BE14" s="32">
        <v>515.67668766600002</v>
      </c>
      <c r="BF14" s="32">
        <v>2.94375601448E-2</v>
      </c>
      <c r="BG14" s="32">
        <v>21990.851365499999</v>
      </c>
      <c r="BH14" s="32">
        <v>0</v>
      </c>
      <c r="BI14" s="32">
        <v>13.9120869168</v>
      </c>
      <c r="BJ14" s="32">
        <v>102.019976222</v>
      </c>
      <c r="BK14" s="32">
        <v>0</v>
      </c>
      <c r="BL14" s="32">
        <v>139.61972727700001</v>
      </c>
      <c r="BM14" s="32">
        <v>792.69807216799995</v>
      </c>
      <c r="BN14" s="32">
        <v>96.027836809500002</v>
      </c>
    </row>
    <row r="15" spans="1:66" x14ac:dyDescent="0.25">
      <c r="A15" s="28" t="s">
        <v>86</v>
      </c>
      <c r="B15" s="32">
        <v>39.18</v>
      </c>
      <c r="C15" s="32"/>
      <c r="D15" s="32">
        <v>123.29</v>
      </c>
      <c r="E15" s="32">
        <v>1.48</v>
      </c>
      <c r="F15" s="32">
        <v>1.48</v>
      </c>
      <c r="G15" s="32">
        <v>1078.26</v>
      </c>
      <c r="H15" s="32">
        <v>6.1199999999999903</v>
      </c>
      <c r="I15" s="32"/>
      <c r="J15" s="32"/>
      <c r="K15" s="32"/>
      <c r="L15" s="32"/>
      <c r="M15" s="32" t="s">
        <v>86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</row>
    <row r="16" spans="1:66" x14ac:dyDescent="0.25">
      <c r="A16" s="28" t="s">
        <v>87</v>
      </c>
      <c r="B16" s="32">
        <v>972.37</v>
      </c>
      <c r="C16" s="32"/>
      <c r="D16" s="32">
        <v>7605.97</v>
      </c>
      <c r="E16" s="32">
        <v>334.37</v>
      </c>
      <c r="F16" s="32">
        <v>328.65</v>
      </c>
      <c r="G16" s="32">
        <v>604.94000000000005</v>
      </c>
      <c r="H16" s="32">
        <v>200.94999999999899</v>
      </c>
      <c r="I16" s="32"/>
      <c r="J16" s="32"/>
      <c r="K16" s="32"/>
      <c r="L16" s="32"/>
      <c r="M16" s="32" t="s">
        <v>244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</row>
    <row r="17" spans="1:66" x14ac:dyDescent="0.25">
      <c r="A17" s="22" t="s">
        <v>88</v>
      </c>
      <c r="B17" s="49">
        <v>740.32999999999902</v>
      </c>
      <c r="C17" s="49"/>
      <c r="D17" s="49">
        <v>3655.82</v>
      </c>
      <c r="E17" s="49">
        <v>251.93</v>
      </c>
      <c r="F17" s="49">
        <v>251.79</v>
      </c>
      <c r="G17" s="49">
        <v>123.979999999999</v>
      </c>
      <c r="H17" s="49"/>
      <c r="I17" s="50"/>
      <c r="J17" s="50"/>
      <c r="K17" s="50"/>
      <c r="L17" s="32"/>
      <c r="M17" s="32" t="s">
        <v>88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</row>
    <row r="18" spans="1:66" x14ac:dyDescent="0.25">
      <c r="A18" s="26" t="s">
        <v>89</v>
      </c>
      <c r="B18" s="32">
        <v>74.124654961199994</v>
      </c>
      <c r="C18" s="32"/>
      <c r="D18" s="32">
        <v>490.86332176899901</v>
      </c>
      <c r="E18" s="32">
        <v>814.72569212869996</v>
      </c>
      <c r="F18" s="32">
        <v>516.09579039769903</v>
      </c>
      <c r="G18" s="32">
        <v>2657.2318757159001</v>
      </c>
      <c r="H18" s="32">
        <v>3468.6761623899902</v>
      </c>
      <c r="I18" s="32"/>
      <c r="J18" s="32"/>
      <c r="K18" s="32"/>
      <c r="L18" s="32"/>
      <c r="M18" s="32" t="s">
        <v>245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</row>
    <row r="19" spans="1:66" x14ac:dyDescent="0.25">
      <c r="A19" s="26" t="s">
        <v>90</v>
      </c>
      <c r="B19" s="32">
        <v>2055.7336821569902</v>
      </c>
      <c r="C19" s="32"/>
      <c r="D19" s="32">
        <v>14069.027181174</v>
      </c>
      <c r="E19" s="32">
        <v>5820.5297240480004</v>
      </c>
      <c r="F19" s="32">
        <v>4401.33655881699</v>
      </c>
      <c r="G19" s="32">
        <v>12248.6038160723</v>
      </c>
      <c r="H19" s="32">
        <v>28376.225044710998</v>
      </c>
      <c r="I19" s="32"/>
      <c r="J19" s="32"/>
      <c r="K19" s="32"/>
      <c r="L19" s="32"/>
      <c r="M19" s="32" t="s">
        <v>246</v>
      </c>
      <c r="N19" s="32">
        <v>453.797159927</v>
      </c>
      <c r="O19" s="32">
        <v>0</v>
      </c>
      <c r="P19" s="32">
        <v>513.53436925799997</v>
      </c>
      <c r="Q19" s="32">
        <v>730.74435805400003</v>
      </c>
      <c r="R19" s="32">
        <v>1781.81465875</v>
      </c>
      <c r="S19" s="32">
        <v>2055.63256271</v>
      </c>
      <c r="T19" s="32">
        <v>949.59086993599999</v>
      </c>
      <c r="U19" s="32">
        <v>342.16599723299998</v>
      </c>
      <c r="V19" s="32">
        <v>581.10887120500001</v>
      </c>
      <c r="W19" s="32">
        <v>389.61320961400003</v>
      </c>
      <c r="X19" s="32">
        <v>0</v>
      </c>
      <c r="Y19" s="32">
        <v>0</v>
      </c>
      <c r="Z19" s="32">
        <v>218.17330055299999</v>
      </c>
      <c r="AA19" s="32">
        <v>97.320546755899997</v>
      </c>
      <c r="AB19" s="32">
        <v>339.88480056399999</v>
      </c>
      <c r="AC19" s="32">
        <v>0</v>
      </c>
      <c r="AD19" s="32">
        <v>0</v>
      </c>
      <c r="AE19" s="32">
        <v>12661.461901799999</v>
      </c>
      <c r="AF19" s="32">
        <v>1406.8286642999999</v>
      </c>
      <c r="AG19" s="32">
        <v>14068.2905661</v>
      </c>
      <c r="AH19" s="32">
        <v>201.87592447099999</v>
      </c>
      <c r="AI19" s="32">
        <v>1487.38535735</v>
      </c>
      <c r="AJ19" s="32">
        <v>82.334705820799996</v>
      </c>
      <c r="AK19" s="32">
        <v>12675.7705276</v>
      </c>
      <c r="AL19" s="32">
        <v>72.2672371126</v>
      </c>
      <c r="AM19" s="32">
        <v>5.5435871294199996</v>
      </c>
      <c r="AN19" s="32">
        <v>39.581597909999999</v>
      </c>
      <c r="AO19" s="32">
        <v>76.249896052099999</v>
      </c>
      <c r="AP19" s="32">
        <v>24.276384971100001</v>
      </c>
      <c r="AQ19" s="32">
        <v>49.234700309200001</v>
      </c>
      <c r="AR19" s="32">
        <v>5820.4430569899996</v>
      </c>
      <c r="AS19" s="32">
        <v>4401.2504597799998</v>
      </c>
      <c r="AT19" s="32">
        <v>1419.19259721</v>
      </c>
      <c r="AU19" s="32">
        <v>3012.9699700699998</v>
      </c>
      <c r="AV19" s="32">
        <v>3.3735445857199999</v>
      </c>
      <c r="AW19" s="32">
        <v>3.4992174032899999</v>
      </c>
      <c r="AX19" s="32">
        <v>2023.4461747099999</v>
      </c>
      <c r="AY19" s="32">
        <v>158.48976305799999</v>
      </c>
      <c r="AZ19" s="32">
        <v>154.33641495399999</v>
      </c>
      <c r="BA19" s="32">
        <v>2.7727862563899999</v>
      </c>
      <c r="BB19" s="32">
        <v>8.0738412341500005</v>
      </c>
      <c r="BC19" s="32">
        <v>385.93878624500002</v>
      </c>
      <c r="BD19" s="32">
        <v>134.914732386</v>
      </c>
      <c r="BE19" s="32">
        <v>954.68626432300005</v>
      </c>
      <c r="BF19" s="32">
        <v>222.23147521199999</v>
      </c>
      <c r="BG19" s="32">
        <v>12248.0891345</v>
      </c>
      <c r="BH19" s="32">
        <v>176.75050270899999</v>
      </c>
      <c r="BI19" s="32">
        <v>170.18967368599999</v>
      </c>
      <c r="BJ19" s="32">
        <v>2735.13703682</v>
      </c>
      <c r="BK19" s="32">
        <v>0</v>
      </c>
      <c r="BL19" s="32">
        <v>4888.6070307199998</v>
      </c>
      <c r="BM19" s="32">
        <v>28376.1953804</v>
      </c>
      <c r="BN19" s="32">
        <v>4290.0452163500004</v>
      </c>
    </row>
    <row r="20" spans="1:66" x14ac:dyDescent="0.25">
      <c r="A20" s="26" t="s">
        <v>91</v>
      </c>
      <c r="B20" s="32">
        <v>3632.9316876100002</v>
      </c>
      <c r="C20" s="32"/>
      <c r="D20" s="32">
        <v>17217.486161699901</v>
      </c>
      <c r="E20" s="32">
        <v>1474.1761697299901</v>
      </c>
      <c r="F20" s="32">
        <v>1354.6131445389899</v>
      </c>
      <c r="G20" s="32">
        <v>7478.7301581000002</v>
      </c>
      <c r="H20" s="32">
        <v>1716.0671969099899</v>
      </c>
      <c r="I20" s="32"/>
      <c r="J20" s="32"/>
      <c r="K20" s="32"/>
      <c r="L20" s="32"/>
      <c r="M20" s="32" t="s">
        <v>247</v>
      </c>
      <c r="N20" s="32">
        <v>3.5013783296699998E-2</v>
      </c>
      <c r="O20" s="32">
        <v>0</v>
      </c>
      <c r="P20" s="32">
        <v>4.1102914400000003E-2</v>
      </c>
      <c r="Q20" s="32">
        <v>68.188130568099993</v>
      </c>
      <c r="R20" s="32">
        <v>1399.9280182099999</v>
      </c>
      <c r="S20" s="32">
        <v>3576.2152385700001</v>
      </c>
      <c r="T20" s="32">
        <v>288.89032517999999</v>
      </c>
      <c r="U20" s="32">
        <v>27.488445052599999</v>
      </c>
      <c r="V20" s="32">
        <v>2.7276283007299999E-2</v>
      </c>
      <c r="W20" s="32">
        <v>556.78430010099999</v>
      </c>
      <c r="X20" s="32">
        <v>0</v>
      </c>
      <c r="Y20" s="32">
        <v>0</v>
      </c>
      <c r="Z20" s="32">
        <v>1.3127261804399999E-2</v>
      </c>
      <c r="AA20" s="32">
        <v>7.8582033433099996E-3</v>
      </c>
      <c r="AB20" s="32">
        <v>2.7498408814100001E-2</v>
      </c>
      <c r="AC20" s="32">
        <v>0</v>
      </c>
      <c r="AD20" s="32">
        <v>0</v>
      </c>
      <c r="AE20" s="32">
        <v>15087.438701499999</v>
      </c>
      <c r="AF20" s="32">
        <v>1676.3827838899999</v>
      </c>
      <c r="AG20" s="32">
        <v>16763.8214854</v>
      </c>
      <c r="AH20" s="32">
        <v>7.65752244581E-3</v>
      </c>
      <c r="AI20" s="32">
        <v>251.24983671000001</v>
      </c>
      <c r="AJ20" s="32">
        <v>2.3820345353999999</v>
      </c>
      <c r="AK20" s="32">
        <v>215.04635380900001</v>
      </c>
      <c r="AL20" s="32">
        <v>1.9038114497</v>
      </c>
      <c r="AM20" s="32">
        <v>0.17562233723000001</v>
      </c>
      <c r="AN20" s="32">
        <v>684.10953113200003</v>
      </c>
      <c r="AO20" s="32">
        <v>1.3432920848600001</v>
      </c>
      <c r="AP20" s="32">
        <v>2.9940794876500001E-2</v>
      </c>
      <c r="AQ20" s="32">
        <v>0.38346148029299998</v>
      </c>
      <c r="AR20" s="32">
        <v>1236.1093546499999</v>
      </c>
      <c r="AS20" s="32">
        <v>1186.3400253499999</v>
      </c>
      <c r="AT20" s="32">
        <v>49.769329298899997</v>
      </c>
      <c r="AU20" s="32">
        <v>209.94713823500001</v>
      </c>
      <c r="AV20" s="32">
        <v>5.2457547247800003E-2</v>
      </c>
      <c r="AW20" s="32">
        <v>1.50404052095E-2</v>
      </c>
      <c r="AX20" s="32">
        <v>121.511649994</v>
      </c>
      <c r="AY20" s="32">
        <v>1.2426379404399999E-2</v>
      </c>
      <c r="AZ20" s="32">
        <v>76.647932670800003</v>
      </c>
      <c r="BA20" s="32">
        <v>0.15829400838900001</v>
      </c>
      <c r="BB20" s="32">
        <v>10.855192711500001</v>
      </c>
      <c r="BC20" s="32">
        <v>234.12332953000001</v>
      </c>
      <c r="BD20" s="32">
        <v>5.1602969625800004</v>
      </c>
      <c r="BE20" s="32">
        <v>47.304833743899998</v>
      </c>
      <c r="BF20" s="32">
        <v>0.17081809774199999</v>
      </c>
      <c r="BG20" s="32">
        <v>2527.2878330200001</v>
      </c>
      <c r="BH20" s="32">
        <v>0</v>
      </c>
      <c r="BI20" s="32">
        <v>1.33457021445E-2</v>
      </c>
      <c r="BJ20" s="32">
        <v>2.9371537909600001</v>
      </c>
      <c r="BK20" s="32">
        <v>0</v>
      </c>
      <c r="BL20" s="32">
        <v>213.11108326900001</v>
      </c>
      <c r="BM20" s="32">
        <v>1307.27935383</v>
      </c>
      <c r="BN20" s="32">
        <v>3.0326126501199999</v>
      </c>
    </row>
    <row r="21" spans="1:66" x14ac:dyDescent="0.25">
      <c r="A21" s="26" t="s">
        <v>92</v>
      </c>
      <c r="B21" s="32">
        <v>20291.920509999902</v>
      </c>
      <c r="C21" s="32"/>
      <c r="D21" s="32">
        <v>32141.08296</v>
      </c>
      <c r="E21" s="32">
        <v>4454.2748000000001</v>
      </c>
      <c r="F21" s="32">
        <v>2959.9043699999902</v>
      </c>
      <c r="G21" s="32">
        <v>195974.91222999999</v>
      </c>
      <c r="H21" s="32">
        <v>4512.88441099999</v>
      </c>
      <c r="I21" s="32"/>
      <c r="J21" s="32"/>
      <c r="K21" s="32"/>
      <c r="L21" s="32"/>
      <c r="M21" s="32" t="s">
        <v>248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</row>
    <row r="22" spans="1:66" x14ac:dyDescent="0.25">
      <c r="A22" s="26" t="s">
        <v>93</v>
      </c>
      <c r="B22" s="32">
        <v>31089.806489139999</v>
      </c>
      <c r="C22" s="32"/>
      <c r="D22" s="32">
        <v>234787.67216785601</v>
      </c>
      <c r="E22" s="32">
        <v>44097.080657849998</v>
      </c>
      <c r="F22" s="32">
        <v>42548.099636649902</v>
      </c>
      <c r="G22" s="32">
        <v>305491.18335703301</v>
      </c>
      <c r="H22" s="32">
        <v>8699.5735646699995</v>
      </c>
      <c r="I22" s="32"/>
      <c r="J22" s="32"/>
      <c r="K22" s="32"/>
      <c r="L22" s="32"/>
      <c r="M22" s="32" t="s">
        <v>249</v>
      </c>
      <c r="N22" s="32">
        <v>105.127607676</v>
      </c>
      <c r="O22" s="32">
        <v>0</v>
      </c>
      <c r="P22" s="32">
        <v>107.817987903</v>
      </c>
      <c r="Q22" s="32">
        <v>167.33014249499999</v>
      </c>
      <c r="R22" s="32">
        <v>612.39555823299997</v>
      </c>
      <c r="S22" s="32">
        <v>31047.771631399999</v>
      </c>
      <c r="T22" s="32">
        <v>190.55717324400001</v>
      </c>
      <c r="U22" s="32">
        <v>309.92691584400001</v>
      </c>
      <c r="V22" s="32">
        <v>71.434338695500003</v>
      </c>
      <c r="W22" s="32">
        <v>664.19887423800003</v>
      </c>
      <c r="X22" s="32">
        <v>0</v>
      </c>
      <c r="Y22" s="32">
        <v>0</v>
      </c>
      <c r="Z22" s="32">
        <v>69.408284062199996</v>
      </c>
      <c r="AA22" s="32">
        <v>20.7312338692</v>
      </c>
      <c r="AB22" s="32">
        <v>71.958529540100002</v>
      </c>
      <c r="AC22" s="32">
        <v>0</v>
      </c>
      <c r="AD22" s="32">
        <v>0</v>
      </c>
      <c r="AE22" s="32">
        <v>211250.74957000001</v>
      </c>
      <c r="AF22" s="32">
        <v>23472.307074200002</v>
      </c>
      <c r="AG22" s="32">
        <v>234723.056645</v>
      </c>
      <c r="AH22" s="32">
        <v>20.036027796199999</v>
      </c>
      <c r="AI22" s="32">
        <v>1090.09209214</v>
      </c>
      <c r="AJ22" s="32">
        <v>936.21125521700003</v>
      </c>
      <c r="AK22" s="32">
        <v>4370.8239308399998</v>
      </c>
      <c r="AL22" s="32">
        <v>703.07700724300003</v>
      </c>
      <c r="AM22" s="32">
        <v>1203.7318305599999</v>
      </c>
      <c r="AN22" s="32">
        <v>704.240221808</v>
      </c>
      <c r="AO22" s="32">
        <v>2859.8810522899998</v>
      </c>
      <c r="AP22" s="32">
        <v>15.733325479399999</v>
      </c>
      <c r="AQ22" s="32">
        <v>2115.3740228699999</v>
      </c>
      <c r="AR22" s="32">
        <v>44054.671545899997</v>
      </c>
      <c r="AS22" s="32">
        <v>42507.220806700003</v>
      </c>
      <c r="AT22" s="32">
        <v>1547.4507392600001</v>
      </c>
      <c r="AU22" s="32">
        <v>26970.384683699998</v>
      </c>
      <c r="AV22" s="32">
        <v>12.423583646100001</v>
      </c>
      <c r="AW22" s="32">
        <v>130.395629442</v>
      </c>
      <c r="AX22" s="32">
        <v>14586.4445693</v>
      </c>
      <c r="AY22" s="32">
        <v>932.28054002199997</v>
      </c>
      <c r="AZ22" s="32">
        <v>1838.7587875500001</v>
      </c>
      <c r="BA22" s="32">
        <v>56.262678417300002</v>
      </c>
      <c r="BB22" s="32">
        <v>126.42002912300001</v>
      </c>
      <c r="BC22" s="32">
        <v>4594.9809677399999</v>
      </c>
      <c r="BD22" s="32">
        <v>1512.82469664</v>
      </c>
      <c r="BE22" s="32">
        <v>10111.1949043</v>
      </c>
      <c r="BF22" s="32">
        <v>66.963558346400006</v>
      </c>
      <c r="BG22" s="32">
        <v>305469.11817500001</v>
      </c>
      <c r="BH22" s="32">
        <v>6509.1126628000002</v>
      </c>
      <c r="BI22" s="32">
        <v>35.384355921800001</v>
      </c>
      <c r="BJ22" s="32">
        <v>1023.73102798</v>
      </c>
      <c r="BK22" s="32">
        <v>0</v>
      </c>
      <c r="BL22" s="32">
        <v>1486.9211992</v>
      </c>
      <c r="BM22" s="32">
        <v>8695.2301293</v>
      </c>
      <c r="BN22" s="32">
        <v>323.68938059599998</v>
      </c>
    </row>
    <row r="23" spans="1:66" x14ac:dyDescent="0.25">
      <c r="A23" s="26" t="s">
        <v>94</v>
      </c>
      <c r="B23" s="32">
        <v>1473.79452252599</v>
      </c>
      <c r="C23" s="32"/>
      <c r="D23" s="32">
        <v>6031.1702190689903</v>
      </c>
      <c r="E23" s="32">
        <v>6044.763600282</v>
      </c>
      <c r="F23" s="32">
        <v>3847.2293142819899</v>
      </c>
      <c r="G23" s="32">
        <v>68615.483522440903</v>
      </c>
      <c r="H23" s="32">
        <v>2081.0204003399899</v>
      </c>
      <c r="I23" s="32"/>
      <c r="J23" s="32"/>
      <c r="K23" s="32"/>
      <c r="L23" s="32"/>
      <c r="M23" s="32" t="s">
        <v>250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0</v>
      </c>
    </row>
    <row r="24" spans="1:66" x14ac:dyDescent="0.25">
      <c r="A24" s="26" t="s">
        <v>95</v>
      </c>
      <c r="B24" s="32">
        <v>3067.1921784399901</v>
      </c>
      <c r="C24" s="32"/>
      <c r="D24" s="32">
        <v>4142.8383856</v>
      </c>
      <c r="E24" s="32">
        <v>7327.4149218089897</v>
      </c>
      <c r="F24" s="32">
        <v>3707.2043047289999</v>
      </c>
      <c r="G24" s="32">
        <v>133004.27395818799</v>
      </c>
      <c r="H24" s="32">
        <v>3272.1670149299998</v>
      </c>
      <c r="I24" s="32"/>
      <c r="J24" s="32"/>
      <c r="K24" s="32"/>
      <c r="L24" s="32"/>
      <c r="M24" s="32" t="s">
        <v>251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v>0</v>
      </c>
      <c r="BM24" s="32">
        <v>0</v>
      </c>
      <c r="BN24" s="32">
        <v>0</v>
      </c>
    </row>
    <row r="25" spans="1:66" x14ac:dyDescent="0.25">
      <c r="A25" s="26" t="s">
        <v>96</v>
      </c>
      <c r="B25" s="32">
        <v>29351.1227185399</v>
      </c>
      <c r="C25" s="32"/>
      <c r="D25" s="32">
        <v>55230.891560850003</v>
      </c>
      <c r="E25" s="32">
        <v>14060.2278222819</v>
      </c>
      <c r="F25" s="32">
        <v>12353.122353061901</v>
      </c>
      <c r="G25" s="32">
        <v>131630.19259035701</v>
      </c>
      <c r="H25" s="32">
        <v>4981.1796200999897</v>
      </c>
      <c r="I25" s="32"/>
      <c r="J25" s="32"/>
      <c r="K25" s="32"/>
      <c r="L25" s="32"/>
      <c r="M25" s="32" t="s">
        <v>252</v>
      </c>
      <c r="N25" s="32">
        <v>77.935548894700005</v>
      </c>
      <c r="O25" s="32">
        <v>0</v>
      </c>
      <c r="P25" s="32">
        <v>68.4560426906</v>
      </c>
      <c r="Q25" s="32">
        <v>138.545218253</v>
      </c>
      <c r="R25" s="32">
        <v>237.94186203699999</v>
      </c>
      <c r="S25" s="32">
        <v>29350.5259406</v>
      </c>
      <c r="T25" s="32">
        <v>120.552601837</v>
      </c>
      <c r="U25" s="32">
        <v>210.65115478600001</v>
      </c>
      <c r="V25" s="32">
        <v>66.180218732100002</v>
      </c>
      <c r="W25" s="32">
        <v>59.155707575400001</v>
      </c>
      <c r="X25" s="32">
        <v>0</v>
      </c>
      <c r="Y25" s="32">
        <v>0</v>
      </c>
      <c r="Z25" s="32">
        <v>74.082960485900003</v>
      </c>
      <c r="AA25" s="32">
        <v>13.2146199082</v>
      </c>
      <c r="AB25" s="32">
        <v>45.393178684399999</v>
      </c>
      <c r="AC25" s="32">
        <v>0</v>
      </c>
      <c r="AD25" s="32">
        <v>0</v>
      </c>
      <c r="AE25" s="32">
        <v>49705.455235599999</v>
      </c>
      <c r="AF25" s="32">
        <v>5522.8711692899997</v>
      </c>
      <c r="AG25" s="32">
        <v>55228.326404899999</v>
      </c>
      <c r="AH25" s="32">
        <v>12.6292608759</v>
      </c>
      <c r="AI25" s="32">
        <v>226.99745320299999</v>
      </c>
      <c r="AJ25" s="32">
        <v>107.841543831</v>
      </c>
      <c r="AK25" s="32">
        <v>3011.2935041999999</v>
      </c>
      <c r="AL25" s="32">
        <v>88.371561269400004</v>
      </c>
      <c r="AM25" s="32">
        <v>17.029754895899998</v>
      </c>
      <c r="AN25" s="32">
        <v>2747.86749224</v>
      </c>
      <c r="AO25" s="32">
        <v>57.776209033900003</v>
      </c>
      <c r="AP25" s="32">
        <v>30.523455612700001</v>
      </c>
      <c r="AQ25" s="32">
        <v>28.167149003199999</v>
      </c>
      <c r="AR25" s="32">
        <v>14112.193684</v>
      </c>
      <c r="AS25" s="32">
        <v>12352.9615209</v>
      </c>
      <c r="AT25" s="32">
        <v>1759.2321631</v>
      </c>
      <c r="AU25" s="32">
        <v>5765.0916004199998</v>
      </c>
      <c r="AV25" s="32">
        <v>1.5116928781900001</v>
      </c>
      <c r="AW25" s="32">
        <v>1.6223005994399999</v>
      </c>
      <c r="AX25" s="32">
        <v>4075.6655150900001</v>
      </c>
      <c r="AY25" s="32">
        <v>17.895465233199999</v>
      </c>
      <c r="AZ25" s="32">
        <v>1134.13598213</v>
      </c>
      <c r="BA25" s="32">
        <v>8.6305455888299996</v>
      </c>
      <c r="BB25" s="32">
        <v>168.232998106</v>
      </c>
      <c r="BC25" s="32">
        <v>2835.1261758099999</v>
      </c>
      <c r="BD25" s="32">
        <v>187.72063281800001</v>
      </c>
      <c r="BE25" s="32">
        <v>836.64325433299996</v>
      </c>
      <c r="BF25" s="32">
        <v>8.1954110324799991</v>
      </c>
      <c r="BG25" s="32">
        <v>131628.98736599999</v>
      </c>
      <c r="BH25" s="32">
        <v>288.60137322200001</v>
      </c>
      <c r="BI25" s="32">
        <v>22.743372326599999</v>
      </c>
      <c r="BJ25" s="32">
        <v>481.861962436</v>
      </c>
      <c r="BK25" s="32">
        <v>0</v>
      </c>
      <c r="BL25" s="32">
        <v>900.18884142100001</v>
      </c>
      <c r="BM25" s="32">
        <v>4981.1221944700001</v>
      </c>
      <c r="BN25" s="32">
        <v>378.763718299</v>
      </c>
    </row>
    <row r="26" spans="1:66" x14ac:dyDescent="0.25">
      <c r="A26" s="26" t="s">
        <v>97</v>
      </c>
      <c r="B26" s="32">
        <v>2214.3950453702901</v>
      </c>
      <c r="C26" s="32"/>
      <c r="D26" s="32">
        <v>2753.1092778329999</v>
      </c>
      <c r="E26" s="32">
        <v>1779.4484926063999</v>
      </c>
      <c r="F26" s="32">
        <v>1366.2769853585901</v>
      </c>
      <c r="G26" s="32">
        <v>4460.1552375982001</v>
      </c>
      <c r="H26" s="32">
        <v>19674.399274352199</v>
      </c>
      <c r="I26" s="32"/>
      <c r="J26" s="32"/>
      <c r="K26" s="32"/>
      <c r="L26" s="32"/>
      <c r="M26" s="32" t="s">
        <v>253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L26" s="32">
        <v>0</v>
      </c>
      <c r="BM26" s="32">
        <v>0</v>
      </c>
      <c r="BN26" s="32">
        <v>0</v>
      </c>
    </row>
    <row r="27" spans="1:66" x14ac:dyDescent="0.25">
      <c r="A27" s="26" t="s">
        <v>98</v>
      </c>
      <c r="B27" s="32">
        <v>2330.5798606225899</v>
      </c>
      <c r="C27" s="32"/>
      <c r="D27" s="32">
        <v>12562.858647743</v>
      </c>
      <c r="E27" s="32">
        <v>2515.0360370345902</v>
      </c>
      <c r="F27" s="32">
        <v>2012.1172875545899</v>
      </c>
      <c r="G27" s="32">
        <v>15402.7189908256</v>
      </c>
      <c r="H27" s="32">
        <v>23190.462692110301</v>
      </c>
      <c r="I27" s="32"/>
      <c r="J27" s="32"/>
      <c r="K27" s="32"/>
      <c r="L27" s="32"/>
      <c r="M27" s="32" t="s">
        <v>254</v>
      </c>
      <c r="N27" s="32">
        <v>35.997925008300001</v>
      </c>
      <c r="O27" s="32">
        <v>0</v>
      </c>
      <c r="P27" s="32">
        <v>1.73311027496</v>
      </c>
      <c r="Q27" s="32">
        <v>34.688076401799997</v>
      </c>
      <c r="R27" s="32">
        <v>19.838485145</v>
      </c>
      <c r="S27" s="32">
        <v>2159.6936148300001</v>
      </c>
      <c r="T27" s="32">
        <v>1.80533034817</v>
      </c>
      <c r="U27" s="32">
        <v>94.6991970216</v>
      </c>
      <c r="V27" s="32">
        <v>0.67612762818399996</v>
      </c>
      <c r="W27" s="32">
        <v>77.207010910700006</v>
      </c>
      <c r="X27" s="32">
        <v>0</v>
      </c>
      <c r="Y27" s="32">
        <v>0</v>
      </c>
      <c r="Z27" s="32">
        <v>91.432597175599994</v>
      </c>
      <c r="AA27" s="32">
        <v>0.63794775222400002</v>
      </c>
      <c r="AB27" s="32">
        <v>0.68164183018000002</v>
      </c>
      <c r="AC27" s="32">
        <v>0</v>
      </c>
      <c r="AD27" s="32">
        <v>0</v>
      </c>
      <c r="AE27" s="32">
        <v>10273.081594400001</v>
      </c>
      <c r="AF27" s="32">
        <v>1141.4550701999999</v>
      </c>
      <c r="AG27" s="32">
        <v>11414.5366646</v>
      </c>
      <c r="AH27" s="32">
        <v>0.18982662143199999</v>
      </c>
      <c r="AI27" s="32">
        <v>40.377551031899998</v>
      </c>
      <c r="AJ27" s="32">
        <v>55.787117452300002</v>
      </c>
      <c r="AK27" s="32">
        <v>1948.87027764</v>
      </c>
      <c r="AL27" s="32">
        <v>34.467402654399997</v>
      </c>
      <c r="AM27" s="32">
        <v>12.594484618399999</v>
      </c>
      <c r="AN27" s="32">
        <v>40.579562465199999</v>
      </c>
      <c r="AO27" s="32">
        <v>27.294949112899999</v>
      </c>
      <c r="AP27" s="32">
        <v>3.3307867385400001</v>
      </c>
      <c r="AQ27" s="32">
        <v>10.543769940000001</v>
      </c>
      <c r="AR27" s="32">
        <v>1476.6131041599999</v>
      </c>
      <c r="AS27" s="32">
        <v>1247.3228436300001</v>
      </c>
      <c r="AT27" s="32">
        <v>229.290260531</v>
      </c>
      <c r="AU27" s="32">
        <v>971.05765273899999</v>
      </c>
      <c r="AV27" s="32">
        <v>0.175186216373</v>
      </c>
      <c r="AW27" s="32">
        <v>0.32493374383399998</v>
      </c>
      <c r="AX27" s="32">
        <v>707.27763937899999</v>
      </c>
      <c r="AY27" s="32">
        <v>8.7543212700800002</v>
      </c>
      <c r="AZ27" s="32">
        <v>13.479140087199999</v>
      </c>
      <c r="BA27" s="32">
        <v>3.1497461928899999</v>
      </c>
      <c r="BB27" s="32">
        <v>1.31526664903</v>
      </c>
      <c r="BC27" s="32">
        <v>33.563880796100001</v>
      </c>
      <c r="BD27" s="32">
        <v>89.698285233999997</v>
      </c>
      <c r="BE27" s="32">
        <v>200.80648097900001</v>
      </c>
      <c r="BF27" s="32">
        <v>4.1799901401600001</v>
      </c>
      <c r="BG27" s="32">
        <v>6506.1253748899999</v>
      </c>
      <c r="BH27" s="32">
        <v>100.357137739</v>
      </c>
      <c r="BI27" s="32">
        <v>1.5371503197700001</v>
      </c>
      <c r="BJ27" s="32">
        <v>214.265319417</v>
      </c>
      <c r="BK27" s="32">
        <v>0</v>
      </c>
      <c r="BL27" s="32">
        <v>206.154354224</v>
      </c>
      <c r="BM27" s="32">
        <v>2295.0584936599998</v>
      </c>
      <c r="BN27" s="32">
        <v>135.06895091300001</v>
      </c>
    </row>
    <row r="28" spans="1:66" x14ac:dyDescent="0.25">
      <c r="A28" s="26" t="s">
        <v>99</v>
      </c>
      <c r="B28" s="32">
        <v>2433.4905272689998</v>
      </c>
      <c r="C28" s="32"/>
      <c r="D28" s="32">
        <v>13849.0527472499</v>
      </c>
      <c r="E28" s="32">
        <v>2981.43438499289</v>
      </c>
      <c r="F28" s="32">
        <v>2399.8131084008901</v>
      </c>
      <c r="G28" s="32">
        <v>60909.979754035798</v>
      </c>
      <c r="H28" s="32">
        <v>13873.899869549999</v>
      </c>
      <c r="I28" s="32"/>
      <c r="J28" s="32"/>
      <c r="K28" s="32"/>
      <c r="L28" s="32"/>
      <c r="M28" s="32" t="s">
        <v>255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</row>
    <row r="29" spans="1:66" x14ac:dyDescent="0.25">
      <c r="A29" s="26" t="s">
        <v>100</v>
      </c>
      <c r="B29" s="32">
        <v>2954.0618666700002</v>
      </c>
      <c r="C29" s="32"/>
      <c r="D29" s="32">
        <v>27722.247937159998</v>
      </c>
      <c r="E29" s="32">
        <v>16331.8934254579</v>
      </c>
      <c r="F29" s="32">
        <v>11781.373478758</v>
      </c>
      <c r="G29" s="32">
        <v>351174.04916799802</v>
      </c>
      <c r="H29" s="32">
        <v>5559.7959990290001</v>
      </c>
      <c r="I29" s="32"/>
      <c r="J29" s="32"/>
      <c r="K29" s="32"/>
      <c r="L29" s="32"/>
      <c r="M29" s="32" t="s">
        <v>256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</row>
    <row r="30" spans="1:66" x14ac:dyDescent="0.25">
      <c r="A30" s="26" t="s">
        <v>101</v>
      </c>
      <c r="B30" s="32">
        <v>12612.946683262</v>
      </c>
      <c r="C30" s="32"/>
      <c r="D30" s="32">
        <v>50602.647186640002</v>
      </c>
      <c r="E30" s="32">
        <v>20717.574557085802</v>
      </c>
      <c r="F30" s="32">
        <v>14039.770769385799</v>
      </c>
      <c r="G30" s="32">
        <v>352464.33149772597</v>
      </c>
      <c r="H30" s="32">
        <v>4944.4502369900001</v>
      </c>
      <c r="I30" s="32"/>
      <c r="J30" s="32"/>
      <c r="K30" s="32"/>
      <c r="L30" s="32"/>
      <c r="M30" s="32" t="s">
        <v>257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</row>
    <row r="31" spans="1:66" x14ac:dyDescent="0.25">
      <c r="A31" s="26" t="s">
        <v>102</v>
      </c>
      <c r="B31" s="32">
        <v>7353.5894102398897</v>
      </c>
      <c r="C31" s="32"/>
      <c r="D31" s="32">
        <v>8035.9588161128004</v>
      </c>
      <c r="E31" s="32">
        <v>10821.470030550099</v>
      </c>
      <c r="F31" s="32">
        <v>5750.2476972606701</v>
      </c>
      <c r="G31" s="32">
        <v>31443.2700632952</v>
      </c>
      <c r="H31" s="32">
        <v>17259.390555673101</v>
      </c>
      <c r="I31" s="32"/>
      <c r="J31" s="32"/>
      <c r="K31" s="32"/>
      <c r="L31" s="32"/>
      <c r="M31" s="32" t="s">
        <v>258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</row>
    <row r="32" spans="1:66" x14ac:dyDescent="0.25">
      <c r="A32" s="26" t="s">
        <v>103</v>
      </c>
      <c r="B32" s="32">
        <v>15898.6459568954</v>
      </c>
      <c r="C32" s="32"/>
      <c r="D32" s="32">
        <v>47103.821848643202</v>
      </c>
      <c r="E32" s="32">
        <v>6090.2112067319904</v>
      </c>
      <c r="F32" s="32">
        <v>4946.2849389494904</v>
      </c>
      <c r="G32" s="32">
        <v>21207.330008966699</v>
      </c>
      <c r="H32" s="32">
        <v>25703.253699189201</v>
      </c>
      <c r="I32" s="32"/>
      <c r="J32" s="32"/>
      <c r="K32" s="32"/>
      <c r="L32" s="32"/>
      <c r="M32" s="32" t="s">
        <v>259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</row>
    <row r="33" spans="1:66" x14ac:dyDescent="0.25">
      <c r="A33" s="26" t="s">
        <v>104</v>
      </c>
      <c r="B33" s="32">
        <v>2501.4860235800002</v>
      </c>
      <c r="C33" s="32"/>
      <c r="D33" s="32">
        <v>23186.852994799901</v>
      </c>
      <c r="E33" s="32">
        <v>10957.371193839899</v>
      </c>
      <c r="F33" s="32">
        <v>6311.9773631499902</v>
      </c>
      <c r="G33" s="32">
        <v>47776.650327449897</v>
      </c>
      <c r="H33" s="32">
        <v>4366.6740494400001</v>
      </c>
      <c r="I33" s="32"/>
      <c r="J33" s="32"/>
      <c r="K33" s="32"/>
      <c r="L33" s="32"/>
      <c r="M33" s="32" t="s">
        <v>260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>
        <v>0</v>
      </c>
      <c r="BF33" s="32">
        <v>0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0</v>
      </c>
      <c r="BM33" s="32">
        <v>0</v>
      </c>
      <c r="BN33" s="32">
        <v>0</v>
      </c>
    </row>
    <row r="34" spans="1:66" x14ac:dyDescent="0.25">
      <c r="A34" s="26" t="s">
        <v>105</v>
      </c>
      <c r="B34" s="32">
        <v>2051.4895087999898</v>
      </c>
      <c r="C34" s="32"/>
      <c r="D34" s="32">
        <v>4625.5743133200003</v>
      </c>
      <c r="E34" s="32">
        <v>6365.5776586550001</v>
      </c>
      <c r="F34" s="32">
        <v>3144.9219507550001</v>
      </c>
      <c r="G34" s="32">
        <v>21263.800017587899</v>
      </c>
      <c r="H34" s="32">
        <v>6317.0412551949903</v>
      </c>
      <c r="I34" s="32"/>
      <c r="J34" s="32"/>
      <c r="K34" s="32"/>
      <c r="L34" s="32"/>
      <c r="M34" s="32" t="s">
        <v>261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</row>
    <row r="35" spans="1:66" x14ac:dyDescent="0.25">
      <c r="A35" s="26" t="s">
        <v>106</v>
      </c>
      <c r="B35" s="32">
        <v>2043.6080015</v>
      </c>
      <c r="C35" s="32"/>
      <c r="D35" s="32">
        <v>1014.931107</v>
      </c>
      <c r="E35" s="32">
        <v>3481.9149827000001</v>
      </c>
      <c r="F35" s="32">
        <v>1138.5992825799899</v>
      </c>
      <c r="G35" s="32">
        <v>2235.9613300000001</v>
      </c>
      <c r="H35" s="32">
        <v>1450.89522099999</v>
      </c>
      <c r="I35" s="32"/>
      <c r="J35" s="32"/>
      <c r="K35" s="32"/>
      <c r="L35" s="32"/>
      <c r="M35" s="32" t="s">
        <v>262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L35" s="32">
        <v>0</v>
      </c>
      <c r="BM35" s="32">
        <v>0</v>
      </c>
      <c r="BN35" s="32">
        <v>0</v>
      </c>
    </row>
    <row r="36" spans="1:66" x14ac:dyDescent="0.25">
      <c r="A36" s="26" t="s">
        <v>107</v>
      </c>
      <c r="B36" s="32">
        <v>41461.279274410001</v>
      </c>
      <c r="C36" s="32"/>
      <c r="D36" s="32">
        <v>62540.979877106598</v>
      </c>
      <c r="E36" s="32">
        <v>24662.387825959901</v>
      </c>
      <c r="F36" s="32">
        <v>22628.266544759899</v>
      </c>
      <c r="G36" s="32">
        <v>248872.11748106999</v>
      </c>
      <c r="H36" s="32">
        <v>33862.661904209897</v>
      </c>
      <c r="I36" s="32"/>
      <c r="J36" s="32"/>
      <c r="K36" s="32"/>
      <c r="L36" s="32"/>
      <c r="M36" s="32" t="s">
        <v>263</v>
      </c>
      <c r="N36" s="32">
        <v>106.40931007</v>
      </c>
      <c r="O36" s="32">
        <v>0</v>
      </c>
      <c r="P36" s="32">
        <v>79.800067232499998</v>
      </c>
      <c r="Q36" s="32">
        <v>320.457433847</v>
      </c>
      <c r="R36" s="32">
        <v>5204.0110390700002</v>
      </c>
      <c r="S36" s="32">
        <v>41460.510947000002</v>
      </c>
      <c r="T36" s="32">
        <v>130.83925209399999</v>
      </c>
      <c r="U36" s="32">
        <v>153.44621481600001</v>
      </c>
      <c r="V36" s="32">
        <v>110.479949699</v>
      </c>
      <c r="W36" s="32">
        <v>16636.6771395</v>
      </c>
      <c r="X36" s="32">
        <v>0</v>
      </c>
      <c r="Y36" s="32">
        <v>0</v>
      </c>
      <c r="Z36" s="32">
        <v>148.33065859999999</v>
      </c>
      <c r="AA36" s="32">
        <v>13.5962277864</v>
      </c>
      <c r="AB36" s="32">
        <v>45.508792442599997</v>
      </c>
      <c r="AC36" s="32">
        <v>0</v>
      </c>
      <c r="AD36" s="32">
        <v>0</v>
      </c>
      <c r="AE36" s="32">
        <v>56283.878586300001</v>
      </c>
      <c r="AF36" s="32">
        <v>6253.7725295099999</v>
      </c>
      <c r="AG36" s="32">
        <v>62537.651115799999</v>
      </c>
      <c r="AH36" s="32">
        <v>12.652676872500001</v>
      </c>
      <c r="AI36" s="32">
        <v>457.32506250699998</v>
      </c>
      <c r="AJ36" s="32">
        <v>711.79858899199996</v>
      </c>
      <c r="AK36" s="32">
        <v>24124.364165499999</v>
      </c>
      <c r="AL36" s="32">
        <v>462.680360345</v>
      </c>
      <c r="AM36" s="32">
        <v>87.141039821000007</v>
      </c>
      <c r="AN36" s="32">
        <v>624.16378616300005</v>
      </c>
      <c r="AO36" s="32">
        <v>332.54774235100001</v>
      </c>
      <c r="AP36" s="32">
        <v>147.42541625499999</v>
      </c>
      <c r="AQ36" s="32">
        <v>130.709291592</v>
      </c>
      <c r="AR36" s="32">
        <v>24662.928894500001</v>
      </c>
      <c r="AS36" s="32">
        <v>22627.1908521</v>
      </c>
      <c r="AT36" s="32">
        <v>2035.7380424099999</v>
      </c>
      <c r="AU36" s="32">
        <v>17826.643319899998</v>
      </c>
      <c r="AV36" s="32">
        <v>1.70974733379</v>
      </c>
      <c r="AW36" s="32">
        <v>4.5239479742300004</v>
      </c>
      <c r="AX36" s="32">
        <v>13568.5222106</v>
      </c>
      <c r="AY36" s="32">
        <v>94.510092428799993</v>
      </c>
      <c r="AZ36" s="32">
        <v>546.84472483599995</v>
      </c>
      <c r="BA36" s="32">
        <v>37.464654397899999</v>
      </c>
      <c r="BB36" s="32">
        <v>37.169430107399997</v>
      </c>
      <c r="BC36" s="32">
        <v>1366.37613541</v>
      </c>
      <c r="BD36" s="32">
        <v>1055.83493645</v>
      </c>
      <c r="BE36" s="32">
        <v>2772.8381804700002</v>
      </c>
      <c r="BF36" s="32">
        <v>644.95460929000001</v>
      </c>
      <c r="BG36" s="32">
        <v>248858.243265</v>
      </c>
      <c r="BH36" s="32">
        <v>3933.0823690699999</v>
      </c>
      <c r="BI36" s="32">
        <v>40.916770370899997</v>
      </c>
      <c r="BJ36" s="32">
        <v>1493.44826085</v>
      </c>
      <c r="BK36" s="32">
        <v>0</v>
      </c>
      <c r="BL36" s="32">
        <v>1528.3542377399999</v>
      </c>
      <c r="BM36" s="32">
        <v>33862.627805299999</v>
      </c>
      <c r="BN36" s="32">
        <v>945.45408603800001</v>
      </c>
    </row>
    <row r="37" spans="1:66" x14ac:dyDescent="0.25">
      <c r="A37" s="26" t="s">
        <v>108</v>
      </c>
      <c r="B37" s="32">
        <v>2984.376787791</v>
      </c>
      <c r="C37" s="32"/>
      <c r="D37" s="32">
        <v>9280.8036799439906</v>
      </c>
      <c r="E37" s="32">
        <v>9954.5618804561891</v>
      </c>
      <c r="F37" s="32">
        <v>5343.3218237364999</v>
      </c>
      <c r="G37" s="32">
        <v>89290.797580491999</v>
      </c>
      <c r="H37" s="32">
        <v>9557.4030956099996</v>
      </c>
      <c r="I37" s="32"/>
      <c r="J37" s="32"/>
      <c r="K37" s="32"/>
      <c r="L37" s="32"/>
      <c r="M37" s="32" t="s">
        <v>264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32">
        <v>0</v>
      </c>
      <c r="BG37" s="32">
        <v>0</v>
      </c>
      <c r="BH37" s="32">
        <v>0</v>
      </c>
      <c r="BI37" s="32">
        <v>0</v>
      </c>
      <c r="BJ37" s="32">
        <v>0</v>
      </c>
      <c r="BK37" s="32">
        <v>0</v>
      </c>
      <c r="BL37" s="32">
        <v>0</v>
      </c>
      <c r="BM37" s="32">
        <v>0</v>
      </c>
      <c r="BN37" s="32">
        <v>0</v>
      </c>
    </row>
    <row r="38" spans="1:66" x14ac:dyDescent="0.25">
      <c r="A38" s="26" t="s">
        <v>109</v>
      </c>
      <c r="B38" s="32">
        <v>2443.2392342610001</v>
      </c>
      <c r="C38" s="32"/>
      <c r="D38" s="32">
        <v>5859.9149197004999</v>
      </c>
      <c r="E38" s="32">
        <v>13751.579769008</v>
      </c>
      <c r="F38" s="32">
        <v>10939.091494148999</v>
      </c>
      <c r="G38" s="32">
        <v>15008.7103208018</v>
      </c>
      <c r="H38" s="32">
        <v>9179.6766664799907</v>
      </c>
      <c r="I38" s="32"/>
      <c r="J38" s="32"/>
      <c r="K38" s="32"/>
      <c r="L38" s="32"/>
      <c r="M38" s="32" t="s">
        <v>265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</row>
    <row r="39" spans="1:66" x14ac:dyDescent="0.25">
      <c r="A39" s="26" t="s">
        <v>110</v>
      </c>
      <c r="B39" s="32">
        <v>1911.247466671</v>
      </c>
      <c r="C39" s="32"/>
      <c r="D39" s="32">
        <v>5507.7480413569901</v>
      </c>
      <c r="E39" s="32">
        <v>3815.2265097189902</v>
      </c>
      <c r="F39" s="32">
        <v>2885.0367295409901</v>
      </c>
      <c r="G39" s="32">
        <v>5250.1837272706198</v>
      </c>
      <c r="H39" s="32">
        <v>2551.0122757190002</v>
      </c>
      <c r="I39" s="32"/>
      <c r="J39" s="32"/>
      <c r="K39" s="32"/>
      <c r="L39" s="32"/>
      <c r="M39" s="32" t="s">
        <v>266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>
        <v>0</v>
      </c>
      <c r="BF39" s="32">
        <v>0</v>
      </c>
      <c r="BG39" s="32">
        <v>0</v>
      </c>
      <c r="BH39" s="32">
        <v>0</v>
      </c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</row>
    <row r="40" spans="1:66" x14ac:dyDescent="0.25">
      <c r="A40" s="26" t="s">
        <v>111</v>
      </c>
      <c r="B40" s="32">
        <v>1585.2780620000001</v>
      </c>
      <c r="C40" s="32"/>
      <c r="D40" s="32">
        <v>7905.0820399999902</v>
      </c>
      <c r="E40" s="32">
        <v>2064.5298539999999</v>
      </c>
      <c r="F40" s="32">
        <v>1253.294854</v>
      </c>
      <c r="G40" s="32">
        <v>3223.29045</v>
      </c>
      <c r="H40" s="32">
        <v>2320.0786389999998</v>
      </c>
      <c r="I40" s="32"/>
      <c r="J40" s="32"/>
      <c r="K40" s="32"/>
      <c r="L40" s="32"/>
      <c r="M40" s="32" t="s">
        <v>267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>
        <v>0</v>
      </c>
      <c r="BF40" s="32">
        <v>0</v>
      </c>
      <c r="BG40" s="32">
        <v>0</v>
      </c>
      <c r="BH40" s="32">
        <v>0</v>
      </c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</row>
    <row r="41" spans="1:66" x14ac:dyDescent="0.25">
      <c r="A41" s="26" t="s">
        <v>112</v>
      </c>
      <c r="B41" s="32">
        <v>4724.558455931</v>
      </c>
      <c r="C41" s="32"/>
      <c r="D41" s="32">
        <v>8293.1506868600009</v>
      </c>
      <c r="E41" s="32">
        <v>11342.969109490001</v>
      </c>
      <c r="F41" s="32">
        <v>6518.9246211299997</v>
      </c>
      <c r="G41" s="32">
        <v>48598.875815345898</v>
      </c>
      <c r="H41" s="32">
        <v>3515.6344763699999</v>
      </c>
      <c r="I41" s="32"/>
      <c r="J41" s="32"/>
      <c r="K41" s="32"/>
      <c r="L41" s="32"/>
      <c r="M41" s="32" t="s">
        <v>268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</row>
    <row r="42" spans="1:66" x14ac:dyDescent="0.25">
      <c r="A42" s="26" t="s">
        <v>113</v>
      </c>
      <c r="B42" s="32">
        <v>2306.127231383</v>
      </c>
      <c r="C42" s="32"/>
      <c r="D42" s="32">
        <v>5179.6948656599898</v>
      </c>
      <c r="E42" s="32">
        <v>6391.2487875419902</v>
      </c>
      <c r="F42" s="32">
        <v>3272.9157803619901</v>
      </c>
      <c r="G42" s="32">
        <v>48586.182814496402</v>
      </c>
      <c r="H42" s="32">
        <v>2121.2837997060001</v>
      </c>
      <c r="I42" s="32"/>
      <c r="J42" s="32"/>
      <c r="K42" s="32"/>
      <c r="L42" s="32"/>
      <c r="M42" s="32" t="s">
        <v>269</v>
      </c>
      <c r="N42" s="32">
        <v>10.017369024000001</v>
      </c>
      <c r="O42" s="32">
        <v>0</v>
      </c>
      <c r="P42" s="32">
        <v>0.80432984286599996</v>
      </c>
      <c r="Q42" s="32">
        <v>108.421117365</v>
      </c>
      <c r="R42" s="32">
        <v>215.986155653</v>
      </c>
      <c r="S42" s="32">
        <v>840.31526941000004</v>
      </c>
      <c r="T42" s="32">
        <v>107.308409681</v>
      </c>
      <c r="U42" s="32">
        <v>29.054973263600001</v>
      </c>
      <c r="V42" s="32">
        <v>90.081796803499998</v>
      </c>
      <c r="W42" s="32">
        <v>17.281814378499998</v>
      </c>
      <c r="X42" s="32">
        <v>0</v>
      </c>
      <c r="Y42" s="32">
        <v>0</v>
      </c>
      <c r="Z42" s="32">
        <v>24.994897909399999</v>
      </c>
      <c r="AA42" s="32">
        <v>0.220814691959</v>
      </c>
      <c r="AB42" s="32">
        <v>0.35019593136999999</v>
      </c>
      <c r="AC42" s="32">
        <v>0</v>
      </c>
      <c r="AD42" s="32">
        <v>0</v>
      </c>
      <c r="AE42" s="32">
        <v>1677.87772137</v>
      </c>
      <c r="AF42" s="32">
        <v>186.43119381899999</v>
      </c>
      <c r="AG42" s="32">
        <v>1864.30891518</v>
      </c>
      <c r="AH42" s="32">
        <v>9.7524977595499995E-2</v>
      </c>
      <c r="AI42" s="32">
        <v>15.3937318977</v>
      </c>
      <c r="AJ42" s="32">
        <v>0.84281897187499999</v>
      </c>
      <c r="AK42" s="32">
        <v>502.68900939600002</v>
      </c>
      <c r="AL42" s="32">
        <v>5.51753921251</v>
      </c>
      <c r="AM42" s="32">
        <v>3.6231260812800001</v>
      </c>
      <c r="AN42" s="32">
        <v>19.6119464344</v>
      </c>
      <c r="AO42" s="32">
        <v>0.66030133332800001</v>
      </c>
      <c r="AP42" s="32">
        <v>1.25834012026</v>
      </c>
      <c r="AQ42" s="32">
        <v>38.5780211493</v>
      </c>
      <c r="AR42" s="32">
        <v>2024.11143548</v>
      </c>
      <c r="AS42" s="32">
        <v>1128.1119092500001</v>
      </c>
      <c r="AT42" s="32">
        <v>895.99952622700005</v>
      </c>
      <c r="AU42" s="32">
        <v>751.80918930500002</v>
      </c>
      <c r="AV42" s="32">
        <v>1.38460379085</v>
      </c>
      <c r="AW42" s="32">
        <v>7.5378306519599994E-2</v>
      </c>
      <c r="AX42" s="32">
        <v>553.87868932499998</v>
      </c>
      <c r="AY42" s="32">
        <v>0.80026000044099999</v>
      </c>
      <c r="AZ42" s="32">
        <v>64.403296517800001</v>
      </c>
      <c r="BA42" s="32">
        <v>0.351581803601</v>
      </c>
      <c r="BB42" s="32">
        <v>0.113670089342</v>
      </c>
      <c r="BC42" s="32">
        <v>161.052421415</v>
      </c>
      <c r="BD42" s="32">
        <v>80.178499119799994</v>
      </c>
      <c r="BE42" s="32">
        <v>195.52468200499999</v>
      </c>
      <c r="BF42" s="32">
        <v>0.25700470521399998</v>
      </c>
      <c r="BG42" s="32">
        <v>17721.404009599999</v>
      </c>
      <c r="BH42" s="32">
        <v>159.10498255600001</v>
      </c>
      <c r="BI42" s="32">
        <v>0.64439534357399997</v>
      </c>
      <c r="BJ42" s="32">
        <v>38.853524973799999</v>
      </c>
      <c r="BK42" s="32">
        <v>0</v>
      </c>
      <c r="BL42" s="32">
        <v>200.49543198800001</v>
      </c>
      <c r="BM42" s="32">
        <v>821.37347297500003</v>
      </c>
      <c r="BN42" s="32">
        <v>16.392086266300002</v>
      </c>
    </row>
    <row r="43" spans="1:66" x14ac:dyDescent="0.25">
      <c r="A43" s="26" t="s">
        <v>114</v>
      </c>
      <c r="B43" s="32">
        <v>4211.8214421995999</v>
      </c>
      <c r="C43" s="32"/>
      <c r="D43" s="32">
        <v>11752.435578799899</v>
      </c>
      <c r="E43" s="32">
        <v>42066.887566479898</v>
      </c>
      <c r="F43" s="32">
        <v>14812.848183259999</v>
      </c>
      <c r="G43" s="32">
        <v>96078.915625597903</v>
      </c>
      <c r="H43" s="32">
        <v>2363.4100803400001</v>
      </c>
      <c r="I43" s="32"/>
      <c r="J43" s="32"/>
      <c r="K43" s="32"/>
      <c r="L43" s="32"/>
      <c r="M43" s="32" t="s">
        <v>270</v>
      </c>
      <c r="N43" s="32">
        <v>47.256362866899998</v>
      </c>
      <c r="O43" s="32">
        <v>0</v>
      </c>
      <c r="P43" s="32">
        <v>28.50612915</v>
      </c>
      <c r="Q43" s="32">
        <v>48.882460727800002</v>
      </c>
      <c r="R43" s="32">
        <v>98.3917147202</v>
      </c>
      <c r="S43" s="32">
        <v>4211.7958356400004</v>
      </c>
      <c r="T43" s="32">
        <v>49.6677603117</v>
      </c>
      <c r="U43" s="32">
        <v>29.371536186699998</v>
      </c>
      <c r="V43" s="32">
        <v>18.601200841600001</v>
      </c>
      <c r="W43" s="32">
        <v>30.6425490295</v>
      </c>
      <c r="X43" s="32">
        <v>0</v>
      </c>
      <c r="Y43" s="32">
        <v>0</v>
      </c>
      <c r="Z43" s="32">
        <v>69.580480304800005</v>
      </c>
      <c r="AA43" s="32">
        <v>5.6538795771699997</v>
      </c>
      <c r="AB43" s="32">
        <v>18.7528442023</v>
      </c>
      <c r="AC43" s="32">
        <v>0</v>
      </c>
      <c r="AD43" s="32">
        <v>0</v>
      </c>
      <c r="AE43" s="32">
        <v>10577.0110539</v>
      </c>
      <c r="AF43" s="32">
        <v>1175.22646014</v>
      </c>
      <c r="AG43" s="32">
        <v>11752.237514099999</v>
      </c>
      <c r="AH43" s="32">
        <v>5.2223491195099996</v>
      </c>
      <c r="AI43" s="32">
        <v>86.644250534500003</v>
      </c>
      <c r="AJ43" s="32">
        <v>958.07177966500001</v>
      </c>
      <c r="AK43" s="32">
        <v>1678.5472611099999</v>
      </c>
      <c r="AL43" s="32">
        <v>407.48215750399999</v>
      </c>
      <c r="AM43" s="32">
        <v>55.684023904699998</v>
      </c>
      <c r="AN43" s="32">
        <v>140.29081338399999</v>
      </c>
      <c r="AO43" s="32">
        <v>374.27225670600001</v>
      </c>
      <c r="AP43" s="32">
        <v>51.367949975599998</v>
      </c>
      <c r="AQ43" s="32">
        <v>215.00415050399999</v>
      </c>
      <c r="AR43" s="32">
        <v>42069.196722499997</v>
      </c>
      <c r="AS43" s="32">
        <v>14812.827081900001</v>
      </c>
      <c r="AT43" s="32">
        <v>27256.369640600002</v>
      </c>
      <c r="AU43" s="32">
        <v>13934.1313813</v>
      </c>
      <c r="AV43" s="32">
        <v>42.106532782199999</v>
      </c>
      <c r="AW43" s="32">
        <v>14.6059008352</v>
      </c>
      <c r="AX43" s="32">
        <v>9430.7712147500006</v>
      </c>
      <c r="AY43" s="32">
        <v>69.666941578600003</v>
      </c>
      <c r="AZ43" s="32">
        <v>83.533235803099998</v>
      </c>
      <c r="BA43" s="32">
        <v>27.318766624199998</v>
      </c>
      <c r="BB43" s="32">
        <v>45.730416650999999</v>
      </c>
      <c r="BC43" s="32">
        <v>208.54047619799999</v>
      </c>
      <c r="BD43" s="32">
        <v>2167.05692301</v>
      </c>
      <c r="BE43" s="32">
        <v>484.133994384</v>
      </c>
      <c r="BF43" s="32">
        <v>37.189201340399997</v>
      </c>
      <c r="BG43" s="32">
        <v>96075.938317299995</v>
      </c>
      <c r="BH43" s="32">
        <v>879.25085577899995</v>
      </c>
      <c r="BI43" s="32">
        <v>9.9046185231399999</v>
      </c>
      <c r="BJ43" s="32">
        <v>182.53798294000001</v>
      </c>
      <c r="BK43" s="32">
        <v>0</v>
      </c>
      <c r="BL43" s="32">
        <v>304.16003131100001</v>
      </c>
      <c r="BM43" s="32">
        <v>2363.4069926400002</v>
      </c>
      <c r="BN43" s="32">
        <v>108.460223386</v>
      </c>
    </row>
    <row r="44" spans="1:66" x14ac:dyDescent="0.25">
      <c r="A44" s="26" t="s">
        <v>115</v>
      </c>
      <c r="B44" s="32">
        <v>33765.354861375999</v>
      </c>
      <c r="C44" s="32"/>
      <c r="D44" s="32">
        <v>13291.4825638</v>
      </c>
      <c r="E44" s="32">
        <v>27123.318647209901</v>
      </c>
      <c r="F44" s="32">
        <v>14830.88169122</v>
      </c>
      <c r="G44" s="32">
        <v>212564.242067413</v>
      </c>
      <c r="H44" s="32">
        <v>32053.967051379899</v>
      </c>
      <c r="I44" s="32"/>
      <c r="J44" s="32"/>
      <c r="K44" s="32"/>
      <c r="L44" s="32"/>
      <c r="M44" s="32" t="s">
        <v>271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  <c r="BL44" s="32">
        <v>0</v>
      </c>
      <c r="BM44" s="32">
        <v>0</v>
      </c>
      <c r="BN44" s="32">
        <v>0</v>
      </c>
    </row>
    <row r="45" spans="1:66" x14ac:dyDescent="0.25">
      <c r="A45" s="26" t="s">
        <v>116</v>
      </c>
      <c r="B45" s="32">
        <v>16801.506919519899</v>
      </c>
      <c r="C45" s="32"/>
      <c r="D45" s="32">
        <v>16022.520432031901</v>
      </c>
      <c r="E45" s="32">
        <v>8699.3090972719892</v>
      </c>
      <c r="F45" s="32">
        <v>5444.646421982</v>
      </c>
      <c r="G45" s="32">
        <v>106820.071455653</v>
      </c>
      <c r="H45" s="32">
        <v>39244.261964796999</v>
      </c>
      <c r="I45" s="32"/>
      <c r="J45" s="32"/>
      <c r="K45" s="32"/>
      <c r="L45" s="32"/>
      <c r="M45" s="32" t="s">
        <v>272</v>
      </c>
      <c r="N45" s="32">
        <v>21.0502978158</v>
      </c>
      <c r="O45" s="32">
        <v>0</v>
      </c>
      <c r="P45" s="32">
        <v>20.444991240299998</v>
      </c>
      <c r="Q45" s="32">
        <v>32.616696893499999</v>
      </c>
      <c r="R45" s="32">
        <v>71.394445957499997</v>
      </c>
      <c r="S45" s="32">
        <v>1906.61062496</v>
      </c>
      <c r="T45" s="32">
        <v>36.603605619299998</v>
      </c>
      <c r="U45" s="32">
        <v>29.733746786000001</v>
      </c>
      <c r="V45" s="32">
        <v>13.497364363399999</v>
      </c>
      <c r="W45" s="32">
        <v>16.7897854946</v>
      </c>
      <c r="X45" s="32">
        <v>0</v>
      </c>
      <c r="Y45" s="32">
        <v>0</v>
      </c>
      <c r="Z45" s="32">
        <v>16.153332831</v>
      </c>
      <c r="AA45" s="32">
        <v>3.9355871553799999</v>
      </c>
      <c r="AB45" s="32">
        <v>13.6073322905</v>
      </c>
      <c r="AC45" s="32">
        <v>0</v>
      </c>
      <c r="AD45" s="32">
        <v>0</v>
      </c>
      <c r="AE45" s="32">
        <v>5442.0164424000004</v>
      </c>
      <c r="AF45" s="32">
        <v>604.66957432100003</v>
      </c>
      <c r="AG45" s="32">
        <v>6046.6860167200002</v>
      </c>
      <c r="AH45" s="32">
        <v>3.78939394479</v>
      </c>
      <c r="AI45" s="32">
        <v>59.548365842800003</v>
      </c>
      <c r="AJ45" s="32">
        <v>22.626855498099999</v>
      </c>
      <c r="AK45" s="32">
        <v>629.7561786</v>
      </c>
      <c r="AL45" s="32">
        <v>15.585735875299999</v>
      </c>
      <c r="AM45" s="32">
        <v>0.334032038669</v>
      </c>
      <c r="AN45" s="32">
        <v>27.845208794200001</v>
      </c>
      <c r="AO45" s="32">
        <v>13.232719020899999</v>
      </c>
      <c r="AP45" s="32">
        <v>24.302953259799999</v>
      </c>
      <c r="AQ45" s="32">
        <v>2.66206193885</v>
      </c>
      <c r="AR45" s="32">
        <v>2055.7945951500001</v>
      </c>
      <c r="AS45" s="32">
        <v>1620.90031808</v>
      </c>
      <c r="AT45" s="32">
        <v>434.89427707700003</v>
      </c>
      <c r="AU45" s="32">
        <v>1327.7237737600001</v>
      </c>
      <c r="AV45" s="32">
        <v>0.27281066871699999</v>
      </c>
      <c r="AW45" s="32">
        <v>0.25861825922999998</v>
      </c>
      <c r="AX45" s="32">
        <v>1157.5417124400001</v>
      </c>
      <c r="AY45" s="32">
        <v>6.5303973279999998E-3</v>
      </c>
      <c r="AZ45" s="32">
        <v>45.172831947200002</v>
      </c>
      <c r="BA45" s="32">
        <v>1.2470267310400001</v>
      </c>
      <c r="BB45" s="32">
        <v>4.0165195246799996</v>
      </c>
      <c r="BC45" s="32">
        <v>112.96535524700001</v>
      </c>
      <c r="BD45" s="32">
        <v>34.236386293899997</v>
      </c>
      <c r="BE45" s="32">
        <v>148.349460749</v>
      </c>
      <c r="BF45" s="32">
        <v>10.2425439712</v>
      </c>
      <c r="BG45" s="32">
        <v>7382.6382438000001</v>
      </c>
      <c r="BH45" s="32">
        <v>127.046602181</v>
      </c>
      <c r="BI45" s="32">
        <v>6.7821214419600002</v>
      </c>
      <c r="BJ45" s="32">
        <v>88.672394211300002</v>
      </c>
      <c r="BK45" s="32">
        <v>0</v>
      </c>
      <c r="BL45" s="32">
        <v>211.89853356500001</v>
      </c>
      <c r="BM45" s="32">
        <v>1136.20060865</v>
      </c>
      <c r="BN45" s="32">
        <v>95.582739868900006</v>
      </c>
    </row>
    <row r="46" spans="1:66" x14ac:dyDescent="0.25">
      <c r="A46" s="26" t="s">
        <v>117</v>
      </c>
      <c r="B46" s="32">
        <v>185.65126641000001</v>
      </c>
      <c r="C46" s="32"/>
      <c r="D46" s="32">
        <v>857.12420065000003</v>
      </c>
      <c r="E46" s="32">
        <v>456.20255090000001</v>
      </c>
      <c r="F46" s="32">
        <v>263.92641086999902</v>
      </c>
      <c r="G46" s="32">
        <v>5002.6613143619998</v>
      </c>
      <c r="H46" s="32">
        <v>918.62222799999995</v>
      </c>
      <c r="I46" s="32"/>
      <c r="J46" s="32"/>
      <c r="K46" s="32"/>
      <c r="L46" s="32"/>
      <c r="M46" s="32" t="s">
        <v>273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>
        <v>0</v>
      </c>
      <c r="BF46" s="32">
        <v>0</v>
      </c>
      <c r="BG46" s="32">
        <v>0</v>
      </c>
      <c r="BH46" s="32">
        <v>0</v>
      </c>
      <c r="BI46" s="32">
        <v>0</v>
      </c>
      <c r="BJ46" s="32">
        <v>0</v>
      </c>
      <c r="BK46" s="32">
        <v>0</v>
      </c>
      <c r="BL46" s="32">
        <v>0</v>
      </c>
      <c r="BM46" s="32">
        <v>0</v>
      </c>
      <c r="BN46" s="32">
        <v>0</v>
      </c>
    </row>
    <row r="47" spans="1:66" x14ac:dyDescent="0.25">
      <c r="A47" s="26" t="s">
        <v>118</v>
      </c>
      <c r="B47" s="32">
        <v>36283.958014882897</v>
      </c>
      <c r="C47" s="32"/>
      <c r="D47" s="32">
        <v>58509.473911911002</v>
      </c>
      <c r="E47" s="32">
        <v>115499.334120589</v>
      </c>
      <c r="F47" s="32">
        <v>73452.6818536231</v>
      </c>
      <c r="G47" s="32">
        <v>235102.364533404</v>
      </c>
      <c r="H47" s="32">
        <v>65775.908888836901</v>
      </c>
      <c r="I47" s="32"/>
      <c r="J47" s="32"/>
      <c r="K47" s="32"/>
      <c r="L47" s="32"/>
      <c r="M47" s="32" t="s">
        <v>274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</row>
    <row r="48" spans="1:66" x14ac:dyDescent="0.25">
      <c r="A48" s="26" t="s">
        <v>119</v>
      </c>
      <c r="B48" s="32">
        <v>208.07229998999901</v>
      </c>
      <c r="C48" s="32"/>
      <c r="D48" s="32">
        <v>2133.9313009099901</v>
      </c>
      <c r="E48" s="32">
        <v>1647.42901886</v>
      </c>
      <c r="F48" s="32">
        <v>1397.4354808389901</v>
      </c>
      <c r="G48" s="32">
        <v>11783.321111593399</v>
      </c>
      <c r="H48" s="32">
        <v>2414.4581692900001</v>
      </c>
      <c r="I48" s="32"/>
      <c r="J48" s="32"/>
      <c r="K48" s="32"/>
      <c r="L48" s="32"/>
      <c r="M48" s="32" t="s">
        <v>275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</v>
      </c>
      <c r="BF48" s="32">
        <v>0</v>
      </c>
      <c r="BG48" s="32">
        <v>0</v>
      </c>
      <c r="BH48" s="32">
        <v>0</v>
      </c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</row>
    <row r="49" spans="1:66" x14ac:dyDescent="0.25">
      <c r="A49" s="26" t="s">
        <v>120</v>
      </c>
      <c r="B49" s="32">
        <v>120.43850136</v>
      </c>
      <c r="C49" s="32"/>
      <c r="D49" s="32">
        <v>970.62921674999905</v>
      </c>
      <c r="E49" s="32">
        <v>761.82945500000005</v>
      </c>
      <c r="F49" s="32">
        <v>428.04942899999998</v>
      </c>
      <c r="G49" s="32">
        <v>29.37659901</v>
      </c>
      <c r="H49" s="32">
        <v>68.028855266999997</v>
      </c>
      <c r="I49" s="32"/>
      <c r="J49" s="32"/>
      <c r="K49" s="32"/>
      <c r="L49" s="32"/>
      <c r="M49" s="32" t="s">
        <v>276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>
        <v>0</v>
      </c>
      <c r="BE49" s="32">
        <v>0</v>
      </c>
      <c r="BF49" s="32">
        <v>0</v>
      </c>
      <c r="BG49" s="32">
        <v>0</v>
      </c>
      <c r="BH49" s="32">
        <v>0</v>
      </c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</row>
    <row r="51" spans="1:66" x14ac:dyDescent="0.25">
      <c r="A51" s="27" t="s">
        <v>55</v>
      </c>
      <c r="B51" s="1">
        <f t="shared" ref="B51:H51" si="0">SUM(B3:B49)</f>
        <v>2117879.746270963</v>
      </c>
      <c r="C51" s="1">
        <f t="shared" si="0"/>
        <v>23826.822045999968</v>
      </c>
      <c r="D51" s="1">
        <f t="shared" si="0"/>
        <v>5023995.5713715078</v>
      </c>
      <c r="E51" s="1">
        <f t="shared" si="0"/>
        <v>788372.17558413546</v>
      </c>
      <c r="F51" s="1">
        <f t="shared" si="0"/>
        <v>571773.1208005615</v>
      </c>
      <c r="G51" s="1">
        <f t="shared" si="0"/>
        <v>6544553.6675616764</v>
      </c>
      <c r="H51" s="1">
        <f t="shared" si="0"/>
        <v>1083566.7753577582</v>
      </c>
      <c r="I51" s="1"/>
      <c r="J51" s="1"/>
      <c r="K51" s="1"/>
      <c r="N51" s="1">
        <f t="shared" ref="N51:BN51" si="1">SUM(N3:N49)</f>
        <v>879.80042955377303</v>
      </c>
      <c r="O51" s="1">
        <f t="shared" si="1"/>
        <v>21.743364647923009</v>
      </c>
      <c r="P51" s="1">
        <f t="shared" si="1"/>
        <v>1470.9673130407862</v>
      </c>
      <c r="Q51" s="1">
        <f t="shared" si="1"/>
        <v>18298.627127896976</v>
      </c>
      <c r="R51" s="1">
        <f t="shared" si="1"/>
        <v>179063.56017777274</v>
      </c>
      <c r="S51" s="1">
        <f t="shared" si="1"/>
        <v>824856.84750512801</v>
      </c>
      <c r="T51" s="1">
        <f t="shared" si="1"/>
        <v>3121.7620582953505</v>
      </c>
      <c r="U51" s="1">
        <f t="shared" si="1"/>
        <v>26468.25437679356</v>
      </c>
      <c r="V51" s="1">
        <f t="shared" si="1"/>
        <v>1087.6986024698035</v>
      </c>
      <c r="W51" s="1">
        <f t="shared" si="1"/>
        <v>20038.461826753497</v>
      </c>
      <c r="X51" s="1">
        <f t="shared" si="1"/>
        <v>200.81584266811601</v>
      </c>
      <c r="Y51" s="1">
        <f t="shared" si="1"/>
        <v>6179.4798694860001</v>
      </c>
      <c r="Z51" s="1">
        <f t="shared" si="1"/>
        <v>1104.0029005868917</v>
      </c>
      <c r="AA51" s="1">
        <f t="shared" si="1"/>
        <v>442.73859529597974</v>
      </c>
      <c r="AB51" s="1">
        <f t="shared" si="1"/>
        <v>589.34895660558084</v>
      </c>
      <c r="AC51" s="1">
        <f t="shared" si="1"/>
        <v>15543.478794065</v>
      </c>
      <c r="AD51" s="1">
        <f t="shared" si="1"/>
        <v>0</v>
      </c>
      <c r="AE51" s="1">
        <f t="shared" si="1"/>
        <v>1437761.7640813498</v>
      </c>
      <c r="AF51" s="1">
        <f t="shared" si="1"/>
        <v>153610.41231362498</v>
      </c>
      <c r="AG51" s="1">
        <f t="shared" si="1"/>
        <v>1597551.6562649999</v>
      </c>
      <c r="AH51" s="1">
        <f t="shared" si="1"/>
        <v>266.82211821453029</v>
      </c>
      <c r="AI51" s="1">
        <f t="shared" si="1"/>
        <v>11379.844073215598</v>
      </c>
      <c r="AJ51" s="1">
        <f t="shared" si="1"/>
        <v>3123.0570064255694</v>
      </c>
      <c r="AK51" s="1">
        <f t="shared" si="1"/>
        <v>263918.80004322756</v>
      </c>
      <c r="AL51" s="1">
        <f t="shared" si="1"/>
        <v>1878.5090864971085</v>
      </c>
      <c r="AM51" s="1">
        <f t="shared" si="1"/>
        <v>1386.0281439644909</v>
      </c>
      <c r="AN51" s="1">
        <f t="shared" si="1"/>
        <v>6901.7467680554701</v>
      </c>
      <c r="AO51" s="1">
        <f t="shared" si="1"/>
        <v>3911.3781837490128</v>
      </c>
      <c r="AP51" s="1">
        <f t="shared" si="1"/>
        <v>12830.536965936633</v>
      </c>
      <c r="AQ51" s="1">
        <f t="shared" si="1"/>
        <v>2591.5250322543029</v>
      </c>
      <c r="AR51" s="1">
        <f t="shared" si="1"/>
        <v>237453.90958153803</v>
      </c>
      <c r="AS51" s="1">
        <f t="shared" si="1"/>
        <v>173060.47783977602</v>
      </c>
      <c r="AT51" s="1">
        <f t="shared" si="1"/>
        <v>64393.4317418192</v>
      </c>
      <c r="AU51" s="1">
        <f t="shared" si="1"/>
        <v>117202.15066278698</v>
      </c>
      <c r="AV51" s="1">
        <f t="shared" si="1"/>
        <v>163.2570567854508</v>
      </c>
      <c r="AW51" s="1">
        <f t="shared" si="1"/>
        <v>155.3797131453118</v>
      </c>
      <c r="AX51" s="1">
        <f t="shared" si="1"/>
        <v>76773.178371935996</v>
      </c>
      <c r="AY51" s="1">
        <f t="shared" si="1"/>
        <v>1282.4163403678535</v>
      </c>
      <c r="AZ51" s="1">
        <f t="shared" si="1"/>
        <v>6705.5287431591614</v>
      </c>
      <c r="BA51" s="1">
        <f t="shared" si="1"/>
        <v>137.39378483819021</v>
      </c>
      <c r="BB51" s="1">
        <f t="shared" si="1"/>
        <v>558.03457048429198</v>
      </c>
      <c r="BC51" s="1">
        <f t="shared" si="1"/>
        <v>16851.168736855401</v>
      </c>
      <c r="BD51" s="1">
        <f t="shared" si="1"/>
        <v>5274.1962619997003</v>
      </c>
      <c r="BE51" s="1">
        <f t="shared" si="1"/>
        <v>31547.377101582202</v>
      </c>
      <c r="BF51" s="1">
        <f t="shared" si="1"/>
        <v>996.16172938020406</v>
      </c>
      <c r="BG51" s="1">
        <f t="shared" si="1"/>
        <v>1915261.5973897397</v>
      </c>
      <c r="BH51" s="1">
        <f t="shared" si="1"/>
        <v>12173.367554720055</v>
      </c>
      <c r="BI51" s="1">
        <f t="shared" si="1"/>
        <v>1431.0283924878518</v>
      </c>
      <c r="BJ51" s="1">
        <f t="shared" si="1"/>
        <v>15655.49468230053</v>
      </c>
      <c r="BK51" s="1">
        <f t="shared" si="1"/>
        <v>0</v>
      </c>
      <c r="BL51" s="1">
        <f t="shared" si="1"/>
        <v>78637.486543724008</v>
      </c>
      <c r="BM51" s="1">
        <f t="shared" si="1"/>
        <v>329591.75405372994</v>
      </c>
      <c r="BN51" s="1">
        <f t="shared" si="1"/>
        <v>12428.198445979851</v>
      </c>
    </row>
    <row r="52" spans="1:66" x14ac:dyDescent="0.25">
      <c r="A52" s="27" t="s">
        <v>74</v>
      </c>
      <c r="B52" s="1">
        <f>SUM(B5:B17)</f>
        <v>1491656.0899198041</v>
      </c>
      <c r="C52" s="1">
        <f t="shared" ref="C52:H52" si="2">SUM(C5:C17)</f>
        <v>23826.822045999968</v>
      </c>
      <c r="D52" s="1">
        <f t="shared" si="2"/>
        <v>1250557.2283557802</v>
      </c>
      <c r="E52" s="1">
        <f>SUM(E5:E17)</f>
        <v>137038.97302885208</v>
      </c>
      <c r="F52" s="1">
        <f t="shared" si="2"/>
        <v>84193.038157225237</v>
      </c>
      <c r="G52" s="1">
        <f t="shared" si="2"/>
        <v>2033989.8410069461</v>
      </c>
      <c r="H52" s="1">
        <f t="shared" si="2"/>
        <v>530488.30336177861</v>
      </c>
      <c r="I52" s="1"/>
      <c r="J52" s="1"/>
      <c r="K52" s="1"/>
      <c r="N52" s="1">
        <f t="shared" ref="N52:BN52" si="3">SUM(N5:N17)</f>
        <v>15.41860839283633</v>
      </c>
      <c r="O52" s="1">
        <f t="shared" si="3"/>
        <v>15.384947612303012</v>
      </c>
      <c r="P52" s="1">
        <f t="shared" si="3"/>
        <v>453.05085831226023</v>
      </c>
      <c r="Q52" s="1">
        <f t="shared" si="3"/>
        <v>16499.376758988237</v>
      </c>
      <c r="R52" s="1">
        <f t="shared" si="3"/>
        <v>119088.89777879708</v>
      </c>
      <c r="S52" s="1">
        <f t="shared" si="3"/>
        <v>560660.79516260803</v>
      </c>
      <c r="T52" s="1">
        <f t="shared" si="3"/>
        <v>603.13236075717998</v>
      </c>
      <c r="U52" s="1">
        <f t="shared" si="3"/>
        <v>16716.057480155057</v>
      </c>
      <c r="V52" s="1">
        <f t="shared" si="3"/>
        <v>135.61145821851198</v>
      </c>
      <c r="W52" s="1">
        <f t="shared" si="3"/>
        <v>162.02693200099696</v>
      </c>
      <c r="X52" s="1">
        <f t="shared" si="3"/>
        <v>157.21355908991598</v>
      </c>
      <c r="Y52" s="1">
        <f t="shared" si="3"/>
        <v>267.32345133600001</v>
      </c>
      <c r="Z52" s="1">
        <f t="shared" si="3"/>
        <v>48.76053385398739</v>
      </c>
      <c r="AA52" s="1">
        <f t="shared" si="3"/>
        <v>12.961758774003314</v>
      </c>
      <c r="AB52" s="1">
        <f t="shared" si="3"/>
        <v>53.184142711316596</v>
      </c>
      <c r="AC52" s="1">
        <f t="shared" si="3"/>
        <v>15543.478794065</v>
      </c>
      <c r="AD52" s="1">
        <f t="shared" si="3"/>
        <v>0</v>
      </c>
      <c r="AE52" s="1">
        <f t="shared" si="3"/>
        <v>332993.84693808004</v>
      </c>
      <c r="AF52" s="1">
        <f t="shared" si="3"/>
        <v>36732.148327654999</v>
      </c>
      <c r="AG52" s="1">
        <f t="shared" si="3"/>
        <v>369993.31871720002</v>
      </c>
      <c r="AH52" s="1">
        <f t="shared" si="3"/>
        <v>10.32147601315698</v>
      </c>
      <c r="AI52" s="1">
        <f t="shared" si="3"/>
        <v>6558.7639885156996</v>
      </c>
      <c r="AJ52" s="1">
        <f t="shared" si="3"/>
        <v>7.1587994730939997</v>
      </c>
      <c r="AK52" s="1">
        <f t="shared" si="3"/>
        <v>134066.96969472253</v>
      </c>
      <c r="AL52" s="1">
        <f t="shared" si="3"/>
        <v>2.6300738829984782</v>
      </c>
      <c r="AM52" s="1">
        <f t="shared" si="3"/>
        <v>7.9516953019475992E-2</v>
      </c>
      <c r="AN52" s="1">
        <f t="shared" si="3"/>
        <v>1330.1675230286701</v>
      </c>
      <c r="AO52" s="1">
        <f t="shared" si="3"/>
        <v>4.9869119360245282</v>
      </c>
      <c r="AP52" s="1">
        <f t="shared" si="3"/>
        <v>1212.8959549593599</v>
      </c>
      <c r="AQ52" s="1">
        <f t="shared" si="3"/>
        <v>1.47397715212873E-2</v>
      </c>
      <c r="AR52" s="1">
        <f t="shared" si="3"/>
        <v>65782.110127507985</v>
      </c>
      <c r="AS52" s="1">
        <f t="shared" si="3"/>
        <v>39828.423978986</v>
      </c>
      <c r="AT52" s="1">
        <f t="shared" si="3"/>
        <v>25953.686148545301</v>
      </c>
      <c r="AU52" s="1">
        <f t="shared" si="3"/>
        <v>30899.946403548001</v>
      </c>
      <c r="AV52" s="1">
        <f t="shared" si="3"/>
        <v>2.9511857669629999</v>
      </c>
      <c r="AW52" s="1">
        <f t="shared" si="3"/>
        <v>0</v>
      </c>
      <c r="AX52" s="1">
        <f t="shared" si="3"/>
        <v>28351.717217218</v>
      </c>
      <c r="AY52" s="1">
        <f t="shared" si="3"/>
        <v>0</v>
      </c>
      <c r="AZ52" s="1">
        <f t="shared" si="3"/>
        <v>1317.2511218840602</v>
      </c>
      <c r="BA52" s="1">
        <f t="shared" si="3"/>
        <v>0</v>
      </c>
      <c r="BB52" s="1">
        <f t="shared" si="3"/>
        <v>147.61409275567001</v>
      </c>
      <c r="BC52" s="1">
        <f t="shared" si="3"/>
        <v>3322.3503252442997</v>
      </c>
      <c r="BD52" s="1">
        <f t="shared" si="3"/>
        <v>0</v>
      </c>
      <c r="BE52" s="1">
        <f t="shared" si="3"/>
        <v>4128.3456344352999</v>
      </c>
      <c r="BF52" s="1">
        <f t="shared" si="3"/>
        <v>4.7935659816049928E-2</v>
      </c>
      <c r="BG52" s="1">
        <f t="shared" si="3"/>
        <v>825675.33061163011</v>
      </c>
      <c r="BH52" s="1">
        <f t="shared" si="3"/>
        <v>0</v>
      </c>
      <c r="BI52" s="1">
        <f t="shared" si="3"/>
        <v>810.97295524676315</v>
      </c>
      <c r="BJ52" s="1">
        <f t="shared" si="3"/>
        <v>6160.5629818634698</v>
      </c>
      <c r="BK52" s="1">
        <f t="shared" si="3"/>
        <v>0</v>
      </c>
      <c r="BL52" s="1">
        <f t="shared" si="3"/>
        <v>53693.738522145002</v>
      </c>
      <c r="BM52" s="1">
        <f t="shared" si="3"/>
        <v>157170.14870404499</v>
      </c>
      <c r="BN52" s="1">
        <f t="shared" si="3"/>
        <v>2848.7643888745288</v>
      </c>
    </row>
    <row r="53" spans="1:66" x14ac:dyDescent="0.25">
      <c r="A53" s="27" t="s">
        <v>127</v>
      </c>
      <c r="B53" s="1">
        <f>SUM(B18:B49)</f>
        <v>292423.82914576842</v>
      </c>
      <c r="C53" s="1">
        <f t="shared" ref="C53:H53" si="4">SUM(C18:C49)</f>
        <v>0</v>
      </c>
      <c r="D53" s="1">
        <f t="shared" si="4"/>
        <v>763673.05815000075</v>
      </c>
      <c r="E53" s="1">
        <f>SUM(E18:E49)</f>
        <v>434371.93955026998</v>
      </c>
      <c r="F53" s="1">
        <f t="shared" si="4"/>
        <v>288050.30965310195</v>
      </c>
      <c r="G53" s="1">
        <f t="shared" si="4"/>
        <v>2891649.9687999012</v>
      </c>
      <c r="H53" s="1">
        <f t="shared" si="4"/>
        <v>385394.46436258539</v>
      </c>
      <c r="I53" s="1"/>
      <c r="J53" s="1"/>
      <c r="K53" s="1"/>
      <c r="N53" s="1">
        <f t="shared" ref="N53:BN53" si="5">SUM(N18:N49)</f>
        <v>857.62659506599653</v>
      </c>
      <c r="O53" s="1">
        <f t="shared" si="5"/>
        <v>0</v>
      </c>
      <c r="P53" s="1">
        <f t="shared" si="5"/>
        <v>821.13813050662588</v>
      </c>
      <c r="Q53" s="1">
        <f t="shared" si="5"/>
        <v>1649.8736346051999</v>
      </c>
      <c r="R53" s="1">
        <f t="shared" si="5"/>
        <v>9641.7019377756988</v>
      </c>
      <c r="S53" s="1">
        <f t="shared" si="5"/>
        <v>116609.07166512001</v>
      </c>
      <c r="T53" s="1">
        <f t="shared" si="5"/>
        <v>1875.8153282511698</v>
      </c>
      <c r="U53" s="1">
        <f t="shared" si="5"/>
        <v>1226.5381809895</v>
      </c>
      <c r="V53" s="1">
        <f t="shared" si="5"/>
        <v>952.08714425129119</v>
      </c>
      <c r="W53" s="1">
        <f t="shared" si="5"/>
        <v>18448.350390841701</v>
      </c>
      <c r="X53" s="1">
        <f t="shared" si="5"/>
        <v>0</v>
      </c>
      <c r="Y53" s="1">
        <f t="shared" si="5"/>
        <v>0</v>
      </c>
      <c r="Z53" s="1">
        <f t="shared" si="5"/>
        <v>712.16963918370448</v>
      </c>
      <c r="AA53" s="1">
        <f t="shared" si="5"/>
        <v>155.31871569977628</v>
      </c>
      <c r="AB53" s="1">
        <f t="shared" si="5"/>
        <v>536.16481389426417</v>
      </c>
      <c r="AC53" s="1">
        <f t="shared" si="5"/>
        <v>0</v>
      </c>
      <c r="AD53" s="1">
        <f t="shared" si="5"/>
        <v>0</v>
      </c>
      <c r="AE53" s="1">
        <f t="shared" si="5"/>
        <v>372958.97080727003</v>
      </c>
      <c r="AF53" s="1">
        <f t="shared" si="5"/>
        <v>41439.944519670004</v>
      </c>
      <c r="AG53" s="1">
        <f t="shared" si="5"/>
        <v>414398.91532780003</v>
      </c>
      <c r="AH53" s="1">
        <f t="shared" si="5"/>
        <v>256.5006422013733</v>
      </c>
      <c r="AI53" s="1">
        <f t="shared" si="5"/>
        <v>3715.0137012169002</v>
      </c>
      <c r="AJ53" s="1">
        <f t="shared" si="5"/>
        <v>2877.8966999834752</v>
      </c>
      <c r="AK53" s="1">
        <f t="shared" si="5"/>
        <v>49157.161208694997</v>
      </c>
      <c r="AL53" s="1">
        <f t="shared" si="5"/>
        <v>1791.3528126659101</v>
      </c>
      <c r="AM53" s="1">
        <f t="shared" si="5"/>
        <v>1385.8575013865989</v>
      </c>
      <c r="AN53" s="1">
        <f t="shared" si="5"/>
        <v>5028.2901603308001</v>
      </c>
      <c r="AO53" s="1">
        <f t="shared" si="5"/>
        <v>3743.2584179849882</v>
      </c>
      <c r="AP53" s="1">
        <f t="shared" si="5"/>
        <v>298.24855320727647</v>
      </c>
      <c r="AQ53" s="1">
        <f t="shared" si="5"/>
        <v>2590.6566287868432</v>
      </c>
      <c r="AR53" s="1">
        <f t="shared" si="5"/>
        <v>137512.06239332998</v>
      </c>
      <c r="AS53" s="1">
        <f t="shared" si="5"/>
        <v>101884.12581769002</v>
      </c>
      <c r="AT53" s="1">
        <f t="shared" si="5"/>
        <v>35627.936575713902</v>
      </c>
      <c r="AU53" s="1">
        <f t="shared" si="5"/>
        <v>70769.758709428992</v>
      </c>
      <c r="AV53" s="1">
        <f t="shared" si="5"/>
        <v>63.010159449187796</v>
      </c>
      <c r="AW53" s="1">
        <f t="shared" si="5"/>
        <v>155.32096696895312</v>
      </c>
      <c r="AX53" s="1">
        <f t="shared" si="5"/>
        <v>46225.059375587996</v>
      </c>
      <c r="AY53" s="1">
        <f t="shared" si="5"/>
        <v>1282.4163403678535</v>
      </c>
      <c r="AZ53" s="1">
        <f t="shared" si="5"/>
        <v>3957.3123464961</v>
      </c>
      <c r="BA53" s="1">
        <f t="shared" si="5"/>
        <v>137.35608002053999</v>
      </c>
      <c r="BB53" s="1">
        <f t="shared" si="5"/>
        <v>401.92736419610196</v>
      </c>
      <c r="BC53" s="1">
        <f t="shared" si="5"/>
        <v>9932.6675283911009</v>
      </c>
      <c r="BD53" s="1">
        <f t="shared" si="5"/>
        <v>5267.6253889142799</v>
      </c>
      <c r="BE53" s="1">
        <f t="shared" si="5"/>
        <v>15751.482055286897</v>
      </c>
      <c r="BF53" s="1">
        <f t="shared" si="5"/>
        <v>994.38461213559606</v>
      </c>
      <c r="BG53" s="1">
        <f t="shared" si="5"/>
        <v>828417.83171911002</v>
      </c>
      <c r="BH53" s="1">
        <f t="shared" si="5"/>
        <v>12173.306486056001</v>
      </c>
      <c r="BI53" s="1">
        <f t="shared" si="5"/>
        <v>288.11580363588848</v>
      </c>
      <c r="BJ53" s="1">
        <f t="shared" si="5"/>
        <v>6261.4446634190599</v>
      </c>
      <c r="BK53" s="1">
        <f t="shared" si="5"/>
        <v>0</v>
      </c>
      <c r="BL53" s="1">
        <f t="shared" si="5"/>
        <v>9939.890743437998</v>
      </c>
      <c r="BM53" s="1">
        <f t="shared" si="5"/>
        <v>83838.494431225001</v>
      </c>
      <c r="BN53" s="1">
        <f t="shared" si="5"/>
        <v>6296.4890143673201</v>
      </c>
    </row>
    <row r="55" spans="1:66" x14ac:dyDescent="0.25">
      <c r="A55" s="47" t="s">
        <v>310</v>
      </c>
    </row>
    <row r="56" spans="1:66" x14ac:dyDescent="0.25">
      <c r="A56" s="47" t="s">
        <v>312</v>
      </c>
    </row>
    <row r="58" spans="1:66" x14ac:dyDescent="0.25">
      <c r="E58" s="32"/>
    </row>
    <row r="59" spans="1:66" x14ac:dyDescent="0.25">
      <c r="E59" s="32"/>
    </row>
    <row r="60" spans="1:66" x14ac:dyDescent="0.25">
      <c r="E60" s="32"/>
    </row>
    <row r="61" spans="1:66" x14ac:dyDescent="0.25">
      <c r="E61" s="32"/>
    </row>
    <row r="62" spans="1:66" x14ac:dyDescent="0.25">
      <c r="E62" s="32"/>
    </row>
    <row r="63" spans="1:66" x14ac:dyDescent="0.25">
      <c r="E63" s="32"/>
    </row>
    <row r="64" spans="1:66" x14ac:dyDescent="0.25">
      <c r="E64" s="32"/>
    </row>
    <row r="65" spans="5:5" x14ac:dyDescent="0.25">
      <c r="E65" s="32"/>
    </row>
    <row r="66" spans="5:5" x14ac:dyDescent="0.25">
      <c r="E66" s="32"/>
    </row>
    <row r="67" spans="5:5" x14ac:dyDescent="0.25">
      <c r="E67" s="32"/>
    </row>
    <row r="68" spans="5:5" x14ac:dyDescent="0.25">
      <c r="E68" s="32"/>
    </row>
    <row r="69" spans="5:5" x14ac:dyDescent="0.25">
      <c r="E69" s="32"/>
    </row>
    <row r="70" spans="5:5" x14ac:dyDescent="0.25">
      <c r="E70" s="32"/>
    </row>
    <row r="71" spans="5:5" x14ac:dyDescent="0.25">
      <c r="E71" s="32"/>
    </row>
    <row r="72" spans="5:5" x14ac:dyDescent="0.25">
      <c r="E72" s="32"/>
    </row>
    <row r="73" spans="5:5" x14ac:dyDescent="0.25">
      <c r="E73" s="32"/>
    </row>
    <row r="74" spans="5:5" x14ac:dyDescent="0.25">
      <c r="E74" s="32"/>
    </row>
    <row r="75" spans="5:5" x14ac:dyDescent="0.25">
      <c r="E75" s="32"/>
    </row>
    <row r="76" spans="5:5" x14ac:dyDescent="0.25">
      <c r="E76" s="32"/>
    </row>
    <row r="77" spans="5:5" x14ac:dyDescent="0.25">
      <c r="E77" s="32"/>
    </row>
    <row r="78" spans="5:5" x14ac:dyDescent="0.25">
      <c r="E78" s="32"/>
    </row>
    <row r="79" spans="5:5" x14ac:dyDescent="0.25">
      <c r="E79" s="32"/>
    </row>
    <row r="80" spans="5:5" x14ac:dyDescent="0.25">
      <c r="E80" s="32"/>
    </row>
    <row r="81" spans="5:5" x14ac:dyDescent="0.25">
      <c r="E81" s="32"/>
    </row>
    <row r="82" spans="5:5" x14ac:dyDescent="0.25">
      <c r="E82" s="32"/>
    </row>
    <row r="83" spans="5:5" x14ac:dyDescent="0.25">
      <c r="E83" s="32"/>
    </row>
    <row r="84" spans="5:5" x14ac:dyDescent="0.25">
      <c r="E84" s="32"/>
    </row>
    <row r="85" spans="5:5" x14ac:dyDescent="0.25">
      <c r="E85" s="32"/>
    </row>
    <row r="86" spans="5:5" x14ac:dyDescent="0.25">
      <c r="E86" s="32"/>
    </row>
    <row r="87" spans="5:5" x14ac:dyDescent="0.25">
      <c r="E87" s="32"/>
    </row>
    <row r="88" spans="5:5" x14ac:dyDescent="0.25">
      <c r="E88" s="32"/>
    </row>
    <row r="89" spans="5:5" x14ac:dyDescent="0.25">
      <c r="E89" s="32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6" sqref="B6"/>
    </sheetView>
  </sheetViews>
  <sheetFormatPr defaultRowHeight="15" x14ac:dyDescent="0.25"/>
  <cols>
    <col min="1" max="1" width="15.28515625" customWidth="1"/>
    <col min="2" max="2" width="11.7109375" customWidth="1"/>
    <col min="3" max="3" width="10.140625" customWidth="1"/>
    <col min="4" max="4" width="9.7109375" customWidth="1"/>
    <col min="5" max="5" width="10.42578125" customWidth="1"/>
    <col min="6" max="6" width="10.5703125" customWidth="1"/>
    <col min="7" max="8" width="9.85546875" customWidth="1"/>
    <col min="10" max="10" width="12.5703125" bestFit="1" customWidth="1"/>
    <col min="11" max="20" width="12" bestFit="1" customWidth="1"/>
    <col min="21" max="21" width="6.5703125" customWidth="1"/>
    <col min="22" max="25" width="12" bestFit="1" customWidth="1"/>
    <col min="26" max="26" width="9.85546875" bestFit="1" customWidth="1"/>
    <col min="27" max="29" width="12" bestFit="1" customWidth="1"/>
    <col min="30" max="30" width="6" customWidth="1"/>
    <col min="31" max="37" width="12" bestFit="1" customWidth="1"/>
    <col min="38" max="38" width="5.85546875" customWidth="1"/>
    <col min="39" max="55" width="12" bestFit="1" customWidth="1"/>
    <col min="56" max="56" width="5.140625" customWidth="1"/>
    <col min="57" max="57" width="12" bestFit="1" customWidth="1"/>
    <col min="58" max="58" width="9" customWidth="1"/>
    <col min="59" max="59" width="10.140625" customWidth="1"/>
    <col min="60" max="61" width="12" bestFit="1" customWidth="1"/>
    <col min="62" max="62" width="12" style="34" customWidth="1"/>
    <col min="64" max="64" width="9.140625" style="34"/>
  </cols>
  <sheetData>
    <row r="1" spans="1:63" x14ac:dyDescent="0.25">
      <c r="B1" s="34" t="s">
        <v>352</v>
      </c>
      <c r="J1" s="34" t="s">
        <v>452</v>
      </c>
    </row>
    <row r="2" spans="1:63" x14ac:dyDescent="0.25">
      <c r="A2" s="34" t="s">
        <v>308</v>
      </c>
      <c r="B2" s="34" t="s">
        <v>59</v>
      </c>
      <c r="C2" s="34" t="s">
        <v>57</v>
      </c>
      <c r="D2" s="34" t="s">
        <v>60</v>
      </c>
      <c r="E2" s="34" t="s">
        <v>54</v>
      </c>
      <c r="F2" s="34" t="s">
        <v>53</v>
      </c>
      <c r="G2" s="34" t="s">
        <v>61</v>
      </c>
      <c r="H2" s="34" t="s">
        <v>62</v>
      </c>
      <c r="J2" s="23" t="s">
        <v>307</v>
      </c>
      <c r="K2" s="34" t="s">
        <v>132</v>
      </c>
      <c r="L2" s="34" t="s">
        <v>133</v>
      </c>
      <c r="M2" s="34" t="s">
        <v>134</v>
      </c>
      <c r="N2" s="34" t="s">
        <v>64</v>
      </c>
      <c r="O2" s="34" t="s">
        <v>135</v>
      </c>
      <c r="P2" s="34" t="s">
        <v>59</v>
      </c>
      <c r="Q2" s="34" t="s">
        <v>137</v>
      </c>
      <c r="R2" s="34" t="s">
        <v>138</v>
      </c>
      <c r="S2" s="34" t="s">
        <v>139</v>
      </c>
      <c r="T2" s="34" t="s">
        <v>140</v>
      </c>
      <c r="U2" s="34" t="s">
        <v>141</v>
      </c>
      <c r="V2" s="34" t="s">
        <v>277</v>
      </c>
      <c r="W2" s="34" t="s">
        <v>142</v>
      </c>
      <c r="X2" s="34" t="s">
        <v>143</v>
      </c>
      <c r="Y2" s="34" t="s">
        <v>144</v>
      </c>
      <c r="Z2" s="34" t="s">
        <v>145</v>
      </c>
      <c r="AA2" s="34" t="s">
        <v>57</v>
      </c>
      <c r="AB2" s="34" t="s">
        <v>129</v>
      </c>
      <c r="AC2" s="34" t="s">
        <v>146</v>
      </c>
      <c r="AD2" s="34" t="s">
        <v>147</v>
      </c>
      <c r="AE2" s="34" t="s">
        <v>60</v>
      </c>
      <c r="AF2" s="34" t="s">
        <v>148</v>
      </c>
      <c r="AG2" s="34" t="s">
        <v>149</v>
      </c>
      <c r="AH2" s="34" t="s">
        <v>150</v>
      </c>
      <c r="AI2" s="34" t="s">
        <v>151</v>
      </c>
      <c r="AJ2" s="34" t="s">
        <v>152</v>
      </c>
      <c r="AK2" s="34" t="s">
        <v>153</v>
      </c>
      <c r="AL2" s="34" t="s">
        <v>154</v>
      </c>
      <c r="AM2" s="34" t="s">
        <v>155</v>
      </c>
      <c r="AN2" s="34" t="s">
        <v>156</v>
      </c>
      <c r="AO2" s="34" t="s">
        <v>157</v>
      </c>
      <c r="AP2" s="34" t="s">
        <v>54</v>
      </c>
      <c r="AQ2" s="34" t="s">
        <v>53</v>
      </c>
      <c r="AR2" s="34" t="s">
        <v>158</v>
      </c>
      <c r="AS2" s="34" t="s">
        <v>159</v>
      </c>
      <c r="AT2" s="34" t="s">
        <v>160</v>
      </c>
      <c r="AU2" s="34" t="s">
        <v>161</v>
      </c>
      <c r="AV2" s="34" t="s">
        <v>162</v>
      </c>
      <c r="AW2" s="34" t="s">
        <v>163</v>
      </c>
      <c r="AX2" s="34" t="s">
        <v>164</v>
      </c>
      <c r="AY2" s="34" t="s">
        <v>165</v>
      </c>
      <c r="AZ2" s="34" t="s">
        <v>166</v>
      </c>
      <c r="BA2" s="34" t="s">
        <v>167</v>
      </c>
      <c r="BB2" s="34" t="s">
        <v>168</v>
      </c>
      <c r="BC2" s="34" t="s">
        <v>169</v>
      </c>
      <c r="BD2" s="34" t="s">
        <v>170</v>
      </c>
      <c r="BE2" s="34" t="s">
        <v>61</v>
      </c>
      <c r="BF2" s="34" t="s">
        <v>171</v>
      </c>
      <c r="BG2" s="34" t="s">
        <v>172</v>
      </c>
      <c r="BH2" s="34" t="s">
        <v>173</v>
      </c>
      <c r="BI2" s="34" t="s">
        <v>174</v>
      </c>
      <c r="BJ2" s="34" t="s">
        <v>175</v>
      </c>
      <c r="BK2" s="34" t="s">
        <v>177</v>
      </c>
    </row>
    <row r="3" spans="1:63" x14ac:dyDescent="0.25">
      <c r="A3" s="34" t="s">
        <v>0</v>
      </c>
      <c r="B3" s="32">
        <v>666279.01104000001</v>
      </c>
      <c r="C3" s="32">
        <v>11041.414052</v>
      </c>
      <c r="D3" s="32">
        <v>14551.244744</v>
      </c>
      <c r="E3" s="32">
        <v>72655.912127999996</v>
      </c>
      <c r="F3" s="32">
        <v>61572.804923999996</v>
      </c>
      <c r="G3" s="32">
        <v>6676.6608855000004</v>
      </c>
      <c r="H3" s="32">
        <v>158720.35355</v>
      </c>
      <c r="I3" s="34"/>
      <c r="J3" t="s">
        <v>0</v>
      </c>
      <c r="K3" s="32">
        <v>11851.210040800001</v>
      </c>
      <c r="L3" s="32">
        <v>0</v>
      </c>
      <c r="M3" s="32">
        <v>4946.67366958</v>
      </c>
      <c r="N3" s="32">
        <v>3771.5466060799999</v>
      </c>
      <c r="O3" s="32">
        <v>36171.929471199997</v>
      </c>
      <c r="P3" s="32">
        <v>666166.38194700005</v>
      </c>
      <c r="Q3" s="32">
        <v>10199.0371521</v>
      </c>
      <c r="R3" s="32">
        <v>4632.56041456</v>
      </c>
      <c r="S3" s="32">
        <v>137.49269282899999</v>
      </c>
      <c r="T3" s="32">
        <v>17347.133867699999</v>
      </c>
      <c r="U3" s="32">
        <v>0</v>
      </c>
      <c r="V3" s="32">
        <v>94207066.436399996</v>
      </c>
      <c r="W3" s="32">
        <v>0</v>
      </c>
      <c r="X3" s="32">
        <v>937.42483786699995</v>
      </c>
      <c r="Y3" s="32">
        <v>771.36395180700003</v>
      </c>
      <c r="Z3" s="32">
        <v>15412.579415800001</v>
      </c>
      <c r="AA3" s="32">
        <v>11039.545379699999</v>
      </c>
      <c r="AB3" s="32">
        <v>0</v>
      </c>
      <c r="AC3" s="32">
        <v>13093.7976715</v>
      </c>
      <c r="AD3" s="32">
        <v>1454.86659504</v>
      </c>
      <c r="AE3" s="32">
        <v>14548.6642665</v>
      </c>
      <c r="AF3" s="32">
        <v>0</v>
      </c>
      <c r="AG3" s="32">
        <v>14328.6639378</v>
      </c>
      <c r="AH3" s="32">
        <v>29.946307861600001</v>
      </c>
      <c r="AI3" s="32">
        <v>31720.284323200001</v>
      </c>
      <c r="AJ3" s="32">
        <v>78.952347232199998</v>
      </c>
      <c r="AK3" s="32">
        <v>578.70842519300004</v>
      </c>
      <c r="AL3" s="32">
        <v>6569.8578108900001</v>
      </c>
      <c r="AM3" s="32">
        <v>27.2738423666</v>
      </c>
      <c r="AN3" s="32">
        <v>0</v>
      </c>
      <c r="AO3" s="32">
        <v>392.637788247</v>
      </c>
      <c r="AP3" s="32">
        <v>72644.300782100006</v>
      </c>
      <c r="AQ3" s="32">
        <v>61563.083299500002</v>
      </c>
      <c r="AR3" s="32">
        <v>11081.217482599999</v>
      </c>
      <c r="AS3" s="32">
        <v>23676.5798818</v>
      </c>
      <c r="AT3" s="32">
        <v>3.4649563206199998</v>
      </c>
      <c r="AU3" s="32">
        <v>5.7345733448500003</v>
      </c>
      <c r="AV3" s="32">
        <v>782.77070502599997</v>
      </c>
      <c r="AW3" s="32">
        <v>131.480559293</v>
      </c>
      <c r="AX3" s="32">
        <v>21316.757397699999</v>
      </c>
      <c r="AY3" s="32">
        <v>269.31171394299997</v>
      </c>
      <c r="AZ3" s="32">
        <v>555.24252215800004</v>
      </c>
      <c r="BA3" s="32">
        <v>30455.6229914</v>
      </c>
      <c r="BB3" s="32">
        <v>25.1196890911</v>
      </c>
      <c r="BC3" s="32">
        <v>305.78009319500001</v>
      </c>
      <c r="BD3" s="32">
        <v>34.421665332400003</v>
      </c>
      <c r="BE3" s="32">
        <v>6675.4957084400003</v>
      </c>
      <c r="BF3" s="32">
        <v>0</v>
      </c>
      <c r="BG3" s="32">
        <v>1674.6702915799999</v>
      </c>
      <c r="BH3" s="32">
        <v>5438.82733474</v>
      </c>
      <c r="BI3" s="32">
        <v>0</v>
      </c>
      <c r="BJ3" s="32">
        <v>37933.870583900003</v>
      </c>
      <c r="BK3" s="32">
        <v>1188.17707208</v>
      </c>
    </row>
    <row r="4" spans="1:63" x14ac:dyDescent="0.25">
      <c r="A4" s="34" t="s">
        <v>2</v>
      </c>
      <c r="B4" s="32">
        <v>1478574.5098999999</v>
      </c>
      <c r="C4" s="32">
        <v>24289.303286999999</v>
      </c>
      <c r="D4" s="32">
        <v>21311.290688000001</v>
      </c>
      <c r="E4" s="32">
        <v>151428.70925000001</v>
      </c>
      <c r="F4" s="32">
        <v>128329.41425</v>
      </c>
      <c r="G4" s="32">
        <v>11458.967001000001</v>
      </c>
      <c r="H4" s="32">
        <v>349158.74711</v>
      </c>
      <c r="I4" s="34"/>
      <c r="J4" t="s">
        <v>2</v>
      </c>
      <c r="K4" s="32">
        <v>26074.940122399999</v>
      </c>
      <c r="L4" s="32">
        <v>0</v>
      </c>
      <c r="M4" s="32">
        <v>10883.635843100001</v>
      </c>
      <c r="N4" s="32">
        <v>8298.1283509700006</v>
      </c>
      <c r="O4" s="32">
        <v>79585.237804400007</v>
      </c>
      <c r="P4" s="32">
        <v>1478574.4378200001</v>
      </c>
      <c r="Q4" s="32">
        <v>22439.851773499999</v>
      </c>
      <c r="R4" s="32">
        <v>10192.5270344</v>
      </c>
      <c r="S4" s="32">
        <v>302.51054138000001</v>
      </c>
      <c r="T4" s="32">
        <v>38167.038538399996</v>
      </c>
      <c r="U4" s="32">
        <v>0</v>
      </c>
      <c r="V4" s="32">
        <v>175391219.13100001</v>
      </c>
      <c r="W4" s="32">
        <v>0</v>
      </c>
      <c r="X4" s="32">
        <v>2062.5157237100002</v>
      </c>
      <c r="Y4" s="32">
        <v>1697.14952823</v>
      </c>
      <c r="Z4" s="32">
        <v>33910.654301100003</v>
      </c>
      <c r="AA4" s="32">
        <v>24289.300090799999</v>
      </c>
      <c r="AB4" s="32">
        <v>0</v>
      </c>
      <c r="AC4" s="32">
        <v>19180.1553509</v>
      </c>
      <c r="AD4" s="32">
        <v>2131.1284717499998</v>
      </c>
      <c r="AE4" s="32">
        <v>21311.283822699999</v>
      </c>
      <c r="AF4" s="32">
        <v>0</v>
      </c>
      <c r="AG4" s="32">
        <v>31525.826688599998</v>
      </c>
      <c r="AH4" s="32">
        <v>76.895494874299999</v>
      </c>
      <c r="AI4" s="32">
        <v>69790.739136499993</v>
      </c>
      <c r="AJ4" s="32">
        <v>472.44548172499998</v>
      </c>
      <c r="AK4" s="32">
        <v>5043.3824405799996</v>
      </c>
      <c r="AL4" s="32">
        <v>12282.3942794</v>
      </c>
      <c r="AM4" s="32">
        <v>55.774351126799999</v>
      </c>
      <c r="AN4" s="32">
        <v>0</v>
      </c>
      <c r="AO4" s="32">
        <v>3570.42631106</v>
      </c>
      <c r="AP4" s="32">
        <v>151434.46176800001</v>
      </c>
      <c r="AQ4" s="32">
        <v>128335.174698</v>
      </c>
      <c r="AR4" s="32">
        <v>23099.287070800001</v>
      </c>
      <c r="AS4" s="32">
        <v>54713.547393599998</v>
      </c>
      <c r="AT4" s="32">
        <v>38.029055852399999</v>
      </c>
      <c r="AU4" s="32">
        <v>2.73173975468</v>
      </c>
      <c r="AV4" s="32">
        <v>1749.4514076400001</v>
      </c>
      <c r="AW4" s="32">
        <v>704.13750271100002</v>
      </c>
      <c r="AX4" s="32">
        <v>41678.874336000001</v>
      </c>
      <c r="AY4" s="32">
        <v>1089.36543919</v>
      </c>
      <c r="AZ4" s="32">
        <v>237.46068073999999</v>
      </c>
      <c r="BA4" s="32">
        <v>59551.9469207</v>
      </c>
      <c r="BB4" s="32">
        <v>220.96327336100001</v>
      </c>
      <c r="BC4" s="32">
        <v>1549.8254233</v>
      </c>
      <c r="BD4" s="32">
        <v>11.0731464991</v>
      </c>
      <c r="BE4" s="32">
        <v>11458.965761699999</v>
      </c>
      <c r="BF4" s="32">
        <v>0</v>
      </c>
      <c r="BG4" s="32">
        <v>3684.5970319200001</v>
      </c>
      <c r="BH4" s="32">
        <v>11966.469275699999</v>
      </c>
      <c r="BI4" s="32">
        <v>0</v>
      </c>
      <c r="BJ4" s="32">
        <v>83461.833652700006</v>
      </c>
      <c r="BK4" s="32">
        <v>2614.2192575099998</v>
      </c>
    </row>
    <row r="5" spans="1:63" x14ac:dyDescent="0.25">
      <c r="A5" s="34" t="s">
        <v>3</v>
      </c>
      <c r="B5" s="32">
        <v>746721.70421999996</v>
      </c>
      <c r="C5" s="32">
        <v>12270.741529999999</v>
      </c>
      <c r="D5" s="32">
        <v>10966.667917000001</v>
      </c>
      <c r="E5" s="32">
        <v>76657.823273000002</v>
      </c>
      <c r="F5" s="32">
        <v>64964.253892000001</v>
      </c>
      <c r="G5" s="32">
        <v>5849.4397786</v>
      </c>
      <c r="H5" s="32">
        <v>176391.91057000001</v>
      </c>
      <c r="I5" s="34"/>
      <c r="J5" t="s">
        <v>3</v>
      </c>
      <c r="K5" s="32">
        <v>13128.3666127</v>
      </c>
      <c r="L5" s="32">
        <v>0</v>
      </c>
      <c r="M5" s="32">
        <v>5479.7566883500003</v>
      </c>
      <c r="N5" s="32">
        <v>4177.9907139500001</v>
      </c>
      <c r="O5" s="32">
        <v>40070.030968300001</v>
      </c>
      <c r="P5" s="32">
        <v>744186.06718699995</v>
      </c>
      <c r="Q5" s="32">
        <v>11298.1461781</v>
      </c>
      <c r="R5" s="32">
        <v>5131.7927764400001</v>
      </c>
      <c r="S5" s="32">
        <v>152.30971346499999</v>
      </c>
      <c r="T5" s="32">
        <v>19216.563714100001</v>
      </c>
      <c r="U5" s="32">
        <v>0</v>
      </c>
      <c r="V5" s="32">
        <v>62100472.699900001</v>
      </c>
      <c r="W5" s="32">
        <v>0</v>
      </c>
      <c r="X5" s="32">
        <v>1038.4473540199999</v>
      </c>
      <c r="Y5" s="32">
        <v>854.49096620399996</v>
      </c>
      <c r="Z5" s="32">
        <v>17073.530292799998</v>
      </c>
      <c r="AA5" s="32">
        <v>12229.2341829</v>
      </c>
      <c r="AB5" s="32">
        <v>0</v>
      </c>
      <c r="AC5" s="32">
        <v>9843.9080570900005</v>
      </c>
      <c r="AD5" s="32">
        <v>1093.7675122799999</v>
      </c>
      <c r="AE5" s="32">
        <v>10937.6755694</v>
      </c>
      <c r="AF5" s="32">
        <v>0</v>
      </c>
      <c r="AG5" s="32">
        <v>15872.805733699999</v>
      </c>
      <c r="AH5" s="32">
        <v>31.245654264900001</v>
      </c>
      <c r="AI5" s="32">
        <v>35138.6499578</v>
      </c>
      <c r="AJ5" s="32">
        <v>77.695795289499998</v>
      </c>
      <c r="AK5" s="32">
        <v>542.06175664499995</v>
      </c>
      <c r="AL5" s="32">
        <v>6934.5596025300001</v>
      </c>
      <c r="AM5" s="32">
        <v>28.704770700400001</v>
      </c>
      <c r="AN5" s="32">
        <v>0</v>
      </c>
      <c r="AO5" s="32">
        <v>365.19381140199999</v>
      </c>
      <c r="AP5" s="32">
        <v>76405.627965000007</v>
      </c>
      <c r="AQ5" s="32">
        <v>64750.642636700002</v>
      </c>
      <c r="AR5" s="32">
        <v>11654.985328299999</v>
      </c>
      <c r="AS5" s="32">
        <v>24809.486345500001</v>
      </c>
      <c r="AT5" s="32">
        <v>3.1095685267399999</v>
      </c>
      <c r="AU5" s="32">
        <v>6.1915994946500001</v>
      </c>
      <c r="AV5" s="32">
        <v>821.25744155400002</v>
      </c>
      <c r="AW5" s="32">
        <v>130.82252204100001</v>
      </c>
      <c r="AX5" s="32">
        <v>22468.3620544</v>
      </c>
      <c r="AY5" s="32">
        <v>274.09057921700003</v>
      </c>
      <c r="AZ5" s="32">
        <v>599.962711388</v>
      </c>
      <c r="BA5" s="32">
        <v>32100.860650499999</v>
      </c>
      <c r="BB5" s="32">
        <v>23.493436281800001</v>
      </c>
      <c r="BC5" s="32">
        <v>305.77332681600001</v>
      </c>
      <c r="BD5" s="32">
        <v>37.2573745085</v>
      </c>
      <c r="BE5" s="32">
        <v>5832.0995012900003</v>
      </c>
      <c r="BF5" s="32">
        <v>0</v>
      </c>
      <c r="BG5" s="32">
        <v>1855.14235616</v>
      </c>
      <c r="BH5" s="32">
        <v>6024.9475634099999</v>
      </c>
      <c r="BI5" s="32">
        <v>0</v>
      </c>
      <c r="BJ5" s="32">
        <v>42021.848841599996</v>
      </c>
      <c r="BK5" s="32">
        <v>1316.22202225</v>
      </c>
    </row>
    <row r="6" spans="1:63" x14ac:dyDescent="0.25">
      <c r="A6" s="34" t="s">
        <v>4</v>
      </c>
      <c r="B6" s="32">
        <v>1054784.1046</v>
      </c>
      <c r="C6" s="32">
        <v>17312.955513000001</v>
      </c>
      <c r="D6" s="32">
        <v>14456.219462999999</v>
      </c>
      <c r="E6" s="32">
        <v>107359.14735</v>
      </c>
      <c r="F6" s="32">
        <v>90982.327885999999</v>
      </c>
      <c r="G6" s="32">
        <v>7946.2077433000004</v>
      </c>
      <c r="H6" s="32">
        <v>248874.02533</v>
      </c>
      <c r="I6" s="34"/>
      <c r="J6" t="s">
        <v>4</v>
      </c>
      <c r="K6" s="32">
        <v>18597.934129900001</v>
      </c>
      <c r="L6" s="32">
        <v>0</v>
      </c>
      <c r="M6" s="32">
        <v>7762.7443364199999</v>
      </c>
      <c r="N6" s="32">
        <v>5918.63457681</v>
      </c>
      <c r="O6" s="32">
        <v>56764.090711999997</v>
      </c>
      <c r="P6" s="32">
        <v>1055471.46976</v>
      </c>
      <c r="Q6" s="32">
        <v>16005.2032158</v>
      </c>
      <c r="R6" s="32">
        <v>7269.8112121900003</v>
      </c>
      <c r="S6" s="32">
        <v>215.76543861799999</v>
      </c>
      <c r="T6" s="32">
        <v>27222.609293000001</v>
      </c>
      <c r="U6" s="32">
        <v>0</v>
      </c>
      <c r="V6" s="32">
        <v>95374122.640799999</v>
      </c>
      <c r="W6" s="32">
        <v>0</v>
      </c>
      <c r="X6" s="32">
        <v>1471.08739053</v>
      </c>
      <c r="Y6" s="32">
        <v>1210.4904922400001</v>
      </c>
      <c r="Z6" s="32">
        <v>24186.740697900001</v>
      </c>
      <c r="AA6" s="32">
        <v>17324.183344699999</v>
      </c>
      <c r="AB6" s="32">
        <v>0</v>
      </c>
      <c r="AC6" s="32">
        <v>13016.5671896</v>
      </c>
      <c r="AD6" s="32">
        <v>1446.28557447</v>
      </c>
      <c r="AE6" s="32">
        <v>14462.8527641</v>
      </c>
      <c r="AF6" s="32">
        <v>0</v>
      </c>
      <c r="AG6" s="32">
        <v>22485.768002699999</v>
      </c>
      <c r="AH6" s="32">
        <v>51.482828350699997</v>
      </c>
      <c r="AI6" s="32">
        <v>49778.189143700001</v>
      </c>
      <c r="AJ6" s="32">
        <v>269.88329753400001</v>
      </c>
      <c r="AK6" s="32">
        <v>2764.2814965699999</v>
      </c>
      <c r="AL6" s="32">
        <v>9012.9436521700009</v>
      </c>
      <c r="AM6" s="32">
        <v>39.796303244199997</v>
      </c>
      <c r="AN6" s="32">
        <v>0</v>
      </c>
      <c r="AO6" s="32">
        <v>1949.4146786399999</v>
      </c>
      <c r="AP6" s="32">
        <v>107429.844299</v>
      </c>
      <c r="AQ6" s="32">
        <v>91042.732730999996</v>
      </c>
      <c r="AR6" s="32">
        <v>16387.111567600001</v>
      </c>
      <c r="AS6" s="32">
        <v>37678.680076600001</v>
      </c>
      <c r="AT6" s="32">
        <v>20.446508250699999</v>
      </c>
      <c r="AU6" s="32">
        <v>3.8934167672000002</v>
      </c>
      <c r="AV6" s="32">
        <v>1216.1333555399999</v>
      </c>
      <c r="AW6" s="32">
        <v>408.34050464500001</v>
      </c>
      <c r="AX6" s="32">
        <v>30152.411065100001</v>
      </c>
      <c r="AY6" s="32">
        <v>660.86791132899998</v>
      </c>
      <c r="AZ6" s="32">
        <v>363.527487431</v>
      </c>
      <c r="BA6" s="32">
        <v>43081.5698328</v>
      </c>
      <c r="BB6" s="32">
        <v>121.006257518</v>
      </c>
      <c r="BC6" s="32">
        <v>906.01168195000002</v>
      </c>
      <c r="BD6" s="32">
        <v>20.722057814700001</v>
      </c>
      <c r="BE6" s="32">
        <v>7950.5340657500001</v>
      </c>
      <c r="BF6" s="32">
        <v>0</v>
      </c>
      <c r="BG6" s="32">
        <v>2628.0358290999998</v>
      </c>
      <c r="BH6" s="32">
        <v>8535.0740991999992</v>
      </c>
      <c r="BI6" s="32">
        <v>0</v>
      </c>
      <c r="BJ6" s="32">
        <v>59529.080733199997</v>
      </c>
      <c r="BK6" s="32">
        <v>1864.5894389299999</v>
      </c>
    </row>
    <row r="7" spans="1:63" x14ac:dyDescent="0.25">
      <c r="A7" s="34" t="s">
        <v>5</v>
      </c>
      <c r="B7" s="32">
        <v>378250.04664999997</v>
      </c>
      <c r="C7" s="32">
        <v>6199.1292850999998</v>
      </c>
      <c r="D7" s="32">
        <v>4701.4408896000004</v>
      </c>
      <c r="E7" s="32">
        <v>38068.438553</v>
      </c>
      <c r="F7" s="32">
        <v>32261.388813000001</v>
      </c>
      <c r="G7" s="32">
        <v>2701.9696807999999</v>
      </c>
      <c r="H7" s="32">
        <v>89112.520369999998</v>
      </c>
      <c r="I7" s="34"/>
      <c r="J7" t="s">
        <v>5</v>
      </c>
      <c r="K7" s="32">
        <v>6657.9320222799997</v>
      </c>
      <c r="L7" s="32">
        <v>0</v>
      </c>
      <c r="M7" s="32">
        <v>2779.0087492600001</v>
      </c>
      <c r="N7" s="32">
        <v>2118.83033153</v>
      </c>
      <c r="O7" s="32">
        <v>20321.152591400001</v>
      </c>
      <c r="P7" s="32">
        <v>378423.31285799999</v>
      </c>
      <c r="Q7" s="32">
        <v>5729.7520436000004</v>
      </c>
      <c r="R7" s="32">
        <v>2602.5421230299999</v>
      </c>
      <c r="S7" s="32">
        <v>77.242507770000003</v>
      </c>
      <c r="T7" s="32">
        <v>9745.5062929699998</v>
      </c>
      <c r="U7" s="32">
        <v>0</v>
      </c>
      <c r="V7" s="32">
        <v>29997412.443399999</v>
      </c>
      <c r="W7" s="32">
        <v>0</v>
      </c>
      <c r="X7" s="32">
        <v>526.63914658600004</v>
      </c>
      <c r="Y7" s="32">
        <v>433.347242467</v>
      </c>
      <c r="Z7" s="32">
        <v>8658.6861748200008</v>
      </c>
      <c r="AA7" s="32">
        <v>6201.9428281099999</v>
      </c>
      <c r="AB7" s="32">
        <v>0</v>
      </c>
      <c r="AC7" s="32">
        <v>4232.0193011499996</v>
      </c>
      <c r="AD7" s="32">
        <v>470.22438014599999</v>
      </c>
      <c r="AE7" s="32">
        <v>4702.2436813000004</v>
      </c>
      <c r="AF7" s="32">
        <v>0</v>
      </c>
      <c r="AG7" s="32">
        <v>8049.7495665099996</v>
      </c>
      <c r="AH7" s="32">
        <v>16.030600892999999</v>
      </c>
      <c r="AI7" s="32">
        <v>17820.247361599999</v>
      </c>
      <c r="AJ7" s="32">
        <v>48.427933454700003</v>
      </c>
      <c r="AK7" s="32">
        <v>391.08737925899999</v>
      </c>
      <c r="AL7" s="32">
        <v>3412.0794069200001</v>
      </c>
      <c r="AM7" s="32">
        <v>14.274139337899999</v>
      </c>
      <c r="AN7" s="32">
        <v>0</v>
      </c>
      <c r="AO7" s="32">
        <v>268.73870641000002</v>
      </c>
      <c r="AP7" s="32">
        <v>38085.1729395</v>
      </c>
      <c r="AQ7" s="32">
        <v>32275.6472822</v>
      </c>
      <c r="AR7" s="32">
        <v>5809.5256573300003</v>
      </c>
      <c r="AS7" s="32">
        <v>12535.3352696</v>
      </c>
      <c r="AT7" s="32">
        <v>2.5205888006400001</v>
      </c>
      <c r="AU7" s="32">
        <v>2.7956949453000002</v>
      </c>
      <c r="AV7" s="32">
        <v>413.072104685</v>
      </c>
      <c r="AW7" s="32">
        <v>78.759358056899998</v>
      </c>
      <c r="AX7" s="32">
        <v>11112.6892123</v>
      </c>
      <c r="AY7" s="32">
        <v>153.25743889500001</v>
      </c>
      <c r="AZ7" s="32">
        <v>270.07155476700001</v>
      </c>
      <c r="BA7" s="32">
        <v>15876.998691000001</v>
      </c>
      <c r="BB7" s="32">
        <v>17.022521881999999</v>
      </c>
      <c r="BC7" s="32">
        <v>181.16235999</v>
      </c>
      <c r="BD7" s="32">
        <v>16.6594282834</v>
      </c>
      <c r="BE7" s="32">
        <v>2702.7944227399998</v>
      </c>
      <c r="BF7" s="32">
        <v>0</v>
      </c>
      <c r="BG7" s="32">
        <v>940.81859248599994</v>
      </c>
      <c r="BH7" s="32">
        <v>3055.49764792</v>
      </c>
      <c r="BI7" s="32">
        <v>0</v>
      </c>
      <c r="BJ7" s="32">
        <v>21310.999499699999</v>
      </c>
      <c r="BK7" s="32">
        <v>667.51011445300003</v>
      </c>
    </row>
    <row r="8" spans="1:63" x14ac:dyDescent="0.25">
      <c r="A8" s="34" t="s">
        <v>6</v>
      </c>
      <c r="B8" s="32">
        <v>534.79180199999996</v>
      </c>
      <c r="C8" s="32">
        <v>8.8700390000000002</v>
      </c>
      <c r="D8" s="32">
        <v>12.087142</v>
      </c>
      <c r="E8" s="32">
        <v>58.681807999999997</v>
      </c>
      <c r="F8" s="32">
        <v>49.730387999999998</v>
      </c>
      <c r="G8" s="32">
        <v>5.4835440000000002</v>
      </c>
      <c r="H8" s="32">
        <v>127.511584</v>
      </c>
      <c r="I8" s="34"/>
      <c r="J8" t="s">
        <v>6</v>
      </c>
      <c r="K8" s="32">
        <v>9.5225488170099997</v>
      </c>
      <c r="L8" s="32">
        <v>0</v>
      </c>
      <c r="M8" s="32">
        <v>3.9746940100199999</v>
      </c>
      <c r="N8" s="32">
        <v>3.0304649125799998</v>
      </c>
      <c r="O8" s="32">
        <v>29.064456270299999</v>
      </c>
      <c r="P8" s="32">
        <v>534.79165495500001</v>
      </c>
      <c r="Q8" s="32">
        <v>8.1950073244800006</v>
      </c>
      <c r="R8" s="32">
        <v>3.7223014820999998</v>
      </c>
      <c r="S8" s="32">
        <v>0.11047675787199999</v>
      </c>
      <c r="T8" s="32">
        <v>13.938566895699999</v>
      </c>
      <c r="U8" s="32">
        <v>0</v>
      </c>
      <c r="V8" s="32">
        <v>27399.5396654</v>
      </c>
      <c r="W8" s="32">
        <v>0</v>
      </c>
      <c r="X8" s="32">
        <v>0.75322944401299996</v>
      </c>
      <c r="Y8" s="32">
        <v>0.61979165228900002</v>
      </c>
      <c r="Z8" s="32">
        <v>12.3841340269</v>
      </c>
      <c r="AA8" s="32">
        <v>8.8700360636499997</v>
      </c>
      <c r="AB8" s="32">
        <v>0</v>
      </c>
      <c r="AC8" s="32">
        <v>10.8784158279</v>
      </c>
      <c r="AD8" s="32">
        <v>1.2087196788300001</v>
      </c>
      <c r="AE8" s="32">
        <v>12.087135506699999</v>
      </c>
      <c r="AF8" s="32">
        <v>0</v>
      </c>
      <c r="AG8" s="32">
        <v>11.5131988318</v>
      </c>
      <c r="AH8" s="32">
        <v>2.8264616136700001E-2</v>
      </c>
      <c r="AI8" s="32">
        <v>25.4875192485</v>
      </c>
      <c r="AJ8" s="32">
        <v>0.15044650286299999</v>
      </c>
      <c r="AK8" s="32">
        <v>1.5476602665400001</v>
      </c>
      <c r="AL8" s="32">
        <v>4.9094545517199997</v>
      </c>
      <c r="AM8" s="32">
        <v>2.1728121529799999E-2</v>
      </c>
      <c r="AN8" s="32">
        <v>0</v>
      </c>
      <c r="AO8" s="32">
        <v>1.09188633917</v>
      </c>
      <c r="AP8" s="32">
        <v>58.683593417099999</v>
      </c>
      <c r="AQ8" s="32">
        <v>49.732175374500002</v>
      </c>
      <c r="AR8" s="32">
        <v>8.9514180426299994</v>
      </c>
      <c r="AS8" s="32">
        <v>20.634604792800001</v>
      </c>
      <c r="AT8" s="32">
        <v>1.14713844475E-2</v>
      </c>
      <c r="AU8" s="32">
        <v>2.0362617040600001E-3</v>
      </c>
      <c r="AV8" s="32">
        <v>0.66546892221499998</v>
      </c>
      <c r="AW8" s="32">
        <v>0.227278422373</v>
      </c>
      <c r="AX8" s="32">
        <v>16.443701186599998</v>
      </c>
      <c r="AY8" s="32">
        <v>0.36618249629299998</v>
      </c>
      <c r="AZ8" s="32">
        <v>0.18954508033100001</v>
      </c>
      <c r="BA8" s="32">
        <v>23.494703771600001</v>
      </c>
      <c r="BB8" s="32">
        <v>6.7754869403699999E-2</v>
      </c>
      <c r="BC8" s="32">
        <v>0.50386717802900005</v>
      </c>
      <c r="BD8" s="32">
        <v>1.0723745851199999E-2</v>
      </c>
      <c r="BE8" s="32">
        <v>5.4835539617600002</v>
      </c>
      <c r="BF8" s="32">
        <v>0</v>
      </c>
      <c r="BG8" s="32">
        <v>1.34560998366</v>
      </c>
      <c r="BH8" s="32">
        <v>4.3701548412499998</v>
      </c>
      <c r="BI8" s="32">
        <v>0</v>
      </c>
      <c r="BJ8" s="32">
        <v>30.480172144899999</v>
      </c>
      <c r="BK8" s="32">
        <v>0.95471171742299998</v>
      </c>
    </row>
    <row r="9" spans="1:63" x14ac:dyDescent="0.25">
      <c r="A9" s="34" t="s">
        <v>7</v>
      </c>
      <c r="B9" s="32">
        <v>7380.1465740000003</v>
      </c>
      <c r="C9" s="32">
        <v>120.04291802</v>
      </c>
      <c r="D9" s="32">
        <v>44.875552106999997</v>
      </c>
      <c r="E9" s="32">
        <v>700.91993978999994</v>
      </c>
      <c r="F9" s="32">
        <v>593.99994804999994</v>
      </c>
      <c r="G9" s="32">
        <v>38.391169353999999</v>
      </c>
      <c r="H9" s="32">
        <v>1725.6172472999999</v>
      </c>
      <c r="I9" s="34"/>
      <c r="J9" t="s">
        <v>7</v>
      </c>
      <c r="K9" s="32">
        <v>128.86884232899999</v>
      </c>
      <c r="L9" s="32">
        <v>0</v>
      </c>
      <c r="M9" s="32">
        <v>53.789621027800003</v>
      </c>
      <c r="N9" s="32">
        <v>41.0114129257</v>
      </c>
      <c r="O9" s="32">
        <v>393.32983959699999</v>
      </c>
      <c r="P9" s="32">
        <v>7380.1439169300002</v>
      </c>
      <c r="Q9" s="32">
        <v>110.903281167</v>
      </c>
      <c r="R9" s="32">
        <v>50.373990460500004</v>
      </c>
      <c r="S9" s="32">
        <v>1.4950840842999999</v>
      </c>
      <c r="T9" s="32">
        <v>188.63095332200001</v>
      </c>
      <c r="U9" s="32">
        <v>0</v>
      </c>
      <c r="V9" s="32">
        <v>87440.779600099995</v>
      </c>
      <c r="W9" s="32">
        <v>0</v>
      </c>
      <c r="X9" s="32">
        <v>10.1934638694</v>
      </c>
      <c r="Y9" s="32">
        <v>8.3877294235399997</v>
      </c>
      <c r="Z9" s="32">
        <v>167.59480038000001</v>
      </c>
      <c r="AA9" s="32">
        <v>120.04288761799999</v>
      </c>
      <c r="AB9" s="32">
        <v>0</v>
      </c>
      <c r="AC9" s="32">
        <v>40.387976244100003</v>
      </c>
      <c r="AD9" s="32">
        <v>4.4875472921200004</v>
      </c>
      <c r="AE9" s="32">
        <v>44.875523536199999</v>
      </c>
      <c r="AF9" s="32">
        <v>0</v>
      </c>
      <c r="AG9" s="32">
        <v>155.80840683</v>
      </c>
      <c r="AH9" s="32">
        <v>0.347332879953</v>
      </c>
      <c r="AI9" s="32">
        <v>344.92311595500001</v>
      </c>
      <c r="AJ9" s="32">
        <v>2.0039772247099998</v>
      </c>
      <c r="AK9" s="32">
        <v>21.065609461899999</v>
      </c>
      <c r="AL9" s="32">
        <v>57.690687447400002</v>
      </c>
      <c r="AM9" s="32">
        <v>0.258804337484</v>
      </c>
      <c r="AN9" s="32">
        <v>0</v>
      </c>
      <c r="AO9" s="32">
        <v>14.892128527400001</v>
      </c>
      <c r="AP9" s="32">
        <v>700.94404954599997</v>
      </c>
      <c r="AQ9" s="32">
        <v>594.024107641</v>
      </c>
      <c r="AR9" s="32">
        <v>106.919941905</v>
      </c>
      <c r="AS9" s="32">
        <v>250.070849794</v>
      </c>
      <c r="AT9" s="32">
        <v>0.15773026727700001</v>
      </c>
      <c r="AU9" s="32">
        <v>1.8121251731500001E-2</v>
      </c>
      <c r="AV9" s="32">
        <v>8.0277875178699993</v>
      </c>
      <c r="AW9" s="32">
        <v>3.0038433375800002</v>
      </c>
      <c r="AX9" s="32">
        <v>194.556781865</v>
      </c>
      <c r="AY9" s="32">
        <v>4.7288037808199999</v>
      </c>
      <c r="AZ9" s="32">
        <v>1.6454913168800001</v>
      </c>
      <c r="BA9" s="32">
        <v>277.98525210399998</v>
      </c>
      <c r="BB9" s="32">
        <v>0.92264636705900005</v>
      </c>
      <c r="BC9" s="32">
        <v>6.6318269792800004</v>
      </c>
      <c r="BD9" s="32">
        <v>8.7291609947299995E-2</v>
      </c>
      <c r="BE9" s="32">
        <v>38.391157441099999</v>
      </c>
      <c r="BF9" s="32">
        <v>0</v>
      </c>
      <c r="BG9" s="32">
        <v>18.210174596400002</v>
      </c>
      <c r="BH9" s="32">
        <v>59.141247821699999</v>
      </c>
      <c r="BI9" s="32">
        <v>0</v>
      </c>
      <c r="BJ9" s="32">
        <v>412.48898152800001</v>
      </c>
      <c r="BK9" s="32">
        <v>12.9201200073</v>
      </c>
    </row>
    <row r="10" spans="1:63" s="34" customFormat="1" x14ac:dyDescent="0.25">
      <c r="A10" s="34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</row>
    <row r="11" spans="1:63" x14ac:dyDescent="0.25">
      <c r="A11" s="34" t="s">
        <v>9</v>
      </c>
      <c r="B11" s="32">
        <v>960189.47227999999</v>
      </c>
      <c r="C11" s="32">
        <v>15917.977609</v>
      </c>
      <c r="D11" s="32">
        <v>21279.231274999998</v>
      </c>
      <c r="E11" s="32">
        <v>104982.18259</v>
      </c>
      <c r="F11" s="32">
        <v>88967.940887000004</v>
      </c>
      <c r="G11" s="32">
        <v>9716.3056187999991</v>
      </c>
      <c r="H11" s="32">
        <v>228821.72802000001</v>
      </c>
      <c r="I11" s="34"/>
      <c r="J11" t="s">
        <v>9</v>
      </c>
      <c r="K11" s="32">
        <v>17086.418355599999</v>
      </c>
      <c r="L11" s="32">
        <v>0</v>
      </c>
      <c r="M11" s="32">
        <v>7131.8400910600003</v>
      </c>
      <c r="N11" s="32">
        <v>5437.6074575900002</v>
      </c>
      <c r="O11" s="32">
        <v>52150.683537899997</v>
      </c>
      <c r="P11" s="32">
        <v>960079.56346800004</v>
      </c>
      <c r="Q11" s="32">
        <v>14704.4066676</v>
      </c>
      <c r="R11" s="32">
        <v>6678.9691965399998</v>
      </c>
      <c r="S11" s="32">
        <v>198.22943423800001</v>
      </c>
      <c r="T11" s="32">
        <v>25010.137065700001</v>
      </c>
      <c r="U11" s="32">
        <v>0</v>
      </c>
      <c r="V11" s="32">
        <v>127096752.119</v>
      </c>
      <c r="W11" s="32">
        <v>0</v>
      </c>
      <c r="X11" s="32">
        <v>1351.5271407</v>
      </c>
      <c r="Y11" s="32">
        <v>1112.1099160799999</v>
      </c>
      <c r="Z11" s="32">
        <v>22221.003362399999</v>
      </c>
      <c r="AA11" s="32">
        <v>15916.1519016</v>
      </c>
      <c r="AB11" s="32">
        <v>0</v>
      </c>
      <c r="AC11" s="32">
        <v>19148.946802900002</v>
      </c>
      <c r="AD11" s="32">
        <v>2127.6609389300002</v>
      </c>
      <c r="AE11" s="32">
        <v>21276.607741799999</v>
      </c>
      <c r="AF11" s="32">
        <v>0</v>
      </c>
      <c r="AG11" s="32">
        <v>20658.273995299998</v>
      </c>
      <c r="AH11" s="32">
        <v>43.779234510400002</v>
      </c>
      <c r="AI11" s="32">
        <v>45732.548707000002</v>
      </c>
      <c r="AJ11" s="32">
        <v>124.86782813000001</v>
      </c>
      <c r="AK11" s="32">
        <v>970.60909793400003</v>
      </c>
      <c r="AL11" s="32">
        <v>9443.9777675700007</v>
      </c>
      <c r="AM11" s="32">
        <v>39.372942918500001</v>
      </c>
      <c r="AN11" s="32">
        <v>0</v>
      </c>
      <c r="AO11" s="32">
        <v>663.73669914499999</v>
      </c>
      <c r="AP11" s="32">
        <v>104971.26865699999</v>
      </c>
      <c r="AQ11" s="32">
        <v>88958.885282200004</v>
      </c>
      <c r="AR11" s="32">
        <v>16012.383374999999</v>
      </c>
      <c r="AS11" s="32">
        <v>34400.352512600002</v>
      </c>
      <c r="AT11" s="32">
        <v>6.0857113941199996</v>
      </c>
      <c r="AU11" s="32">
        <v>7.9635018823100001</v>
      </c>
      <c r="AV11" s="32">
        <v>1135.22771147</v>
      </c>
      <c r="AW11" s="32">
        <v>205.05046849199999</v>
      </c>
      <c r="AX11" s="32">
        <v>30706.197168499999</v>
      </c>
      <c r="AY11" s="32">
        <v>407.64563074599999</v>
      </c>
      <c r="AZ11" s="32">
        <v>770.10857936000002</v>
      </c>
      <c r="BA11" s="32">
        <v>43870.6407053</v>
      </c>
      <c r="BB11" s="32">
        <v>42.2024276458</v>
      </c>
      <c r="BC11" s="32">
        <v>473.80571744999997</v>
      </c>
      <c r="BD11" s="32">
        <v>47.614306387399999</v>
      </c>
      <c r="BE11" s="32">
        <v>9715.1362980100002</v>
      </c>
      <c r="BF11" s="32">
        <v>0</v>
      </c>
      <c r="BG11" s="32">
        <v>2414.4462954000001</v>
      </c>
      <c r="BH11" s="32">
        <v>7841.40042765</v>
      </c>
      <c r="BI11" s="32">
        <v>0</v>
      </c>
      <c r="BJ11" s="32">
        <v>54690.953168</v>
      </c>
      <c r="BK11" s="32">
        <v>1713.04787597</v>
      </c>
    </row>
    <row r="12" spans="1:63" x14ac:dyDescent="0.25">
      <c r="A12" s="34" t="s">
        <v>10</v>
      </c>
      <c r="B12" s="32">
        <v>981215.35793000006</v>
      </c>
      <c r="C12" s="32">
        <v>8153.8757733000002</v>
      </c>
      <c r="D12" s="32">
        <v>38887.721875000003</v>
      </c>
      <c r="E12" s="32">
        <v>152840.34843000001</v>
      </c>
      <c r="F12" s="32">
        <v>132860.63024</v>
      </c>
      <c r="G12" s="32">
        <v>10662.758405</v>
      </c>
      <c r="H12" s="32">
        <v>74975.520856000003</v>
      </c>
      <c r="I12" s="34"/>
      <c r="J12" t="s">
        <v>10</v>
      </c>
      <c r="K12" s="32">
        <v>5597.52196499</v>
      </c>
      <c r="L12" s="32">
        <v>0</v>
      </c>
      <c r="M12" s="32">
        <v>2336.39554456</v>
      </c>
      <c r="N12" s="32">
        <v>1781.36362809</v>
      </c>
      <c r="O12" s="32">
        <v>17084.599111700001</v>
      </c>
      <c r="P12" s="32">
        <v>980999.01838499994</v>
      </c>
      <c r="Q12" s="32">
        <v>4817.1732659099998</v>
      </c>
      <c r="R12" s="32">
        <v>2188.0348231399998</v>
      </c>
      <c r="S12" s="32">
        <v>64.940090711899998</v>
      </c>
      <c r="T12" s="32">
        <v>8193.3376374500003</v>
      </c>
      <c r="U12" s="32">
        <v>0</v>
      </c>
      <c r="V12" s="32">
        <v>434773593.45899999</v>
      </c>
      <c r="W12" s="32">
        <v>0</v>
      </c>
      <c r="X12" s="32">
        <v>442.76115479200001</v>
      </c>
      <c r="Y12" s="32">
        <v>364.327922032</v>
      </c>
      <c r="Z12" s="32">
        <v>7279.6148786100002</v>
      </c>
      <c r="AA12" s="32">
        <v>8152.1671614300003</v>
      </c>
      <c r="AB12" s="32">
        <v>0</v>
      </c>
      <c r="AC12" s="32">
        <v>34991.611988600001</v>
      </c>
      <c r="AD12" s="32">
        <v>3887.95737044</v>
      </c>
      <c r="AE12" s="32">
        <v>38879.569359100002</v>
      </c>
      <c r="AF12" s="32">
        <v>0</v>
      </c>
      <c r="AG12" s="32">
        <v>6767.6641631299999</v>
      </c>
      <c r="AH12" s="32">
        <v>73.518259906400004</v>
      </c>
      <c r="AI12" s="32">
        <v>14982.013180600001</v>
      </c>
      <c r="AJ12" s="32">
        <v>359.77637768300002</v>
      </c>
      <c r="AK12" s="32">
        <v>3609.5062776300001</v>
      </c>
      <c r="AL12" s="32">
        <v>13306.4102798</v>
      </c>
      <c r="AM12" s="32">
        <v>58.1842301613</v>
      </c>
      <c r="AN12" s="32">
        <v>0</v>
      </c>
      <c r="AO12" s="32">
        <v>2540.3989317099999</v>
      </c>
      <c r="AP12" s="32">
        <v>152812.01776799999</v>
      </c>
      <c r="AQ12" s="32">
        <v>132836.019673</v>
      </c>
      <c r="AR12" s="32">
        <v>19975.998094899998</v>
      </c>
      <c r="AS12" s="32">
        <v>54383.543556099998</v>
      </c>
      <c r="AT12" s="32">
        <v>26.4305842144</v>
      </c>
      <c r="AU12" s="32">
        <v>6.6991546276599996</v>
      </c>
      <c r="AV12" s="32">
        <v>1761.40587168</v>
      </c>
      <c r="AW12" s="32">
        <v>548.29889596600003</v>
      </c>
      <c r="AX12" s="32">
        <v>44298.517840499997</v>
      </c>
      <c r="AY12" s="32">
        <v>905.93789547200004</v>
      </c>
      <c r="AZ12" s="32">
        <v>632.00205927299999</v>
      </c>
      <c r="BA12" s="32">
        <v>63292.902180099998</v>
      </c>
      <c r="BB12" s="32">
        <v>157.93591002100001</v>
      </c>
      <c r="BC12" s="32">
        <v>1221.16159814</v>
      </c>
      <c r="BD12" s="32">
        <v>36.935779687</v>
      </c>
      <c r="BE12" s="32">
        <v>10660.524300200001</v>
      </c>
      <c r="BF12" s="32">
        <v>0</v>
      </c>
      <c r="BG12" s="32">
        <v>790.97441707099995</v>
      </c>
      <c r="BH12" s="32">
        <v>2568.8478313400001</v>
      </c>
      <c r="BI12" s="32">
        <v>0</v>
      </c>
      <c r="BJ12" s="32">
        <v>17916.792097599999</v>
      </c>
      <c r="BK12" s="32">
        <v>561.19572210199999</v>
      </c>
    </row>
    <row r="13" spans="1:63" x14ac:dyDescent="0.25">
      <c r="A13" s="34" t="s">
        <v>12</v>
      </c>
      <c r="B13" s="32">
        <v>732616.59135999996</v>
      </c>
      <c r="C13" s="32">
        <v>11986.243479000001</v>
      </c>
      <c r="D13" s="32">
        <v>8045.9219223</v>
      </c>
      <c r="E13" s="32">
        <v>72786.431039999996</v>
      </c>
      <c r="F13" s="32">
        <v>61683.417845000004</v>
      </c>
      <c r="G13" s="32">
        <v>4909.1671427000001</v>
      </c>
      <c r="H13" s="32">
        <v>172302.28890000001</v>
      </c>
      <c r="I13" s="34"/>
      <c r="J13" t="s">
        <v>12</v>
      </c>
      <c r="K13" s="32">
        <v>12897.1328292</v>
      </c>
      <c r="L13" s="32">
        <v>0</v>
      </c>
      <c r="M13" s="32">
        <v>5383.2397139499999</v>
      </c>
      <c r="N13" s="32">
        <v>4104.4021785799996</v>
      </c>
      <c r="O13" s="32">
        <v>39364.2576749</v>
      </c>
      <c r="P13" s="32">
        <v>734302.84376800002</v>
      </c>
      <c r="Q13" s="32">
        <v>11099.1473668</v>
      </c>
      <c r="R13" s="32">
        <v>5041.4044942299997</v>
      </c>
      <c r="S13" s="32">
        <v>149.62710465200001</v>
      </c>
      <c r="T13" s="32">
        <v>18878.0948106</v>
      </c>
      <c r="U13" s="32">
        <v>0</v>
      </c>
      <c r="V13" s="32">
        <v>39187417.156800002</v>
      </c>
      <c r="W13" s="32">
        <v>0</v>
      </c>
      <c r="X13" s="32">
        <v>1020.15674907</v>
      </c>
      <c r="Y13" s="32">
        <v>839.44020116199999</v>
      </c>
      <c r="Z13" s="32">
        <v>16772.807428100001</v>
      </c>
      <c r="AA13" s="32">
        <v>12013.8328057</v>
      </c>
      <c r="AB13" s="32">
        <v>0</v>
      </c>
      <c r="AC13" s="32">
        <v>7258.0782199200003</v>
      </c>
      <c r="AD13" s="32">
        <v>806.45310477600003</v>
      </c>
      <c r="AE13" s="32">
        <v>8064.5313247000004</v>
      </c>
      <c r="AF13" s="32">
        <v>0</v>
      </c>
      <c r="AG13" s="32">
        <v>15593.2325074</v>
      </c>
      <c r="AH13" s="32">
        <v>34.573523034899999</v>
      </c>
      <c r="AI13" s="32">
        <v>34519.7398197</v>
      </c>
      <c r="AJ13" s="32">
        <v>175.00859976999999</v>
      </c>
      <c r="AK13" s="32">
        <v>1774.1586961200001</v>
      </c>
      <c r="AL13" s="32">
        <v>6158.69633841</v>
      </c>
      <c r="AM13" s="32">
        <v>27.054890607699999</v>
      </c>
      <c r="AN13" s="32">
        <v>0</v>
      </c>
      <c r="AO13" s="32">
        <v>1249.92855078</v>
      </c>
      <c r="AP13" s="32">
        <v>72956.116627199997</v>
      </c>
      <c r="AQ13" s="32">
        <v>61827.535329899998</v>
      </c>
      <c r="AR13" s="32">
        <v>11128.581297299999</v>
      </c>
      <c r="AS13" s="32">
        <v>25443.8514569</v>
      </c>
      <c r="AT13" s="32">
        <v>13.0577422721</v>
      </c>
      <c r="AU13" s="32">
        <v>2.8917954777200001</v>
      </c>
      <c r="AV13" s="32">
        <v>822.72035886100002</v>
      </c>
      <c r="AW13" s="32">
        <v>265.75299492599999</v>
      </c>
      <c r="AX13" s="32">
        <v>20550.7407609</v>
      </c>
      <c r="AY13" s="32">
        <v>434.61543934299999</v>
      </c>
      <c r="AZ13" s="32">
        <v>271.588257312</v>
      </c>
      <c r="BA13" s="32">
        <v>29362.633123399999</v>
      </c>
      <c r="BB13" s="32">
        <v>77.646658803600005</v>
      </c>
      <c r="BC13" s="32">
        <v>590.76615382399996</v>
      </c>
      <c r="BD13" s="32">
        <v>15.702629078299999</v>
      </c>
      <c r="BE13" s="32">
        <v>4920.4939791200004</v>
      </c>
      <c r="BF13" s="32">
        <v>0</v>
      </c>
      <c r="BG13" s="32">
        <v>1822.46714795</v>
      </c>
      <c r="BH13" s="32">
        <v>5918.8278626399997</v>
      </c>
      <c r="BI13" s="32">
        <v>0</v>
      </c>
      <c r="BJ13" s="32">
        <v>41281.702273100003</v>
      </c>
      <c r="BK13" s="32">
        <v>1293.03899239</v>
      </c>
    </row>
    <row r="14" spans="1:63" x14ac:dyDescent="0.25">
      <c r="A14" s="34" t="s">
        <v>13</v>
      </c>
      <c r="B14" s="32">
        <v>63267.200069999999</v>
      </c>
      <c r="C14" s="32">
        <v>1041.1102931999999</v>
      </c>
      <c r="D14" s="32">
        <v>1003.9699529</v>
      </c>
      <c r="E14" s="32">
        <v>6561.7573478000004</v>
      </c>
      <c r="F14" s="32">
        <v>5560.8119398999997</v>
      </c>
      <c r="G14" s="32">
        <v>518.47673039999995</v>
      </c>
      <c r="H14" s="32">
        <v>14965.973829</v>
      </c>
      <c r="I14" s="34"/>
      <c r="J14" t="s">
        <v>13</v>
      </c>
      <c r="K14" s="32">
        <v>1117.4269696599999</v>
      </c>
      <c r="L14" s="32">
        <v>0</v>
      </c>
      <c r="M14" s="32">
        <v>466.41204583199999</v>
      </c>
      <c r="N14" s="32">
        <v>355.61169860000001</v>
      </c>
      <c r="O14" s="32">
        <v>3410.5801052500001</v>
      </c>
      <c r="P14" s="32">
        <v>63254.234917000002</v>
      </c>
      <c r="Q14" s="32">
        <v>961.64703847299995</v>
      </c>
      <c r="R14" s="32">
        <v>436.79512250300002</v>
      </c>
      <c r="S14" s="32">
        <v>12.9639267673</v>
      </c>
      <c r="T14" s="32">
        <v>1635.6272186599999</v>
      </c>
      <c r="U14" s="32">
        <v>0</v>
      </c>
      <c r="V14" s="32">
        <v>4811437.5214999998</v>
      </c>
      <c r="W14" s="32">
        <v>0</v>
      </c>
      <c r="X14" s="32">
        <v>88.387996758599996</v>
      </c>
      <c r="Y14" s="32">
        <v>72.730366206900001</v>
      </c>
      <c r="Z14" s="32">
        <v>1453.2218620199999</v>
      </c>
      <c r="AA14" s="32">
        <v>1040.89627346</v>
      </c>
      <c r="AB14" s="32">
        <v>0</v>
      </c>
      <c r="AC14" s="32">
        <v>903.35525474799999</v>
      </c>
      <c r="AD14" s="32">
        <v>100.372848236</v>
      </c>
      <c r="AE14" s="32">
        <v>1003.72810298</v>
      </c>
      <c r="AF14" s="32">
        <v>0</v>
      </c>
      <c r="AG14" s="32">
        <v>1351.0216588400001</v>
      </c>
      <c r="AH14" s="32">
        <v>2.66714666759</v>
      </c>
      <c r="AI14" s="32">
        <v>2990.84312477</v>
      </c>
      <c r="AJ14" s="32">
        <v>6.3369299580899998</v>
      </c>
      <c r="AK14" s="32">
        <v>42.376856862099999</v>
      </c>
      <c r="AL14" s="32">
        <v>596.95877306</v>
      </c>
      <c r="AM14" s="32">
        <v>2.4658597252800001</v>
      </c>
      <c r="AN14" s="32">
        <v>0</v>
      </c>
      <c r="AO14" s="32">
        <v>28.368604138399999</v>
      </c>
      <c r="AP14" s="32">
        <v>6560.4400131599996</v>
      </c>
      <c r="AQ14" s="32">
        <v>5559.7045871</v>
      </c>
      <c r="AR14" s="32">
        <v>1000.73542606</v>
      </c>
      <c r="AS14" s="32">
        <v>2124.4077533200002</v>
      </c>
      <c r="AT14" s="32">
        <v>0.23354739757599999</v>
      </c>
      <c r="AU14" s="32">
        <v>0.541645821804</v>
      </c>
      <c r="AV14" s="32">
        <v>70.388103115700005</v>
      </c>
      <c r="AW14" s="32">
        <v>10.7658895805</v>
      </c>
      <c r="AX14" s="32">
        <v>1932.20303537</v>
      </c>
      <c r="AY14" s="32">
        <v>22.961051779999998</v>
      </c>
      <c r="AZ14" s="32">
        <v>52.513760625899998</v>
      </c>
      <c r="BA14" s="32">
        <v>2760.5603010200002</v>
      </c>
      <c r="BB14" s="32">
        <v>1.8341532919600001</v>
      </c>
      <c r="BC14" s="32">
        <v>25.263999077800001</v>
      </c>
      <c r="BD14" s="32">
        <v>3.2649350034600002</v>
      </c>
      <c r="BE14" s="32">
        <v>518.35946616900003</v>
      </c>
      <c r="BF14" s="32">
        <v>0</v>
      </c>
      <c r="BG14" s="32">
        <v>157.901315939</v>
      </c>
      <c r="BH14" s="32">
        <v>512.81625515999997</v>
      </c>
      <c r="BI14" s="32">
        <v>0</v>
      </c>
      <c r="BJ14" s="32">
        <v>3576.7100580400001</v>
      </c>
      <c r="BK14" s="32">
        <v>112.03086010600001</v>
      </c>
    </row>
    <row r="15" spans="1:63" x14ac:dyDescent="0.25">
      <c r="A15" s="34" t="s">
        <v>14</v>
      </c>
      <c r="B15" s="32">
        <v>25686.049461999999</v>
      </c>
      <c r="C15" s="32">
        <v>423.12634976999999</v>
      </c>
      <c r="D15" s="32">
        <v>430.37871575999998</v>
      </c>
      <c r="E15" s="32">
        <v>2684.3674818999998</v>
      </c>
      <c r="F15" s="32">
        <v>2274.8877579999998</v>
      </c>
      <c r="G15" s="32">
        <v>217.4614311</v>
      </c>
      <c r="H15" s="32">
        <v>6082.4422062000003</v>
      </c>
      <c r="I15" s="34"/>
      <c r="J15" t="s">
        <v>14</v>
      </c>
      <c r="K15" s="32">
        <v>454.23596378100001</v>
      </c>
      <c r="L15" s="32">
        <v>0</v>
      </c>
      <c r="M15" s="32">
        <v>189.597252191</v>
      </c>
      <c r="N15" s="32">
        <v>144.55667419400001</v>
      </c>
      <c r="O15" s="32">
        <v>1386.4060059399999</v>
      </c>
      <c r="P15" s="32">
        <v>25686.042717299999</v>
      </c>
      <c r="Q15" s="32">
        <v>390.91103024699999</v>
      </c>
      <c r="R15" s="32">
        <v>177.55784226700001</v>
      </c>
      <c r="S15" s="32">
        <v>5.2698506778700001</v>
      </c>
      <c r="T15" s="32">
        <v>664.88496110300002</v>
      </c>
      <c r="U15" s="32">
        <v>0</v>
      </c>
      <c r="V15" s="32">
        <v>2433659.6262699999</v>
      </c>
      <c r="W15" s="32">
        <v>0</v>
      </c>
      <c r="X15" s="32">
        <v>35.929857369799997</v>
      </c>
      <c r="Y15" s="32">
        <v>29.564999068399999</v>
      </c>
      <c r="Z15" s="32">
        <v>590.73690923900006</v>
      </c>
      <c r="AA15" s="32">
        <v>423.12620349500003</v>
      </c>
      <c r="AB15" s="32">
        <v>0</v>
      </c>
      <c r="AC15" s="32">
        <v>387.34067963400003</v>
      </c>
      <c r="AD15" s="32">
        <v>43.037873940799997</v>
      </c>
      <c r="AE15" s="32">
        <v>430.37855357500001</v>
      </c>
      <c r="AF15" s="32">
        <v>0</v>
      </c>
      <c r="AG15" s="32">
        <v>549.19230603899996</v>
      </c>
      <c r="AH15" s="32">
        <v>1.06867289296</v>
      </c>
      <c r="AI15" s="32">
        <v>1215.78233267</v>
      </c>
      <c r="AJ15" s="32">
        <v>2.1107443528099998</v>
      </c>
      <c r="AK15" s="32">
        <v>11.3299657567</v>
      </c>
      <c r="AL15" s="32">
        <v>246.47542382200001</v>
      </c>
      <c r="AM15" s="32">
        <v>1.01066763394</v>
      </c>
      <c r="AN15" s="32">
        <v>0</v>
      </c>
      <c r="AO15" s="32">
        <v>7.2975937554100003</v>
      </c>
      <c r="AP15" s="32">
        <v>2684.38457062</v>
      </c>
      <c r="AQ15" s="32">
        <v>2274.9049497599999</v>
      </c>
      <c r="AR15" s="32">
        <v>409.47962086000001</v>
      </c>
      <c r="AS15" s="32">
        <v>860.86896908599999</v>
      </c>
      <c r="AT15" s="32">
        <v>4.7312575384299997E-2</v>
      </c>
      <c r="AU15" s="32">
        <v>0.236074191648</v>
      </c>
      <c r="AV15" s="32">
        <v>28.6169029647</v>
      </c>
      <c r="AW15" s="32">
        <v>3.7315915571799998</v>
      </c>
      <c r="AX15" s="32">
        <v>794.93380660000003</v>
      </c>
      <c r="AY15" s="32">
        <v>8.5682322569299991</v>
      </c>
      <c r="AZ15" s="32">
        <v>22.928393753000002</v>
      </c>
      <c r="BA15" s="32">
        <v>1135.7237369100001</v>
      </c>
      <c r="BB15" s="32">
        <v>0.486427423734</v>
      </c>
      <c r="BC15" s="32">
        <v>8.9084261853999998</v>
      </c>
      <c r="BD15" s="32">
        <v>1.4309800830199999</v>
      </c>
      <c r="BE15" s="32">
        <v>217.461425335</v>
      </c>
      <c r="BF15" s="32">
        <v>0</v>
      </c>
      <c r="BG15" s="32">
        <v>64.187169325400006</v>
      </c>
      <c r="BH15" s="32">
        <v>208.460716789</v>
      </c>
      <c r="BI15" s="32">
        <v>0</v>
      </c>
      <c r="BJ15" s="32">
        <v>1453.9381534700001</v>
      </c>
      <c r="BK15" s="32">
        <v>45.540732825600003</v>
      </c>
    </row>
    <row r="16" spans="1:63" x14ac:dyDescent="0.25">
      <c r="A16" s="34" t="s">
        <v>15</v>
      </c>
      <c r="B16" s="32">
        <v>76593.089884999994</v>
      </c>
      <c r="C16" s="32">
        <v>1262.9980857999999</v>
      </c>
      <c r="D16" s="32">
        <v>1349.3167794999999</v>
      </c>
      <c r="E16" s="32">
        <v>8063.4167164</v>
      </c>
      <c r="F16" s="32">
        <v>6833.4047938000003</v>
      </c>
      <c r="G16" s="32">
        <v>668.62134745000003</v>
      </c>
      <c r="H16" s="32">
        <v>18155.620738000001</v>
      </c>
      <c r="I16" s="34"/>
      <c r="J16" t="s">
        <v>15</v>
      </c>
      <c r="K16" s="32">
        <v>1355.74244215</v>
      </c>
      <c r="L16" s="32">
        <v>0</v>
      </c>
      <c r="M16" s="32">
        <v>565.88450763900005</v>
      </c>
      <c r="N16" s="32">
        <v>431.45370397900001</v>
      </c>
      <c r="O16" s="32">
        <v>4137.9591631399999</v>
      </c>
      <c r="P16" s="32">
        <v>76586.462298099999</v>
      </c>
      <c r="Q16" s="32">
        <v>1166.73920273</v>
      </c>
      <c r="R16" s="32">
        <v>529.95090037600005</v>
      </c>
      <c r="S16" s="32">
        <v>15.728748147799999</v>
      </c>
      <c r="T16" s="32">
        <v>1984.4597375799999</v>
      </c>
      <c r="U16" s="32">
        <v>0</v>
      </c>
      <c r="V16" s="32">
        <v>6030525.0389799997</v>
      </c>
      <c r="W16" s="32">
        <v>0</v>
      </c>
      <c r="X16" s="32">
        <v>107.238658395</v>
      </c>
      <c r="Y16" s="32">
        <v>88.241747502899997</v>
      </c>
      <c r="Z16" s="32">
        <v>1763.15238494</v>
      </c>
      <c r="AA16" s="32">
        <v>1262.8892147900001</v>
      </c>
      <c r="AB16" s="32">
        <v>0</v>
      </c>
      <c r="AC16" s="32">
        <v>1214.29581575</v>
      </c>
      <c r="AD16" s="32">
        <v>134.921862683</v>
      </c>
      <c r="AE16" s="32">
        <v>1349.2176784400001</v>
      </c>
      <c r="AF16" s="32">
        <v>0</v>
      </c>
      <c r="AG16" s="32">
        <v>1639.1558195600001</v>
      </c>
      <c r="AH16" s="32">
        <v>3.2019047611000002</v>
      </c>
      <c r="AI16" s="32">
        <v>3628.7046808199998</v>
      </c>
      <c r="AJ16" s="32">
        <v>6.1706540924500004</v>
      </c>
      <c r="AK16" s="32">
        <v>31.9223700704</v>
      </c>
      <c r="AL16" s="32">
        <v>741.08718188399996</v>
      </c>
      <c r="AM16" s="32">
        <v>3.0362222591700001</v>
      </c>
      <c r="AN16" s="32">
        <v>0</v>
      </c>
      <c r="AO16" s="32">
        <v>20.406964608100001</v>
      </c>
      <c r="AP16" s="32">
        <v>8062.7859835299996</v>
      </c>
      <c r="AQ16" s="32">
        <v>6832.87801322</v>
      </c>
      <c r="AR16" s="32">
        <v>1229.9079703100001</v>
      </c>
      <c r="AS16" s="32">
        <v>2582.7526664699999</v>
      </c>
      <c r="AT16" s="32">
        <v>0.12518173297099999</v>
      </c>
      <c r="AU16" s="32">
        <v>0.71413603916799995</v>
      </c>
      <c r="AV16" s="32">
        <v>85.888740931000001</v>
      </c>
      <c r="AW16" s="32">
        <v>10.9718845834</v>
      </c>
      <c r="AX16" s="32">
        <v>2389.1695068399999</v>
      </c>
      <c r="AY16" s="32">
        <v>25.445372604599999</v>
      </c>
      <c r="AZ16" s="32">
        <v>69.372939839599994</v>
      </c>
      <c r="BA16" s="32">
        <v>3413.4092815700001</v>
      </c>
      <c r="BB16" s="32">
        <v>1.3683936969999999</v>
      </c>
      <c r="BC16" s="32">
        <v>26.2559434532</v>
      </c>
      <c r="BD16" s="32">
        <v>4.3314217489400004</v>
      </c>
      <c r="BE16" s="32">
        <v>668.56914411699995</v>
      </c>
      <c r="BF16" s="32">
        <v>0</v>
      </c>
      <c r="BG16" s="32">
        <v>191.57724191299999</v>
      </c>
      <c r="BH16" s="32">
        <v>622.18523697600006</v>
      </c>
      <c r="BI16" s="32">
        <v>0</v>
      </c>
      <c r="BJ16" s="32">
        <v>4339.5199543099998</v>
      </c>
      <c r="BK16" s="32">
        <v>135.923975829</v>
      </c>
    </row>
    <row r="17" spans="1:63" x14ac:dyDescent="0.25">
      <c r="A17" s="34" t="s">
        <v>16</v>
      </c>
      <c r="B17" s="32">
        <v>877283.00867000001</v>
      </c>
      <c r="C17" s="32">
        <v>14619.27736</v>
      </c>
      <c r="D17" s="32">
        <v>23337.983990000001</v>
      </c>
      <c r="E17" s="32">
        <v>99396.915571999998</v>
      </c>
      <c r="F17" s="32">
        <v>84234.681200000006</v>
      </c>
      <c r="G17" s="32">
        <v>10068.820406000001</v>
      </c>
      <c r="H17" s="32">
        <v>210152.24051999999</v>
      </c>
      <c r="I17" s="34"/>
      <c r="J17" t="s">
        <v>16</v>
      </c>
      <c r="K17" s="32">
        <v>15691.564738499999</v>
      </c>
      <c r="L17" s="32">
        <v>0</v>
      </c>
      <c r="M17" s="32">
        <v>6549.6330841199997</v>
      </c>
      <c r="N17" s="32">
        <v>4993.7077848700001</v>
      </c>
      <c r="O17" s="32">
        <v>47893.356776000001</v>
      </c>
      <c r="P17" s="32">
        <v>877138.85757700005</v>
      </c>
      <c r="Q17" s="32">
        <v>13504.0150925</v>
      </c>
      <c r="R17" s="32">
        <v>6133.7310047299998</v>
      </c>
      <c r="S17" s="32">
        <v>182.04697648999999</v>
      </c>
      <c r="T17" s="32">
        <v>22968.432896999999</v>
      </c>
      <c r="U17" s="32">
        <v>0</v>
      </c>
      <c r="V17" s="32">
        <v>176861909.84900001</v>
      </c>
      <c r="W17" s="32">
        <v>0</v>
      </c>
      <c r="X17" s="32">
        <v>1241.1956168300001</v>
      </c>
      <c r="Y17" s="32">
        <v>1021.32223827</v>
      </c>
      <c r="Z17" s="32">
        <v>20406.9930675</v>
      </c>
      <c r="AA17" s="32">
        <v>14616.880679100001</v>
      </c>
      <c r="AB17" s="32">
        <v>0</v>
      </c>
      <c r="AC17" s="32">
        <v>21000.941407300001</v>
      </c>
      <c r="AD17" s="32">
        <v>2333.4373191200002</v>
      </c>
      <c r="AE17" s="32">
        <v>23334.378726399998</v>
      </c>
      <c r="AF17" s="32">
        <v>0</v>
      </c>
      <c r="AG17" s="32">
        <v>18971.833187799999</v>
      </c>
      <c r="AH17" s="32">
        <v>39.136131202000001</v>
      </c>
      <c r="AI17" s="32">
        <v>41999.1657175</v>
      </c>
      <c r="AJ17" s="32">
        <v>69.031300619800007</v>
      </c>
      <c r="AK17" s="32">
        <v>305.88274422400002</v>
      </c>
      <c r="AL17" s="32">
        <v>9166.8469911899992</v>
      </c>
      <c r="AM17" s="32">
        <v>37.448926112300001</v>
      </c>
      <c r="AN17" s="32">
        <v>0</v>
      </c>
      <c r="AO17" s="32">
        <v>188.71437770099999</v>
      </c>
      <c r="AP17" s="32">
        <v>99381.324034599995</v>
      </c>
      <c r="AQ17" s="32">
        <v>84221.547831499993</v>
      </c>
      <c r="AR17" s="32">
        <v>15159.7762031</v>
      </c>
      <c r="AS17" s="32">
        <v>31712.528797999999</v>
      </c>
      <c r="AT17" s="32">
        <v>0.83975143396200003</v>
      </c>
      <c r="AU17" s="32">
        <v>9.0129193727299999</v>
      </c>
      <c r="AV17" s="32">
        <v>1055.9716983000001</v>
      </c>
      <c r="AW17" s="32">
        <v>125.421445522</v>
      </c>
      <c r="AX17" s="32">
        <v>29511.696507299999</v>
      </c>
      <c r="AY17" s="32">
        <v>301.58580366699999</v>
      </c>
      <c r="AZ17" s="32">
        <v>876.08728904400004</v>
      </c>
      <c r="BA17" s="32">
        <v>42163.283748399997</v>
      </c>
      <c r="BB17" s="32">
        <v>13.018000518299999</v>
      </c>
      <c r="BC17" s="32">
        <v>302.80100483500001</v>
      </c>
      <c r="BD17" s="32">
        <v>54.773970166300003</v>
      </c>
      <c r="BE17" s="32">
        <v>10067.2368613</v>
      </c>
      <c r="BF17" s="32">
        <v>0</v>
      </c>
      <c r="BG17" s="32">
        <v>2217.3429000900001</v>
      </c>
      <c r="BH17" s="32">
        <v>7201.2661805999996</v>
      </c>
      <c r="BI17" s="32">
        <v>0</v>
      </c>
      <c r="BJ17" s="32">
        <v>50226.2458902</v>
      </c>
      <c r="BK17" s="32">
        <v>1573.2032128200001</v>
      </c>
    </row>
    <row r="18" spans="1:63" x14ac:dyDescent="0.25">
      <c r="A18" s="34" t="s">
        <v>17</v>
      </c>
      <c r="B18" s="32">
        <v>180431.80768999999</v>
      </c>
      <c r="C18" s="32">
        <v>2972.1555717000001</v>
      </c>
      <c r="D18" s="32">
        <v>3018.1491623000002</v>
      </c>
      <c r="E18" s="32">
        <v>18851.844463000001</v>
      </c>
      <c r="F18" s="32">
        <v>15976.139351</v>
      </c>
      <c r="G18" s="32">
        <v>1526.0179848</v>
      </c>
      <c r="H18" s="32">
        <v>42724.740934000001</v>
      </c>
      <c r="I18" s="34"/>
      <c r="J18" t="s">
        <v>17</v>
      </c>
      <c r="K18" s="32">
        <v>3190.6107949799998</v>
      </c>
      <c r="L18" s="32">
        <v>0</v>
      </c>
      <c r="M18" s="32">
        <v>1331.7553272</v>
      </c>
      <c r="N18" s="32">
        <v>1015.38484607</v>
      </c>
      <c r="O18" s="32">
        <v>9738.29231445</v>
      </c>
      <c r="P18" s="32">
        <v>180428.215348</v>
      </c>
      <c r="Q18" s="32">
        <v>2745.8088735400001</v>
      </c>
      <c r="R18" s="32">
        <v>1247.1889309799999</v>
      </c>
      <c r="S18" s="32">
        <v>37.016106284599999</v>
      </c>
      <c r="T18" s="32">
        <v>4670.2364932800001</v>
      </c>
      <c r="U18" s="32">
        <v>0</v>
      </c>
      <c r="V18" s="32">
        <v>13261935.5079</v>
      </c>
      <c r="W18" s="32">
        <v>0</v>
      </c>
      <c r="X18" s="32">
        <v>252.375574567</v>
      </c>
      <c r="Y18" s="32">
        <v>207.66844306499999</v>
      </c>
      <c r="Z18" s="32">
        <v>4149.4110016000004</v>
      </c>
      <c r="AA18" s="32">
        <v>2972.09276482</v>
      </c>
      <c r="AB18" s="32">
        <v>0</v>
      </c>
      <c r="AC18" s="32">
        <v>2716.1062709299999</v>
      </c>
      <c r="AD18" s="32">
        <v>301.78966152100003</v>
      </c>
      <c r="AE18" s="32">
        <v>3017.8959324500001</v>
      </c>
      <c r="AF18" s="32">
        <v>0</v>
      </c>
      <c r="AG18" s="32">
        <v>3857.5967822900002</v>
      </c>
      <c r="AH18" s="32">
        <v>8.5136346759499997</v>
      </c>
      <c r="AI18" s="32">
        <v>8539.8101436199995</v>
      </c>
      <c r="AJ18" s="32">
        <v>36.283619229800003</v>
      </c>
      <c r="AK18" s="32">
        <v>347.03785006499999</v>
      </c>
      <c r="AL18" s="32">
        <v>1632.42291985</v>
      </c>
      <c r="AM18" s="32">
        <v>7.0223073871399997</v>
      </c>
      <c r="AN18" s="32">
        <v>0</v>
      </c>
      <c r="AO18" s="32">
        <v>243.08112967100001</v>
      </c>
      <c r="AP18" s="32">
        <v>18851.7125915</v>
      </c>
      <c r="AQ18" s="32">
        <v>15976.090911900001</v>
      </c>
      <c r="AR18" s="32">
        <v>2875.62167955</v>
      </c>
      <c r="AS18" s="32">
        <v>6419.0990891600004</v>
      </c>
      <c r="AT18" s="32">
        <v>2.4796916927599999</v>
      </c>
      <c r="AU18" s="32">
        <v>1.01499601623</v>
      </c>
      <c r="AV18" s="32">
        <v>209.17247343</v>
      </c>
      <c r="AW18" s="32">
        <v>56.184145707900001</v>
      </c>
      <c r="AX18" s="32">
        <v>5390.34574359</v>
      </c>
      <c r="AY18" s="32">
        <v>96.975356437800002</v>
      </c>
      <c r="AZ18" s="32">
        <v>96.888520672400006</v>
      </c>
      <c r="BA18" s="32">
        <v>7701.5175185899998</v>
      </c>
      <c r="BB18" s="32">
        <v>15.168753429600001</v>
      </c>
      <c r="BC18" s="32">
        <v>126.162863675</v>
      </c>
      <c r="BD18" s="32">
        <v>5.8193386613499998</v>
      </c>
      <c r="BE18" s="32">
        <v>1525.9286044800001</v>
      </c>
      <c r="BF18" s="32">
        <v>0</v>
      </c>
      <c r="BG18" s="32">
        <v>450.85871137100003</v>
      </c>
      <c r="BH18" s="32">
        <v>1464.25395267</v>
      </c>
      <c r="BI18" s="32">
        <v>0</v>
      </c>
      <c r="BJ18" s="32">
        <v>10212.6463626</v>
      </c>
      <c r="BK18" s="32">
        <v>319.88393944900002</v>
      </c>
    </row>
    <row r="19" spans="1:63" x14ac:dyDescent="0.25">
      <c r="A19" s="34" t="s">
        <v>18</v>
      </c>
      <c r="B19" s="32">
        <v>1265677.6188000001</v>
      </c>
      <c r="C19" s="32">
        <v>20671.659646</v>
      </c>
      <c r="D19" s="32">
        <v>12050.442811999999</v>
      </c>
      <c r="E19" s="32">
        <v>124094.79120000001</v>
      </c>
      <c r="F19" s="32">
        <v>105165.07428</v>
      </c>
      <c r="G19" s="32">
        <v>7915.5066272000004</v>
      </c>
      <c r="H19" s="32">
        <v>297155.09667</v>
      </c>
      <c r="I19" s="34"/>
      <c r="J19" t="s">
        <v>18</v>
      </c>
      <c r="K19" s="32">
        <v>22191.294897899999</v>
      </c>
      <c r="L19" s="32">
        <v>0</v>
      </c>
      <c r="M19" s="32">
        <v>9262.6062380500007</v>
      </c>
      <c r="N19" s="32">
        <v>7062.1904843299999</v>
      </c>
      <c r="O19" s="32">
        <v>67731.644876399994</v>
      </c>
      <c r="P19" s="32">
        <v>1265666.1191799999</v>
      </c>
      <c r="Q19" s="32">
        <v>19097.614949899998</v>
      </c>
      <c r="R19" s="32">
        <v>8674.4322114400002</v>
      </c>
      <c r="S19" s="32">
        <v>257.45415353999999</v>
      </c>
      <c r="T19" s="32">
        <v>32482.368959700001</v>
      </c>
      <c r="U19" s="32">
        <v>0</v>
      </c>
      <c r="V19" s="32">
        <v>63490075.6862</v>
      </c>
      <c r="W19" s="32">
        <v>0</v>
      </c>
      <c r="X19" s="32">
        <v>1755.3201305699999</v>
      </c>
      <c r="Y19" s="32">
        <v>1444.37277503</v>
      </c>
      <c r="Z19" s="32">
        <v>28859.930076699999</v>
      </c>
      <c r="AA19" s="32">
        <v>20671.4639714</v>
      </c>
      <c r="AB19" s="32">
        <v>0</v>
      </c>
      <c r="AC19" s="32">
        <v>10844.8952137</v>
      </c>
      <c r="AD19" s="32">
        <v>1204.98890551</v>
      </c>
      <c r="AE19" s="32">
        <v>12049.8841192</v>
      </c>
      <c r="AF19" s="32">
        <v>0</v>
      </c>
      <c r="AG19" s="32">
        <v>26830.3070438</v>
      </c>
      <c r="AH19" s="32">
        <v>51.572006438000003</v>
      </c>
      <c r="AI19" s="32">
        <v>59395.975964400001</v>
      </c>
      <c r="AJ19" s="32">
        <v>143.72555389499999</v>
      </c>
      <c r="AK19" s="32">
        <v>1098.9443768399999</v>
      </c>
      <c r="AL19" s="32">
        <v>11182.3203648</v>
      </c>
      <c r="AM19" s="32">
        <v>46.559481349999999</v>
      </c>
      <c r="AN19" s="32">
        <v>0</v>
      </c>
      <c r="AO19" s="32">
        <v>749.87871592600004</v>
      </c>
      <c r="AP19" s="32">
        <v>124094.71167600001</v>
      </c>
      <c r="AQ19" s="32">
        <v>105165.22589099999</v>
      </c>
      <c r="AR19" s="32">
        <v>18929.485785500001</v>
      </c>
      <c r="AS19" s="32">
        <v>40599.637977799997</v>
      </c>
      <c r="AT19" s="32">
        <v>6.8050983759700001</v>
      </c>
      <c r="AU19" s="32">
        <v>9.5308216280300009</v>
      </c>
      <c r="AV19" s="32">
        <v>1340.55398672</v>
      </c>
      <c r="AW19" s="32">
        <v>236.971570063</v>
      </c>
      <c r="AX19" s="32">
        <v>36335.0437733</v>
      </c>
      <c r="AY19" s="32">
        <v>475.23788550699999</v>
      </c>
      <c r="AZ19" s="32">
        <v>922.031435031</v>
      </c>
      <c r="BA19" s="32">
        <v>51912.643385900003</v>
      </c>
      <c r="BB19" s="32">
        <v>47.760199084900002</v>
      </c>
      <c r="BC19" s="32">
        <v>548.59272721399998</v>
      </c>
      <c r="BD19" s="32">
        <v>57.055422895</v>
      </c>
      <c r="BE19" s="32">
        <v>7915.2978506899999</v>
      </c>
      <c r="BF19" s="32">
        <v>0</v>
      </c>
      <c r="BG19" s="32">
        <v>3135.8061221799999</v>
      </c>
      <c r="BH19" s="32">
        <v>10184.1615858</v>
      </c>
      <c r="BI19" s="32">
        <v>0</v>
      </c>
      <c r="BJ19" s="32">
        <v>71030.866479100005</v>
      </c>
      <c r="BK19" s="32">
        <v>2224.8522704799998</v>
      </c>
    </row>
    <row r="20" spans="1:63" x14ac:dyDescent="0.25">
      <c r="A20" s="34" t="s">
        <v>19</v>
      </c>
      <c r="B20" s="32">
        <v>4379.1780963000001</v>
      </c>
      <c r="C20" s="32">
        <v>71.599141771999996</v>
      </c>
      <c r="D20" s="32">
        <v>45.627739114000001</v>
      </c>
      <c r="E20" s="32">
        <v>432.87473904000001</v>
      </c>
      <c r="F20" s="32">
        <v>366.84292642000003</v>
      </c>
      <c r="G20" s="32">
        <v>28.590021201999999</v>
      </c>
      <c r="H20" s="32">
        <v>1029.2394506999999</v>
      </c>
      <c r="I20" s="34"/>
      <c r="J20" t="s">
        <v>19</v>
      </c>
      <c r="K20" s="32">
        <v>76.863469233900005</v>
      </c>
      <c r="L20" s="32">
        <v>0</v>
      </c>
      <c r="M20" s="32">
        <v>32.082669014300002</v>
      </c>
      <c r="N20" s="32">
        <v>24.461104332000001</v>
      </c>
      <c r="O20" s="32">
        <v>234.60044517099999</v>
      </c>
      <c r="P20" s="32">
        <v>4379.1768016200003</v>
      </c>
      <c r="Q20" s="32">
        <v>66.147943449400003</v>
      </c>
      <c r="R20" s="32">
        <v>30.045425826799999</v>
      </c>
      <c r="S20" s="32">
        <v>0.89174302099699998</v>
      </c>
      <c r="T20" s="32">
        <v>112.50838045099999</v>
      </c>
      <c r="U20" s="32">
        <v>0</v>
      </c>
      <c r="V20" s="32">
        <v>152150.275035</v>
      </c>
      <c r="W20" s="32">
        <v>0</v>
      </c>
      <c r="X20" s="32">
        <v>6.0798606709599996</v>
      </c>
      <c r="Y20" s="32">
        <v>5.0028481611600002</v>
      </c>
      <c r="Z20" s="32">
        <v>99.961447426000007</v>
      </c>
      <c r="AA20" s="32">
        <v>71.599118966700004</v>
      </c>
      <c r="AB20" s="32">
        <v>0</v>
      </c>
      <c r="AC20" s="32">
        <v>41.064950468500001</v>
      </c>
      <c r="AD20" s="32">
        <v>4.5627776884799998</v>
      </c>
      <c r="AE20" s="32">
        <v>45.627728157</v>
      </c>
      <c r="AF20" s="32">
        <v>0</v>
      </c>
      <c r="AG20" s="32">
        <v>92.931471267700005</v>
      </c>
      <c r="AH20" s="32">
        <v>0.171845319444</v>
      </c>
      <c r="AI20" s="32">
        <v>205.72840894699999</v>
      </c>
      <c r="AJ20" s="32">
        <v>0.33002761906299999</v>
      </c>
      <c r="AK20" s="32">
        <v>1.6980951908399999</v>
      </c>
      <c r="AL20" s="32">
        <v>39.793509101300003</v>
      </c>
      <c r="AM20" s="32">
        <v>0.163014358207</v>
      </c>
      <c r="AN20" s="32">
        <v>0</v>
      </c>
      <c r="AO20" s="32">
        <v>1.08431068834</v>
      </c>
      <c r="AP20" s="32">
        <v>432.87734015400002</v>
      </c>
      <c r="AQ20" s="32">
        <v>366.84554891099998</v>
      </c>
      <c r="AR20" s="32">
        <v>66.031791243200004</v>
      </c>
      <c r="AS20" s="32">
        <v>138.64157330099999</v>
      </c>
      <c r="AT20" s="32">
        <v>6.5943118217300003E-3</v>
      </c>
      <c r="AU20" s="32">
        <v>3.8378608719300003E-2</v>
      </c>
      <c r="AV20" s="32">
        <v>4.6107366161299996</v>
      </c>
      <c r="AW20" s="32">
        <v>0.58729492352699997</v>
      </c>
      <c r="AX20" s="32">
        <v>128.281760945</v>
      </c>
      <c r="AY20" s="32">
        <v>1.3639497379300001</v>
      </c>
      <c r="AZ20" s="32">
        <v>3.7282935745199999</v>
      </c>
      <c r="BA20" s="32">
        <v>183.276284197</v>
      </c>
      <c r="BB20" s="32">
        <v>7.2774125123300004E-2</v>
      </c>
      <c r="BC20" s="32">
        <v>1.40588873725</v>
      </c>
      <c r="BD20" s="32">
        <v>0.232795832742</v>
      </c>
      <c r="BE20" s="32">
        <v>28.5899851625</v>
      </c>
      <c r="BF20" s="32">
        <v>0</v>
      </c>
      <c r="BG20" s="32">
        <v>10.861388227899999</v>
      </c>
      <c r="BH20" s="32">
        <v>35.274648178699998</v>
      </c>
      <c r="BI20" s="32">
        <v>0</v>
      </c>
      <c r="BJ20" s="32">
        <v>246.02790301499999</v>
      </c>
      <c r="BK20" s="32">
        <v>7.70618887992</v>
      </c>
    </row>
    <row r="21" spans="1:63" x14ac:dyDescent="0.25">
      <c r="A21" s="34" t="s">
        <v>20</v>
      </c>
      <c r="B21" s="32">
        <v>31399.654629000001</v>
      </c>
      <c r="C21" s="32">
        <v>512.70922944999995</v>
      </c>
      <c r="D21" s="32">
        <v>292.55801362</v>
      </c>
      <c r="E21" s="32">
        <v>3072.9047102999998</v>
      </c>
      <c r="F21" s="32">
        <v>2604.1561846</v>
      </c>
      <c r="G21" s="32">
        <v>194.41559074</v>
      </c>
      <c r="H21" s="32">
        <v>7370.2081400999996</v>
      </c>
      <c r="I21" s="34"/>
      <c r="J21" t="s">
        <v>20</v>
      </c>
      <c r="K21" s="32">
        <v>550.40608907700005</v>
      </c>
      <c r="L21" s="32">
        <v>0</v>
      </c>
      <c r="M21" s="32">
        <v>229.738501453</v>
      </c>
      <c r="N21" s="32">
        <v>175.162034226</v>
      </c>
      <c r="O21" s="32">
        <v>1679.93393993</v>
      </c>
      <c r="P21" s="32">
        <v>31399.6432184</v>
      </c>
      <c r="Q21" s="32">
        <v>473.67416300299999</v>
      </c>
      <c r="R21" s="32">
        <v>215.15016326899999</v>
      </c>
      <c r="S21" s="32">
        <v>6.38557698335</v>
      </c>
      <c r="T21" s="32">
        <v>805.65343770000004</v>
      </c>
      <c r="U21" s="32">
        <v>0</v>
      </c>
      <c r="V21" s="32">
        <v>1156788.15753</v>
      </c>
      <c r="W21" s="32">
        <v>0</v>
      </c>
      <c r="X21" s="32">
        <v>43.536834457300003</v>
      </c>
      <c r="Y21" s="32">
        <v>35.8244772376</v>
      </c>
      <c r="Z21" s="32">
        <v>715.80683997699998</v>
      </c>
      <c r="AA21" s="32">
        <v>512.70907427099996</v>
      </c>
      <c r="AB21" s="32">
        <v>0</v>
      </c>
      <c r="AC21" s="32">
        <v>263.30212284700002</v>
      </c>
      <c r="AD21" s="32">
        <v>29.255793387000001</v>
      </c>
      <c r="AE21" s="32">
        <v>292.55791623499999</v>
      </c>
      <c r="AF21" s="32">
        <v>0</v>
      </c>
      <c r="AG21" s="32">
        <v>665.46654441700002</v>
      </c>
      <c r="AH21" s="32">
        <v>1.42836267476</v>
      </c>
      <c r="AI21" s="32">
        <v>1473.1860568300001</v>
      </c>
      <c r="AJ21" s="32">
        <v>6.7777427610699998</v>
      </c>
      <c r="AK21" s="32">
        <v>67.328631238400007</v>
      </c>
      <c r="AL21" s="32">
        <v>262.13590608200002</v>
      </c>
      <c r="AM21" s="32">
        <v>1.1416627941399999</v>
      </c>
      <c r="AN21" s="32">
        <v>0</v>
      </c>
      <c r="AO21" s="32">
        <v>47.340394500599999</v>
      </c>
      <c r="AP21" s="32">
        <v>3072.9833213400002</v>
      </c>
      <c r="AQ21" s="32">
        <v>2604.2349778900002</v>
      </c>
      <c r="AR21" s="32">
        <v>468.74834344700002</v>
      </c>
      <c r="AS21" s="32">
        <v>1061.38693668</v>
      </c>
      <c r="AT21" s="32">
        <v>0.49058758731699997</v>
      </c>
      <c r="AU21" s="32">
        <v>0.13959320754900001</v>
      </c>
      <c r="AV21" s="32">
        <v>34.426800333999999</v>
      </c>
      <c r="AW21" s="32">
        <v>10.3643060939</v>
      </c>
      <c r="AX21" s="32">
        <v>870.93692071600003</v>
      </c>
      <c r="AY21" s="32">
        <v>17.288122367700002</v>
      </c>
      <c r="AZ21" s="32">
        <v>13.2140198353</v>
      </c>
      <c r="BA21" s="32">
        <v>1244.37426149</v>
      </c>
      <c r="BB21" s="32">
        <v>2.9453670978900002</v>
      </c>
      <c r="BC21" s="32">
        <v>23.123853807100001</v>
      </c>
      <c r="BD21" s="32">
        <v>0.77845173027600001</v>
      </c>
      <c r="BE21" s="32">
        <v>194.41558016600001</v>
      </c>
      <c r="BF21" s="32">
        <v>0</v>
      </c>
      <c r="BG21" s="32">
        <v>77.776736257699994</v>
      </c>
      <c r="BH21" s="32">
        <v>252.59560234400001</v>
      </c>
      <c r="BI21" s="32">
        <v>0</v>
      </c>
      <c r="BJ21" s="32">
        <v>1761.7637821799999</v>
      </c>
      <c r="BK21" s="32">
        <v>55.182555804800003</v>
      </c>
    </row>
    <row r="22" spans="1:63" x14ac:dyDescent="0.25">
      <c r="A22" s="34" t="s">
        <v>130</v>
      </c>
      <c r="B22" s="32">
        <v>4862.6972296000004</v>
      </c>
      <c r="C22" s="32">
        <v>79.661160647000003</v>
      </c>
      <c r="D22" s="32">
        <v>58.717545305000002</v>
      </c>
      <c r="E22" s="32">
        <v>487.86040472000002</v>
      </c>
      <c r="F22" s="32">
        <v>413.44102113000002</v>
      </c>
      <c r="G22" s="32">
        <v>34.209025459000003</v>
      </c>
      <c r="H22" s="32">
        <v>1145.1293109000001</v>
      </c>
      <c r="I22" s="34"/>
      <c r="J22" t="s">
        <v>130</v>
      </c>
      <c r="K22" s="32">
        <v>85.569437576699997</v>
      </c>
      <c r="L22" s="32">
        <v>0</v>
      </c>
      <c r="M22" s="32">
        <v>35.716525941199997</v>
      </c>
      <c r="N22" s="32">
        <v>27.2317735781</v>
      </c>
      <c r="O22" s="32">
        <v>261.172623445</v>
      </c>
      <c r="P22" s="32">
        <v>4865.6065177399996</v>
      </c>
      <c r="Q22" s="32">
        <v>73.640238275499996</v>
      </c>
      <c r="R22" s="32">
        <v>33.448533382900003</v>
      </c>
      <c r="S22" s="32">
        <v>0.99273864316500005</v>
      </c>
      <c r="T22" s="32">
        <v>125.251720785</v>
      </c>
      <c r="U22" s="32">
        <v>0</v>
      </c>
      <c r="V22" s="32">
        <v>292100.26860800001</v>
      </c>
      <c r="W22" s="32">
        <v>0</v>
      </c>
      <c r="X22" s="32">
        <v>6.76850792782</v>
      </c>
      <c r="Y22" s="32">
        <v>5.5694870189700003</v>
      </c>
      <c r="Z22" s="32">
        <v>111.283631894</v>
      </c>
      <c r="AA22" s="32">
        <v>79.708967961300004</v>
      </c>
      <c r="AB22" s="32">
        <v>0</v>
      </c>
      <c r="AC22" s="32">
        <v>52.884516322499998</v>
      </c>
      <c r="AD22" s="32">
        <v>5.8760497406800001</v>
      </c>
      <c r="AE22" s="32">
        <v>58.760566063200002</v>
      </c>
      <c r="AF22" s="32">
        <v>0</v>
      </c>
      <c r="AG22" s="32">
        <v>103.45742143</v>
      </c>
      <c r="AH22" s="32">
        <v>0.190299398689</v>
      </c>
      <c r="AI22" s="32">
        <v>229.03035701600001</v>
      </c>
      <c r="AJ22" s="32">
        <v>0.29785963171800001</v>
      </c>
      <c r="AK22" s="32">
        <v>0.98872958657800003</v>
      </c>
      <c r="AL22" s="32">
        <v>45.216792164799998</v>
      </c>
      <c r="AM22" s="32">
        <v>0.18409392681799999</v>
      </c>
      <c r="AN22" s="32">
        <v>0</v>
      </c>
      <c r="AO22" s="32">
        <v>0.55848714429799995</v>
      </c>
      <c r="AP22" s="32">
        <v>488.16138311399999</v>
      </c>
      <c r="AQ22" s="32">
        <v>413.69640221100002</v>
      </c>
      <c r="AR22" s="32">
        <v>74.464980902500002</v>
      </c>
      <c r="AS22" s="32">
        <v>155.054700199</v>
      </c>
      <c r="AT22" s="32">
        <v>0</v>
      </c>
      <c r="AU22" s="32">
        <v>4.5506244040599997E-2</v>
      </c>
      <c r="AV22" s="32">
        <v>5.1711790869599996</v>
      </c>
      <c r="AW22" s="32">
        <v>0.55848714429799995</v>
      </c>
      <c r="AX22" s="32">
        <v>145.33081576500001</v>
      </c>
      <c r="AY22" s="32">
        <v>1.41069758649</v>
      </c>
      <c r="AZ22" s="32">
        <v>4.4265295391799997</v>
      </c>
      <c r="BA22" s="32">
        <v>207.63318904100001</v>
      </c>
      <c r="BB22" s="32">
        <v>4.1369577318799998E-2</v>
      </c>
      <c r="BC22" s="32">
        <v>1.36519126749</v>
      </c>
      <c r="BD22" s="32">
        <v>0.27717532917799997</v>
      </c>
      <c r="BE22" s="32">
        <v>34.231910624599998</v>
      </c>
      <c r="BF22" s="32">
        <v>0</v>
      </c>
      <c r="BG22" s="32">
        <v>12.0916260018</v>
      </c>
      <c r="BH22" s="32">
        <v>39.269995825499997</v>
      </c>
      <c r="BI22" s="32">
        <v>0</v>
      </c>
      <c r="BJ22" s="32">
        <v>273.89438785900001</v>
      </c>
      <c r="BK22" s="32">
        <v>8.5789896118200009</v>
      </c>
    </row>
    <row r="23" spans="1:63" x14ac:dyDescent="0.25">
      <c r="A23" s="34" t="s">
        <v>22</v>
      </c>
      <c r="B23" s="32">
        <v>31097.518966</v>
      </c>
      <c r="C23" s="32">
        <v>510.73824553999998</v>
      </c>
      <c r="D23" s="32">
        <v>442.22312447000002</v>
      </c>
      <c r="E23" s="32">
        <v>3179.5068430000001</v>
      </c>
      <c r="F23" s="32">
        <v>2694.4975534</v>
      </c>
      <c r="G23" s="32">
        <v>239.17175979000001</v>
      </c>
      <c r="H23" s="32">
        <v>7341.8647893999996</v>
      </c>
      <c r="I23" s="34"/>
      <c r="J23" t="s">
        <v>22</v>
      </c>
      <c r="K23" s="32">
        <v>548.39849010299997</v>
      </c>
      <c r="L23" s="32">
        <v>0</v>
      </c>
      <c r="M23" s="32">
        <v>228.90054459999999</v>
      </c>
      <c r="N23" s="32">
        <v>174.523065409</v>
      </c>
      <c r="O23" s="32">
        <v>1673.80645731</v>
      </c>
      <c r="P23" s="32">
        <v>31103.705619699998</v>
      </c>
      <c r="Q23" s="32">
        <v>471.94650368200001</v>
      </c>
      <c r="R23" s="32">
        <v>214.365432873</v>
      </c>
      <c r="S23" s="32">
        <v>6.3622944909800001</v>
      </c>
      <c r="T23" s="32">
        <v>802.71488570300005</v>
      </c>
      <c r="U23" s="32">
        <v>0</v>
      </c>
      <c r="V23" s="32">
        <v>2323032.2119999998</v>
      </c>
      <c r="W23" s="32">
        <v>0</v>
      </c>
      <c r="X23" s="32">
        <v>43.378075169600002</v>
      </c>
      <c r="Y23" s="32">
        <v>35.6938325359</v>
      </c>
      <c r="Z23" s="32">
        <v>713.19597045900002</v>
      </c>
      <c r="AA23" s="32">
        <v>510.83975079800001</v>
      </c>
      <c r="AB23" s="32">
        <v>0</v>
      </c>
      <c r="AC23" s="32">
        <v>398.07457557399999</v>
      </c>
      <c r="AD23" s="32">
        <v>44.2305044561</v>
      </c>
      <c r="AE23" s="32">
        <v>442.30508003</v>
      </c>
      <c r="AF23" s="32">
        <v>0</v>
      </c>
      <c r="AG23" s="32">
        <v>663.03930710199995</v>
      </c>
      <c r="AH23" s="32">
        <v>1.3880000261200001</v>
      </c>
      <c r="AI23" s="32">
        <v>1467.81273867</v>
      </c>
      <c r="AJ23" s="32">
        <v>5.0951627671299997</v>
      </c>
      <c r="AK23" s="32">
        <v>45.759778637399997</v>
      </c>
      <c r="AL23" s="32">
        <v>280.08985794500001</v>
      </c>
      <c r="AM23" s="32">
        <v>1.18822955285</v>
      </c>
      <c r="AN23" s="32">
        <v>0</v>
      </c>
      <c r="AO23" s="32">
        <v>31.837944405199998</v>
      </c>
      <c r="AP23" s="32">
        <v>3180.1903474300002</v>
      </c>
      <c r="AQ23" s="32">
        <v>2695.0853642799998</v>
      </c>
      <c r="AR23" s="32">
        <v>485.10498314099999</v>
      </c>
      <c r="AS23" s="32">
        <v>1065.02130106</v>
      </c>
      <c r="AT23" s="32">
        <v>0.31567536379</v>
      </c>
      <c r="AU23" s="32">
        <v>0.20195193863399999</v>
      </c>
      <c r="AV23" s="32">
        <v>34.894265086200001</v>
      </c>
      <c r="AW23" s="32">
        <v>8.0451762964599993</v>
      </c>
      <c r="AX23" s="32">
        <v>918.51381550600001</v>
      </c>
      <c r="AY23" s="32">
        <v>14.6002616512</v>
      </c>
      <c r="AZ23" s="32">
        <v>19.409783903400001</v>
      </c>
      <c r="BA23" s="32">
        <v>1312.3212066799999</v>
      </c>
      <c r="BB23" s="32">
        <v>1.99717106957</v>
      </c>
      <c r="BC23" s="32">
        <v>18.243214700599999</v>
      </c>
      <c r="BD23" s="32">
        <v>1.1838692419700001</v>
      </c>
      <c r="BE23" s="32">
        <v>239.21756530600001</v>
      </c>
      <c r="BF23" s="32">
        <v>0</v>
      </c>
      <c r="BG23" s="32">
        <v>77.493103397599995</v>
      </c>
      <c r="BH23" s="32">
        <v>251.674321655</v>
      </c>
      <c r="BI23" s="32">
        <v>0</v>
      </c>
      <c r="BJ23" s="32">
        <v>1755.33789224</v>
      </c>
      <c r="BK23" s="32">
        <v>54.981228099100001</v>
      </c>
    </row>
    <row r="24" spans="1:63" x14ac:dyDescent="0.25">
      <c r="A24" s="34" t="s">
        <v>23</v>
      </c>
      <c r="B24" s="32">
        <v>800083.47988</v>
      </c>
      <c r="C24" s="32">
        <v>13110.706270000001</v>
      </c>
      <c r="D24" s="32">
        <v>9849.8679319999992</v>
      </c>
      <c r="E24" s="32">
        <v>80438.661760999996</v>
      </c>
      <c r="F24" s="32">
        <v>68168.357342000003</v>
      </c>
      <c r="G24" s="32">
        <v>5686.3007269</v>
      </c>
      <c r="H24" s="32">
        <v>188466.46697000001</v>
      </c>
      <c r="I24" s="34"/>
      <c r="J24" t="s">
        <v>23</v>
      </c>
      <c r="K24" s="32">
        <v>14075.483388500001</v>
      </c>
      <c r="L24" s="32">
        <v>0</v>
      </c>
      <c r="M24" s="32">
        <v>5875.0801430600004</v>
      </c>
      <c r="N24" s="32">
        <v>4479.4018394699997</v>
      </c>
      <c r="O24" s="32">
        <v>42960.797767399999</v>
      </c>
      <c r="P24" s="32">
        <v>800130.89820199995</v>
      </c>
      <c r="Q24" s="32">
        <v>12113.2249226</v>
      </c>
      <c r="R24" s="32">
        <v>5502.0144249200002</v>
      </c>
      <c r="S24" s="32">
        <v>163.29776422800001</v>
      </c>
      <c r="T24" s="32">
        <v>20602.900920399999</v>
      </c>
      <c r="U24" s="32">
        <v>0</v>
      </c>
      <c r="V24" s="32">
        <v>75752344.275800005</v>
      </c>
      <c r="W24" s="32">
        <v>0</v>
      </c>
      <c r="X24" s="32">
        <v>1113.3633676500001</v>
      </c>
      <c r="Y24" s="32">
        <v>916.13609820500005</v>
      </c>
      <c r="Z24" s="32">
        <v>18305.2634091</v>
      </c>
      <c r="AA24" s="32">
        <v>13111.480185</v>
      </c>
      <c r="AB24" s="32">
        <v>0</v>
      </c>
      <c r="AC24" s="32">
        <v>8865.5489392100008</v>
      </c>
      <c r="AD24" s="32">
        <v>985.061405208</v>
      </c>
      <c r="AE24" s="32">
        <v>9850.6103444199998</v>
      </c>
      <c r="AF24" s="32">
        <v>0</v>
      </c>
      <c r="AG24" s="32">
        <v>17017.910948100001</v>
      </c>
      <c r="AH24" s="32">
        <v>39.001528588699998</v>
      </c>
      <c r="AI24" s="32">
        <v>37673.632751800003</v>
      </c>
      <c r="AJ24" s="32">
        <v>211.66859999499999</v>
      </c>
      <c r="AK24" s="32">
        <v>2189.2775155099998</v>
      </c>
      <c r="AL24" s="32">
        <v>6705.1694093599999</v>
      </c>
      <c r="AM24" s="32">
        <v>29.766828773299999</v>
      </c>
      <c r="AN24" s="32">
        <v>0</v>
      </c>
      <c r="AO24" s="32">
        <v>1545.3435917300001</v>
      </c>
      <c r="AP24" s="32">
        <v>80446.087372399998</v>
      </c>
      <c r="AQ24" s="32">
        <v>68175.037822700004</v>
      </c>
      <c r="AR24" s="32">
        <v>12271.049549699999</v>
      </c>
      <c r="AS24" s="32">
        <v>28381.3080869</v>
      </c>
      <c r="AT24" s="32">
        <v>16.2688017306</v>
      </c>
      <c r="AU24" s="32">
        <v>2.6286962307100001</v>
      </c>
      <c r="AV24" s="32">
        <v>914.32962736000002</v>
      </c>
      <c r="AW24" s="32">
        <v>319.14842526400002</v>
      </c>
      <c r="AX24" s="32">
        <v>22493.0933186</v>
      </c>
      <c r="AY24" s="32">
        <v>511.29165538299998</v>
      </c>
      <c r="AZ24" s="32">
        <v>243.60954460299999</v>
      </c>
      <c r="BA24" s="32">
        <v>32138.134849400001</v>
      </c>
      <c r="BB24" s="32">
        <v>95.855281328900006</v>
      </c>
      <c r="BC24" s="32">
        <v>706.81593240400002</v>
      </c>
      <c r="BD24" s="32">
        <v>13.6301787248</v>
      </c>
      <c r="BE24" s="32">
        <v>5686.6858705499999</v>
      </c>
      <c r="BF24" s="32">
        <v>0</v>
      </c>
      <c r="BG24" s="32">
        <v>1988.97694305</v>
      </c>
      <c r="BH24" s="32">
        <v>6459.6042580200001</v>
      </c>
      <c r="BI24" s="32">
        <v>0</v>
      </c>
      <c r="BJ24" s="32">
        <v>45053.428888800001</v>
      </c>
      <c r="BK24" s="32">
        <v>1411.1775307800001</v>
      </c>
    </row>
    <row r="25" spans="1:63" x14ac:dyDescent="0.25">
      <c r="A25" s="34" t="s">
        <v>24</v>
      </c>
      <c r="B25" s="32">
        <v>325043.53860000003</v>
      </c>
      <c r="C25" s="32">
        <v>5380.5636021</v>
      </c>
      <c r="D25" s="32">
        <v>6790.8971004000005</v>
      </c>
      <c r="E25" s="32">
        <v>35170.13048</v>
      </c>
      <c r="F25" s="32">
        <v>29805.193096999999</v>
      </c>
      <c r="G25" s="32">
        <v>3163.0490626999999</v>
      </c>
      <c r="H25" s="32">
        <v>77345.588197000005</v>
      </c>
      <c r="I25" s="34"/>
      <c r="J25" t="s">
        <v>24</v>
      </c>
      <c r="K25" s="32">
        <v>5775.02305824</v>
      </c>
      <c r="L25" s="32">
        <v>0</v>
      </c>
      <c r="M25" s="32">
        <v>2410.4840717699999</v>
      </c>
      <c r="N25" s="32">
        <v>1837.8524090200001</v>
      </c>
      <c r="O25" s="32">
        <v>17626.3622903</v>
      </c>
      <c r="P25" s="32">
        <v>324979.65870000003</v>
      </c>
      <c r="Q25" s="32">
        <v>4969.9291681599998</v>
      </c>
      <c r="R25" s="32">
        <v>2257.4189053300001</v>
      </c>
      <c r="S25" s="32">
        <v>66.999403182699993</v>
      </c>
      <c r="T25" s="32">
        <v>8453.1534966599993</v>
      </c>
      <c r="U25" s="32">
        <v>0</v>
      </c>
      <c r="V25" s="32">
        <v>44308534.4265</v>
      </c>
      <c r="W25" s="32">
        <v>0</v>
      </c>
      <c r="X25" s="32">
        <v>456.80149983500002</v>
      </c>
      <c r="Y25" s="32">
        <v>375.880960663</v>
      </c>
      <c r="Z25" s="32">
        <v>7510.4566582899997</v>
      </c>
      <c r="AA25" s="32">
        <v>5379.5055343100003</v>
      </c>
      <c r="AB25" s="32">
        <v>0</v>
      </c>
      <c r="AC25" s="32">
        <v>6110.5717707900003</v>
      </c>
      <c r="AD25" s="32">
        <v>678.95236413700002</v>
      </c>
      <c r="AE25" s="32">
        <v>6789.5241349199996</v>
      </c>
      <c r="AF25" s="32">
        <v>0</v>
      </c>
      <c r="AG25" s="32">
        <v>6982.2709837700004</v>
      </c>
      <c r="AH25" s="32">
        <v>14.005881997099999</v>
      </c>
      <c r="AI25" s="32">
        <v>15457.1026864</v>
      </c>
      <c r="AJ25" s="32">
        <v>27.799629530899999</v>
      </c>
      <c r="AK25" s="32">
        <v>150.28939824400001</v>
      </c>
      <c r="AL25" s="32">
        <v>3227.9517216700001</v>
      </c>
      <c r="AM25" s="32">
        <v>13.238453209399999</v>
      </c>
      <c r="AN25" s="32">
        <v>0</v>
      </c>
      <c r="AO25" s="32">
        <v>96.938020318900001</v>
      </c>
      <c r="AP25" s="32">
        <v>35163.419789699998</v>
      </c>
      <c r="AQ25" s="32">
        <v>29799.5419086</v>
      </c>
      <c r="AR25" s="32">
        <v>5363.8778810800004</v>
      </c>
      <c r="AS25" s="32">
        <v>11279.353803600001</v>
      </c>
      <c r="AT25" s="32">
        <v>0.63481676339399995</v>
      </c>
      <c r="AU25" s="32">
        <v>3.0878826852599999</v>
      </c>
      <c r="AV25" s="32">
        <v>374.91738767599998</v>
      </c>
      <c r="AW25" s="32">
        <v>49.0912260542</v>
      </c>
      <c r="AX25" s="32">
        <v>10411.686310999999</v>
      </c>
      <c r="AY25" s="32">
        <v>112.49546659400001</v>
      </c>
      <c r="AZ25" s="32">
        <v>299.89500764000002</v>
      </c>
      <c r="BA25" s="32">
        <v>14875.201765199999</v>
      </c>
      <c r="BB25" s="32">
        <v>6.4542387003800004</v>
      </c>
      <c r="BC25" s="32">
        <v>117.13961055</v>
      </c>
      <c r="BD25" s="32">
        <v>18.715106207800002</v>
      </c>
      <c r="BE25" s="32">
        <v>3162.4156355700002</v>
      </c>
      <c r="BF25" s="32">
        <v>0</v>
      </c>
      <c r="BG25" s="32">
        <v>816.05650281999999</v>
      </c>
      <c r="BH25" s="32">
        <v>2650.3077971900002</v>
      </c>
      <c r="BI25" s="32">
        <v>0</v>
      </c>
      <c r="BJ25" s="32">
        <v>18484.945469099999</v>
      </c>
      <c r="BK25" s="32">
        <v>578.991667366</v>
      </c>
    </row>
    <row r="26" spans="1:63" x14ac:dyDescent="0.25">
      <c r="A26" s="34" t="s">
        <v>25</v>
      </c>
      <c r="B26" s="32">
        <v>632104.63402999996</v>
      </c>
      <c r="C26" s="32">
        <v>10351.781768999999</v>
      </c>
      <c r="D26" s="32">
        <v>7456.8680161000002</v>
      </c>
      <c r="E26" s="32">
        <v>63260.186565999997</v>
      </c>
      <c r="F26" s="32">
        <v>53610.327750999997</v>
      </c>
      <c r="G26" s="32">
        <v>4393.0762586000001</v>
      </c>
      <c r="H26" s="32">
        <v>148806.87484999999</v>
      </c>
      <c r="I26" s="34"/>
      <c r="J26" t="s">
        <v>25</v>
      </c>
      <c r="K26" s="32">
        <v>11089.293008500001</v>
      </c>
      <c r="L26" s="32">
        <v>0</v>
      </c>
      <c r="M26" s="32">
        <v>4628.6506778299999</v>
      </c>
      <c r="N26" s="32">
        <v>3529.0732518</v>
      </c>
      <c r="O26" s="32">
        <v>33846.4255386</v>
      </c>
      <c r="P26" s="32">
        <v>630760.78494599997</v>
      </c>
      <c r="Q26" s="32">
        <v>9543.3384001499999</v>
      </c>
      <c r="R26" s="32">
        <v>4334.7317831199998</v>
      </c>
      <c r="S26" s="32">
        <v>128.653230154</v>
      </c>
      <c r="T26" s="32">
        <v>16231.881627000001</v>
      </c>
      <c r="U26" s="32">
        <v>0</v>
      </c>
      <c r="V26" s="32">
        <v>37693707.171599999</v>
      </c>
      <c r="W26" s="32">
        <v>0</v>
      </c>
      <c r="X26" s="32">
        <v>877.15753595199999</v>
      </c>
      <c r="Y26" s="32">
        <v>721.77271205</v>
      </c>
      <c r="Z26" s="32">
        <v>14421.7003307</v>
      </c>
      <c r="AA26" s="32">
        <v>10329.8106902</v>
      </c>
      <c r="AB26" s="32">
        <v>0</v>
      </c>
      <c r="AC26" s="32">
        <v>6698.6090102899998</v>
      </c>
      <c r="AD26" s="32">
        <v>744.29013229099996</v>
      </c>
      <c r="AE26" s="32">
        <v>7442.8991425800004</v>
      </c>
      <c r="AF26" s="32">
        <v>0</v>
      </c>
      <c r="AG26" s="32">
        <v>13407.4701188</v>
      </c>
      <c r="AH26" s="32">
        <v>25.869952925500002</v>
      </c>
      <c r="AI26" s="32">
        <v>29680.977921000002</v>
      </c>
      <c r="AJ26" s="32">
        <v>65.345134830099994</v>
      </c>
      <c r="AK26" s="32">
        <v>462.21069410799998</v>
      </c>
      <c r="AL26" s="32">
        <v>5724.2020388299998</v>
      </c>
      <c r="AM26" s="32">
        <v>23.7124771083</v>
      </c>
      <c r="AN26" s="32">
        <v>0</v>
      </c>
      <c r="AO26" s="32">
        <v>312.02119590699999</v>
      </c>
      <c r="AP26" s="32">
        <v>63128.0106151</v>
      </c>
      <c r="AQ26" s="32">
        <v>53498.410712199999</v>
      </c>
      <c r="AR26" s="32">
        <v>9629.5999028499991</v>
      </c>
      <c r="AS26" s="32">
        <v>20518.1764836</v>
      </c>
      <c r="AT26" s="32">
        <v>2.68438274773</v>
      </c>
      <c r="AU26" s="32">
        <v>5.08114745503</v>
      </c>
      <c r="AV26" s="32">
        <v>678.98103566700001</v>
      </c>
      <c r="AW26" s="32">
        <v>109.696499163</v>
      </c>
      <c r="AX26" s="32">
        <v>18553.5430271</v>
      </c>
      <c r="AY26" s="32">
        <v>228.43381094399999</v>
      </c>
      <c r="AZ26" s="32">
        <v>492.26235859899998</v>
      </c>
      <c r="BA26" s="32">
        <v>26507.721541999999</v>
      </c>
      <c r="BB26" s="32">
        <v>20.0412183302</v>
      </c>
      <c r="BC26" s="32">
        <v>256.048289216</v>
      </c>
      <c r="BD26" s="32">
        <v>30.555961293399999</v>
      </c>
      <c r="BE26" s="32">
        <v>4384.3128998299999</v>
      </c>
      <c r="BF26" s="32">
        <v>0</v>
      </c>
      <c r="BG26" s="32">
        <v>1567.0055753700001</v>
      </c>
      <c r="BH26" s="32">
        <v>5089.1642456</v>
      </c>
      <c r="BI26" s="32">
        <v>0</v>
      </c>
      <c r="BJ26" s="32">
        <v>35495.090975300001</v>
      </c>
      <c r="BK26" s="32">
        <v>1111.78880385</v>
      </c>
    </row>
    <row r="27" spans="1:63" x14ac:dyDescent="0.25">
      <c r="A27" s="34" t="s">
        <v>26</v>
      </c>
      <c r="B27" s="32">
        <v>1019166.6936</v>
      </c>
      <c r="C27" s="32">
        <v>16646.905584</v>
      </c>
      <c r="D27" s="32">
        <v>9774.6189878000005</v>
      </c>
      <c r="E27" s="32">
        <v>99988.927714000005</v>
      </c>
      <c r="F27" s="32">
        <v>84736.380048000006</v>
      </c>
      <c r="G27" s="32">
        <v>6395.6022603000001</v>
      </c>
      <c r="H27" s="32">
        <v>239299.27546999999</v>
      </c>
      <c r="I27" s="34"/>
      <c r="J27" t="s">
        <v>26</v>
      </c>
      <c r="K27" s="32">
        <v>17878.052987899999</v>
      </c>
      <c r="L27" s="32">
        <v>0</v>
      </c>
      <c r="M27" s="32">
        <v>7462.2667189599997</v>
      </c>
      <c r="N27" s="32">
        <v>5689.5379065300003</v>
      </c>
      <c r="O27" s="32">
        <v>54566.883092099997</v>
      </c>
      <c r="P27" s="32">
        <v>1019577.6687</v>
      </c>
      <c r="Q27" s="32">
        <v>15385.6795738</v>
      </c>
      <c r="R27" s="32">
        <v>6988.4146374800002</v>
      </c>
      <c r="S27" s="32">
        <v>207.41366013300001</v>
      </c>
      <c r="T27" s="32">
        <v>26168.885157299999</v>
      </c>
      <c r="U27" s="32">
        <v>0</v>
      </c>
      <c r="V27" s="32">
        <v>51333329.402099997</v>
      </c>
      <c r="W27" s="32">
        <v>0</v>
      </c>
      <c r="X27" s="32">
        <v>1414.1451749800001</v>
      </c>
      <c r="Y27" s="32">
        <v>1163.63517024</v>
      </c>
      <c r="Z27" s="32">
        <v>23250.529258300001</v>
      </c>
      <c r="AA27" s="32">
        <v>16653.623158800001</v>
      </c>
      <c r="AB27" s="32">
        <v>0</v>
      </c>
      <c r="AC27" s="32">
        <v>8800.99385239</v>
      </c>
      <c r="AD27" s="32">
        <v>977.88824821499998</v>
      </c>
      <c r="AE27" s="32">
        <v>9778.8821005999998</v>
      </c>
      <c r="AF27" s="32">
        <v>0</v>
      </c>
      <c r="AG27" s="32">
        <v>21615.396445300001</v>
      </c>
      <c r="AH27" s="32">
        <v>48.1786170106</v>
      </c>
      <c r="AI27" s="32">
        <v>47851.393147700001</v>
      </c>
      <c r="AJ27" s="32">
        <v>256.42182460700002</v>
      </c>
      <c r="AK27" s="32">
        <v>2637.7772731999999</v>
      </c>
      <c r="AL27" s="32">
        <v>8368.8348270400002</v>
      </c>
      <c r="AM27" s="32">
        <v>37.038085361699999</v>
      </c>
      <c r="AN27" s="32">
        <v>0</v>
      </c>
      <c r="AO27" s="32">
        <v>1860.96760135</v>
      </c>
      <c r="AP27" s="32">
        <v>100032.609105</v>
      </c>
      <c r="AQ27" s="32">
        <v>84773.865619400007</v>
      </c>
      <c r="AR27" s="32">
        <v>15258.743485700001</v>
      </c>
      <c r="AS27" s="32">
        <v>35173.384643600002</v>
      </c>
      <c r="AT27" s="32">
        <v>19.551137215600001</v>
      </c>
      <c r="AU27" s="32">
        <v>3.47189746996</v>
      </c>
      <c r="AV27" s="32">
        <v>1134.3526653599999</v>
      </c>
      <c r="AW27" s="32">
        <v>387.37815939500001</v>
      </c>
      <c r="AX27" s="32">
        <v>28030.336882700001</v>
      </c>
      <c r="AY27" s="32">
        <v>624.14629450500001</v>
      </c>
      <c r="AZ27" s="32">
        <v>323.19064430200001</v>
      </c>
      <c r="BA27" s="32">
        <v>40049.649346999999</v>
      </c>
      <c r="BB27" s="32">
        <v>115.479090091</v>
      </c>
      <c r="BC27" s="32">
        <v>858.80615745099999</v>
      </c>
      <c r="BD27" s="32">
        <v>18.285666124900001</v>
      </c>
      <c r="BE27" s="32">
        <v>6398.2798730799996</v>
      </c>
      <c r="BF27" s="32">
        <v>0</v>
      </c>
      <c r="BG27" s="32">
        <v>2526.31068439</v>
      </c>
      <c r="BH27" s="32">
        <v>8204.7016567800001</v>
      </c>
      <c r="BI27" s="32">
        <v>0</v>
      </c>
      <c r="BJ27" s="32">
        <v>57224.853232100002</v>
      </c>
      <c r="BK27" s="32">
        <v>1792.4154207399999</v>
      </c>
    </row>
    <row r="28" spans="1:63" x14ac:dyDescent="0.25">
      <c r="A28" s="34" t="s">
        <v>27</v>
      </c>
      <c r="B28" s="32">
        <v>116714.67303999999</v>
      </c>
      <c r="C28" s="32">
        <v>1933.7759515</v>
      </c>
      <c r="D28" s="32">
        <v>2529.0594191999999</v>
      </c>
      <c r="E28" s="32">
        <v>12709.612843000001</v>
      </c>
      <c r="F28" s="32">
        <v>10770.861715999999</v>
      </c>
      <c r="G28" s="32">
        <v>1163.4805721</v>
      </c>
      <c r="H28" s="32">
        <v>27798.092102999999</v>
      </c>
      <c r="I28" s="34"/>
      <c r="J28" t="s">
        <v>27</v>
      </c>
      <c r="K28" s="32">
        <v>2075.8541202400002</v>
      </c>
      <c r="L28" s="32">
        <v>0</v>
      </c>
      <c r="M28" s="32">
        <v>866.45779696499994</v>
      </c>
      <c r="N28" s="32">
        <v>660.62264955399996</v>
      </c>
      <c r="O28" s="32">
        <v>6335.8629943599999</v>
      </c>
      <c r="P28" s="32">
        <v>116708.852141</v>
      </c>
      <c r="Q28" s="32">
        <v>1786.4599527800001</v>
      </c>
      <c r="R28" s="32">
        <v>811.43772575800006</v>
      </c>
      <c r="S28" s="32">
        <v>24.0831805093</v>
      </c>
      <c r="T28" s="32">
        <v>3038.5182834299999</v>
      </c>
      <c r="U28" s="32">
        <v>0</v>
      </c>
      <c r="V28" s="32">
        <v>12902613.3157</v>
      </c>
      <c r="W28" s="32">
        <v>0</v>
      </c>
      <c r="X28" s="32">
        <v>164.19902469300001</v>
      </c>
      <c r="Y28" s="32">
        <v>135.11184678999999</v>
      </c>
      <c r="Z28" s="32">
        <v>2699.6622618800002</v>
      </c>
      <c r="AA28" s="32">
        <v>1933.6789502300001</v>
      </c>
      <c r="AB28" s="32">
        <v>0</v>
      </c>
      <c r="AC28" s="32">
        <v>2276.0161461900002</v>
      </c>
      <c r="AD28" s="32">
        <v>252.89078252199999</v>
      </c>
      <c r="AE28" s="32">
        <v>2528.9069287100001</v>
      </c>
      <c r="AF28" s="32">
        <v>0</v>
      </c>
      <c r="AG28" s="32">
        <v>2509.8040495199998</v>
      </c>
      <c r="AH28" s="32">
        <v>5.0986956153799996</v>
      </c>
      <c r="AI28" s="32">
        <v>5556.1144544099998</v>
      </c>
      <c r="AJ28" s="32">
        <v>10.825624122300001</v>
      </c>
      <c r="AK28" s="32">
        <v>64.016005887999995</v>
      </c>
      <c r="AL28" s="32">
        <v>1163.1017637899999</v>
      </c>
      <c r="AM28" s="32">
        <v>4.7820185654199996</v>
      </c>
      <c r="AN28" s="32">
        <v>0</v>
      </c>
      <c r="AO28" s="32">
        <v>41.991035717199999</v>
      </c>
      <c r="AP28" s="32">
        <v>12709.0510397</v>
      </c>
      <c r="AQ28" s="32">
        <v>10770.4001295</v>
      </c>
      <c r="AR28" s="32">
        <v>1938.65091024</v>
      </c>
      <c r="AS28" s="32">
        <v>4090.2173044299998</v>
      </c>
      <c r="AT28" s="32">
        <v>0.30729627400300003</v>
      </c>
      <c r="AU28" s="32">
        <v>1.09274126048</v>
      </c>
      <c r="AV28" s="32">
        <v>135.80318928200001</v>
      </c>
      <c r="AW28" s="32">
        <v>18.829824379800002</v>
      </c>
      <c r="AX28" s="32">
        <v>3756.1078473100001</v>
      </c>
      <c r="AY28" s="32">
        <v>41.993339178799999</v>
      </c>
      <c r="AZ28" s="32">
        <v>106.065459773</v>
      </c>
      <c r="BA28" s="32">
        <v>5366.3721529100003</v>
      </c>
      <c r="BB28" s="32">
        <v>2.75884048678</v>
      </c>
      <c r="BC28" s="32">
        <v>44.643448565200003</v>
      </c>
      <c r="BD28" s="32">
        <v>6.6108085046699996</v>
      </c>
      <c r="BE28" s="32">
        <v>1163.41477128</v>
      </c>
      <c r="BF28" s="32">
        <v>0</v>
      </c>
      <c r="BG28" s="32">
        <v>293.33457296199998</v>
      </c>
      <c r="BH28" s="32">
        <v>952.66323449699996</v>
      </c>
      <c r="BI28" s="32">
        <v>0</v>
      </c>
      <c r="BJ28" s="32">
        <v>6644.4839779499998</v>
      </c>
      <c r="BK28" s="32">
        <v>208.120793556</v>
      </c>
    </row>
    <row r="29" spans="1:63" x14ac:dyDescent="0.25">
      <c r="A29" s="34" t="s">
        <v>28</v>
      </c>
      <c r="B29" s="32">
        <v>86238.241169999994</v>
      </c>
      <c r="C29" s="32">
        <v>1430.1173243999999</v>
      </c>
      <c r="D29" s="32">
        <v>1934.8417542</v>
      </c>
      <c r="E29" s="32">
        <v>9449.9803329000006</v>
      </c>
      <c r="F29" s="32">
        <v>8008.4572324999999</v>
      </c>
      <c r="G29" s="32">
        <v>879.90562398999998</v>
      </c>
      <c r="H29" s="32">
        <v>20557.953644000001</v>
      </c>
      <c r="I29" s="34"/>
      <c r="J29" t="s">
        <v>28</v>
      </c>
      <c r="K29" s="32">
        <v>1535.23274636</v>
      </c>
      <c r="L29" s="32">
        <v>0</v>
      </c>
      <c r="M29" s="32">
        <v>640.80328826799996</v>
      </c>
      <c r="N29" s="32">
        <v>488.57491055200001</v>
      </c>
      <c r="O29" s="32">
        <v>4685.7933521200002</v>
      </c>
      <c r="P29" s="32">
        <v>86236.414546400003</v>
      </c>
      <c r="Q29" s="32">
        <v>1321.20666671</v>
      </c>
      <c r="R29" s="32">
        <v>600.11223581900003</v>
      </c>
      <c r="S29" s="32">
        <v>17.811137004999999</v>
      </c>
      <c r="T29" s="32">
        <v>2247.1866250200001</v>
      </c>
      <c r="U29" s="32">
        <v>0</v>
      </c>
      <c r="V29" s="32">
        <v>18394412.6391</v>
      </c>
      <c r="W29" s="32">
        <v>0</v>
      </c>
      <c r="X29" s="32">
        <v>121.436110232</v>
      </c>
      <c r="Y29" s="32">
        <v>99.924262884000001</v>
      </c>
      <c r="Z29" s="32">
        <v>1996.5803975700001</v>
      </c>
      <c r="AA29" s="32">
        <v>1430.0863867200001</v>
      </c>
      <c r="AB29" s="32">
        <v>0</v>
      </c>
      <c r="AC29" s="32">
        <v>1741.3093683100001</v>
      </c>
      <c r="AD29" s="32">
        <v>193.47892490699999</v>
      </c>
      <c r="AE29" s="32">
        <v>1934.78829322</v>
      </c>
      <c r="AF29" s="32">
        <v>0</v>
      </c>
      <c r="AG29" s="32">
        <v>1856.16763427</v>
      </c>
      <c r="AH29" s="32">
        <v>4.77247228434</v>
      </c>
      <c r="AI29" s="32">
        <v>4109.1164576499996</v>
      </c>
      <c r="AJ29" s="32">
        <v>28.926827323600001</v>
      </c>
      <c r="AK29" s="32">
        <v>307.80184760399999</v>
      </c>
      <c r="AL29" s="32">
        <v>769.02147210299995</v>
      </c>
      <c r="AM29" s="32">
        <v>3.4824948598300001</v>
      </c>
      <c r="AN29" s="32">
        <v>0</v>
      </c>
      <c r="AO29" s="32">
        <v>217.84192482</v>
      </c>
      <c r="AP29" s="32">
        <v>9450.1209095100003</v>
      </c>
      <c r="AQ29" s="32">
        <v>8008.6301109899996</v>
      </c>
      <c r="AR29" s="32">
        <v>1441.49079852</v>
      </c>
      <c r="AS29" s="32">
        <v>3404.6760769799998</v>
      </c>
      <c r="AT29" s="32">
        <v>2.31756269039</v>
      </c>
      <c r="AU29" s="32">
        <v>0.18711766883299999</v>
      </c>
      <c r="AV29" s="32">
        <v>108.96041574</v>
      </c>
      <c r="AW29" s="32">
        <v>43.164794966899997</v>
      </c>
      <c r="AX29" s="32">
        <v>2605.9081442500001</v>
      </c>
      <c r="AY29" s="32">
        <v>67.027881254500002</v>
      </c>
      <c r="AZ29" s="32">
        <v>16.479050088299999</v>
      </c>
      <c r="BA29" s="32">
        <v>3723.3850053199999</v>
      </c>
      <c r="BB29" s="32">
        <v>13.484690365000001</v>
      </c>
      <c r="BC29" s="32">
        <v>95.068506496799998</v>
      </c>
      <c r="BD29" s="32">
        <v>0.80053734614500005</v>
      </c>
      <c r="BE29" s="32">
        <v>879.88318688100003</v>
      </c>
      <c r="BF29" s="32">
        <v>0</v>
      </c>
      <c r="BG29" s="32">
        <v>216.940601727</v>
      </c>
      <c r="BH29" s="32">
        <v>704.55811887499999</v>
      </c>
      <c r="BI29" s="32">
        <v>0</v>
      </c>
      <c r="BJ29" s="32">
        <v>4914.0392568899997</v>
      </c>
      <c r="BK29" s="32">
        <v>153.91910515399999</v>
      </c>
    </row>
    <row r="30" spans="1:63" x14ac:dyDescent="0.25">
      <c r="A30" s="34" t="s">
        <v>29</v>
      </c>
      <c r="B30" s="32">
        <v>529.40214203000005</v>
      </c>
      <c r="C30" s="32">
        <v>8.7256270587000007</v>
      </c>
      <c r="D30" s="32">
        <v>9.1169369174000003</v>
      </c>
      <c r="E30" s="32">
        <v>55.546399649999998</v>
      </c>
      <c r="F30" s="32">
        <v>47.073197348000001</v>
      </c>
      <c r="G30" s="32">
        <v>4.5573991671999998</v>
      </c>
      <c r="H30" s="32">
        <v>125.43101287</v>
      </c>
      <c r="I30" s="34"/>
      <c r="J30" t="s">
        <v>29</v>
      </c>
      <c r="K30" s="32">
        <v>9.3671726106600008</v>
      </c>
      <c r="L30" s="32">
        <v>0</v>
      </c>
      <c r="M30" s="32">
        <v>3.9098419678499998</v>
      </c>
      <c r="N30" s="32">
        <v>2.98101611914</v>
      </c>
      <c r="O30" s="32">
        <v>28.590206936800001</v>
      </c>
      <c r="P30" s="32">
        <v>529.40200241399998</v>
      </c>
      <c r="Q30" s="32">
        <v>8.0612968901599995</v>
      </c>
      <c r="R30" s="32">
        <v>3.6615640959800002</v>
      </c>
      <c r="S30" s="32">
        <v>0.108673754526</v>
      </c>
      <c r="T30" s="32">
        <v>13.711138373000001</v>
      </c>
      <c r="U30" s="32">
        <v>0</v>
      </c>
      <c r="V30" s="32">
        <v>32929.1032223</v>
      </c>
      <c r="W30" s="32">
        <v>0</v>
      </c>
      <c r="X30" s="32">
        <v>0.74093551249199996</v>
      </c>
      <c r="Y30" s="32">
        <v>0.60968153117599999</v>
      </c>
      <c r="Z30" s="32">
        <v>12.1820666082</v>
      </c>
      <c r="AA30" s="32">
        <v>8.7256220451199997</v>
      </c>
      <c r="AB30" s="32">
        <v>0</v>
      </c>
      <c r="AC30" s="32">
        <v>8.2052391298400007</v>
      </c>
      <c r="AD30" s="32">
        <v>0.91169206082599996</v>
      </c>
      <c r="AE30" s="32">
        <v>9.1169311906600008</v>
      </c>
      <c r="AF30" s="32">
        <v>0</v>
      </c>
      <c r="AG30" s="32">
        <v>11.3253454912</v>
      </c>
      <c r="AH30" s="32">
        <v>2.1707291236100001E-2</v>
      </c>
      <c r="AI30" s="32">
        <v>25.071641089900002</v>
      </c>
      <c r="AJ30" s="32">
        <v>3.5033409613300003E-2</v>
      </c>
      <c r="AK30" s="32">
        <v>0.12672288276400001</v>
      </c>
      <c r="AL30" s="32">
        <v>5.1398640630100001</v>
      </c>
      <c r="AM30" s="32">
        <v>2.0943617233499998E-2</v>
      </c>
      <c r="AN30" s="32">
        <v>0</v>
      </c>
      <c r="AO30" s="32">
        <v>7.3745915441700005E-2</v>
      </c>
      <c r="AP30" s="32">
        <v>55.546635030799997</v>
      </c>
      <c r="AQ30" s="32">
        <v>47.073433930699998</v>
      </c>
      <c r="AR30" s="32">
        <v>8.4732011001099998</v>
      </c>
      <c r="AS30" s="32">
        <v>17.663120532200001</v>
      </c>
      <c r="AT30" s="32">
        <v>1.1415003555000001E-4</v>
      </c>
      <c r="AU30" s="32">
        <v>5.1439261341400004E-3</v>
      </c>
      <c r="AV30" s="32">
        <v>0.58885114722999998</v>
      </c>
      <c r="AW30" s="32">
        <v>6.5142404581200006E-2</v>
      </c>
      <c r="AX30" s="32">
        <v>16.526594255900001</v>
      </c>
      <c r="AY30" s="32">
        <v>0.162475858838</v>
      </c>
      <c r="AZ30" s="32">
        <v>0.50027408566099996</v>
      </c>
      <c r="BA30" s="32">
        <v>23.611453011199998</v>
      </c>
      <c r="BB30" s="32">
        <v>5.3320068122799996E-3</v>
      </c>
      <c r="BC30" s="32">
        <v>0.158722238573</v>
      </c>
      <c r="BD30" s="32">
        <v>3.1314278675200001E-2</v>
      </c>
      <c r="BE30" s="32">
        <v>4.5573932161600004</v>
      </c>
      <c r="BF30" s="32">
        <v>0</v>
      </c>
      <c r="BG30" s="32">
        <v>1.3236483301599999</v>
      </c>
      <c r="BH30" s="32">
        <v>4.2988380596900004</v>
      </c>
      <c r="BI30" s="32">
        <v>0</v>
      </c>
      <c r="BJ30" s="32">
        <v>29.9828424711</v>
      </c>
      <c r="BK30" s="32">
        <v>0.939140580477</v>
      </c>
    </row>
    <row r="31" spans="1:63" x14ac:dyDescent="0.25">
      <c r="A31" s="34" t="s">
        <v>30</v>
      </c>
      <c r="B31" s="32">
        <v>17233.399175999999</v>
      </c>
      <c r="C31" s="32">
        <v>281.04679556999997</v>
      </c>
      <c r="D31" s="32">
        <v>142.59291271999999</v>
      </c>
      <c r="E31" s="32">
        <v>1670.4809198</v>
      </c>
      <c r="F31" s="32">
        <v>1415.6623981</v>
      </c>
      <c r="G31" s="32">
        <v>101.20568492</v>
      </c>
      <c r="H31" s="32">
        <v>4040.0489744000001</v>
      </c>
      <c r="I31" s="34"/>
      <c r="J31" t="s">
        <v>30</v>
      </c>
      <c r="K31" s="32">
        <v>301.69981762399999</v>
      </c>
      <c r="L31" s="32">
        <v>0</v>
      </c>
      <c r="M31" s="32">
        <v>125.928966484</v>
      </c>
      <c r="N31" s="32">
        <v>96.013396540900004</v>
      </c>
      <c r="O31" s="32">
        <v>920.83973041000002</v>
      </c>
      <c r="P31" s="32">
        <v>17232.8033994</v>
      </c>
      <c r="Q31" s="32">
        <v>259.64000226799999</v>
      </c>
      <c r="R31" s="32">
        <v>117.93248715199999</v>
      </c>
      <c r="S31" s="32">
        <v>3.5001987416999998</v>
      </c>
      <c r="T31" s="32">
        <v>441.61121238300001</v>
      </c>
      <c r="U31" s="32">
        <v>0</v>
      </c>
      <c r="V31" s="32">
        <v>472826.66474699997</v>
      </c>
      <c r="W31" s="32">
        <v>0</v>
      </c>
      <c r="X31" s="32">
        <v>23.8643019286</v>
      </c>
      <c r="Y31" s="32">
        <v>19.636804318199999</v>
      </c>
      <c r="Z31" s="32">
        <v>392.36268205699997</v>
      </c>
      <c r="AA31" s="32">
        <v>281.036972445</v>
      </c>
      <c r="AB31" s="32">
        <v>0</v>
      </c>
      <c r="AC31" s="32">
        <v>128.325127004</v>
      </c>
      <c r="AD31" s="32">
        <v>14.258361177299999</v>
      </c>
      <c r="AE31" s="32">
        <v>142.58348818100001</v>
      </c>
      <c r="AF31" s="32">
        <v>0</v>
      </c>
      <c r="AG31" s="32">
        <v>364.76911699599998</v>
      </c>
      <c r="AH31" s="32">
        <v>0.68074550968100001</v>
      </c>
      <c r="AI31" s="32">
        <v>807.51284628899998</v>
      </c>
      <c r="AJ31" s="32">
        <v>1.64821402107</v>
      </c>
      <c r="AK31" s="32">
        <v>11.2224394396</v>
      </c>
      <c r="AL31" s="32">
        <v>151.83987640300001</v>
      </c>
      <c r="AM31" s="32">
        <v>0.627741384613</v>
      </c>
      <c r="AN31" s="32">
        <v>0</v>
      </c>
      <c r="AO31" s="32">
        <v>7.5333615888700001</v>
      </c>
      <c r="AP31" s="32">
        <v>1670.4347685099999</v>
      </c>
      <c r="AQ31" s="32">
        <v>1415.6256615299999</v>
      </c>
      <c r="AR31" s="32">
        <v>254.809106985</v>
      </c>
      <c r="AS31" s="32">
        <v>541.52555438000002</v>
      </c>
      <c r="AT31" s="32">
        <v>6.2937440874799994E-2</v>
      </c>
      <c r="AU31" s="32">
        <v>0.13687582693399999</v>
      </c>
      <c r="AV31" s="32">
        <v>17.935651077199999</v>
      </c>
      <c r="AW31" s="32">
        <v>2.7896938543999998</v>
      </c>
      <c r="AX31" s="32">
        <v>491.67149919799999</v>
      </c>
      <c r="AY31" s="32">
        <v>5.9058867035900002</v>
      </c>
      <c r="AZ31" s="32">
        <v>13.267520001299999</v>
      </c>
      <c r="BA31" s="32">
        <v>702.45712327700005</v>
      </c>
      <c r="BB31" s="32">
        <v>0.48601399593200001</v>
      </c>
      <c r="BC31" s="32">
        <v>6.5355874651799999</v>
      </c>
      <c r="BD31" s="32">
        <v>0.82448776854799999</v>
      </c>
      <c r="BE31" s="32">
        <v>101.20081482499999</v>
      </c>
      <c r="BF31" s="32">
        <v>0</v>
      </c>
      <c r="BG31" s="32">
        <v>42.632555925600002</v>
      </c>
      <c r="BH31" s="32">
        <v>138.45779777000001</v>
      </c>
      <c r="BI31" s="32">
        <v>0</v>
      </c>
      <c r="BJ31" s="32">
        <v>965.69400149600006</v>
      </c>
      <c r="BK31" s="32">
        <v>30.247835019499998</v>
      </c>
    </row>
    <row r="32" spans="1:63" x14ac:dyDescent="0.25">
      <c r="A32" s="34" t="s">
        <v>31</v>
      </c>
      <c r="B32" s="32">
        <v>973477.15474999999</v>
      </c>
      <c r="C32" s="32">
        <v>16002.217081000001</v>
      </c>
      <c r="D32" s="32">
        <v>14567.221744</v>
      </c>
      <c r="E32" s="32">
        <v>100177.76009</v>
      </c>
      <c r="F32" s="32">
        <v>84896.402715999997</v>
      </c>
      <c r="G32" s="32">
        <v>7708.3857390000003</v>
      </c>
      <c r="H32" s="32">
        <v>230031.95978</v>
      </c>
      <c r="I32" s="34"/>
      <c r="J32" t="s">
        <v>31</v>
      </c>
      <c r="K32" s="32">
        <v>17178.7704758</v>
      </c>
      <c r="L32" s="32">
        <v>0</v>
      </c>
      <c r="M32" s="32">
        <v>7170.3879553500001</v>
      </c>
      <c r="N32" s="32">
        <v>5466.9976348</v>
      </c>
      <c r="O32" s="32">
        <v>52432.558572599999</v>
      </c>
      <c r="P32" s="32">
        <v>973477.82679900003</v>
      </c>
      <c r="Q32" s="32">
        <v>14783.884367500001</v>
      </c>
      <c r="R32" s="32">
        <v>6715.0691991499998</v>
      </c>
      <c r="S32" s="32">
        <v>199.300842053</v>
      </c>
      <c r="T32" s="32">
        <v>25145.318044799998</v>
      </c>
      <c r="U32" s="32">
        <v>0</v>
      </c>
      <c r="V32" s="32">
        <v>124921128.083</v>
      </c>
      <c r="W32" s="32">
        <v>0</v>
      </c>
      <c r="X32" s="32">
        <v>1358.8321665200001</v>
      </c>
      <c r="Y32" s="32">
        <v>1118.1208680300001</v>
      </c>
      <c r="Z32" s="32">
        <v>22341.108318899998</v>
      </c>
      <c r="AA32" s="32">
        <v>16002.228442199999</v>
      </c>
      <c r="AB32" s="32">
        <v>0</v>
      </c>
      <c r="AC32" s="32">
        <v>13110.5217995</v>
      </c>
      <c r="AD32" s="32">
        <v>1456.72471344</v>
      </c>
      <c r="AE32" s="32">
        <v>14567.246513</v>
      </c>
      <c r="AF32" s="32">
        <v>0</v>
      </c>
      <c r="AG32" s="32">
        <v>20769.932530800001</v>
      </c>
      <c r="AH32" s="32">
        <v>51.014617374399997</v>
      </c>
      <c r="AI32" s="32">
        <v>45979.7338972</v>
      </c>
      <c r="AJ32" s="32">
        <v>315.616946601</v>
      </c>
      <c r="AK32" s="32">
        <v>3374.71953368</v>
      </c>
      <c r="AL32" s="32">
        <v>8111.3457157100001</v>
      </c>
      <c r="AM32" s="32">
        <v>36.886831344199997</v>
      </c>
      <c r="AN32" s="32">
        <v>0</v>
      </c>
      <c r="AO32" s="32">
        <v>2389.4625528900001</v>
      </c>
      <c r="AP32" s="32">
        <v>100181.716716</v>
      </c>
      <c r="AQ32" s="32">
        <v>84900.346780799999</v>
      </c>
      <c r="AR32" s="32">
        <v>15281.369935000001</v>
      </c>
      <c r="AS32" s="32">
        <v>36249.2573969</v>
      </c>
      <c r="AT32" s="32">
        <v>25.465370547199999</v>
      </c>
      <c r="AU32" s="32">
        <v>1.71522083458</v>
      </c>
      <c r="AV32" s="32">
        <v>1158.5258075500001</v>
      </c>
      <c r="AW32" s="32">
        <v>470.11165189600001</v>
      </c>
      <c r="AX32" s="32">
        <v>27545.221827400001</v>
      </c>
      <c r="AY32" s="32">
        <v>725.93607505</v>
      </c>
      <c r="AZ32" s="32">
        <v>147.91846511200001</v>
      </c>
      <c r="BA32" s="32">
        <v>39357.437688700003</v>
      </c>
      <c r="BB32" s="32">
        <v>147.85982303500001</v>
      </c>
      <c r="BC32" s="32">
        <v>1034.38751441</v>
      </c>
      <c r="BD32" s="32">
        <v>6.7203475002799999</v>
      </c>
      <c r="BE32" s="32">
        <v>7708.3955700699998</v>
      </c>
      <c r="BF32" s="32">
        <v>0</v>
      </c>
      <c r="BG32" s="32">
        <v>2427.4965887600001</v>
      </c>
      <c r="BH32" s="32">
        <v>7883.7827089299999</v>
      </c>
      <c r="BI32" s="32">
        <v>0</v>
      </c>
      <c r="BJ32" s="32">
        <v>54986.558235800003</v>
      </c>
      <c r="BK32" s="32">
        <v>1722.3068343699999</v>
      </c>
    </row>
    <row r="33" spans="1:63" x14ac:dyDescent="0.25">
      <c r="A33" s="34" t="s">
        <v>32</v>
      </c>
      <c r="B33" s="32">
        <v>7577.6218283999997</v>
      </c>
      <c r="C33" s="32">
        <v>124.62426386</v>
      </c>
      <c r="D33" s="32">
        <v>117.4904824</v>
      </c>
      <c r="E33" s="32">
        <v>783.46993900999996</v>
      </c>
      <c r="F33" s="32">
        <v>663.96162272000004</v>
      </c>
      <c r="G33" s="32">
        <v>61.258695713000002</v>
      </c>
      <c r="H33" s="32">
        <v>1791.7319037</v>
      </c>
      <c r="I33" s="34"/>
      <c r="J33" t="s">
        <v>32</v>
      </c>
      <c r="K33" s="32">
        <v>133.807399844</v>
      </c>
      <c r="L33" s="32">
        <v>0</v>
      </c>
      <c r="M33" s="32">
        <v>55.850954269699997</v>
      </c>
      <c r="N33" s="32">
        <v>42.583053611899999</v>
      </c>
      <c r="O33" s="32">
        <v>408.40319175600001</v>
      </c>
      <c r="P33" s="32">
        <v>7577.6834984400002</v>
      </c>
      <c r="Q33" s="32">
        <v>115.15336641099999</v>
      </c>
      <c r="R33" s="32">
        <v>52.304438864700003</v>
      </c>
      <c r="S33" s="32">
        <v>1.55237921839</v>
      </c>
      <c r="T33" s="32">
        <v>195.85976043900001</v>
      </c>
      <c r="U33" s="32">
        <v>0</v>
      </c>
      <c r="V33" s="32">
        <v>364546.83477299998</v>
      </c>
      <c r="W33" s="32">
        <v>0</v>
      </c>
      <c r="X33" s="32">
        <v>10.5841051841</v>
      </c>
      <c r="Y33" s="32">
        <v>8.7091892330699991</v>
      </c>
      <c r="Z33" s="32">
        <v>174.01743299699999</v>
      </c>
      <c r="AA33" s="32">
        <v>124.625267768</v>
      </c>
      <c r="AB33" s="32">
        <v>0</v>
      </c>
      <c r="AC33" s="32">
        <v>105.74250535199999</v>
      </c>
      <c r="AD33" s="32">
        <v>11.7491829784</v>
      </c>
      <c r="AE33" s="32">
        <v>117.49168833</v>
      </c>
      <c r="AF33" s="32">
        <v>0</v>
      </c>
      <c r="AG33" s="32">
        <v>161.77937382799999</v>
      </c>
      <c r="AH33" s="32">
        <v>0.33514390804499999</v>
      </c>
      <c r="AI33" s="32">
        <v>358.14141415</v>
      </c>
      <c r="AJ33" s="32">
        <v>1.1103148735899999</v>
      </c>
      <c r="AK33" s="32">
        <v>9.4669334636299993</v>
      </c>
      <c r="AL33" s="32">
        <v>69.670245425700003</v>
      </c>
      <c r="AM33" s="32">
        <v>0.29324900543999999</v>
      </c>
      <c r="AN33" s="32">
        <v>0</v>
      </c>
      <c r="AO33" s="32">
        <v>6.5479921398599998</v>
      </c>
      <c r="AP33" s="32">
        <v>783.48844953699995</v>
      </c>
      <c r="AQ33" s="32">
        <v>663.97912576600004</v>
      </c>
      <c r="AR33" s="32">
        <v>119.509323771</v>
      </c>
      <c r="AS33" s="32">
        <v>259.86321366800001</v>
      </c>
      <c r="AT33" s="32">
        <v>6.3266076987600006E-2</v>
      </c>
      <c r="AU33" s="32">
        <v>5.4096851090600001E-2</v>
      </c>
      <c r="AV33" s="32">
        <v>8.5413730233600003</v>
      </c>
      <c r="AW33" s="32">
        <v>1.7795627620600001</v>
      </c>
      <c r="AX33" s="32">
        <v>227.58997603399999</v>
      </c>
      <c r="AY33" s="32">
        <v>3.3484165410600002</v>
      </c>
      <c r="AZ33" s="32">
        <v>5.2151304069500002</v>
      </c>
      <c r="BA33" s="32">
        <v>325.16563903100001</v>
      </c>
      <c r="BB33" s="32">
        <v>0.41264769085699998</v>
      </c>
      <c r="BC33" s="32">
        <v>4.0648972354000001</v>
      </c>
      <c r="BD33" s="32">
        <v>0.32023963035699998</v>
      </c>
      <c r="BE33" s="32">
        <v>61.259278265500001</v>
      </c>
      <c r="BF33" s="32">
        <v>0</v>
      </c>
      <c r="BG33" s="32">
        <v>18.908057206300001</v>
      </c>
      <c r="BH33" s="32">
        <v>61.407718537999997</v>
      </c>
      <c r="BI33" s="32">
        <v>0</v>
      </c>
      <c r="BJ33" s="32">
        <v>428.29661709999999</v>
      </c>
      <c r="BK33" s="32">
        <v>13.4152321969</v>
      </c>
    </row>
    <row r="34" spans="1:63" x14ac:dyDescent="0.25">
      <c r="A34" s="34" t="s">
        <v>33</v>
      </c>
      <c r="B34" s="32">
        <v>1958302.9950999999</v>
      </c>
      <c r="C34" s="32">
        <v>31904.510634999999</v>
      </c>
      <c r="D34" s="32">
        <v>14555.513188999999</v>
      </c>
      <c r="E34" s="32">
        <v>188352.03137000001</v>
      </c>
      <c r="F34" s="32">
        <v>159620.36265</v>
      </c>
      <c r="G34" s="32">
        <v>10996.674547000001</v>
      </c>
      <c r="H34" s="32">
        <v>458627.47362</v>
      </c>
      <c r="I34" s="34"/>
      <c r="J34" t="s">
        <v>33</v>
      </c>
      <c r="K34" s="32">
        <v>34249.223114699998</v>
      </c>
      <c r="L34" s="32">
        <v>0</v>
      </c>
      <c r="M34" s="32">
        <v>14295.564721299999</v>
      </c>
      <c r="N34" s="32">
        <v>10899.5237703</v>
      </c>
      <c r="O34" s="32">
        <v>104534.507447</v>
      </c>
      <c r="P34" s="32">
        <v>1958245.4897799999</v>
      </c>
      <c r="Q34" s="32">
        <v>29474.5517568</v>
      </c>
      <c r="R34" s="32">
        <v>13387.797984500001</v>
      </c>
      <c r="S34" s="32">
        <v>397.34502450700001</v>
      </c>
      <c r="T34" s="32">
        <v>50132.084804600003</v>
      </c>
      <c r="U34" s="32">
        <v>0</v>
      </c>
      <c r="V34" s="32">
        <v>61500833.602399997</v>
      </c>
      <c r="W34" s="32">
        <v>0</v>
      </c>
      <c r="X34" s="32">
        <v>2709.0963995299999</v>
      </c>
      <c r="Y34" s="32">
        <v>2229.1917137599999</v>
      </c>
      <c r="Z34" s="32">
        <v>44541.345631299999</v>
      </c>
      <c r="AA34" s="32">
        <v>31903.5609473</v>
      </c>
      <c r="AB34" s="32">
        <v>0</v>
      </c>
      <c r="AC34" s="32">
        <v>13098.8833041</v>
      </c>
      <c r="AD34" s="32">
        <v>1455.43155809</v>
      </c>
      <c r="AE34" s="32">
        <v>14554.314862200001</v>
      </c>
      <c r="AF34" s="32">
        <v>0</v>
      </c>
      <c r="AG34" s="32">
        <v>41408.9017016</v>
      </c>
      <c r="AH34" s="32">
        <v>93.833294486499994</v>
      </c>
      <c r="AI34" s="32">
        <v>91669.551910099995</v>
      </c>
      <c r="AJ34" s="32">
        <v>549.14436006300002</v>
      </c>
      <c r="AK34" s="32">
        <v>5793.3349187499998</v>
      </c>
      <c r="AL34" s="32">
        <v>15453.326560899999</v>
      </c>
      <c r="AM34" s="32">
        <v>69.506592490200006</v>
      </c>
      <c r="AN34" s="32">
        <v>0</v>
      </c>
      <c r="AO34" s="32">
        <v>4096.9059934200004</v>
      </c>
      <c r="AP34" s="32">
        <v>188352.505607</v>
      </c>
      <c r="AQ34" s="32">
        <v>159621.78439700001</v>
      </c>
      <c r="AR34" s="32">
        <v>28730.721210399999</v>
      </c>
      <c r="AS34" s="32">
        <v>67382.524588999993</v>
      </c>
      <c r="AT34" s="32">
        <v>43.449822728400001</v>
      </c>
      <c r="AU34" s="32">
        <v>4.55038787246</v>
      </c>
      <c r="AV34" s="32">
        <v>2161.2390978499998</v>
      </c>
      <c r="AW34" s="32">
        <v>822.04818982699999</v>
      </c>
      <c r="AX34" s="32">
        <v>52184.440923399998</v>
      </c>
      <c r="AY34" s="32">
        <v>1288.9538094500001</v>
      </c>
      <c r="AZ34" s="32">
        <v>410.33702703599999</v>
      </c>
      <c r="BA34" s="32">
        <v>74561.976784300001</v>
      </c>
      <c r="BB34" s="32">
        <v>253.75936847099999</v>
      </c>
      <c r="BC34" s="32">
        <v>1813.61943535</v>
      </c>
      <c r="BD34" s="32">
        <v>21.357038146200001</v>
      </c>
      <c r="BE34" s="32">
        <v>10996.116383500001</v>
      </c>
      <c r="BF34" s="32">
        <v>0</v>
      </c>
      <c r="BG34" s="32">
        <v>4839.6866643699996</v>
      </c>
      <c r="BH34" s="32">
        <v>15717.8555452</v>
      </c>
      <c r="BI34" s="32">
        <v>0</v>
      </c>
      <c r="BJ34" s="32">
        <v>109626.39912</v>
      </c>
      <c r="BK34" s="32">
        <v>3433.7538556300001</v>
      </c>
    </row>
    <row r="35" spans="1:63" x14ac:dyDescent="0.25">
      <c r="A35" s="34" t="s">
        <v>34</v>
      </c>
      <c r="B35" s="32">
        <v>164297.54279000001</v>
      </c>
      <c r="C35" s="32">
        <v>2698.5201935999999</v>
      </c>
      <c r="D35" s="32">
        <v>2343.5530592</v>
      </c>
      <c r="E35" s="32">
        <v>16804.677359000001</v>
      </c>
      <c r="F35" s="32">
        <v>14241.254583</v>
      </c>
      <c r="G35" s="32">
        <v>1265.8055323000001</v>
      </c>
      <c r="H35" s="32">
        <v>38791.277277000001</v>
      </c>
      <c r="I35" s="34"/>
      <c r="J35" t="s">
        <v>34</v>
      </c>
      <c r="K35" s="32">
        <v>2901.2780735299998</v>
      </c>
      <c r="L35" s="32">
        <v>0</v>
      </c>
      <c r="M35" s="32">
        <v>1210.9882002700001</v>
      </c>
      <c r="N35" s="32">
        <v>923.30705120899995</v>
      </c>
      <c r="O35" s="32">
        <v>8855.1992163199993</v>
      </c>
      <c r="P35" s="32">
        <v>164546.588173</v>
      </c>
      <c r="Q35" s="32">
        <v>2496.81239538</v>
      </c>
      <c r="R35" s="32">
        <v>1134.0905708400001</v>
      </c>
      <c r="S35" s="32">
        <v>33.659428983399998</v>
      </c>
      <c r="T35" s="32">
        <v>4246.7275328100004</v>
      </c>
      <c r="U35" s="32">
        <v>0</v>
      </c>
      <c r="V35" s="32">
        <v>10317533.6796</v>
      </c>
      <c r="W35" s="32">
        <v>0</v>
      </c>
      <c r="X35" s="32">
        <v>229.48975424</v>
      </c>
      <c r="Y35" s="32">
        <v>188.836537943</v>
      </c>
      <c r="Z35" s="32">
        <v>3773.1321223499999</v>
      </c>
      <c r="AA35" s="32">
        <v>2702.5728199499999</v>
      </c>
      <c r="AB35" s="32">
        <v>0</v>
      </c>
      <c r="AC35" s="32">
        <v>2110.63232397</v>
      </c>
      <c r="AD35" s="32">
        <v>234.51484835799999</v>
      </c>
      <c r="AE35" s="32">
        <v>2345.1471723300001</v>
      </c>
      <c r="AF35" s="32">
        <v>0</v>
      </c>
      <c r="AG35" s="32">
        <v>3507.7802889</v>
      </c>
      <c r="AH35" s="32">
        <v>6.6169233373600003</v>
      </c>
      <c r="AI35" s="32">
        <v>7765.3982293999998</v>
      </c>
      <c r="AJ35" s="32">
        <v>11.474470031799999</v>
      </c>
      <c r="AK35" s="32">
        <v>49.119119675</v>
      </c>
      <c r="AL35" s="32">
        <v>1553.2310907999999</v>
      </c>
      <c r="AM35" s="32">
        <v>6.3420720047200003</v>
      </c>
      <c r="AN35" s="32">
        <v>0</v>
      </c>
      <c r="AO35" s="32">
        <v>30.035674464300001</v>
      </c>
      <c r="AP35" s="32">
        <v>16828.488870500001</v>
      </c>
      <c r="AQ35" s="32">
        <v>14261.447287999999</v>
      </c>
      <c r="AR35" s="32">
        <v>2567.0415825</v>
      </c>
      <c r="AS35" s="32">
        <v>5366.2253386800003</v>
      </c>
      <c r="AT35" s="32">
        <v>0.120706126865</v>
      </c>
      <c r="AU35" s="32">
        <v>1.5326150057000001</v>
      </c>
      <c r="AV35" s="32">
        <v>178.72829455600001</v>
      </c>
      <c r="AW35" s="32">
        <v>20.937918765100001</v>
      </c>
      <c r="AX35" s="32">
        <v>4999.21354987</v>
      </c>
      <c r="AY35" s="32">
        <v>50.699965119799998</v>
      </c>
      <c r="AZ35" s="32">
        <v>148.99189361800001</v>
      </c>
      <c r="BA35" s="32">
        <v>7142.36141486</v>
      </c>
      <c r="BB35" s="32">
        <v>2.08675463913</v>
      </c>
      <c r="BC35" s="32">
        <v>50.637550051200002</v>
      </c>
      <c r="BD35" s="32">
        <v>9.3173471698700006</v>
      </c>
      <c r="BE35" s="32">
        <v>1267.12532096</v>
      </c>
      <c r="BF35" s="32">
        <v>0</v>
      </c>
      <c r="BG35" s="32">
        <v>409.973737185</v>
      </c>
      <c r="BH35" s="32">
        <v>1331.47119671</v>
      </c>
      <c r="BI35" s="32">
        <v>0</v>
      </c>
      <c r="BJ35" s="32">
        <v>9286.5376059900009</v>
      </c>
      <c r="BK35" s="32">
        <v>290.87613925800002</v>
      </c>
    </row>
    <row r="36" spans="1:63" x14ac:dyDescent="0.25">
      <c r="A36" s="34" t="s">
        <v>35</v>
      </c>
      <c r="B36" s="32">
        <v>9896.5314178999997</v>
      </c>
      <c r="C36" s="32">
        <v>163.00736201999999</v>
      </c>
      <c r="D36" s="32">
        <v>164.88462713000001</v>
      </c>
      <c r="E36" s="32">
        <v>1033.4197472999999</v>
      </c>
      <c r="F36" s="32">
        <v>875.77940684999999</v>
      </c>
      <c r="G36" s="32">
        <v>83.499439796000004</v>
      </c>
      <c r="H36" s="32">
        <v>2343.2318627999998</v>
      </c>
      <c r="I36" s="34"/>
      <c r="J36" t="s">
        <v>35</v>
      </c>
      <c r="K36" s="32">
        <v>175.01526968799999</v>
      </c>
      <c r="L36" s="32">
        <v>0</v>
      </c>
      <c r="M36" s="32">
        <v>73.051079464899999</v>
      </c>
      <c r="N36" s="32">
        <v>55.697099161700002</v>
      </c>
      <c r="O36" s="32">
        <v>534.17664648300001</v>
      </c>
      <c r="P36" s="32">
        <v>9897.8223927399995</v>
      </c>
      <c r="Q36" s="32">
        <v>150.61646459299999</v>
      </c>
      <c r="R36" s="32">
        <v>68.412322090399996</v>
      </c>
      <c r="S36" s="32">
        <v>2.03045255349</v>
      </c>
      <c r="T36" s="32">
        <v>256.17747406900003</v>
      </c>
      <c r="U36" s="32">
        <v>0</v>
      </c>
      <c r="V36" s="32">
        <v>721112.60045300005</v>
      </c>
      <c r="W36" s="32">
        <v>0</v>
      </c>
      <c r="X36" s="32">
        <v>13.843642516099999</v>
      </c>
      <c r="Y36" s="32">
        <v>11.3912841172</v>
      </c>
      <c r="Z36" s="32">
        <v>227.60855098100001</v>
      </c>
      <c r="AA36" s="32">
        <v>163.02879357399999</v>
      </c>
      <c r="AB36" s="32">
        <v>0</v>
      </c>
      <c r="AC36" s="32">
        <v>148.422779131</v>
      </c>
      <c r="AD36" s="32">
        <v>16.491438143</v>
      </c>
      <c r="AE36" s="32">
        <v>164.91421727400001</v>
      </c>
      <c r="AF36" s="32">
        <v>0</v>
      </c>
      <c r="AG36" s="32">
        <v>211.60159984500001</v>
      </c>
      <c r="AH36" s="32">
        <v>0.40972030986000002</v>
      </c>
      <c r="AI36" s="32">
        <v>468.43603939600001</v>
      </c>
      <c r="AJ36" s="32">
        <v>0.77545851143900002</v>
      </c>
      <c r="AK36" s="32">
        <v>3.8982301559199999</v>
      </c>
      <c r="AL36" s="32">
        <v>95.071326830800004</v>
      </c>
      <c r="AM36" s="32">
        <v>0.38926770846100001</v>
      </c>
      <c r="AN36" s="32">
        <v>0</v>
      </c>
      <c r="AO36" s="32">
        <v>2.4769028930200001</v>
      </c>
      <c r="AP36" s="32">
        <v>1033.5681344100001</v>
      </c>
      <c r="AQ36" s="32">
        <v>875.90613229799999</v>
      </c>
      <c r="AR36" s="32">
        <v>157.66200211399999</v>
      </c>
      <c r="AS36" s="32">
        <v>330.81216881900002</v>
      </c>
      <c r="AT36" s="32">
        <v>1.4490338133900001E-2</v>
      </c>
      <c r="AU36" s="32">
        <v>9.2011098710800002E-2</v>
      </c>
      <c r="AV36" s="32">
        <v>11.0041240479</v>
      </c>
      <c r="AW36" s="32">
        <v>1.3847525705299999</v>
      </c>
      <c r="AX36" s="32">
        <v>306.40683581600001</v>
      </c>
      <c r="AY36" s="32">
        <v>3.2351619507599998</v>
      </c>
      <c r="AZ36" s="32">
        <v>8.9394026000199993</v>
      </c>
      <c r="BA36" s="32">
        <v>437.76359278400002</v>
      </c>
      <c r="BB36" s="32">
        <v>0.166894423629</v>
      </c>
      <c r="BC36" s="32">
        <v>3.3196412641299999</v>
      </c>
      <c r="BD36" s="32">
        <v>0.55831074742200004</v>
      </c>
      <c r="BE36" s="32">
        <v>83.512776480200003</v>
      </c>
      <c r="BF36" s="32">
        <v>0</v>
      </c>
      <c r="BG36" s="32">
        <v>24.73101157</v>
      </c>
      <c r="BH36" s="32">
        <v>80.319068141299994</v>
      </c>
      <c r="BI36" s="32">
        <v>0</v>
      </c>
      <c r="BJ36" s="32">
        <v>560.19649203999995</v>
      </c>
      <c r="BK36" s="32">
        <v>17.546619744000001</v>
      </c>
    </row>
    <row r="37" spans="1:63" x14ac:dyDescent="0.25">
      <c r="A37" s="34" t="s">
        <v>36</v>
      </c>
      <c r="B37" s="32">
        <v>1025045.1827</v>
      </c>
      <c r="C37" s="32">
        <v>16944.186250999999</v>
      </c>
      <c r="D37" s="32">
        <v>20192.907600999999</v>
      </c>
      <c r="E37" s="32">
        <v>109819.35623</v>
      </c>
      <c r="F37" s="32">
        <v>93067.251348999998</v>
      </c>
      <c r="G37" s="32">
        <v>9601.0165386000008</v>
      </c>
      <c r="H37" s="32">
        <v>243572.77918000001</v>
      </c>
      <c r="I37" s="34"/>
      <c r="J37" t="s">
        <v>36</v>
      </c>
      <c r="K37" s="32">
        <v>18173.329158</v>
      </c>
      <c r="L37" s="32">
        <v>0</v>
      </c>
      <c r="M37" s="32">
        <v>7585.5153931699997</v>
      </c>
      <c r="N37" s="32">
        <v>5783.5079707200002</v>
      </c>
      <c r="O37" s="32">
        <v>55468.116549400002</v>
      </c>
      <c r="P37" s="32">
        <v>1024104.8780800001</v>
      </c>
      <c r="Q37" s="32">
        <v>15639.7919153</v>
      </c>
      <c r="R37" s="32">
        <v>7103.83557079</v>
      </c>
      <c r="S37" s="32">
        <v>210.839265525</v>
      </c>
      <c r="T37" s="32">
        <v>26601.094588399999</v>
      </c>
      <c r="U37" s="32">
        <v>0</v>
      </c>
      <c r="V37" s="32">
        <v>134788119.72299999</v>
      </c>
      <c r="W37" s="32">
        <v>0</v>
      </c>
      <c r="X37" s="32">
        <v>1437.5013444000001</v>
      </c>
      <c r="Y37" s="32">
        <v>1182.85365858</v>
      </c>
      <c r="Z37" s="32">
        <v>23634.536726099999</v>
      </c>
      <c r="AA37" s="32">
        <v>16928.670947400002</v>
      </c>
      <c r="AB37" s="32">
        <v>0</v>
      </c>
      <c r="AC37" s="32">
        <v>18158.218023900001</v>
      </c>
      <c r="AD37" s="32">
        <v>2017.5798451400001</v>
      </c>
      <c r="AE37" s="32">
        <v>20175.797869099999</v>
      </c>
      <c r="AF37" s="32">
        <v>0</v>
      </c>
      <c r="AG37" s="32">
        <v>21972.398223200002</v>
      </c>
      <c r="AH37" s="32">
        <v>46.665684841500003</v>
      </c>
      <c r="AI37" s="32">
        <v>48641.709492399998</v>
      </c>
      <c r="AJ37" s="32">
        <v>149.78075871499999</v>
      </c>
      <c r="AK37" s="32">
        <v>1254.6064604600001</v>
      </c>
      <c r="AL37" s="32">
        <v>9782.9234898199993</v>
      </c>
      <c r="AM37" s="32">
        <v>41.087049182100003</v>
      </c>
      <c r="AN37" s="32">
        <v>0</v>
      </c>
      <c r="AO37" s="32">
        <v>865.95611189500005</v>
      </c>
      <c r="AP37" s="32">
        <v>109721.476945</v>
      </c>
      <c r="AQ37" s="32">
        <v>92984.547252300006</v>
      </c>
      <c r="AR37" s="32">
        <v>16736.929692500002</v>
      </c>
      <c r="AS37" s="32">
        <v>36292.2564174</v>
      </c>
      <c r="AT37" s="32">
        <v>8.2885822118500005</v>
      </c>
      <c r="AU37" s="32">
        <v>7.7468295950100003</v>
      </c>
      <c r="AV37" s="32">
        <v>1193.9630717</v>
      </c>
      <c r="AW37" s="32">
        <v>241.23719281699999</v>
      </c>
      <c r="AX37" s="32">
        <v>31923.161530599999</v>
      </c>
      <c r="AY37" s="32">
        <v>459.12602828199999</v>
      </c>
      <c r="AZ37" s="32">
        <v>747.39523398100005</v>
      </c>
      <c r="BA37" s="32">
        <v>45609.638460900002</v>
      </c>
      <c r="BB37" s="32">
        <v>54.661128096399999</v>
      </c>
      <c r="BC37" s="32">
        <v>552.33365024499994</v>
      </c>
      <c r="BD37" s="32">
        <v>45.972177779900001</v>
      </c>
      <c r="BE37" s="32">
        <v>9592.6436303200007</v>
      </c>
      <c r="BF37" s="32">
        <v>0</v>
      </c>
      <c r="BG37" s="32">
        <v>2568.0357826099998</v>
      </c>
      <c r="BH37" s="32">
        <v>8340.2114699100002</v>
      </c>
      <c r="BI37" s="32">
        <v>0</v>
      </c>
      <c r="BJ37" s="32">
        <v>58169.982725900001</v>
      </c>
      <c r="BK37" s="32">
        <v>1822.0190080899999</v>
      </c>
    </row>
    <row r="38" spans="1:63" x14ac:dyDescent="0.25">
      <c r="A38" s="34" t="s">
        <v>37</v>
      </c>
      <c r="B38" s="32">
        <v>1461019.7</v>
      </c>
      <c r="C38" s="32">
        <v>23868.129782</v>
      </c>
      <c r="D38" s="32">
        <v>14221.954524999999</v>
      </c>
      <c r="E38" s="32">
        <v>143525.66558</v>
      </c>
      <c r="F38" s="32">
        <v>121631.92095</v>
      </c>
      <c r="G38" s="32">
        <v>9232.4649995</v>
      </c>
      <c r="H38" s="32">
        <v>343104.42946000001</v>
      </c>
      <c r="I38" s="34"/>
      <c r="J38" t="s">
        <v>37</v>
      </c>
      <c r="K38" s="32">
        <v>25727.523195599999</v>
      </c>
      <c r="L38" s="32">
        <v>0</v>
      </c>
      <c r="M38" s="32">
        <v>10738.6218171</v>
      </c>
      <c r="N38" s="32">
        <v>8187.5652719899999</v>
      </c>
      <c r="O38" s="32">
        <v>78524.821584000005</v>
      </c>
      <c r="P38" s="32">
        <v>1466985.6557700001</v>
      </c>
      <c r="Q38" s="32">
        <v>22140.858445000002</v>
      </c>
      <c r="R38" s="32">
        <v>10056.7206768</v>
      </c>
      <c r="S38" s="32">
        <v>298.47988109900001</v>
      </c>
      <c r="T38" s="32">
        <v>37658.499286899998</v>
      </c>
      <c r="U38" s="32">
        <v>0</v>
      </c>
      <c r="V38" s="32">
        <v>75369109.168099999</v>
      </c>
      <c r="W38" s="32">
        <v>0</v>
      </c>
      <c r="X38" s="32">
        <v>2035.03423787</v>
      </c>
      <c r="Y38" s="32">
        <v>1674.53659831</v>
      </c>
      <c r="Z38" s="32">
        <v>33458.817607800003</v>
      </c>
      <c r="AA38" s="32">
        <v>23965.4980388</v>
      </c>
      <c r="AB38" s="32">
        <v>0</v>
      </c>
      <c r="AC38" s="32">
        <v>12847.5963603</v>
      </c>
      <c r="AD38" s="32">
        <v>1427.5108124400001</v>
      </c>
      <c r="AE38" s="32">
        <v>14275.107172800001</v>
      </c>
      <c r="AF38" s="32">
        <v>0</v>
      </c>
      <c r="AG38" s="32">
        <v>31105.771170200002</v>
      </c>
      <c r="AH38" s="32">
        <v>61.803340541200001</v>
      </c>
      <c r="AI38" s="32">
        <v>68860.845966599998</v>
      </c>
      <c r="AJ38" s="32">
        <v>207.61849767000001</v>
      </c>
      <c r="AK38" s="32">
        <v>1783.59943157</v>
      </c>
      <c r="AL38" s="32">
        <v>12799.0085753</v>
      </c>
      <c r="AM38" s="32">
        <v>53.926011970600001</v>
      </c>
      <c r="AN38" s="32">
        <v>0</v>
      </c>
      <c r="AO38" s="32">
        <v>1234.74268115</v>
      </c>
      <c r="AP38" s="32">
        <v>144109.58154000001</v>
      </c>
      <c r="AQ38" s="32">
        <v>122127.105647</v>
      </c>
      <c r="AR38" s="32">
        <v>21982.475893300001</v>
      </c>
      <c r="AS38" s="32">
        <v>47856.291772600001</v>
      </c>
      <c r="AT38" s="32">
        <v>11.976488338599999</v>
      </c>
      <c r="AU38" s="32">
        <v>9.8484191976400002</v>
      </c>
      <c r="AV38" s="32">
        <v>1572.3309348800001</v>
      </c>
      <c r="AW38" s="32">
        <v>332.06263143699999</v>
      </c>
      <c r="AX38" s="32">
        <v>41830.684717199998</v>
      </c>
      <c r="AY38" s="32">
        <v>621.70524759399996</v>
      </c>
      <c r="AZ38" s="32">
        <v>949.08161546600002</v>
      </c>
      <c r="BA38" s="32">
        <v>59764.993971399999</v>
      </c>
      <c r="BB38" s="32">
        <v>77.758961804099997</v>
      </c>
      <c r="BC38" s="32">
        <v>757.72971231500003</v>
      </c>
      <c r="BD38" s="32">
        <v>58.233035081700002</v>
      </c>
      <c r="BE38" s="32">
        <v>9268.6604388300002</v>
      </c>
      <c r="BF38" s="32">
        <v>0</v>
      </c>
      <c r="BG38" s="32">
        <v>3635.50333219</v>
      </c>
      <c r="BH38" s="32">
        <v>11807.026767400001</v>
      </c>
      <c r="BI38" s="32">
        <v>0</v>
      </c>
      <c r="BJ38" s="32">
        <v>82349.780528999996</v>
      </c>
      <c r="BK38" s="32">
        <v>2579.3870617299999</v>
      </c>
    </row>
    <row r="39" spans="1:63" x14ac:dyDescent="0.25">
      <c r="A39" s="34" t="s">
        <v>131</v>
      </c>
      <c r="B39" s="32">
        <v>21657.034742</v>
      </c>
      <c r="C39" s="32">
        <v>355.43663174</v>
      </c>
      <c r="D39" s="32">
        <v>294.94299215000001</v>
      </c>
      <c r="E39" s="32">
        <v>2202.6445641</v>
      </c>
      <c r="F39" s="32">
        <v>1866.6480332000001</v>
      </c>
      <c r="G39" s="32">
        <v>162.57974206</v>
      </c>
      <c r="H39" s="32">
        <v>5109.4068235000004</v>
      </c>
      <c r="I39" s="34"/>
      <c r="J39" t="s">
        <v>131</v>
      </c>
      <c r="K39" s="32">
        <v>381.63935643399998</v>
      </c>
      <c r="L39" s="32">
        <v>0</v>
      </c>
      <c r="M39" s="32">
        <v>159.29559124100001</v>
      </c>
      <c r="N39" s="32">
        <v>121.453439136</v>
      </c>
      <c r="O39" s="32">
        <v>1164.8289034500001</v>
      </c>
      <c r="P39" s="32">
        <v>21660.936643599998</v>
      </c>
      <c r="Q39" s="32">
        <v>328.43514165300002</v>
      </c>
      <c r="R39" s="32">
        <v>149.180325168</v>
      </c>
      <c r="S39" s="32">
        <v>4.42761168968</v>
      </c>
      <c r="T39" s="32">
        <v>558.62222023000004</v>
      </c>
      <c r="U39" s="32">
        <v>0</v>
      </c>
      <c r="V39" s="32">
        <v>1396475.4346700001</v>
      </c>
      <c r="W39" s="32">
        <v>0</v>
      </c>
      <c r="X39" s="32">
        <v>30.187436972699999</v>
      </c>
      <c r="Y39" s="32">
        <v>24.839887120699998</v>
      </c>
      <c r="Z39" s="32">
        <v>496.32458723299999</v>
      </c>
      <c r="AA39" s="32">
        <v>355.501373387</v>
      </c>
      <c r="AB39" s="32">
        <v>0</v>
      </c>
      <c r="AC39" s="32">
        <v>265.52894456199999</v>
      </c>
      <c r="AD39" s="32">
        <v>29.5032189665</v>
      </c>
      <c r="AE39" s="32">
        <v>295.03216352800001</v>
      </c>
      <c r="AF39" s="32">
        <v>0</v>
      </c>
      <c r="AG39" s="32">
        <v>461.41974424699998</v>
      </c>
      <c r="AH39" s="32">
        <v>0.87557924660399999</v>
      </c>
      <c r="AI39" s="32">
        <v>1021.47452057</v>
      </c>
      <c r="AJ39" s="32">
        <v>1.7006786109800001</v>
      </c>
      <c r="AK39" s="32">
        <v>8.9044797324699996</v>
      </c>
      <c r="AL39" s="32">
        <v>202.42875427499999</v>
      </c>
      <c r="AM39" s="32">
        <v>0.82957075897400001</v>
      </c>
      <c r="AN39" s="32">
        <v>0</v>
      </c>
      <c r="AO39" s="32">
        <v>5.7065334156800001</v>
      </c>
      <c r="AP39" s="32">
        <v>2203.08782354</v>
      </c>
      <c r="AQ39" s="32">
        <v>1867.0258422899999</v>
      </c>
      <c r="AR39" s="32">
        <v>336.06198124899998</v>
      </c>
      <c r="AS39" s="32">
        <v>705.96926690999999</v>
      </c>
      <c r="AT39" s="32">
        <v>3.5665760666200003E-2</v>
      </c>
      <c r="AU39" s="32">
        <v>0.19469459958999999</v>
      </c>
      <c r="AV39" s="32">
        <v>23.473947585600001</v>
      </c>
      <c r="AW39" s="32">
        <v>3.0183670129000002</v>
      </c>
      <c r="AX39" s="32">
        <v>652.68943064899997</v>
      </c>
      <c r="AY39" s="32">
        <v>6.9777689347800003</v>
      </c>
      <c r="AZ39" s="32">
        <v>18.911935018699999</v>
      </c>
      <c r="BA39" s="32">
        <v>932.49840357799997</v>
      </c>
      <c r="BB39" s="32">
        <v>0.38189741904899999</v>
      </c>
      <c r="BC39" s="32">
        <v>7.2174825095199999</v>
      </c>
      <c r="BD39" s="32">
        <v>1.1806452219400001</v>
      </c>
      <c r="BE39" s="32">
        <v>162.62004428700001</v>
      </c>
      <c r="BF39" s="32">
        <v>0</v>
      </c>
      <c r="BG39" s="32">
        <v>53.928643315800002</v>
      </c>
      <c r="BH39" s="32">
        <v>175.144232526</v>
      </c>
      <c r="BI39" s="32">
        <v>0</v>
      </c>
      <c r="BJ39" s="32">
        <v>1221.5679539</v>
      </c>
      <c r="BK39" s="32">
        <v>38.262313438500001</v>
      </c>
    </row>
    <row r="40" spans="1:63" x14ac:dyDescent="0.25">
      <c r="A40" s="34" t="s">
        <v>39</v>
      </c>
      <c r="B40" s="32">
        <v>687.77478399999995</v>
      </c>
      <c r="C40" s="32">
        <v>11.399939</v>
      </c>
      <c r="D40" s="32">
        <v>15.140248</v>
      </c>
      <c r="E40" s="32">
        <v>75.106781999999995</v>
      </c>
      <c r="F40" s="32">
        <v>63.649827000000002</v>
      </c>
      <c r="G40" s="32">
        <v>6.9285740000000002</v>
      </c>
      <c r="H40" s="32">
        <v>163.87444600000001</v>
      </c>
      <c r="I40" s="34"/>
      <c r="J40" t="s">
        <v>39</v>
      </c>
      <c r="K40" s="32">
        <v>12.2381171185</v>
      </c>
      <c r="L40" s="32">
        <v>0</v>
      </c>
      <c r="M40" s="32">
        <v>5.1081671338500003</v>
      </c>
      <c r="N40" s="32">
        <v>3.8946746339799998</v>
      </c>
      <c r="O40" s="32">
        <v>37.352843738799997</v>
      </c>
      <c r="P40" s="32">
        <v>687.77462100900004</v>
      </c>
      <c r="Q40" s="32">
        <v>10.5320035906</v>
      </c>
      <c r="R40" s="32">
        <v>4.7837999030100002</v>
      </c>
      <c r="S40" s="32">
        <v>0.141982992655</v>
      </c>
      <c r="T40" s="32">
        <v>17.913476547599998</v>
      </c>
      <c r="U40" s="32">
        <v>0</v>
      </c>
      <c r="V40" s="32">
        <v>62181.5142203</v>
      </c>
      <c r="W40" s="32">
        <v>0</v>
      </c>
      <c r="X40" s="32">
        <v>0.96802944090900001</v>
      </c>
      <c r="Y40" s="32">
        <v>0.79654653642399997</v>
      </c>
      <c r="Z40" s="32">
        <v>15.9157640781</v>
      </c>
      <c r="AA40" s="32">
        <v>11.399934393100001</v>
      </c>
      <c r="AB40" s="32">
        <v>0</v>
      </c>
      <c r="AC40" s="32">
        <v>13.6262230707</v>
      </c>
      <c r="AD40" s="32">
        <v>1.5140235151600001</v>
      </c>
      <c r="AE40" s="32">
        <v>15.1402465859</v>
      </c>
      <c r="AF40" s="32">
        <v>0</v>
      </c>
      <c r="AG40" s="32">
        <v>14.7964529417</v>
      </c>
      <c r="AH40" s="32">
        <v>3.0013012340399998E-2</v>
      </c>
      <c r="AI40" s="32">
        <v>32.7558666993</v>
      </c>
      <c r="AJ40" s="32">
        <v>6.1443435572700003E-2</v>
      </c>
      <c r="AK40" s="32">
        <v>0.34674596691999998</v>
      </c>
      <c r="AL40" s="32">
        <v>6.8852663514100003</v>
      </c>
      <c r="AM40" s="32">
        <v>2.82693553134E-2</v>
      </c>
      <c r="AN40" s="32">
        <v>0</v>
      </c>
      <c r="AO40" s="32">
        <v>0.22551266323800001</v>
      </c>
      <c r="AP40" s="32">
        <v>75.107288013399994</v>
      </c>
      <c r="AQ40" s="32">
        <v>63.650337678</v>
      </c>
      <c r="AR40" s="32">
        <v>11.4569503354</v>
      </c>
      <c r="AS40" s="32">
        <v>24.128068674000001</v>
      </c>
      <c r="AT40" s="32">
        <v>1.5625584528000001E-3</v>
      </c>
      <c r="AU40" s="32">
        <v>6.5338000231500003E-3</v>
      </c>
      <c r="AV40" s="32">
        <v>0.80159409018000005</v>
      </c>
      <c r="AW40" s="32">
        <v>0.10774098094700001</v>
      </c>
      <c r="AX40" s="32">
        <v>22.220346029800002</v>
      </c>
      <c r="AY40" s="32">
        <v>0.24382572330899999</v>
      </c>
      <c r="AZ40" s="32">
        <v>0.63439031520599998</v>
      </c>
      <c r="BA40" s="32">
        <v>31.746288353499999</v>
      </c>
      <c r="BB40" s="32">
        <v>1.49168358163E-2</v>
      </c>
      <c r="BC40" s="32">
        <v>0.256323983862</v>
      </c>
      <c r="BD40" s="32">
        <v>3.9567593115000001E-2</v>
      </c>
      <c r="BE40" s="32">
        <v>6.9285727960700001</v>
      </c>
      <c r="BF40" s="32">
        <v>0</v>
      </c>
      <c r="BG40" s="32">
        <v>1.72934684259</v>
      </c>
      <c r="BH40" s="32">
        <v>5.6164021764900003</v>
      </c>
      <c r="BI40" s="32">
        <v>0</v>
      </c>
      <c r="BJ40" s="32">
        <v>39.172303418799999</v>
      </c>
      <c r="BK40" s="32">
        <v>1.2269694443400001</v>
      </c>
    </row>
    <row r="41" spans="1:63" x14ac:dyDescent="0.25">
      <c r="A41" s="34" t="s">
        <v>40</v>
      </c>
      <c r="B41" s="32">
        <v>200667.97273000001</v>
      </c>
      <c r="C41" s="32">
        <v>3318.1904527000002</v>
      </c>
      <c r="D41" s="32">
        <v>4010.8806158000002</v>
      </c>
      <c r="E41" s="32">
        <v>21550.436367999999</v>
      </c>
      <c r="F41" s="32">
        <v>18263.078397000001</v>
      </c>
      <c r="G41" s="32">
        <v>1897.2069289000001</v>
      </c>
      <c r="H41" s="32">
        <v>47699.176215</v>
      </c>
      <c r="I41" s="34"/>
      <c r="J41" t="s">
        <v>40</v>
      </c>
      <c r="K41" s="32">
        <v>3558.2595838100001</v>
      </c>
      <c r="L41" s="32">
        <v>0</v>
      </c>
      <c r="M41" s="32">
        <v>1485.2110051899999</v>
      </c>
      <c r="N41" s="32">
        <v>1132.3857849999999</v>
      </c>
      <c r="O41" s="32">
        <v>10860.4193767</v>
      </c>
      <c r="P41" s="32">
        <v>200447.842393</v>
      </c>
      <c r="Q41" s="32">
        <v>3062.2039977999998</v>
      </c>
      <c r="R41" s="32">
        <v>1390.90041868</v>
      </c>
      <c r="S41" s="32">
        <v>41.281433291299997</v>
      </c>
      <c r="T41" s="32">
        <v>5208.3800203299998</v>
      </c>
      <c r="U41" s="32">
        <v>0</v>
      </c>
      <c r="V41" s="32">
        <v>16706881.9934</v>
      </c>
      <c r="W41" s="32">
        <v>0</v>
      </c>
      <c r="X41" s="32">
        <v>281.45660117</v>
      </c>
      <c r="Y41" s="32">
        <v>231.597774802</v>
      </c>
      <c r="Z41" s="32">
        <v>4627.5406932699998</v>
      </c>
      <c r="AA41" s="32">
        <v>3314.5491525799998</v>
      </c>
      <c r="AB41" s="32">
        <v>0</v>
      </c>
      <c r="AC41" s="32">
        <v>3605.77181036</v>
      </c>
      <c r="AD41" s="32">
        <v>400.64145030100002</v>
      </c>
      <c r="AE41" s="32">
        <v>4006.4132606600001</v>
      </c>
      <c r="AF41" s="32">
        <v>0</v>
      </c>
      <c r="AG41" s="32">
        <v>4302.1011743299996</v>
      </c>
      <c r="AH41" s="32">
        <v>8.8689741210200008</v>
      </c>
      <c r="AI41" s="32">
        <v>9523.8379525799992</v>
      </c>
      <c r="AJ41" s="32">
        <v>23.2871321083</v>
      </c>
      <c r="AK41" s="32">
        <v>170.13089795499999</v>
      </c>
      <c r="AL41" s="32">
        <v>1947.3717724600001</v>
      </c>
      <c r="AM41" s="32">
        <v>8.0825440679099998</v>
      </c>
      <c r="AN41" s="32">
        <v>0</v>
      </c>
      <c r="AO41" s="32">
        <v>115.376466506</v>
      </c>
      <c r="AP41" s="32">
        <v>21526.9646483</v>
      </c>
      <c r="AQ41" s="32">
        <v>18243.2219864</v>
      </c>
      <c r="AR41" s="32">
        <v>3283.7426619500002</v>
      </c>
      <c r="AS41" s="32">
        <v>7014.2720124199996</v>
      </c>
      <c r="AT41" s="32">
        <v>1.0158648835099999</v>
      </c>
      <c r="AU41" s="32">
        <v>1.7026169632499999</v>
      </c>
      <c r="AV41" s="32">
        <v>231.91970509800001</v>
      </c>
      <c r="AW41" s="32">
        <v>38.809707008099998</v>
      </c>
      <c r="AX41" s="32">
        <v>6317.85319635</v>
      </c>
      <c r="AY41" s="32">
        <v>79.619037672499999</v>
      </c>
      <c r="AZ41" s="32">
        <v>164.86320728199999</v>
      </c>
      <c r="BA41" s="32">
        <v>9026.4254001200006</v>
      </c>
      <c r="BB41" s="32">
        <v>7.3840547862100001</v>
      </c>
      <c r="BC41" s="32">
        <v>90.2895940999</v>
      </c>
      <c r="BD41" s="32">
        <v>10.2218110786</v>
      </c>
      <c r="BE41" s="32">
        <v>1895.10521507</v>
      </c>
      <c r="BF41" s="32">
        <v>0</v>
      </c>
      <c r="BG41" s="32">
        <v>502.81011994400001</v>
      </c>
      <c r="BH41" s="32">
        <v>1632.9775253299999</v>
      </c>
      <c r="BI41" s="32">
        <v>0</v>
      </c>
      <c r="BJ41" s="32">
        <v>11389.4322027</v>
      </c>
      <c r="BK41" s="32">
        <v>356.74344635</v>
      </c>
    </row>
    <row r="42" spans="1:63" x14ac:dyDescent="0.25">
      <c r="A42" s="34" t="s">
        <v>41</v>
      </c>
      <c r="B42" s="32">
        <v>389329.69313999999</v>
      </c>
      <c r="C42" s="32">
        <v>6360.0885160999997</v>
      </c>
      <c r="D42" s="32">
        <v>3777.2666884999999</v>
      </c>
      <c r="E42" s="32">
        <v>38235.212957000003</v>
      </c>
      <c r="F42" s="32">
        <v>32402.724376999999</v>
      </c>
      <c r="G42" s="32">
        <v>2456.4059065000001</v>
      </c>
      <c r="H42" s="32">
        <v>91426.292031999998</v>
      </c>
      <c r="I42" s="34"/>
      <c r="J42" t="s">
        <v>41</v>
      </c>
      <c r="K42" s="32">
        <v>6827.8629581200003</v>
      </c>
      <c r="L42" s="32">
        <v>0</v>
      </c>
      <c r="M42" s="32">
        <v>2849.9378498299998</v>
      </c>
      <c r="N42" s="32">
        <v>2172.9093650999998</v>
      </c>
      <c r="O42" s="32">
        <v>20839.8109525</v>
      </c>
      <c r="P42" s="32">
        <v>389338.78197000001</v>
      </c>
      <c r="Q42" s="32">
        <v>5875.9930916000003</v>
      </c>
      <c r="R42" s="32">
        <v>2668.9668720300001</v>
      </c>
      <c r="S42" s="32">
        <v>79.213945380200002</v>
      </c>
      <c r="T42" s="32">
        <v>9994.2415156000006</v>
      </c>
      <c r="U42" s="32">
        <v>0</v>
      </c>
      <c r="V42" s="32">
        <v>20672991.692299999</v>
      </c>
      <c r="W42" s="32">
        <v>0</v>
      </c>
      <c r="X42" s="32">
        <v>540.08059535799998</v>
      </c>
      <c r="Y42" s="32">
        <v>444.40758700600003</v>
      </c>
      <c r="Z42" s="32">
        <v>8879.6824597899995</v>
      </c>
      <c r="AA42" s="32">
        <v>6360.23661257</v>
      </c>
      <c r="AB42" s="32">
        <v>0</v>
      </c>
      <c r="AC42" s="32">
        <v>3399.5920920200001</v>
      </c>
      <c r="AD42" s="32">
        <v>377.73247339199997</v>
      </c>
      <c r="AE42" s="32">
        <v>3777.32456542</v>
      </c>
      <c r="AF42" s="32">
        <v>0</v>
      </c>
      <c r="AG42" s="32">
        <v>8255.2034355199994</v>
      </c>
      <c r="AH42" s="32">
        <v>17.5127358489</v>
      </c>
      <c r="AI42" s="32">
        <v>18275.075125700001</v>
      </c>
      <c r="AJ42" s="32">
        <v>78.796375599000001</v>
      </c>
      <c r="AK42" s="32">
        <v>768.73512284100002</v>
      </c>
      <c r="AL42" s="32">
        <v>3287.17001772</v>
      </c>
      <c r="AM42" s="32">
        <v>14.225107563</v>
      </c>
      <c r="AN42" s="32">
        <v>0</v>
      </c>
      <c r="AO42" s="32">
        <v>539.54398962499999</v>
      </c>
      <c r="AP42" s="32">
        <v>38236.992467999997</v>
      </c>
      <c r="AQ42" s="32">
        <v>32404.371866699999</v>
      </c>
      <c r="AR42" s="32">
        <v>5832.6206013600004</v>
      </c>
      <c r="AS42" s="32">
        <v>13110.407903200001</v>
      </c>
      <c r="AT42" s="32">
        <v>5.5501238485700002</v>
      </c>
      <c r="AU42" s="32">
        <v>1.9028793286000001</v>
      </c>
      <c r="AV42" s="32">
        <v>426.25389995</v>
      </c>
      <c r="AW42" s="32">
        <v>121.225452717</v>
      </c>
      <c r="AX42" s="32">
        <v>10886.651726599999</v>
      </c>
      <c r="AY42" s="32">
        <v>205.61678918000001</v>
      </c>
      <c r="AZ42" s="32">
        <v>180.973336907</v>
      </c>
      <c r="BA42" s="32">
        <v>15554.506538400001</v>
      </c>
      <c r="BB42" s="32">
        <v>33.615784661500001</v>
      </c>
      <c r="BC42" s="32">
        <v>271.31407043899998</v>
      </c>
      <c r="BD42" s="32">
        <v>10.7779875868</v>
      </c>
      <c r="BE42" s="32">
        <v>2456.4541022499998</v>
      </c>
      <c r="BF42" s="32">
        <v>0</v>
      </c>
      <c r="BG42" s="32">
        <v>964.83120846199995</v>
      </c>
      <c r="BH42" s="32">
        <v>3133.4830771900001</v>
      </c>
      <c r="BI42" s="32">
        <v>0</v>
      </c>
      <c r="BJ42" s="32">
        <v>21854.921272700001</v>
      </c>
      <c r="BK42" s="32">
        <v>684.54685400899996</v>
      </c>
    </row>
    <row r="43" spans="1:63" x14ac:dyDescent="0.25">
      <c r="A43" s="34" t="s">
        <v>42</v>
      </c>
      <c r="B43" s="32">
        <v>124420.16529</v>
      </c>
      <c r="C43" s="32">
        <v>2056.2674857000002</v>
      </c>
      <c r="D43" s="32">
        <v>2429.3640086999999</v>
      </c>
      <c r="E43" s="32">
        <v>13310.555463000001</v>
      </c>
      <c r="F43" s="32">
        <v>11280.132018</v>
      </c>
      <c r="G43" s="32">
        <v>1158.7508789999999</v>
      </c>
      <c r="H43" s="32">
        <v>29558.861558000001</v>
      </c>
      <c r="I43" s="34"/>
      <c r="J43" t="s">
        <v>42</v>
      </c>
      <c r="K43" s="32">
        <v>2207.2445669799999</v>
      </c>
      <c r="L43" s="32">
        <v>0</v>
      </c>
      <c r="M43" s="32">
        <v>921.299961424</v>
      </c>
      <c r="N43" s="32">
        <v>702.43680537900002</v>
      </c>
      <c r="O43" s="32">
        <v>6736.8899200400001</v>
      </c>
      <c r="P43" s="32">
        <v>124408.528718</v>
      </c>
      <c r="Q43" s="32">
        <v>1899.5335228700001</v>
      </c>
      <c r="R43" s="32">
        <v>862.79750875599996</v>
      </c>
      <c r="S43" s="32">
        <v>25.607522256199999</v>
      </c>
      <c r="T43" s="32">
        <v>3230.8404698300001</v>
      </c>
      <c r="U43" s="32">
        <v>0</v>
      </c>
      <c r="V43" s="32">
        <v>12248709.3697</v>
      </c>
      <c r="W43" s="32">
        <v>0</v>
      </c>
      <c r="X43" s="32">
        <v>174.592047845</v>
      </c>
      <c r="Y43" s="32">
        <v>143.663616496</v>
      </c>
      <c r="Z43" s="32">
        <v>2870.53673007</v>
      </c>
      <c r="AA43" s="32">
        <v>2056.07428484</v>
      </c>
      <c r="AB43" s="32">
        <v>0</v>
      </c>
      <c r="AC43" s="32">
        <v>2186.1799657500001</v>
      </c>
      <c r="AD43" s="32">
        <v>242.908903493</v>
      </c>
      <c r="AE43" s="32">
        <v>2429.0888692399999</v>
      </c>
      <c r="AF43" s="32">
        <v>0</v>
      </c>
      <c r="AG43" s="32">
        <v>2668.6614024400001</v>
      </c>
      <c r="AH43" s="32">
        <v>5.5798532095800004</v>
      </c>
      <c r="AI43" s="32">
        <v>5907.7872225900001</v>
      </c>
      <c r="AJ43" s="32">
        <v>16.449770747300001</v>
      </c>
      <c r="AK43" s="32">
        <v>130.76245166499999</v>
      </c>
      <c r="AL43" s="32">
        <v>1194.578773</v>
      </c>
      <c r="AM43" s="32">
        <v>4.9899779044999999</v>
      </c>
      <c r="AN43" s="32">
        <v>0</v>
      </c>
      <c r="AO43" s="32">
        <v>89.676870038100006</v>
      </c>
      <c r="AP43" s="32">
        <v>13309.437098</v>
      </c>
      <c r="AQ43" s="32">
        <v>11279.2100563</v>
      </c>
      <c r="AR43" s="32">
        <v>2030.2270416599999</v>
      </c>
      <c r="AS43" s="32">
        <v>4372.4116036699997</v>
      </c>
      <c r="AT43" s="32">
        <v>0.83341720750500004</v>
      </c>
      <c r="AU43" s="32">
        <v>0.99120055933100004</v>
      </c>
      <c r="AV43" s="32">
        <v>144.173044877</v>
      </c>
      <c r="AW43" s="32">
        <v>26.861368764000002</v>
      </c>
      <c r="AX43" s="32">
        <v>3887.74410291</v>
      </c>
      <c r="AY43" s="32">
        <v>52.745077712300002</v>
      </c>
      <c r="AZ43" s="32">
        <v>95.797353580199996</v>
      </c>
      <c r="BA43" s="32">
        <v>5554.5174808399997</v>
      </c>
      <c r="BB43" s="32">
        <v>5.68913827091</v>
      </c>
      <c r="BC43" s="32">
        <v>61.904845249200001</v>
      </c>
      <c r="BD43" s="32">
        <v>5.9153371646100004</v>
      </c>
      <c r="BE43" s="32">
        <v>1158.6278060300001</v>
      </c>
      <c r="BF43" s="32">
        <v>0</v>
      </c>
      <c r="BG43" s="32">
        <v>311.90132809900001</v>
      </c>
      <c r="BH43" s="32">
        <v>1012.96168462</v>
      </c>
      <c r="BI43" s="32">
        <v>0</v>
      </c>
      <c r="BJ43" s="32">
        <v>7065.0451323899997</v>
      </c>
      <c r="BK43" s="32">
        <v>221.293628762</v>
      </c>
    </row>
    <row r="44" spans="1:63" x14ac:dyDescent="0.25">
      <c r="A44" s="34" t="s">
        <v>43</v>
      </c>
      <c r="B44" s="32">
        <v>2172073.8391</v>
      </c>
      <c r="C44" s="32">
        <v>35828.146537000001</v>
      </c>
      <c r="D44" s="32">
        <v>38843.068644999999</v>
      </c>
      <c r="E44" s="32">
        <v>229183.77757999999</v>
      </c>
      <c r="F44" s="32">
        <v>194223.54412999999</v>
      </c>
      <c r="G44" s="32">
        <v>19138.016883</v>
      </c>
      <c r="H44" s="32">
        <v>515029.73371</v>
      </c>
      <c r="I44" s="34"/>
      <c r="J44" t="s">
        <v>43</v>
      </c>
      <c r="K44" s="32">
        <v>38460.018166100002</v>
      </c>
      <c r="L44" s="32">
        <v>0</v>
      </c>
      <c r="M44" s="32">
        <v>16053.1430593</v>
      </c>
      <c r="N44" s="32">
        <v>12239.573744699999</v>
      </c>
      <c r="O44" s="32">
        <v>117386.58272400001</v>
      </c>
      <c r="P44" s="32">
        <v>2171942.4153200001</v>
      </c>
      <c r="Q44" s="32">
        <v>33098.321008600004</v>
      </c>
      <c r="R44" s="32">
        <v>15033.770163200001</v>
      </c>
      <c r="S44" s="32">
        <v>446.196891671</v>
      </c>
      <c r="T44" s="32">
        <v>56295.608160999996</v>
      </c>
      <c r="U44" s="32">
        <v>0</v>
      </c>
      <c r="V44" s="32">
        <v>271155691.56599998</v>
      </c>
      <c r="W44" s="32">
        <v>0</v>
      </c>
      <c r="X44" s="32">
        <v>3042.1682893000002</v>
      </c>
      <c r="Y44" s="32">
        <v>2503.2611955699999</v>
      </c>
      <c r="Z44" s="32">
        <v>50017.515823100002</v>
      </c>
      <c r="AA44" s="32">
        <v>35825.968314400001</v>
      </c>
      <c r="AB44" s="32">
        <v>0</v>
      </c>
      <c r="AC44" s="32">
        <v>34956.141626999997</v>
      </c>
      <c r="AD44" s="32">
        <v>3884.0158827400001</v>
      </c>
      <c r="AE44" s="32">
        <v>38840.157509800003</v>
      </c>
      <c r="AF44" s="32">
        <v>0</v>
      </c>
      <c r="AG44" s="32">
        <v>46499.950623299999</v>
      </c>
      <c r="AH44" s="32">
        <v>117.208421118</v>
      </c>
      <c r="AI44" s="32">
        <v>102939.929649</v>
      </c>
      <c r="AJ44" s="32">
        <v>732.779891969</v>
      </c>
      <c r="AK44" s="32">
        <v>7854.2808776000002</v>
      </c>
      <c r="AL44" s="32">
        <v>18506.318692000001</v>
      </c>
      <c r="AM44" s="32">
        <v>84.345533749799998</v>
      </c>
      <c r="AN44" s="32">
        <v>0</v>
      </c>
      <c r="AO44" s="32">
        <v>5562.4349163999996</v>
      </c>
      <c r="AP44" s="32">
        <v>229178.41962999999</v>
      </c>
      <c r="AQ44" s="32">
        <v>194220.37606499999</v>
      </c>
      <c r="AR44" s="32">
        <v>34958.043564599997</v>
      </c>
      <c r="AS44" s="32">
        <v>83112.139779799996</v>
      </c>
      <c r="AT44" s="32">
        <v>59.332567431900003</v>
      </c>
      <c r="AU44" s="32">
        <v>3.6012737056400002</v>
      </c>
      <c r="AV44" s="32">
        <v>2654.3907732100001</v>
      </c>
      <c r="AW44" s="32">
        <v>1090.47922436</v>
      </c>
      <c r="AX44" s="32">
        <v>62916.754302300003</v>
      </c>
      <c r="AY44" s="32">
        <v>1679.1339732199999</v>
      </c>
      <c r="AZ44" s="32">
        <v>306.20995814399998</v>
      </c>
      <c r="BA44" s="32">
        <v>89897.507984700002</v>
      </c>
      <c r="BB44" s="32">
        <v>344.14409327800001</v>
      </c>
      <c r="BC44" s="32">
        <v>2398.1996502900001</v>
      </c>
      <c r="BD44" s="32">
        <v>13.251588657699999</v>
      </c>
      <c r="BE44" s="32">
        <v>19136.688059600001</v>
      </c>
      <c r="BF44" s="32">
        <v>0</v>
      </c>
      <c r="BG44" s="32">
        <v>5434.7053650300004</v>
      </c>
      <c r="BH44" s="32">
        <v>17650.299192800001</v>
      </c>
      <c r="BI44" s="32">
        <v>0</v>
      </c>
      <c r="BJ44" s="32">
        <v>123104.507874</v>
      </c>
      <c r="BK44" s="32">
        <v>3855.9197068200001</v>
      </c>
    </row>
    <row r="45" spans="1:63" x14ac:dyDescent="0.25">
      <c r="A45" s="34" t="s">
        <v>44</v>
      </c>
      <c r="B45" s="32">
        <v>79013.885727000001</v>
      </c>
      <c r="C45" s="32">
        <v>1295.435246</v>
      </c>
      <c r="D45" s="32">
        <v>1007.1674949</v>
      </c>
      <c r="E45" s="32">
        <v>7974.6275935000003</v>
      </c>
      <c r="F45" s="32">
        <v>6758.1575433999997</v>
      </c>
      <c r="G45" s="32">
        <v>572.08228970000005</v>
      </c>
      <c r="H45" s="32">
        <v>18622.002678000001</v>
      </c>
      <c r="I45" s="34"/>
      <c r="J45" t="s">
        <v>44</v>
      </c>
      <c r="K45" s="32">
        <v>1391.9104424699999</v>
      </c>
      <c r="L45" s="32">
        <v>0</v>
      </c>
      <c r="M45" s="32">
        <v>580.98092577700004</v>
      </c>
      <c r="N45" s="32">
        <v>442.96358962300002</v>
      </c>
      <c r="O45" s="32">
        <v>4248.3497291699996</v>
      </c>
      <c r="P45" s="32">
        <v>79083.224849200007</v>
      </c>
      <c r="Q45" s="32">
        <v>1197.8646524799999</v>
      </c>
      <c r="R45" s="32">
        <v>544.08866484299995</v>
      </c>
      <c r="S45" s="32">
        <v>16.148366536899999</v>
      </c>
      <c r="T45" s="32">
        <v>2037.4000847</v>
      </c>
      <c r="U45" s="32">
        <v>0</v>
      </c>
      <c r="V45" s="32">
        <v>5912922.3229</v>
      </c>
      <c r="W45" s="32">
        <v>0</v>
      </c>
      <c r="X45" s="32">
        <v>110.09938977</v>
      </c>
      <c r="Y45" s="32">
        <v>90.595804651600005</v>
      </c>
      <c r="Z45" s="32">
        <v>1810.1890230700001</v>
      </c>
      <c r="AA45" s="32">
        <v>1296.5731144700001</v>
      </c>
      <c r="AB45" s="32">
        <v>0</v>
      </c>
      <c r="AC45" s="32">
        <v>907.29616709699997</v>
      </c>
      <c r="AD45" s="32">
        <v>100.810691488</v>
      </c>
      <c r="AE45" s="32">
        <v>1008.10685858</v>
      </c>
      <c r="AF45" s="32">
        <v>0</v>
      </c>
      <c r="AG45" s="32">
        <v>1682.88434403</v>
      </c>
      <c r="AH45" s="32">
        <v>3.4525909627</v>
      </c>
      <c r="AI45" s="32">
        <v>3725.5093730100002</v>
      </c>
      <c r="AJ45" s="32">
        <v>12.1267297558</v>
      </c>
      <c r="AK45" s="32">
        <v>106.60728111100001</v>
      </c>
      <c r="AL45" s="32">
        <v>706.01976899800002</v>
      </c>
      <c r="AM45" s="32">
        <v>2.9846014546599999</v>
      </c>
      <c r="AN45" s="32">
        <v>0</v>
      </c>
      <c r="AO45" s="32">
        <v>73.996585836700007</v>
      </c>
      <c r="AP45" s="32">
        <v>7981.8076438500002</v>
      </c>
      <c r="AQ45" s="32">
        <v>6764.2624761300003</v>
      </c>
      <c r="AR45" s="32">
        <v>1217.5451677200001</v>
      </c>
      <c r="AS45" s="32">
        <v>2661.5362051699999</v>
      </c>
      <c r="AT45" s="32">
        <v>0.72611737953699995</v>
      </c>
      <c r="AU45" s="32">
        <v>0.52668118053400004</v>
      </c>
      <c r="AV45" s="32">
        <v>87.326602001699996</v>
      </c>
      <c r="AW45" s="32">
        <v>19.268324356099999</v>
      </c>
      <c r="AX45" s="32">
        <v>2311.2583008400002</v>
      </c>
      <c r="AY45" s="32">
        <v>35.510283751999999</v>
      </c>
      <c r="AZ45" s="32">
        <v>50.692089017299999</v>
      </c>
      <c r="BA45" s="32">
        <v>3302.1867353399998</v>
      </c>
      <c r="BB45" s="32">
        <v>4.6504058372000001</v>
      </c>
      <c r="BC45" s="32">
        <v>43.827677602999998</v>
      </c>
      <c r="BD45" s="32">
        <v>3.1016997491799998</v>
      </c>
      <c r="BE45" s="32">
        <v>572.60138806299994</v>
      </c>
      <c r="BF45" s="32">
        <v>0</v>
      </c>
      <c r="BG45" s="32">
        <v>196.68815243099999</v>
      </c>
      <c r="BH45" s="32">
        <v>638.78380718400001</v>
      </c>
      <c r="BI45" s="32">
        <v>0</v>
      </c>
      <c r="BJ45" s="32">
        <v>4455.2875467599997</v>
      </c>
      <c r="BK45" s="32">
        <v>139.55000064399999</v>
      </c>
    </row>
    <row r="46" spans="1:63" x14ac:dyDescent="0.25">
      <c r="A46" s="34" t="s">
        <v>45</v>
      </c>
      <c r="B46" s="32">
        <v>640.09310800000003</v>
      </c>
      <c r="C46" s="32">
        <v>10.492703000000001</v>
      </c>
      <c r="D46" s="32">
        <v>8.0723929999999999</v>
      </c>
      <c r="E46" s="32">
        <v>64.525268999999994</v>
      </c>
      <c r="F46" s="32">
        <v>54.682400999999999</v>
      </c>
      <c r="G46" s="32">
        <v>4.607971</v>
      </c>
      <c r="H46" s="32">
        <v>150.83303000000001</v>
      </c>
      <c r="I46" s="34"/>
      <c r="J46" t="s">
        <v>45</v>
      </c>
      <c r="K46" s="32">
        <v>11.264191354099999</v>
      </c>
      <c r="L46" s="32">
        <v>0</v>
      </c>
      <c r="M46" s="32">
        <v>4.7016527569999997</v>
      </c>
      <c r="N46" s="32">
        <v>3.5847396377999998</v>
      </c>
      <c r="O46" s="32">
        <v>34.3802397826</v>
      </c>
      <c r="P46" s="32">
        <v>640.09291262099998</v>
      </c>
      <c r="Q46" s="32">
        <v>9.6938549745000007</v>
      </c>
      <c r="R46" s="32">
        <v>4.4030990122200002</v>
      </c>
      <c r="S46" s="32">
        <v>0.13068275671999999</v>
      </c>
      <c r="T46" s="32">
        <v>16.487878195499999</v>
      </c>
      <c r="U46" s="32">
        <v>0</v>
      </c>
      <c r="V46" s="32">
        <v>26192.842021500001</v>
      </c>
      <c r="W46" s="32">
        <v>0</v>
      </c>
      <c r="X46" s="32">
        <v>0.89098640283499997</v>
      </c>
      <c r="Y46" s="32">
        <v>0.73315610642600004</v>
      </c>
      <c r="Z46" s="32">
        <v>14.6491457808</v>
      </c>
      <c r="AA46" s="32">
        <v>10.492701033499999</v>
      </c>
      <c r="AB46" s="32">
        <v>0</v>
      </c>
      <c r="AC46" s="32">
        <v>7.26515409845</v>
      </c>
      <c r="AD46" s="32">
        <v>0.80724464798200002</v>
      </c>
      <c r="AE46" s="32">
        <v>8.0723987464300002</v>
      </c>
      <c r="AF46" s="32">
        <v>0</v>
      </c>
      <c r="AG46" s="32">
        <v>13.61892654</v>
      </c>
      <c r="AH46" s="32">
        <v>2.5896878112000001E-2</v>
      </c>
      <c r="AI46" s="32">
        <v>30.1490976955</v>
      </c>
      <c r="AJ46" s="32">
        <v>5.5175620298000001E-2</v>
      </c>
      <c r="AK46" s="32">
        <v>0.327666047829</v>
      </c>
      <c r="AL46" s="32">
        <v>5.90425990487</v>
      </c>
      <c r="AM46" s="32">
        <v>2.42782320695E-2</v>
      </c>
      <c r="AN46" s="32">
        <v>0</v>
      </c>
      <c r="AO46" s="32">
        <v>0.21509357154299999</v>
      </c>
      <c r="AP46" s="32">
        <v>64.525738071500001</v>
      </c>
      <c r="AQ46" s="32">
        <v>54.6828718079</v>
      </c>
      <c r="AR46" s="32">
        <v>9.8428662635500004</v>
      </c>
      <c r="AS46" s="32">
        <v>20.770317751099999</v>
      </c>
      <c r="AT46" s="32">
        <v>1.58143908905E-3</v>
      </c>
      <c r="AU46" s="32">
        <v>5.5416376484399999E-3</v>
      </c>
      <c r="AV46" s="32">
        <v>0.68957354971700002</v>
      </c>
      <c r="AW46" s="32">
        <v>9.5898456764600001E-2</v>
      </c>
      <c r="AX46" s="32">
        <v>19.068398369699999</v>
      </c>
      <c r="AY46" s="32">
        <v>0.213570443405</v>
      </c>
      <c r="AZ46" s="32">
        <v>0.537874880625</v>
      </c>
      <c r="BA46" s="32">
        <v>27.243128462200001</v>
      </c>
      <c r="BB46" s="32">
        <v>1.4123387291500001E-2</v>
      </c>
      <c r="BC46" s="32">
        <v>0.227290809151</v>
      </c>
      <c r="BD46" s="32">
        <v>3.3522268336700002E-2</v>
      </c>
      <c r="BE46" s="32">
        <v>4.6079645009999997</v>
      </c>
      <c r="BF46" s="32">
        <v>0</v>
      </c>
      <c r="BG46" s="32">
        <v>1.5917238414399999</v>
      </c>
      <c r="BH46" s="32">
        <v>5.1694206901299999</v>
      </c>
      <c r="BI46" s="32">
        <v>0</v>
      </c>
      <c r="BJ46" s="32">
        <v>36.054908814999997</v>
      </c>
      <c r="BK46" s="32">
        <v>1.1293274242</v>
      </c>
    </row>
    <row r="47" spans="1:63" x14ac:dyDescent="0.25">
      <c r="A47" s="34" t="s">
        <v>46</v>
      </c>
      <c r="B47" s="32">
        <v>164872.54693000001</v>
      </c>
      <c r="C47" s="32">
        <v>2718.4241572999999</v>
      </c>
      <c r="D47" s="32">
        <v>2890.0505681</v>
      </c>
      <c r="E47" s="32">
        <v>17344.216926000001</v>
      </c>
      <c r="F47" s="32">
        <v>14698.488445000001</v>
      </c>
      <c r="G47" s="32">
        <v>1434.8382939999999</v>
      </c>
      <c r="H47" s="32">
        <v>39077.342049999999</v>
      </c>
      <c r="I47" s="34"/>
      <c r="J47" t="s">
        <v>46</v>
      </c>
      <c r="K47" s="32">
        <v>2918.26254909</v>
      </c>
      <c r="L47" s="32">
        <v>0</v>
      </c>
      <c r="M47" s="32">
        <v>1218.0775264399999</v>
      </c>
      <c r="N47" s="32">
        <v>928.71201094599996</v>
      </c>
      <c r="O47" s="32">
        <v>8907.0384948400006</v>
      </c>
      <c r="P47" s="32">
        <v>164870.94589599999</v>
      </c>
      <c r="Q47" s="32">
        <v>2511.4286613300001</v>
      </c>
      <c r="R47" s="32">
        <v>1140.7297359900001</v>
      </c>
      <c r="S47" s="32">
        <v>33.856474581900002</v>
      </c>
      <c r="T47" s="32">
        <v>4271.5884322600004</v>
      </c>
      <c r="U47" s="32">
        <v>0</v>
      </c>
      <c r="V47" s="32">
        <v>16872646.652800001</v>
      </c>
      <c r="W47" s="32">
        <v>0</v>
      </c>
      <c r="X47" s="32">
        <v>230.833183577</v>
      </c>
      <c r="Y47" s="32">
        <v>189.94209238900001</v>
      </c>
      <c r="Z47" s="32">
        <v>3795.2202707199999</v>
      </c>
      <c r="AA47" s="32">
        <v>2718.3975900199998</v>
      </c>
      <c r="AB47" s="32">
        <v>0</v>
      </c>
      <c r="AC47" s="32">
        <v>2601.01114186</v>
      </c>
      <c r="AD47" s="32">
        <v>289.00128534599997</v>
      </c>
      <c r="AE47" s="32">
        <v>2890.0124272100002</v>
      </c>
      <c r="AF47" s="32">
        <v>0</v>
      </c>
      <c r="AG47" s="32">
        <v>3528.3149516899998</v>
      </c>
      <c r="AH47" s="32">
        <v>7.8683454536799999</v>
      </c>
      <c r="AI47" s="32">
        <v>7810.8576757199999</v>
      </c>
      <c r="AJ47" s="32">
        <v>34.1360750041</v>
      </c>
      <c r="AK47" s="32">
        <v>328.68173659500002</v>
      </c>
      <c r="AL47" s="32">
        <v>1498.44453043</v>
      </c>
      <c r="AM47" s="32">
        <v>6.4581963771400002</v>
      </c>
      <c r="AN47" s="32">
        <v>0</v>
      </c>
      <c r="AO47" s="32">
        <v>230.38108132400001</v>
      </c>
      <c r="AP47" s="32">
        <v>17344.432462600002</v>
      </c>
      <c r="AQ47" s="32">
        <v>14698.730774199999</v>
      </c>
      <c r="AR47" s="32">
        <v>2645.7016884</v>
      </c>
      <c r="AS47" s="32">
        <v>5918.9747927799999</v>
      </c>
      <c r="AT47" s="32">
        <v>2.3568284463500002</v>
      </c>
      <c r="AU47" s="32">
        <v>0.911270597322</v>
      </c>
      <c r="AV47" s="32">
        <v>192.73621221600001</v>
      </c>
      <c r="AW47" s="32">
        <v>52.7445299918</v>
      </c>
      <c r="AX47" s="32">
        <v>4952.6125188899996</v>
      </c>
      <c r="AY47" s="32">
        <v>90.513915565000005</v>
      </c>
      <c r="AZ47" s="32">
        <v>86.890120474499994</v>
      </c>
      <c r="BA47" s="32">
        <v>7076.1126598199999</v>
      </c>
      <c r="BB47" s="32">
        <v>14.3685905047</v>
      </c>
      <c r="BC47" s="32">
        <v>118.308670668</v>
      </c>
      <c r="BD47" s="32">
        <v>5.2055367097599996</v>
      </c>
      <c r="BE47" s="32">
        <v>1434.82150684</v>
      </c>
      <c r="BF47" s="32">
        <v>0</v>
      </c>
      <c r="BG47" s="32">
        <v>412.37355629500001</v>
      </c>
      <c r="BH47" s="32">
        <v>1339.2662452300001</v>
      </c>
      <c r="BI47" s="32">
        <v>0</v>
      </c>
      <c r="BJ47" s="32">
        <v>9340.9019900500007</v>
      </c>
      <c r="BK47" s="32">
        <v>292.57882269100003</v>
      </c>
    </row>
    <row r="48" spans="1:63" x14ac:dyDescent="0.25">
      <c r="A48" s="34" t="s">
        <v>47</v>
      </c>
      <c r="B48" s="32">
        <v>266251.83588999999</v>
      </c>
      <c r="C48" s="32">
        <v>4358.2862279999999</v>
      </c>
      <c r="D48" s="32">
        <v>3037.2825785</v>
      </c>
      <c r="E48" s="32">
        <v>26553.559611000001</v>
      </c>
      <c r="F48" s="32">
        <v>22503.012619000001</v>
      </c>
      <c r="G48" s="32">
        <v>1818.7118852000001</v>
      </c>
      <c r="H48" s="32">
        <v>62650.709192000002</v>
      </c>
      <c r="I48" s="34"/>
      <c r="J48" t="s">
        <v>47</v>
      </c>
      <c r="K48" s="32">
        <v>4687.4421431800001</v>
      </c>
      <c r="L48" s="32">
        <v>0</v>
      </c>
      <c r="M48" s="32">
        <v>1956.5298838599999</v>
      </c>
      <c r="N48" s="32">
        <v>1491.7387064300001</v>
      </c>
      <c r="O48" s="32">
        <v>14306.878476</v>
      </c>
      <c r="P48" s="32">
        <v>266747.44339600002</v>
      </c>
      <c r="Q48" s="32">
        <v>4033.9674527799998</v>
      </c>
      <c r="R48" s="32">
        <v>1832.2904720199999</v>
      </c>
      <c r="S48" s="32">
        <v>54.381688613999998</v>
      </c>
      <c r="T48" s="32">
        <v>6861.2137365799999</v>
      </c>
      <c r="U48" s="32">
        <v>0</v>
      </c>
      <c r="V48" s="32">
        <v>14138471.3006</v>
      </c>
      <c r="W48" s="32">
        <v>0</v>
      </c>
      <c r="X48" s="32">
        <v>370.77442455800002</v>
      </c>
      <c r="Y48" s="32">
        <v>305.09323719600002</v>
      </c>
      <c r="Z48" s="32">
        <v>6096.0504451400002</v>
      </c>
      <c r="AA48" s="32">
        <v>4366.3856954800003</v>
      </c>
      <c r="AB48" s="32">
        <v>0</v>
      </c>
      <c r="AC48" s="32">
        <v>2738.0304346200001</v>
      </c>
      <c r="AD48" s="32">
        <v>304.22563150500002</v>
      </c>
      <c r="AE48" s="32">
        <v>3042.2560661299999</v>
      </c>
      <c r="AF48" s="32">
        <v>0</v>
      </c>
      <c r="AG48" s="32">
        <v>5667.3354516099998</v>
      </c>
      <c r="AH48" s="32">
        <v>10.9170718999</v>
      </c>
      <c r="AI48" s="32">
        <v>12546.144740899999</v>
      </c>
      <c r="AJ48" s="32">
        <v>27.8618170198</v>
      </c>
      <c r="AK48" s="32">
        <v>198.82807667599999</v>
      </c>
      <c r="AL48" s="32">
        <v>2410.73303218</v>
      </c>
      <c r="AM48" s="32">
        <v>9.9914842594700009</v>
      </c>
      <c r="AN48" s="32">
        <v>0</v>
      </c>
      <c r="AO48" s="32">
        <v>134.39205787500001</v>
      </c>
      <c r="AP48" s="32">
        <v>26602.650241799998</v>
      </c>
      <c r="AQ48" s="32">
        <v>22544.6560422</v>
      </c>
      <c r="AR48" s="32">
        <v>4057.9941995700001</v>
      </c>
      <c r="AS48" s="32">
        <v>8652.1755760300002</v>
      </c>
      <c r="AT48" s="32">
        <v>1.1637275587</v>
      </c>
      <c r="AU48" s="32">
        <v>2.1315047789500001</v>
      </c>
      <c r="AV48" s="32">
        <v>286.25218377700003</v>
      </c>
      <c r="AW48" s="32">
        <v>46.680771358599998</v>
      </c>
      <c r="AX48" s="32">
        <v>7815.7000247799997</v>
      </c>
      <c r="AY48" s="32">
        <v>96.820930490899997</v>
      </c>
      <c r="AZ48" s="32">
        <v>206.47248407500001</v>
      </c>
      <c r="BA48" s="32">
        <v>11166.411403599999</v>
      </c>
      <c r="BB48" s="32">
        <v>8.6234341253599993</v>
      </c>
      <c r="BC48" s="32">
        <v>108.863546341</v>
      </c>
      <c r="BD48" s="32">
        <v>12.8124908285</v>
      </c>
      <c r="BE48" s="32">
        <v>1821.8893334899999</v>
      </c>
      <c r="BF48" s="32">
        <v>0</v>
      </c>
      <c r="BG48" s="32">
        <v>662.37272096000004</v>
      </c>
      <c r="BH48" s="32">
        <v>2151.1887407200002</v>
      </c>
      <c r="BI48" s="32">
        <v>0</v>
      </c>
      <c r="BJ48" s="32">
        <v>15003.769338100001</v>
      </c>
      <c r="BK48" s="32">
        <v>469.95313087400001</v>
      </c>
    </row>
    <row r="49" spans="1:68" x14ac:dyDescent="0.25">
      <c r="A49" s="34" t="s">
        <v>48</v>
      </c>
      <c r="B49" s="32">
        <v>86126.625788999998</v>
      </c>
      <c r="C49" s="32">
        <v>1415.3677052999999</v>
      </c>
      <c r="D49" s="32">
        <v>1268.2345184000001</v>
      </c>
      <c r="E49" s="32">
        <v>8844.6726715999994</v>
      </c>
      <c r="F49" s="32">
        <v>7495.4849566000003</v>
      </c>
      <c r="G49" s="32">
        <v>675.69458212999996</v>
      </c>
      <c r="H49" s="32">
        <v>20345.916106000001</v>
      </c>
      <c r="I49" s="34"/>
      <c r="J49" t="s">
        <v>48</v>
      </c>
      <c r="K49" s="32">
        <v>1519.4274666199999</v>
      </c>
      <c r="L49" s="32">
        <v>0</v>
      </c>
      <c r="M49" s="32">
        <v>634.20626896600004</v>
      </c>
      <c r="N49" s="32">
        <v>483.544855939</v>
      </c>
      <c r="O49" s="32">
        <v>4637.5536577000003</v>
      </c>
      <c r="P49" s="32">
        <v>86126.455138000005</v>
      </c>
      <c r="Q49" s="32">
        <v>1307.60463018</v>
      </c>
      <c r="R49" s="32">
        <v>593.93424088300003</v>
      </c>
      <c r="S49" s="32">
        <v>17.627735976099999</v>
      </c>
      <c r="T49" s="32">
        <v>2224.05243845</v>
      </c>
      <c r="U49" s="32">
        <v>0</v>
      </c>
      <c r="V49" s="32">
        <v>5290625.38748</v>
      </c>
      <c r="W49" s="32">
        <v>0</v>
      </c>
      <c r="X49" s="32">
        <v>120.18599128699999</v>
      </c>
      <c r="Y49" s="32">
        <v>98.895504794700003</v>
      </c>
      <c r="Z49" s="32">
        <v>1976.02566705</v>
      </c>
      <c r="AA49" s="32">
        <v>1415.3648606700001</v>
      </c>
      <c r="AB49" s="32">
        <v>0</v>
      </c>
      <c r="AC49" s="32">
        <v>1141.4074962699999</v>
      </c>
      <c r="AD49" s="32">
        <v>126.82312449299999</v>
      </c>
      <c r="AE49" s="32">
        <v>1268.23062076</v>
      </c>
      <c r="AF49" s="32">
        <v>0</v>
      </c>
      <c r="AG49" s="32">
        <v>1837.05846619</v>
      </c>
      <c r="AH49" s="32">
        <v>3.8568021726500001</v>
      </c>
      <c r="AI49" s="32">
        <v>4066.81435736</v>
      </c>
      <c r="AJ49" s="32">
        <v>14.095603840300001</v>
      </c>
      <c r="AK49" s="32">
        <v>126.331197519</v>
      </c>
      <c r="AL49" s="32">
        <v>779.336477489</v>
      </c>
      <c r="AM49" s="32">
        <v>3.30499147451</v>
      </c>
      <c r="AN49" s="32">
        <v>0</v>
      </c>
      <c r="AO49" s="32">
        <v>87.876441656300003</v>
      </c>
      <c r="AP49" s="32">
        <v>8844.8094461000001</v>
      </c>
      <c r="AQ49" s="32">
        <v>7495.6245148199996</v>
      </c>
      <c r="AR49" s="32">
        <v>1349.18493128</v>
      </c>
      <c r="AS49" s="32">
        <v>2960.7502556899999</v>
      </c>
      <c r="AT49" s="32">
        <v>0.87044132828499998</v>
      </c>
      <c r="AU49" s="32">
        <v>0.56392392569299998</v>
      </c>
      <c r="AV49" s="32">
        <v>97.019892957899998</v>
      </c>
      <c r="AW49" s="32">
        <v>22.270407431300001</v>
      </c>
      <c r="AX49" s="32">
        <v>2555.26206972</v>
      </c>
      <c r="AY49" s="32">
        <v>40.477634504900003</v>
      </c>
      <c r="AZ49" s="32">
        <v>54.207490480899999</v>
      </c>
      <c r="BA49" s="32">
        <v>3650.8146613200001</v>
      </c>
      <c r="BB49" s="32">
        <v>5.5134105957399999</v>
      </c>
      <c r="BC49" s="32">
        <v>50.515629837399999</v>
      </c>
      <c r="BD49" s="32">
        <v>3.3074179956599998</v>
      </c>
      <c r="BE49" s="32">
        <v>675.69273333900003</v>
      </c>
      <c r="BF49" s="32">
        <v>0</v>
      </c>
      <c r="BG49" s="32">
        <v>214.707059754</v>
      </c>
      <c r="BH49" s="32">
        <v>697.30460065</v>
      </c>
      <c r="BI49" s="32">
        <v>0</v>
      </c>
      <c r="BJ49" s="32">
        <v>4863.4498441799997</v>
      </c>
      <c r="BK49" s="32">
        <v>152.33456822400001</v>
      </c>
    </row>
    <row r="50" spans="1:68" x14ac:dyDescent="0.25">
      <c r="A50" s="34" t="s">
        <v>49</v>
      </c>
      <c r="B50" s="32">
        <v>36244.094989999998</v>
      </c>
      <c r="C50" s="32">
        <v>596.24053322999998</v>
      </c>
      <c r="D50" s="32">
        <v>565.80545620999999</v>
      </c>
      <c r="E50" s="32">
        <v>3750.7153358999999</v>
      </c>
      <c r="F50" s="32">
        <v>3178.5731568000001</v>
      </c>
      <c r="G50" s="32">
        <v>294.16249533000001</v>
      </c>
      <c r="H50" s="32">
        <v>8571.0007831999992</v>
      </c>
      <c r="I50" s="34"/>
      <c r="J50" t="s">
        <v>49</v>
      </c>
      <c r="K50" s="32">
        <v>640.14672555599998</v>
      </c>
      <c r="L50" s="32">
        <v>0</v>
      </c>
      <c r="M50" s="32">
        <v>267.19609370299997</v>
      </c>
      <c r="N50" s="32">
        <v>203.72133011299999</v>
      </c>
      <c r="O50" s="32">
        <v>1953.83778201</v>
      </c>
      <c r="P50" s="32">
        <v>36247.810744800001</v>
      </c>
      <c r="Q50" s="32">
        <v>550.90410804999999</v>
      </c>
      <c r="R50" s="32">
        <v>250.22919401799999</v>
      </c>
      <c r="S50" s="32">
        <v>7.4267117208900002</v>
      </c>
      <c r="T50" s="32">
        <v>937.01070310900002</v>
      </c>
      <c r="U50" s="32">
        <v>0</v>
      </c>
      <c r="V50" s="32">
        <v>2860046.8933999999</v>
      </c>
      <c r="W50" s="32">
        <v>0</v>
      </c>
      <c r="X50" s="32">
        <v>50.635305047000003</v>
      </c>
      <c r="Y50" s="32">
        <v>41.665465972600003</v>
      </c>
      <c r="Z50" s="32">
        <v>832.51519780599995</v>
      </c>
      <c r="AA50" s="32">
        <v>596.30149046500003</v>
      </c>
      <c r="AB50" s="32">
        <v>0</v>
      </c>
      <c r="AC50" s="32">
        <v>509.26951498099999</v>
      </c>
      <c r="AD50" s="32">
        <v>56.5855353655</v>
      </c>
      <c r="AE50" s="32">
        <v>565.85505034699997</v>
      </c>
      <c r="AF50" s="32">
        <v>0</v>
      </c>
      <c r="AG50" s="32">
        <v>773.96711821999997</v>
      </c>
      <c r="AH50" s="32">
        <v>1.4687014571799999</v>
      </c>
      <c r="AI50" s="32">
        <v>1713.3808391</v>
      </c>
      <c r="AJ50" s="32">
        <v>2.42519425387</v>
      </c>
      <c r="AK50" s="32">
        <v>9.2974489210000009</v>
      </c>
      <c r="AL50" s="32">
        <v>346.82708833300001</v>
      </c>
      <c r="AM50" s="32">
        <v>1.4141293319699999</v>
      </c>
      <c r="AN50" s="32">
        <v>0</v>
      </c>
      <c r="AO50" s="32">
        <v>5.5106817541100002</v>
      </c>
      <c r="AP50" s="32">
        <v>3751.1101478199998</v>
      </c>
      <c r="AQ50" s="32">
        <v>3178.9104315999998</v>
      </c>
      <c r="AR50" s="32">
        <v>572.19971622900005</v>
      </c>
      <c r="AS50" s="32">
        <v>1193.8388545</v>
      </c>
      <c r="AT50" s="32">
        <v>1.3647913303199999E-2</v>
      </c>
      <c r="AU50" s="32">
        <v>0.34559246878900002</v>
      </c>
      <c r="AV50" s="32">
        <v>39.788319202799997</v>
      </c>
      <c r="AW50" s="32">
        <v>4.4820302413500004</v>
      </c>
      <c r="AX50" s="32">
        <v>1115.5236514600001</v>
      </c>
      <c r="AY50" s="32">
        <v>11.073929142300001</v>
      </c>
      <c r="AZ50" s="32">
        <v>33.606584244399997</v>
      </c>
      <c r="BA50" s="32">
        <v>1593.7433403099999</v>
      </c>
      <c r="BB50" s="32">
        <v>0.39258256862699997</v>
      </c>
      <c r="BC50" s="32">
        <v>10.8945642027</v>
      </c>
      <c r="BD50" s="32">
        <v>2.1029751423700001</v>
      </c>
      <c r="BE50" s="32">
        <v>294.19009586099997</v>
      </c>
      <c r="BF50" s="32">
        <v>0</v>
      </c>
      <c r="BG50" s="32">
        <v>90.457927918600006</v>
      </c>
      <c r="BH50" s="32">
        <v>293.77995782300002</v>
      </c>
      <c r="BI50" s="32">
        <v>0</v>
      </c>
      <c r="BJ50" s="32">
        <v>2049.00959732</v>
      </c>
      <c r="BK50" s="32">
        <v>64.179703602900005</v>
      </c>
    </row>
    <row r="51" spans="1:68" x14ac:dyDescent="0.25">
      <c r="A51" s="34" t="s">
        <v>50</v>
      </c>
      <c r="B51" s="32">
        <v>874173.37149000005</v>
      </c>
      <c r="C51" s="32">
        <v>14271.499066</v>
      </c>
      <c r="D51" s="32">
        <v>8018.5373296999996</v>
      </c>
      <c r="E51" s="32">
        <v>85437.456143999996</v>
      </c>
      <c r="F51" s="32">
        <v>72404.625094000003</v>
      </c>
      <c r="G51" s="32">
        <v>5373.9571718999996</v>
      </c>
      <c r="H51" s="32">
        <v>205152.94114000001</v>
      </c>
      <c r="I51" s="34"/>
      <c r="J51" t="s">
        <v>50</v>
      </c>
      <c r="K51" s="32">
        <v>15324.169323</v>
      </c>
      <c r="L51" s="32">
        <v>0</v>
      </c>
      <c r="M51" s="32">
        <v>6396.2804247499998</v>
      </c>
      <c r="N51" s="32">
        <v>4876.7863486200004</v>
      </c>
      <c r="O51" s="32">
        <v>46771.997218500001</v>
      </c>
      <c r="P51" s="32">
        <v>874366.12181799999</v>
      </c>
      <c r="Q51" s="32">
        <v>13187.832268</v>
      </c>
      <c r="R51" s="32">
        <v>5990.1176288200004</v>
      </c>
      <c r="S51" s="32">
        <v>177.78453033299999</v>
      </c>
      <c r="T51" s="32">
        <v>22430.655820100001</v>
      </c>
      <c r="U51" s="32">
        <v>0</v>
      </c>
      <c r="V51" s="32">
        <v>54899792.0145</v>
      </c>
      <c r="W51" s="32">
        <v>0</v>
      </c>
      <c r="X51" s="32">
        <v>1212.13426018</v>
      </c>
      <c r="Y51" s="32">
        <v>997.40973339699997</v>
      </c>
      <c r="Z51" s="32">
        <v>19929.1861322</v>
      </c>
      <c r="AA51" s="32">
        <v>14274.641347500001</v>
      </c>
      <c r="AB51" s="32">
        <v>0</v>
      </c>
      <c r="AC51" s="32">
        <v>7218.0548669500004</v>
      </c>
      <c r="AD51" s="32">
        <v>802.00610695299997</v>
      </c>
      <c r="AE51" s="32">
        <v>8020.06097391</v>
      </c>
      <c r="AF51" s="32">
        <v>0</v>
      </c>
      <c r="AG51" s="32">
        <v>18527.633240300001</v>
      </c>
      <c r="AH51" s="32">
        <v>39.555389046999998</v>
      </c>
      <c r="AI51" s="32">
        <v>41015.812075499998</v>
      </c>
      <c r="AJ51" s="32">
        <v>184.938649183</v>
      </c>
      <c r="AK51" s="32">
        <v>1828.16750776</v>
      </c>
      <c r="AL51" s="32">
        <v>7306.1616870300004</v>
      </c>
      <c r="AM51" s="32">
        <v>31.7615743526</v>
      </c>
      <c r="AN51" s="32">
        <v>0</v>
      </c>
      <c r="AO51" s="32">
        <v>1284.8060534000001</v>
      </c>
      <c r="AP51" s="32">
        <v>85458.238586699998</v>
      </c>
      <c r="AQ51" s="32">
        <v>72422.567747900001</v>
      </c>
      <c r="AR51" s="32">
        <v>13035.6708387</v>
      </c>
      <c r="AS51" s="32">
        <v>29454.953967699999</v>
      </c>
      <c r="AT51" s="32">
        <v>13.2880595747</v>
      </c>
      <c r="AU51" s="32">
        <v>3.9882894800900002</v>
      </c>
      <c r="AV51" s="32">
        <v>956.03745440299997</v>
      </c>
      <c r="AW51" s="32">
        <v>283.271398288</v>
      </c>
      <c r="AX51" s="32">
        <v>24252.133291099999</v>
      </c>
      <c r="AY51" s="32">
        <v>474.69145275</v>
      </c>
      <c r="AZ51" s="32">
        <v>378.076258381</v>
      </c>
      <c r="BA51" s="32">
        <v>34650.824923400003</v>
      </c>
      <c r="BB51" s="32">
        <v>79.966659802199999</v>
      </c>
      <c r="BC51" s="32">
        <v>632.55091150500004</v>
      </c>
      <c r="BD51" s="32">
        <v>22.347579525800001</v>
      </c>
      <c r="BE51" s="32">
        <v>5375.0676523000002</v>
      </c>
      <c r="BF51" s="32">
        <v>0</v>
      </c>
      <c r="BG51" s="32">
        <v>2165.4268700699999</v>
      </c>
      <c r="BH51" s="32">
        <v>7032.6582738099996</v>
      </c>
      <c r="BI51" s="32">
        <v>0</v>
      </c>
      <c r="BJ51" s="32">
        <v>49050.268640299997</v>
      </c>
      <c r="BK51" s="32">
        <v>1536.3686279599999</v>
      </c>
    </row>
    <row r="53" spans="1:68" s="34" customFormat="1" x14ac:dyDescent="0.25"/>
    <row r="54" spans="1:68" s="34" customFormat="1" x14ac:dyDescent="0.25">
      <c r="A54" s="34" t="s">
        <v>329</v>
      </c>
    </row>
    <row r="55" spans="1:68" x14ac:dyDescent="0.25">
      <c r="A55" s="34" t="s">
        <v>1</v>
      </c>
      <c r="B55" s="34">
        <v>2231799.2724000001</v>
      </c>
      <c r="C55" s="34">
        <v>36408.940205999999</v>
      </c>
      <c r="D55" s="34">
        <v>19092.543189</v>
      </c>
      <c r="E55" s="34">
        <v>216893.60926</v>
      </c>
      <c r="F55" s="34">
        <v>183808.14306</v>
      </c>
      <c r="G55" s="34">
        <v>13298.232462</v>
      </c>
      <c r="H55" s="34">
        <v>523378.53188999998</v>
      </c>
      <c r="I55" s="34"/>
      <c r="J55" t="s">
        <v>1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</row>
    <row r="56" spans="1:68" s="34" customFormat="1" x14ac:dyDescent="0.25">
      <c r="A56" s="34" t="s">
        <v>11</v>
      </c>
      <c r="B56" s="34">
        <v>7425.9282905</v>
      </c>
      <c r="C56" s="34">
        <v>71.696819594999994</v>
      </c>
      <c r="D56" s="34">
        <v>487.17080579999998</v>
      </c>
      <c r="E56" s="34">
        <v>1014.6001277</v>
      </c>
      <c r="F56" s="34">
        <v>801.00345345000005</v>
      </c>
      <c r="G56" s="34">
        <v>44.863637107000002</v>
      </c>
      <c r="H56" s="34">
        <v>2062.2671611000001</v>
      </c>
      <c r="J56" t="s">
        <v>11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M56"/>
      <c r="BN56"/>
      <c r="BO56"/>
      <c r="BP56"/>
    </row>
    <row r="57" spans="1:68" s="34" customFormat="1" x14ac:dyDescent="0.25">
      <c r="A57" s="34" t="s">
        <v>58</v>
      </c>
      <c r="B57" s="34">
        <v>223.48786668</v>
      </c>
      <c r="C57" s="34">
        <v>2.3815708223000001</v>
      </c>
      <c r="D57" s="34">
        <v>18.464356676000001</v>
      </c>
      <c r="E57" s="34">
        <v>25.316538516000001</v>
      </c>
      <c r="F57" s="34">
        <v>19.486137014000001</v>
      </c>
      <c r="G57" s="34">
        <v>1.5518840729000001</v>
      </c>
      <c r="H57" s="34">
        <v>76.374515156000001</v>
      </c>
      <c r="J57" t="s">
        <v>58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M57"/>
      <c r="BN57"/>
    </row>
    <row r="58" spans="1:68" s="34" customFormat="1" x14ac:dyDescent="0.25">
      <c r="A58" s="34" t="s">
        <v>75</v>
      </c>
    </row>
    <row r="59" spans="1:68" s="34" customFormat="1" x14ac:dyDescent="0.25">
      <c r="A59" s="34" t="s">
        <v>341</v>
      </c>
    </row>
    <row r="60" spans="1:68" s="34" customFormat="1" x14ac:dyDescent="0.25"/>
    <row r="61" spans="1:68" x14ac:dyDescent="0.25">
      <c r="A61" s="2" t="s">
        <v>55</v>
      </c>
      <c r="B61" s="1">
        <f t="shared" ref="B61:H61" si="0">SUM(B3:B57)</f>
        <v>24819561.972345416</v>
      </c>
      <c r="C61" s="1">
        <f t="shared" si="0"/>
        <v>399392.70085889508</v>
      </c>
      <c r="D61" s="1">
        <f t="shared" si="0"/>
        <v>366701.44947847928</v>
      </c>
      <c r="E61" s="1">
        <f t="shared" si="0"/>
        <v>2580065.7743629254</v>
      </c>
      <c r="F61" s="1">
        <f t="shared" si="0"/>
        <v>2189770.5257892814</v>
      </c>
      <c r="G61" s="1">
        <f t="shared" si="0"/>
        <v>190451.51655968107</v>
      </c>
      <c r="H61" s="1">
        <f t="shared" si="0"/>
        <v>5700110.6577603268</v>
      </c>
      <c r="K61" s="1">
        <f t="shared" ref="K61:AP61" si="1">SUM(K3:K57)</f>
        <v>386510.79933894688</v>
      </c>
      <c r="L61" s="1">
        <f t="shared" si="1"/>
        <v>0</v>
      </c>
      <c r="M61" s="1">
        <f t="shared" si="1"/>
        <v>161328.91568395961</v>
      </c>
      <c r="N61" s="1">
        <f t="shared" si="1"/>
        <v>123003.7735176628</v>
      </c>
      <c r="O61" s="1">
        <f t="shared" si="1"/>
        <v>1179697.3873729205</v>
      </c>
      <c r="P61" s="1">
        <f t="shared" si="1"/>
        <v>22584186.89651037</v>
      </c>
      <c r="Q61" s="1">
        <f t="shared" si="1"/>
        <v>332627.48407595168</v>
      </c>
      <c r="R61" s="1">
        <f t="shared" si="1"/>
        <v>151084.55058415365</v>
      </c>
      <c r="S61" s="1">
        <f t="shared" si="1"/>
        <v>4484.1352990001833</v>
      </c>
      <c r="T61" s="1">
        <f t="shared" si="1"/>
        <v>565752.75434161571</v>
      </c>
      <c r="U61" s="1">
        <f t="shared" si="1"/>
        <v>0</v>
      </c>
      <c r="V61" s="1">
        <f t="shared" si="1"/>
        <v>2400173220.2226758</v>
      </c>
      <c r="W61" s="1">
        <f t="shared" si="1"/>
        <v>0</v>
      </c>
      <c r="X61" s="1">
        <f t="shared" si="1"/>
        <v>30572.813445256223</v>
      </c>
      <c r="Y61" s="1">
        <f t="shared" si="1"/>
        <v>25156.967944087759</v>
      </c>
      <c r="Z61" s="1">
        <f t="shared" si="1"/>
        <v>502659.94407193305</v>
      </c>
      <c r="AA61" s="1">
        <f t="shared" si="1"/>
        <v>362977.4958662343</v>
      </c>
      <c r="AB61" s="1">
        <f t="shared" si="1"/>
        <v>0</v>
      </c>
      <c r="AC61" s="1">
        <f t="shared" si="1"/>
        <v>312397.38376921206</v>
      </c>
      <c r="AD61" s="1">
        <f t="shared" si="1"/>
        <v>34710.823692399681</v>
      </c>
      <c r="AE61" s="1">
        <f t="shared" si="1"/>
        <v>347108.20746194606</v>
      </c>
      <c r="AF61" s="1">
        <f t="shared" si="1"/>
        <v>0</v>
      </c>
      <c r="AG61" s="1">
        <f t="shared" si="1"/>
        <v>467309.53260532633</v>
      </c>
      <c r="AH61" s="1">
        <f t="shared" si="1"/>
        <v>1082.7142056979715</v>
      </c>
      <c r="AI61" s="1">
        <f t="shared" si="1"/>
        <v>1034513.1291425561</v>
      </c>
      <c r="AJ61" s="1">
        <f t="shared" si="1"/>
        <v>4852.2779109256362</v>
      </c>
      <c r="AK61" s="1">
        <f t="shared" si="1"/>
        <v>47272.546253151995</v>
      </c>
      <c r="AL61" s="1">
        <f t="shared" si="1"/>
        <v>203554.88509780497</v>
      </c>
      <c r="AM61" s="1">
        <f t="shared" si="1"/>
        <v>880.47684348969324</v>
      </c>
      <c r="AN61" s="1">
        <f t="shared" si="1"/>
        <v>0</v>
      </c>
      <c r="AO61" s="1">
        <f t="shared" si="1"/>
        <v>33174.008685064182</v>
      </c>
      <c r="AP61" s="1">
        <f t="shared" si="1"/>
        <v>2362551.6994304042</v>
      </c>
      <c r="AQ61" s="1">
        <f t="shared" ref="AQ61:BI61" si="2">SUM(AQ3:AQ57)</f>
        <v>2005504.6847283284</v>
      </c>
      <c r="AR61" s="1">
        <f t="shared" si="2"/>
        <v>357047.01470296836</v>
      </c>
      <c r="AS61" s="1">
        <f t="shared" si="2"/>
        <v>810977.34628774691</v>
      </c>
      <c r="AT61" s="1">
        <f t="shared" si="2"/>
        <v>341.05273846622867</v>
      </c>
      <c r="AU61" s="1">
        <f t="shared" si="2"/>
        <v>118.50074288035155</v>
      </c>
      <c r="AV61" s="1">
        <f t="shared" si="2"/>
        <v>26371.491829316357</v>
      </c>
      <c r="AW61" s="1">
        <f t="shared" si="2"/>
        <v>7468.5166058864488</v>
      </c>
      <c r="AX61" s="1">
        <f t="shared" si="2"/>
        <v>673993.07034911611</v>
      </c>
      <c r="AY61" s="1">
        <f t="shared" si="2"/>
        <v>12683.723471509504</v>
      </c>
      <c r="AZ61" s="1">
        <f t="shared" si="2"/>
        <v>11273.421564757573</v>
      </c>
      <c r="BA61" s="1">
        <f t="shared" si="2"/>
        <v>962979.80770321004</v>
      </c>
      <c r="BB61" s="1">
        <f t="shared" si="2"/>
        <v>2067.1025606938824</v>
      </c>
      <c r="BC61" s="1">
        <f t="shared" si="2"/>
        <v>16719.224074570368</v>
      </c>
      <c r="BD61" s="1">
        <f t="shared" si="2"/>
        <v>671.86347946587375</v>
      </c>
      <c r="BE61" s="1">
        <f t="shared" si="2"/>
        <v>177122.98546008792</v>
      </c>
      <c r="BF61" s="1">
        <f t="shared" si="2"/>
        <v>0</v>
      </c>
      <c r="BG61" s="1">
        <f t="shared" si="2"/>
        <v>54617.044342379937</v>
      </c>
      <c r="BH61" s="1">
        <f t="shared" si="2"/>
        <v>177379.82552363179</v>
      </c>
      <c r="BI61" s="1">
        <f t="shared" si="2"/>
        <v>0</v>
      </c>
      <c r="BJ61" s="1"/>
      <c r="BK61" s="30">
        <f>(Y61-C61)/C61</f>
        <v>-0.93701194866609328</v>
      </c>
      <c r="BL61" s="30"/>
    </row>
    <row r="62" spans="1:68" x14ac:dyDescent="0.25">
      <c r="A62" s="34" t="s">
        <v>56</v>
      </c>
      <c r="B62" s="1">
        <f>SUM(B2:B51)</f>
        <v>22580113.283788234</v>
      </c>
      <c r="C62" s="1">
        <f t="shared" ref="C62:H62" si="3">SUM(C2:C51)</f>
        <v>362909.68226247776</v>
      </c>
      <c r="D62" s="1">
        <f t="shared" si="3"/>
        <v>347103.2711270033</v>
      </c>
      <c r="E62" s="1">
        <f t="shared" si="3"/>
        <v>2362132.2484367099</v>
      </c>
      <c r="F62" s="1">
        <f t="shared" si="3"/>
        <v>2005141.8931388177</v>
      </c>
      <c r="G62" s="1">
        <f t="shared" si="3"/>
        <v>177106.86857650118</v>
      </c>
      <c r="H62" s="1">
        <f t="shared" si="3"/>
        <v>5174593.4841940701</v>
      </c>
      <c r="BK62" s="29"/>
      <c r="BL62" s="29"/>
    </row>
    <row r="63" spans="1:68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14176547.148651229</v>
      </c>
      <c r="C63" s="32">
        <f t="shared" ref="C63:H63" si="4">+C3+C5+C8+C9+C11+C12+C14+C15+C16+C17+C18+C19+C20+C21+C22+C23+C24+C25+C26+C28+C30+C31+C33+C34+C35+C36+C37+C39+C40+C41+C42+C43+C44+C46+C47+C49+C50</f>
        <v>225249.46038697768</v>
      </c>
      <c r="D63" s="32">
        <f t="shared" si="4"/>
        <v>246026.7737500034</v>
      </c>
      <c r="E63" s="32">
        <f t="shared" si="4"/>
        <v>1519381.5451783102</v>
      </c>
      <c r="F63" s="32">
        <f t="shared" si="4"/>
        <v>1290946.3881419178</v>
      </c>
      <c r="G63" s="32">
        <f t="shared" si="4"/>
        <v>118109.44703911121</v>
      </c>
      <c r="H63" s="32">
        <f t="shared" si="4"/>
        <v>3195726.6311200703</v>
      </c>
    </row>
    <row r="64" spans="1:68" x14ac:dyDescent="0.25">
      <c r="B64" s="34"/>
      <c r="C64" s="32"/>
      <c r="E64" s="34"/>
    </row>
    <row r="65" spans="2:10" x14ac:dyDescent="0.25">
      <c r="B65" s="34"/>
      <c r="C65" s="32"/>
      <c r="E65" s="34"/>
      <c r="J65" s="46"/>
    </row>
    <row r="66" spans="2:10" x14ac:dyDescent="0.25">
      <c r="B66" s="34"/>
      <c r="C66" s="32"/>
      <c r="E66" s="34"/>
    </row>
    <row r="67" spans="2:10" x14ac:dyDescent="0.25">
      <c r="B67" s="34"/>
      <c r="C67" s="32"/>
      <c r="E67" s="34"/>
    </row>
    <row r="68" spans="2:10" x14ac:dyDescent="0.25">
      <c r="B68" s="34"/>
      <c r="C68" s="32"/>
      <c r="E68" s="34"/>
    </row>
    <row r="69" spans="2:10" x14ac:dyDescent="0.25">
      <c r="B69" s="34"/>
      <c r="C69" s="32"/>
      <c r="E69" s="34"/>
    </row>
    <row r="70" spans="2:10" x14ac:dyDescent="0.25">
      <c r="B70" s="34"/>
      <c r="C70" s="32"/>
      <c r="E70" s="34"/>
    </row>
    <row r="71" spans="2:10" x14ac:dyDescent="0.25">
      <c r="B71" s="34"/>
      <c r="C71" s="32"/>
      <c r="E71" s="34"/>
    </row>
    <row r="72" spans="2:10" x14ac:dyDescent="0.25">
      <c r="B72" s="34"/>
      <c r="C72" s="32"/>
      <c r="E72" s="34"/>
    </row>
    <row r="73" spans="2:10" x14ac:dyDescent="0.25">
      <c r="B73" s="34"/>
      <c r="C73" s="32"/>
      <c r="E73" s="34"/>
    </row>
    <row r="74" spans="2:10" x14ac:dyDescent="0.25">
      <c r="B74" s="34"/>
      <c r="C74" s="32"/>
      <c r="E74" s="34"/>
    </row>
    <row r="75" spans="2:10" x14ac:dyDescent="0.25">
      <c r="B75" s="34"/>
      <c r="C75" s="32"/>
      <c r="E75" s="34"/>
    </row>
    <row r="76" spans="2:10" x14ac:dyDescent="0.25">
      <c r="B76" s="34"/>
      <c r="C76" s="32"/>
      <c r="E76" s="34"/>
    </row>
    <row r="77" spans="2:10" x14ac:dyDescent="0.25">
      <c r="B77" s="34"/>
      <c r="C77" s="32"/>
      <c r="E77" s="34"/>
    </row>
    <row r="78" spans="2:10" x14ac:dyDescent="0.25">
      <c r="B78" s="34"/>
      <c r="C78" s="32"/>
      <c r="E78" s="34"/>
    </row>
    <row r="79" spans="2:10" x14ac:dyDescent="0.25">
      <c r="B79" s="34"/>
      <c r="C79" s="32"/>
      <c r="E79" s="34"/>
    </row>
    <row r="80" spans="2:10" x14ac:dyDescent="0.25">
      <c r="B80" s="34"/>
      <c r="C80" s="32"/>
      <c r="E80" s="34"/>
    </row>
    <row r="81" spans="2:5" x14ac:dyDescent="0.25">
      <c r="B81" s="34"/>
      <c r="C81" s="32"/>
      <c r="E81" s="34"/>
    </row>
    <row r="82" spans="2:5" x14ac:dyDescent="0.25">
      <c r="B82" s="34"/>
      <c r="C82" s="32"/>
      <c r="E82" s="34"/>
    </row>
    <row r="83" spans="2:5" x14ac:dyDescent="0.25">
      <c r="B83" s="34"/>
      <c r="C83" s="32"/>
      <c r="E83" s="34"/>
    </row>
    <row r="84" spans="2:5" x14ac:dyDescent="0.25">
      <c r="B84" s="34"/>
      <c r="C84" s="32"/>
      <c r="E84" s="34"/>
    </row>
    <row r="85" spans="2:5" x14ac:dyDescent="0.25">
      <c r="B85" s="34"/>
      <c r="C85" s="32"/>
      <c r="E85" s="34"/>
    </row>
    <row r="86" spans="2:5" x14ac:dyDescent="0.25">
      <c r="B86" s="34"/>
      <c r="C86" s="32"/>
      <c r="E86" s="34"/>
    </row>
    <row r="87" spans="2:5" x14ac:dyDescent="0.25">
      <c r="B87" s="34"/>
      <c r="C87" s="32"/>
      <c r="E87" s="34"/>
    </row>
    <row r="88" spans="2:5" x14ac:dyDescent="0.25">
      <c r="B88" s="34"/>
      <c r="C88" s="32"/>
      <c r="E88" s="34"/>
    </row>
    <row r="89" spans="2:5" x14ac:dyDescent="0.25">
      <c r="B89" s="34"/>
      <c r="C89" s="32"/>
      <c r="E89" s="34"/>
    </row>
    <row r="90" spans="2:5" x14ac:dyDescent="0.25">
      <c r="B90" s="34"/>
      <c r="C90" s="32"/>
      <c r="E90" s="34"/>
    </row>
    <row r="91" spans="2:5" x14ac:dyDescent="0.25">
      <c r="B91" s="34"/>
      <c r="C91" s="32"/>
      <c r="E91" s="34"/>
    </row>
    <row r="92" spans="2:5" x14ac:dyDescent="0.25">
      <c r="B92" s="34"/>
      <c r="C92" s="32"/>
      <c r="E92" s="34"/>
    </row>
    <row r="93" spans="2:5" x14ac:dyDescent="0.25">
      <c r="B93" s="34"/>
      <c r="C93" s="32"/>
      <c r="E93" s="34"/>
    </row>
    <row r="94" spans="2:5" x14ac:dyDescent="0.25">
      <c r="B94" s="34"/>
      <c r="C94" s="32"/>
      <c r="E94" s="34"/>
    </row>
    <row r="95" spans="2:5" x14ac:dyDescent="0.25">
      <c r="B95" s="34"/>
      <c r="C95" s="32"/>
      <c r="E95" s="34"/>
    </row>
    <row r="96" spans="2:5" x14ac:dyDescent="0.25">
      <c r="B96" s="34"/>
      <c r="C96" s="32"/>
      <c r="E96" s="34"/>
    </row>
    <row r="97" spans="2:5" x14ac:dyDescent="0.25">
      <c r="B97" s="34"/>
      <c r="C97" s="32"/>
      <c r="E97" s="34"/>
    </row>
    <row r="98" spans="2:5" x14ac:dyDescent="0.25">
      <c r="B98" s="34"/>
      <c r="C98" s="32"/>
      <c r="E98" s="34"/>
    </row>
    <row r="99" spans="2:5" x14ac:dyDescent="0.25">
      <c r="B99" s="34"/>
      <c r="C99" s="32"/>
      <c r="E99" s="34"/>
    </row>
    <row r="100" spans="2:5" x14ac:dyDescent="0.25">
      <c r="B100" s="34"/>
      <c r="C100" s="32"/>
      <c r="E100" s="34"/>
    </row>
    <row r="101" spans="2:5" x14ac:dyDescent="0.25">
      <c r="B101" s="34"/>
      <c r="C101" s="32"/>
      <c r="E101" s="34"/>
    </row>
    <row r="102" spans="2:5" x14ac:dyDescent="0.25">
      <c r="B102" s="34"/>
      <c r="C102" s="32"/>
      <c r="E102" s="34"/>
    </row>
    <row r="103" spans="2:5" x14ac:dyDescent="0.25">
      <c r="B103" s="34"/>
      <c r="C103" s="32"/>
      <c r="E103" s="34"/>
    </row>
    <row r="104" spans="2:5" x14ac:dyDescent="0.25">
      <c r="B104" s="34"/>
      <c r="C104" s="32"/>
      <c r="E104" s="34"/>
    </row>
    <row r="105" spans="2:5" x14ac:dyDescent="0.25">
      <c r="B105" s="34"/>
      <c r="C105" s="32"/>
      <c r="E105" s="34"/>
    </row>
    <row r="106" spans="2:5" x14ac:dyDescent="0.25">
      <c r="B106" s="34"/>
      <c r="C106" s="32"/>
      <c r="E106" s="34"/>
    </row>
    <row r="107" spans="2:5" x14ac:dyDescent="0.25">
      <c r="B107" s="34"/>
      <c r="C107" s="32"/>
      <c r="E107" s="34"/>
    </row>
    <row r="108" spans="2:5" x14ac:dyDescent="0.25">
      <c r="B108" s="34"/>
      <c r="C108" s="32"/>
      <c r="E108" s="34"/>
    </row>
    <row r="109" spans="2:5" x14ac:dyDescent="0.25">
      <c r="B109" s="34"/>
      <c r="C109" s="32"/>
      <c r="E109" s="34"/>
    </row>
    <row r="110" spans="2:5" x14ac:dyDescent="0.25">
      <c r="B110" s="34"/>
      <c r="C110" s="32"/>
      <c r="E110" s="34"/>
    </row>
    <row r="111" spans="2:5" x14ac:dyDescent="0.25">
      <c r="B111" s="34"/>
      <c r="C111" s="32"/>
      <c r="E111" s="34"/>
    </row>
    <row r="112" spans="2:5" x14ac:dyDescent="0.25">
      <c r="B112" s="34"/>
      <c r="C112" s="32"/>
      <c r="E112" s="34"/>
    </row>
    <row r="113" spans="2:5" x14ac:dyDescent="0.25">
      <c r="B113" s="34"/>
      <c r="C113" s="32"/>
      <c r="E113" s="34"/>
    </row>
    <row r="114" spans="2:5" x14ac:dyDescent="0.25">
      <c r="B114" s="34"/>
      <c r="C114" s="3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63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2" max="8" width="9.140625" style="34"/>
    <col min="11" max="12" width="9.140625" style="34"/>
    <col min="14" max="14" width="9.140625" style="34"/>
    <col min="17" max="73" width="9.140625" style="35"/>
  </cols>
  <sheetData>
    <row r="1" spans="1:73" s="34" customFormat="1" x14ac:dyDescent="0.25">
      <c r="B1" s="34" t="s">
        <v>352</v>
      </c>
      <c r="P1" s="34" t="s">
        <v>452</v>
      </c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</row>
    <row r="2" spans="1:73" x14ac:dyDescent="0.25">
      <c r="A2" s="34" t="s">
        <v>308</v>
      </c>
      <c r="B2" s="34" t="s">
        <v>59</v>
      </c>
      <c r="C2" s="34" t="s">
        <v>57</v>
      </c>
      <c r="D2" s="34" t="s">
        <v>60</v>
      </c>
      <c r="E2" s="34" t="s">
        <v>323</v>
      </c>
      <c r="F2" s="34" t="s">
        <v>324</v>
      </c>
      <c r="G2" s="34" t="s">
        <v>61</v>
      </c>
      <c r="H2" s="34" t="s">
        <v>62</v>
      </c>
      <c r="I2" s="34" t="s">
        <v>63</v>
      </c>
      <c r="J2" s="34" t="s">
        <v>64</v>
      </c>
      <c r="K2" s="34" t="s">
        <v>65</v>
      </c>
      <c r="L2" s="34" t="s">
        <v>67</v>
      </c>
      <c r="M2" s="34" t="s">
        <v>306</v>
      </c>
      <c r="P2" s="34" t="s">
        <v>307</v>
      </c>
      <c r="Q2" s="35" t="s">
        <v>180</v>
      </c>
      <c r="R2" s="35" t="s">
        <v>132</v>
      </c>
      <c r="S2" s="35" t="s">
        <v>133</v>
      </c>
      <c r="T2" s="35" t="s">
        <v>134</v>
      </c>
      <c r="U2" s="35" t="s">
        <v>64</v>
      </c>
      <c r="V2" s="35" t="s">
        <v>183</v>
      </c>
      <c r="W2" s="35" t="s">
        <v>135</v>
      </c>
      <c r="X2" s="35" t="s">
        <v>136</v>
      </c>
      <c r="Y2" s="35" t="s">
        <v>59</v>
      </c>
      <c r="Z2" s="35" t="s">
        <v>137</v>
      </c>
      <c r="AA2" s="35" t="s">
        <v>138</v>
      </c>
      <c r="AB2" s="35" t="s">
        <v>139</v>
      </c>
      <c r="AC2" s="35" t="s">
        <v>140</v>
      </c>
      <c r="AD2" s="35" t="s">
        <v>141</v>
      </c>
      <c r="AE2" s="35" t="s">
        <v>67</v>
      </c>
      <c r="AF2" s="35" t="s">
        <v>142</v>
      </c>
      <c r="AG2" s="35" t="s">
        <v>143</v>
      </c>
      <c r="AH2" s="35" t="s">
        <v>144</v>
      </c>
      <c r="AI2" s="35" t="s">
        <v>145</v>
      </c>
      <c r="AJ2" s="35" t="s">
        <v>215</v>
      </c>
      <c r="AK2" s="35" t="s">
        <v>57</v>
      </c>
      <c r="AL2" s="35" t="s">
        <v>129</v>
      </c>
      <c r="AM2" s="35" t="s">
        <v>146</v>
      </c>
      <c r="AN2" s="35" t="s">
        <v>147</v>
      </c>
      <c r="AO2" s="35" t="s">
        <v>60</v>
      </c>
      <c r="AP2" s="35" t="s">
        <v>148</v>
      </c>
      <c r="AQ2" s="35" t="s">
        <v>149</v>
      </c>
      <c r="AR2" s="35" t="s">
        <v>150</v>
      </c>
      <c r="AS2" s="35" t="s">
        <v>151</v>
      </c>
      <c r="AT2" s="35" t="s">
        <v>152</v>
      </c>
      <c r="AU2" s="35" t="s">
        <v>153</v>
      </c>
      <c r="AV2" s="35" t="s">
        <v>154</v>
      </c>
      <c r="AW2" s="35" t="s">
        <v>155</v>
      </c>
      <c r="AX2" s="35" t="s">
        <v>156</v>
      </c>
      <c r="AY2" s="35" t="s">
        <v>157</v>
      </c>
      <c r="AZ2" s="35" t="s">
        <v>54</v>
      </c>
      <c r="BA2" s="35" t="s">
        <v>53</v>
      </c>
      <c r="BB2" s="35" t="s">
        <v>158</v>
      </c>
      <c r="BC2" s="35" t="s">
        <v>159</v>
      </c>
      <c r="BD2" s="35" t="s">
        <v>160</v>
      </c>
      <c r="BE2" s="35" t="s">
        <v>161</v>
      </c>
      <c r="BF2" s="35" t="s">
        <v>162</v>
      </c>
      <c r="BG2" s="35" t="s">
        <v>163</v>
      </c>
      <c r="BH2" s="35" t="s">
        <v>164</v>
      </c>
      <c r="BI2" s="35" t="s">
        <v>165</v>
      </c>
      <c r="BJ2" s="35" t="s">
        <v>166</v>
      </c>
      <c r="BK2" s="35" t="s">
        <v>167</v>
      </c>
      <c r="BL2" s="35" t="s">
        <v>168</v>
      </c>
      <c r="BM2" s="35" t="s">
        <v>169</v>
      </c>
      <c r="BN2" s="35" t="s">
        <v>170</v>
      </c>
      <c r="BO2" s="35" t="s">
        <v>61</v>
      </c>
      <c r="BP2" s="35" t="s">
        <v>171</v>
      </c>
      <c r="BQ2" s="35" t="s">
        <v>172</v>
      </c>
      <c r="BR2" s="35" t="s">
        <v>173</v>
      </c>
      <c r="BS2" s="35" t="s">
        <v>174</v>
      </c>
      <c r="BT2" s="35" t="s">
        <v>175</v>
      </c>
      <c r="BU2" s="35" t="s">
        <v>177</v>
      </c>
    </row>
    <row r="3" spans="1:73" x14ac:dyDescent="0.25">
      <c r="A3" s="34" t="s">
        <v>0</v>
      </c>
      <c r="B3" s="32">
        <v>108.91</v>
      </c>
      <c r="C3" s="32">
        <v>2.37639599999999</v>
      </c>
      <c r="D3" s="32">
        <v>706.7</v>
      </c>
      <c r="E3" s="32">
        <v>52.52108904</v>
      </c>
      <c r="F3" s="32">
        <v>32.249089040000001</v>
      </c>
      <c r="G3" s="32">
        <v>4006.549</v>
      </c>
      <c r="H3" s="32">
        <v>9.7324999999999893</v>
      </c>
      <c r="I3" s="32">
        <v>0.13842998500000001</v>
      </c>
      <c r="J3" s="32">
        <v>0.12303867</v>
      </c>
      <c r="K3" s="32">
        <v>2.48294283499999</v>
      </c>
      <c r="L3" s="32">
        <v>88.221149999999895</v>
      </c>
      <c r="M3" s="32"/>
      <c r="N3" s="32"/>
      <c r="P3" s="34" t="s">
        <v>0</v>
      </c>
      <c r="Q3" s="35">
        <v>4.0689867724499999E-2</v>
      </c>
      <c r="R3" s="35">
        <v>4.1419799652799998E-4</v>
      </c>
      <c r="S3" s="35">
        <v>0</v>
      </c>
      <c r="T3" s="35">
        <v>1.1485752150699999E-4</v>
      </c>
      <c r="U3" s="35">
        <v>9.9716873101200004E-2</v>
      </c>
      <c r="V3" s="35">
        <v>3.5193214127299998E-5</v>
      </c>
      <c r="W3" s="35">
        <v>18.2519155813</v>
      </c>
      <c r="X3" s="35">
        <v>0</v>
      </c>
      <c r="Y3" s="35">
        <v>108.909938006</v>
      </c>
      <c r="Z3" s="35">
        <v>7.9841659014400004E-3</v>
      </c>
      <c r="AA3" s="35">
        <v>0.61527349301300005</v>
      </c>
      <c r="AB3" s="35">
        <v>0</v>
      </c>
      <c r="AC3" s="35">
        <v>7.4674158927300001</v>
      </c>
      <c r="AD3" s="35">
        <v>0</v>
      </c>
      <c r="AE3" s="35">
        <v>88.221059326599999</v>
      </c>
      <c r="AF3" s="35">
        <v>0</v>
      </c>
      <c r="AG3" s="35">
        <v>3.2497159524500002E-3</v>
      </c>
      <c r="AH3" s="35">
        <v>0</v>
      </c>
      <c r="AI3" s="35">
        <v>0</v>
      </c>
      <c r="AJ3" s="35">
        <v>5.42326636757E-3</v>
      </c>
      <c r="AK3" s="35">
        <v>2.3763937343600001</v>
      </c>
      <c r="AL3" s="35">
        <v>0</v>
      </c>
      <c r="AM3" s="35">
        <v>636.39906161099998</v>
      </c>
      <c r="AN3" s="35">
        <v>70.711014448300006</v>
      </c>
      <c r="AO3" s="35">
        <v>707.11007605999998</v>
      </c>
      <c r="AP3" s="35">
        <v>0</v>
      </c>
      <c r="AQ3" s="35">
        <v>0.12181335963000001</v>
      </c>
      <c r="AR3" s="35">
        <v>1.86263754593</v>
      </c>
      <c r="AS3" s="35">
        <v>1.2321154892599999</v>
      </c>
      <c r="AT3" s="35">
        <v>1.07639857758</v>
      </c>
      <c r="AU3" s="35">
        <v>1.9624651224399998E-2</v>
      </c>
      <c r="AV3" s="35">
        <v>1.73820823923</v>
      </c>
      <c r="AW3" s="35">
        <v>0.91103856688499996</v>
      </c>
      <c r="AX3" s="35">
        <v>0</v>
      </c>
      <c r="AY3" s="35">
        <v>0.144908343789</v>
      </c>
      <c r="AZ3" s="35">
        <v>52.521596870800003</v>
      </c>
      <c r="BA3" s="35">
        <v>32.249624802100001</v>
      </c>
      <c r="BB3" s="35">
        <v>20.2719720688</v>
      </c>
      <c r="BC3" s="35">
        <v>25.963284752300002</v>
      </c>
      <c r="BD3" s="35">
        <v>0</v>
      </c>
      <c r="BE3" s="35">
        <v>8.8451914637000008E-3</v>
      </c>
      <c r="BF3" s="35">
        <v>18.3857482851</v>
      </c>
      <c r="BG3" s="35">
        <v>0</v>
      </c>
      <c r="BH3" s="35">
        <v>0.49988919943100002</v>
      </c>
      <c r="BI3" s="35">
        <v>0.10845100469000001</v>
      </c>
      <c r="BJ3" s="35">
        <v>3.9830393519499997E-2</v>
      </c>
      <c r="BK3" s="35">
        <v>1.2450439018899999</v>
      </c>
      <c r="BL3" s="35">
        <v>2.8111166148</v>
      </c>
      <c r="BM3" s="35">
        <v>3.2632575150799998</v>
      </c>
      <c r="BN3" s="35">
        <v>0.13462781361000001</v>
      </c>
      <c r="BO3" s="35">
        <v>3999.9388718999999</v>
      </c>
      <c r="BP3" s="35">
        <v>4.0572985525599998</v>
      </c>
      <c r="BQ3" s="35">
        <v>0</v>
      </c>
      <c r="BR3" s="35">
        <v>0.36852127427100001</v>
      </c>
      <c r="BS3" s="35">
        <v>0</v>
      </c>
      <c r="BT3" s="35">
        <v>0.71612820484899997</v>
      </c>
      <c r="BU3" s="35">
        <v>0.38544294185099998</v>
      </c>
    </row>
    <row r="4" spans="1:73" x14ac:dyDescent="0.25">
      <c r="A4" s="34" t="s">
        <v>2</v>
      </c>
      <c r="B4" s="32">
        <v>26.036930000000002</v>
      </c>
      <c r="C4" s="32">
        <v>0.88532100000000002</v>
      </c>
      <c r="D4" s="32">
        <v>107.918999999999</v>
      </c>
      <c r="E4" s="32">
        <v>2.3666550000000002</v>
      </c>
      <c r="F4" s="32">
        <v>2.3636550000000001</v>
      </c>
      <c r="G4" s="32">
        <v>3.2877000000000001</v>
      </c>
      <c r="H4" s="32">
        <v>2.521255</v>
      </c>
      <c r="I4" s="32">
        <v>1.4592865999999999E-2</v>
      </c>
      <c r="J4" s="32">
        <v>1.82406722E-3</v>
      </c>
      <c r="K4" s="32">
        <v>8.7663803999999901E-2</v>
      </c>
      <c r="L4" s="32"/>
      <c r="M4" s="32"/>
      <c r="N4" s="32"/>
      <c r="P4" s="34" t="s">
        <v>2</v>
      </c>
      <c r="Q4" s="35">
        <v>2.6834129210100001E-3</v>
      </c>
      <c r="R4" s="35">
        <v>0</v>
      </c>
      <c r="S4" s="35">
        <v>0</v>
      </c>
      <c r="T4" s="35">
        <v>0</v>
      </c>
      <c r="U4" s="35">
        <v>0.149159191247</v>
      </c>
      <c r="V4" s="35">
        <v>0</v>
      </c>
      <c r="W4" s="35">
        <v>4.1317712679599996</v>
      </c>
      <c r="X4" s="35">
        <v>0</v>
      </c>
      <c r="Y4" s="35">
        <v>26.036917998100002</v>
      </c>
      <c r="Z4" s="35">
        <v>0</v>
      </c>
      <c r="AA4" s="35">
        <v>0</v>
      </c>
      <c r="AB4" s="35">
        <v>0</v>
      </c>
      <c r="AC4" s="35">
        <v>1.1738779528900001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7.18317369165E-4</v>
      </c>
      <c r="AK4" s="35">
        <v>0.88532141580799995</v>
      </c>
      <c r="AL4" s="35">
        <v>0</v>
      </c>
      <c r="AM4" s="35">
        <v>94.892524054700004</v>
      </c>
      <c r="AN4" s="35">
        <v>10.543628653500001</v>
      </c>
      <c r="AO4" s="35">
        <v>105.43615270799999</v>
      </c>
      <c r="AP4" s="35">
        <v>0</v>
      </c>
      <c r="AQ4" s="35">
        <v>0</v>
      </c>
      <c r="AR4" s="35">
        <v>0</v>
      </c>
      <c r="AS4" s="35">
        <v>1.2510879963899999</v>
      </c>
      <c r="AT4" s="35">
        <v>0</v>
      </c>
      <c r="AU4" s="35">
        <v>0</v>
      </c>
      <c r="AV4" s="35">
        <v>0.90764348321900001</v>
      </c>
      <c r="AW4" s="35">
        <v>0</v>
      </c>
      <c r="AX4" s="35">
        <v>0</v>
      </c>
      <c r="AY4" s="35">
        <v>0</v>
      </c>
      <c r="AZ4" s="35">
        <v>2.3666552703999999</v>
      </c>
      <c r="BA4" s="35">
        <v>2.363655278</v>
      </c>
      <c r="BB4" s="35">
        <v>2.99999239405E-3</v>
      </c>
      <c r="BC4" s="35">
        <v>0.61927799244699999</v>
      </c>
      <c r="BD4" s="35">
        <v>0</v>
      </c>
      <c r="BE4" s="35">
        <v>0</v>
      </c>
      <c r="BF4" s="35">
        <v>0.38574837087500002</v>
      </c>
      <c r="BG4" s="35">
        <v>0</v>
      </c>
      <c r="BH4" s="35">
        <v>0.233529216002</v>
      </c>
      <c r="BI4" s="35">
        <v>0</v>
      </c>
      <c r="BJ4" s="35">
        <v>4.96367370877E-2</v>
      </c>
      <c r="BK4" s="35">
        <v>0.58382292600499996</v>
      </c>
      <c r="BL4" s="35">
        <v>0</v>
      </c>
      <c r="BM4" s="35">
        <v>0.20327413924599999</v>
      </c>
      <c r="BN4" s="35">
        <v>0</v>
      </c>
      <c r="BO4" s="35">
        <v>3.27623330612</v>
      </c>
      <c r="BP4" s="35">
        <v>0</v>
      </c>
      <c r="BQ4" s="35">
        <v>0</v>
      </c>
      <c r="BR4" s="35">
        <v>7.9081065903799999E-2</v>
      </c>
      <c r="BS4" s="35">
        <v>0</v>
      </c>
      <c r="BT4" s="35">
        <v>0.38049290554699999</v>
      </c>
      <c r="BU4" s="35">
        <v>0</v>
      </c>
    </row>
    <row r="5" spans="1:73" x14ac:dyDescent="0.25">
      <c r="A5" s="34" t="s">
        <v>3</v>
      </c>
      <c r="B5" s="32">
        <v>138.49120599999901</v>
      </c>
      <c r="C5" s="32">
        <v>7.61489089999999</v>
      </c>
      <c r="D5" s="32">
        <v>507.40600000000001</v>
      </c>
      <c r="E5" s="32">
        <v>31.295226</v>
      </c>
      <c r="F5" s="32">
        <v>31.295226</v>
      </c>
      <c r="G5" s="32">
        <v>2.32469499999999</v>
      </c>
      <c r="H5" s="32">
        <v>18.1792499999999</v>
      </c>
      <c r="I5" s="32">
        <v>0.1239997503</v>
      </c>
      <c r="J5" s="32">
        <v>2.3504971100000001E-2</v>
      </c>
      <c r="K5" s="32">
        <v>1.3005087</v>
      </c>
      <c r="L5" s="32"/>
      <c r="M5" s="32"/>
      <c r="N5" s="32"/>
      <c r="P5" s="34" t="s">
        <v>3</v>
      </c>
      <c r="Q5" s="35">
        <v>1.0751991519E-2</v>
      </c>
      <c r="R5" s="35">
        <v>0</v>
      </c>
      <c r="S5" s="35">
        <v>0</v>
      </c>
      <c r="T5" s="35">
        <v>0</v>
      </c>
      <c r="U5" s="35">
        <v>0.76840526655700003</v>
      </c>
      <c r="V5" s="35">
        <v>7.9024435622199998E-4</v>
      </c>
      <c r="W5" s="35">
        <v>33.364881668000002</v>
      </c>
      <c r="X5" s="35">
        <v>0</v>
      </c>
      <c r="Y5" s="35">
        <v>138.491155206</v>
      </c>
      <c r="Z5" s="35">
        <v>0</v>
      </c>
      <c r="AA5" s="35">
        <v>0</v>
      </c>
      <c r="AB5" s="35">
        <v>0</v>
      </c>
      <c r="AC5" s="35">
        <v>11.2163453117</v>
      </c>
      <c r="AD5" s="35">
        <v>0</v>
      </c>
      <c r="AE5" s="35">
        <v>0</v>
      </c>
      <c r="AF5" s="35">
        <v>0</v>
      </c>
      <c r="AG5" s="35">
        <v>0</v>
      </c>
      <c r="AH5" s="35">
        <v>0</v>
      </c>
      <c r="AI5" s="35">
        <v>0</v>
      </c>
      <c r="AJ5" s="35">
        <v>5.34519421308E-3</v>
      </c>
      <c r="AK5" s="35">
        <v>7.6149113373799997</v>
      </c>
      <c r="AL5" s="35">
        <v>0</v>
      </c>
      <c r="AM5" s="35">
        <v>461.637565215</v>
      </c>
      <c r="AN5" s="35">
        <v>51.293064334199997</v>
      </c>
      <c r="AO5" s="35">
        <v>512.93062955000005</v>
      </c>
      <c r="AP5" s="35">
        <v>0</v>
      </c>
      <c r="AQ5" s="35">
        <v>0</v>
      </c>
      <c r="AR5" s="35">
        <v>0</v>
      </c>
      <c r="AS5" s="35">
        <v>6.4450888666799999</v>
      </c>
      <c r="AT5" s="35">
        <v>0</v>
      </c>
      <c r="AU5" s="35">
        <v>0</v>
      </c>
      <c r="AV5" s="35">
        <v>12.0173624696</v>
      </c>
      <c r="AW5" s="35">
        <v>0</v>
      </c>
      <c r="AX5" s="35">
        <v>0</v>
      </c>
      <c r="AY5" s="35">
        <v>0</v>
      </c>
      <c r="AZ5" s="35">
        <v>31.295214908599998</v>
      </c>
      <c r="BA5" s="35">
        <v>31.295214908599998</v>
      </c>
      <c r="BB5" s="35">
        <v>0</v>
      </c>
      <c r="BC5" s="35">
        <v>8.1993466073600008</v>
      </c>
      <c r="BD5" s="35">
        <v>0</v>
      </c>
      <c r="BE5" s="35">
        <v>0</v>
      </c>
      <c r="BF5" s="35">
        <v>5.1073797792100004</v>
      </c>
      <c r="BG5" s="35">
        <v>0</v>
      </c>
      <c r="BH5" s="35">
        <v>3.0919675424499999</v>
      </c>
      <c r="BI5" s="35">
        <v>0</v>
      </c>
      <c r="BJ5" s="35">
        <v>0.65719941235799995</v>
      </c>
      <c r="BK5" s="35">
        <v>7.7299176717</v>
      </c>
      <c r="BL5" s="35">
        <v>0</v>
      </c>
      <c r="BM5" s="35">
        <v>2.69138874761</v>
      </c>
      <c r="BN5" s="35">
        <v>0</v>
      </c>
      <c r="BO5" s="35">
        <v>1.83240636827</v>
      </c>
      <c r="BP5" s="35">
        <v>0</v>
      </c>
      <c r="BQ5" s="35">
        <v>0</v>
      </c>
      <c r="BR5" s="35">
        <v>0.40739336795699999</v>
      </c>
      <c r="BS5" s="35">
        <v>0</v>
      </c>
      <c r="BT5" s="35">
        <v>1.9601408553399999</v>
      </c>
      <c r="BU5" s="35">
        <v>0</v>
      </c>
    </row>
    <row r="6" spans="1:73" x14ac:dyDescent="0.25">
      <c r="A6" s="34" t="s">
        <v>4</v>
      </c>
      <c r="B6" s="32">
        <v>909.73660319999999</v>
      </c>
      <c r="C6" s="32">
        <v>44.312882000000002</v>
      </c>
      <c r="D6" s="32">
        <v>148.751666999999</v>
      </c>
      <c r="E6" s="32">
        <v>105.71692310135001</v>
      </c>
      <c r="F6" s="32">
        <v>97.394181521799894</v>
      </c>
      <c r="G6" s="32">
        <v>41.349834354999999</v>
      </c>
      <c r="H6" s="32">
        <v>59.288226399999999</v>
      </c>
      <c r="I6" s="32">
        <v>0.55396520800000004</v>
      </c>
      <c r="J6" s="32">
        <v>0.10449278499999901</v>
      </c>
      <c r="K6" s="32">
        <v>4.56185562499999</v>
      </c>
      <c r="L6" s="32"/>
      <c r="M6" s="32"/>
      <c r="N6" s="32"/>
      <c r="P6" s="34" t="s">
        <v>4</v>
      </c>
      <c r="Q6" s="35">
        <v>8.3349786938199999E-2</v>
      </c>
      <c r="R6" s="35">
        <v>0</v>
      </c>
      <c r="S6" s="35">
        <v>0</v>
      </c>
      <c r="T6" s="35">
        <v>0</v>
      </c>
      <c r="U6" s="35">
        <v>4.6872622375599997</v>
      </c>
      <c r="V6" s="35">
        <v>1.46210442534E-2</v>
      </c>
      <c r="W6" s="35">
        <v>68.706888874200004</v>
      </c>
      <c r="X6" s="35">
        <v>0</v>
      </c>
      <c r="Y6" s="35">
        <v>909.73654654500001</v>
      </c>
      <c r="Z6" s="35">
        <v>1.1974744550099999E-2</v>
      </c>
      <c r="AA6" s="35">
        <v>1.9363583585099999</v>
      </c>
      <c r="AB6" s="35">
        <v>0</v>
      </c>
      <c r="AC6" s="35">
        <v>11.1392460237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1.1332302389199999E-2</v>
      </c>
      <c r="AK6" s="35">
        <v>44.312880754699997</v>
      </c>
      <c r="AL6" s="35">
        <v>0</v>
      </c>
      <c r="AM6" s="35">
        <v>370.23687224700001</v>
      </c>
      <c r="AN6" s="35">
        <v>41.137426352299997</v>
      </c>
      <c r="AO6" s="35">
        <v>411.37429859899999</v>
      </c>
      <c r="AP6" s="35">
        <v>0</v>
      </c>
      <c r="AQ6" s="35">
        <v>1.2533355932900001</v>
      </c>
      <c r="AR6" s="35">
        <v>0</v>
      </c>
      <c r="AS6" s="35">
        <v>43.914192998300003</v>
      </c>
      <c r="AT6" s="35">
        <v>7.8487820731199996E-7</v>
      </c>
      <c r="AU6" s="35">
        <v>2.7598545956599998E-7</v>
      </c>
      <c r="AV6" s="35">
        <v>32.711193332100002</v>
      </c>
      <c r="AW6" s="35">
        <v>3.5271471175800002E-7</v>
      </c>
      <c r="AX6" s="35">
        <v>0.29586161405</v>
      </c>
      <c r="AY6" s="35">
        <v>5.11565150482E-8</v>
      </c>
      <c r="AZ6" s="35">
        <v>105.717036241</v>
      </c>
      <c r="BA6" s="35">
        <v>97.394301416199994</v>
      </c>
      <c r="BB6" s="35">
        <v>8.3227348247700004</v>
      </c>
      <c r="BC6" s="35">
        <v>32.442805112800002</v>
      </c>
      <c r="BD6" s="35">
        <v>0</v>
      </c>
      <c r="BE6" s="35">
        <v>0</v>
      </c>
      <c r="BF6" s="35">
        <v>23.3919028772</v>
      </c>
      <c r="BG6" s="35">
        <v>0</v>
      </c>
      <c r="BH6" s="35">
        <v>8.7550375632299993</v>
      </c>
      <c r="BI6" s="35">
        <v>0</v>
      </c>
      <c r="BJ6" s="35">
        <v>1.81985797574</v>
      </c>
      <c r="BK6" s="35">
        <v>21.888930288299999</v>
      </c>
      <c r="BL6" s="35">
        <v>0</v>
      </c>
      <c r="BM6" s="35">
        <v>8.5315147071599995</v>
      </c>
      <c r="BN6" s="35">
        <v>5.3850275223900003E-9</v>
      </c>
      <c r="BO6" s="35">
        <v>10.1748979117</v>
      </c>
      <c r="BP6" s="35">
        <v>0</v>
      </c>
      <c r="BQ6" s="35">
        <v>0</v>
      </c>
      <c r="BR6" s="35">
        <v>2.4836156354300001</v>
      </c>
      <c r="BS6" s="35">
        <v>0</v>
      </c>
      <c r="BT6" s="35">
        <v>13.4987449352</v>
      </c>
      <c r="BU6" s="35">
        <v>0</v>
      </c>
    </row>
    <row r="7" spans="1:73" x14ac:dyDescent="0.25">
      <c r="A7" s="34" t="s">
        <v>5</v>
      </c>
      <c r="B7" s="32">
        <v>28.649999999999899</v>
      </c>
      <c r="C7" s="32"/>
      <c r="D7" s="32">
        <v>40.31</v>
      </c>
      <c r="E7" s="32">
        <v>7.7799999999999896</v>
      </c>
      <c r="F7" s="32">
        <v>7.7799999999999896</v>
      </c>
      <c r="G7" s="32">
        <v>0.79</v>
      </c>
      <c r="H7" s="32">
        <v>1.1599999999999899</v>
      </c>
      <c r="I7" s="32"/>
      <c r="J7" s="32"/>
      <c r="K7" s="32"/>
      <c r="L7" s="32"/>
      <c r="M7" s="32"/>
      <c r="N7" s="32"/>
      <c r="P7" s="34" t="s">
        <v>5</v>
      </c>
      <c r="Q7" s="35">
        <v>1.21902552384E-4</v>
      </c>
      <c r="R7" s="35">
        <v>4.1421130111299999E-3</v>
      </c>
      <c r="S7" s="35">
        <v>0</v>
      </c>
      <c r="T7" s="35">
        <v>1.14849833716E-3</v>
      </c>
      <c r="U7" s="35">
        <v>1.18131215341E-2</v>
      </c>
      <c r="V7" s="35">
        <v>0</v>
      </c>
      <c r="W7" s="35">
        <v>8.5878990501800008</v>
      </c>
      <c r="X7" s="35">
        <v>0</v>
      </c>
      <c r="Y7" s="35">
        <v>28.649984870600001</v>
      </c>
      <c r="Z7" s="35">
        <v>7.9841581298200001E-2</v>
      </c>
      <c r="AA7" s="35">
        <v>1.50530866946</v>
      </c>
      <c r="AB7" s="35">
        <v>0</v>
      </c>
      <c r="AC7" s="35">
        <v>0.247875655473</v>
      </c>
      <c r="AD7" s="35">
        <v>0</v>
      </c>
      <c r="AE7" s="35">
        <v>0</v>
      </c>
      <c r="AF7" s="35">
        <v>0</v>
      </c>
      <c r="AG7" s="35">
        <v>3.2497217800100002E-2</v>
      </c>
      <c r="AH7" s="35">
        <v>0</v>
      </c>
      <c r="AI7" s="35">
        <v>0</v>
      </c>
      <c r="AJ7" s="35">
        <v>9.90462424823E-5</v>
      </c>
      <c r="AK7" s="35">
        <v>0</v>
      </c>
      <c r="AL7" s="35">
        <v>0</v>
      </c>
      <c r="AM7" s="35">
        <v>4.1101777352999997</v>
      </c>
      <c r="AN7" s="35">
        <v>0.45668596059200001</v>
      </c>
      <c r="AO7" s="35">
        <v>4.5668636958900004</v>
      </c>
      <c r="AP7" s="35">
        <v>0</v>
      </c>
      <c r="AQ7" s="35">
        <v>0.14964282358100001</v>
      </c>
      <c r="AR7" s="35">
        <v>0</v>
      </c>
      <c r="AS7" s="35">
        <v>0.55828238154300003</v>
      </c>
      <c r="AT7" s="35">
        <v>0</v>
      </c>
      <c r="AU7" s="35">
        <v>0</v>
      </c>
      <c r="AV7" s="35">
        <v>2.9875187953900002</v>
      </c>
      <c r="AW7" s="35">
        <v>0</v>
      </c>
      <c r="AX7" s="35">
        <v>0</v>
      </c>
      <c r="AY7" s="35">
        <v>0</v>
      </c>
      <c r="AZ7" s="35">
        <v>7.7799976982599999</v>
      </c>
      <c r="BA7" s="35">
        <v>7.7799976982599999</v>
      </c>
      <c r="BB7" s="35">
        <v>0</v>
      </c>
      <c r="BC7" s="35">
        <v>2.03835962488</v>
      </c>
      <c r="BD7" s="35">
        <v>0</v>
      </c>
      <c r="BE7" s="35">
        <v>0</v>
      </c>
      <c r="BF7" s="35">
        <v>1.2696957707600001</v>
      </c>
      <c r="BG7" s="35">
        <v>0</v>
      </c>
      <c r="BH7" s="35">
        <v>0.76866346831099996</v>
      </c>
      <c r="BI7" s="35">
        <v>0</v>
      </c>
      <c r="BJ7" s="35">
        <v>0.16338014638699999</v>
      </c>
      <c r="BK7" s="35">
        <v>1.9216595305299999</v>
      </c>
      <c r="BL7" s="35">
        <v>0</v>
      </c>
      <c r="BM7" s="35">
        <v>0.669079601074</v>
      </c>
      <c r="BN7" s="35">
        <v>0</v>
      </c>
      <c r="BO7" s="35">
        <v>7.9186539424699998E-2</v>
      </c>
      <c r="BP7" s="35">
        <v>0</v>
      </c>
      <c r="BQ7" s="35">
        <v>0</v>
      </c>
      <c r="BR7" s="35">
        <v>6.2859886098200002E-3</v>
      </c>
      <c r="BS7" s="35">
        <v>0</v>
      </c>
      <c r="BT7" s="35">
        <v>0.32981951640500001</v>
      </c>
      <c r="BU7" s="35">
        <v>1.1157853183199999E-2</v>
      </c>
    </row>
    <row r="8" spans="1:73" x14ac:dyDescent="0.25">
      <c r="A8" s="34" t="s">
        <v>6</v>
      </c>
      <c r="B8" s="32">
        <v>121.86103743</v>
      </c>
      <c r="C8" s="32">
        <v>11.309044500000001</v>
      </c>
      <c r="D8" s="32">
        <v>276.33751000000001</v>
      </c>
      <c r="E8" s="32">
        <v>22.3114837299999</v>
      </c>
      <c r="F8" s="32">
        <v>19.318093579999999</v>
      </c>
      <c r="G8" s="32">
        <v>216.71316998799901</v>
      </c>
      <c r="H8" s="32">
        <v>16.688256555999899</v>
      </c>
      <c r="I8" s="32">
        <v>7.3710576999999999E-2</v>
      </c>
      <c r="J8" s="32">
        <v>2.3848090669999902E-2</v>
      </c>
      <c r="K8" s="32">
        <v>1.145360596</v>
      </c>
      <c r="L8" s="32">
        <v>0.53921164999999904</v>
      </c>
      <c r="M8" s="32"/>
      <c r="N8" s="32"/>
      <c r="P8" s="34" t="s">
        <v>6</v>
      </c>
      <c r="Q8" s="35">
        <v>7.7771567683100002E-3</v>
      </c>
      <c r="R8" s="35">
        <v>4.3471760029099998E-3</v>
      </c>
      <c r="S8" s="35">
        <v>0</v>
      </c>
      <c r="T8" s="35">
        <v>5.8105348927899999E-3</v>
      </c>
      <c r="U8" s="35">
        <v>0.63848845331100001</v>
      </c>
      <c r="V8" s="35">
        <v>3.3756570169199999E-3</v>
      </c>
      <c r="W8" s="35">
        <v>20.307081294</v>
      </c>
      <c r="X8" s="35">
        <v>0</v>
      </c>
      <c r="Y8" s="35">
        <v>121.861001722</v>
      </c>
      <c r="Z8" s="35">
        <v>8.5286704229900007E-2</v>
      </c>
      <c r="AA8" s="35">
        <v>6.1385093330299997E-3</v>
      </c>
      <c r="AB8" s="35">
        <v>0</v>
      </c>
      <c r="AC8" s="35">
        <v>9.2486326319199996</v>
      </c>
      <c r="AD8" s="35">
        <v>0</v>
      </c>
      <c r="AE8" s="35">
        <v>0.53921143347199996</v>
      </c>
      <c r="AF8" s="35">
        <v>0</v>
      </c>
      <c r="AG8" s="35">
        <v>2.2956082832599999E-3</v>
      </c>
      <c r="AH8" s="35">
        <v>0</v>
      </c>
      <c r="AI8" s="35">
        <v>1.67474728528E-3</v>
      </c>
      <c r="AJ8" s="35">
        <v>1.38231761695E-2</v>
      </c>
      <c r="AK8" s="35">
        <v>11.309038939600001</v>
      </c>
      <c r="AL8" s="35">
        <v>0</v>
      </c>
      <c r="AM8" s="35">
        <v>255.67956257399999</v>
      </c>
      <c r="AN8" s="35">
        <v>28.4088416152</v>
      </c>
      <c r="AO8" s="35">
        <v>284.08840418900002</v>
      </c>
      <c r="AP8" s="35">
        <v>0</v>
      </c>
      <c r="AQ8" s="35">
        <v>6.8318136160000001E-2</v>
      </c>
      <c r="AR8" s="35">
        <v>0</v>
      </c>
      <c r="AS8" s="35">
        <v>9.1013894424299995</v>
      </c>
      <c r="AT8" s="35">
        <v>3.2664435255699998E-3</v>
      </c>
      <c r="AU8" s="35">
        <v>2.1412862062899999E-2</v>
      </c>
      <c r="AV8" s="35">
        <v>5.4853576959500003</v>
      </c>
      <c r="AW8" s="35">
        <v>2.4146115709599999E-3</v>
      </c>
      <c r="AX8" s="35">
        <v>0</v>
      </c>
      <c r="AY8" s="35">
        <v>7.5340144490600007E-5</v>
      </c>
      <c r="AZ8" s="35">
        <v>22.3111538066</v>
      </c>
      <c r="BA8" s="35">
        <v>19.317764672900001</v>
      </c>
      <c r="BB8" s="35">
        <v>2.99338913365</v>
      </c>
      <c r="BC8" s="35">
        <v>6.6125079310199997</v>
      </c>
      <c r="BD8" s="35">
        <v>0</v>
      </c>
      <c r="BE8" s="35">
        <v>2.4901545923199998E-4</v>
      </c>
      <c r="BF8" s="35">
        <v>5.3943075200799999</v>
      </c>
      <c r="BG8" s="35">
        <v>0</v>
      </c>
      <c r="BH8" s="35">
        <v>1.1861145386700001</v>
      </c>
      <c r="BI8" s="35">
        <v>0</v>
      </c>
      <c r="BJ8" s="35">
        <v>0.23288194357299999</v>
      </c>
      <c r="BK8" s="35">
        <v>3.0666882917999998</v>
      </c>
      <c r="BL8" s="35">
        <v>3.3646437418299998E-4</v>
      </c>
      <c r="BM8" s="35">
        <v>3.92032881056</v>
      </c>
      <c r="BN8" s="35">
        <v>4.3316765253900002E-3</v>
      </c>
      <c r="BO8" s="35">
        <v>209.81348069399999</v>
      </c>
      <c r="BP8" s="35">
        <v>3.2361306829099998</v>
      </c>
      <c r="BQ8" s="35">
        <v>0</v>
      </c>
      <c r="BR8" s="35">
        <v>0.33119182383399998</v>
      </c>
      <c r="BS8" s="35">
        <v>0</v>
      </c>
      <c r="BT8" s="35">
        <v>1.6414450084700001</v>
      </c>
      <c r="BU8" s="35">
        <v>2.5956859617800002E-3</v>
      </c>
    </row>
    <row r="9" spans="1:73" x14ac:dyDescent="0.25">
      <c r="A9" s="34" t="s">
        <v>7</v>
      </c>
      <c r="B9" s="32">
        <v>44.60077836</v>
      </c>
      <c r="C9" s="32">
        <v>3.9766173999999999</v>
      </c>
      <c r="D9" s="32">
        <v>131.4</v>
      </c>
      <c r="E9" s="32">
        <v>3.9011102000000002</v>
      </c>
      <c r="F9" s="32">
        <v>3.6488166</v>
      </c>
      <c r="G9" s="32">
        <v>55.591263699999899</v>
      </c>
      <c r="H9" s="32">
        <v>6.3140646</v>
      </c>
      <c r="I9" s="32">
        <v>2.9505E-3</v>
      </c>
      <c r="J9" s="32">
        <v>8.8515000000000002E-4</v>
      </c>
      <c r="K9" s="32">
        <v>5.2371500000000001E-2</v>
      </c>
      <c r="L9" s="32">
        <v>0</v>
      </c>
      <c r="M9" s="32"/>
      <c r="N9" s="32"/>
      <c r="P9" s="34" t="s">
        <v>7</v>
      </c>
      <c r="Q9" s="35">
        <v>4.7207872536299999E-4</v>
      </c>
      <c r="R9" s="35">
        <v>0</v>
      </c>
      <c r="S9" s="35">
        <v>0</v>
      </c>
      <c r="T9" s="35">
        <v>0</v>
      </c>
      <c r="U9" s="35">
        <v>0.53126014846900005</v>
      </c>
      <c r="V9" s="35">
        <v>3.1718568584399998E-5</v>
      </c>
      <c r="W9" s="35">
        <v>7.8756101355299997</v>
      </c>
      <c r="X9" s="35">
        <v>0</v>
      </c>
      <c r="Y9" s="35">
        <v>44.600787138199998</v>
      </c>
      <c r="Z9" s="35">
        <v>7.5632087060499995E-2</v>
      </c>
      <c r="AA9" s="35">
        <v>6.2601539939499996E-3</v>
      </c>
      <c r="AB9" s="35">
        <v>0</v>
      </c>
      <c r="AC9" s="35">
        <v>1.4320739679100001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1.29104463303E-3</v>
      </c>
      <c r="AK9" s="35">
        <v>3.9766128655099999</v>
      </c>
      <c r="AL9" s="35">
        <v>0</v>
      </c>
      <c r="AM9" s="35">
        <v>119.04798565</v>
      </c>
      <c r="AN9" s="35">
        <v>13.227549700699999</v>
      </c>
      <c r="AO9" s="35">
        <v>132.275535351</v>
      </c>
      <c r="AP9" s="35">
        <v>0</v>
      </c>
      <c r="AQ9" s="35">
        <v>6.5551598229699998E-2</v>
      </c>
      <c r="AR9" s="35">
        <v>0</v>
      </c>
      <c r="AS9" s="35">
        <v>4.5109848333700002</v>
      </c>
      <c r="AT9" s="35">
        <v>7.1280261247700001E-4</v>
      </c>
      <c r="AU9" s="35">
        <v>4.8851352149799996E-3</v>
      </c>
      <c r="AV9" s="35">
        <v>0.92187564697400004</v>
      </c>
      <c r="AW9" s="35">
        <v>5.641806346E-4</v>
      </c>
      <c r="AX9" s="35">
        <v>0</v>
      </c>
      <c r="AY9" s="35">
        <v>2.79916930946E-5</v>
      </c>
      <c r="AZ9" s="35">
        <v>3.9010368423199999</v>
      </c>
      <c r="BA9" s="35">
        <v>3.6487436780800002</v>
      </c>
      <c r="BB9" s="35">
        <v>0.252293164239</v>
      </c>
      <c r="BC9" s="35">
        <v>1.33268527809</v>
      </c>
      <c r="BD9" s="35">
        <v>0</v>
      </c>
      <c r="BE9" s="35">
        <v>5.698024328E-5</v>
      </c>
      <c r="BF9" s="35">
        <v>1.1259890749999999</v>
      </c>
      <c r="BG9" s="35">
        <v>0</v>
      </c>
      <c r="BH9" s="35">
        <v>0.19911179009800001</v>
      </c>
      <c r="BI9" s="35">
        <v>0</v>
      </c>
      <c r="BJ9" s="35">
        <v>3.7788014021400002E-2</v>
      </c>
      <c r="BK9" s="35">
        <v>0.51631295127200005</v>
      </c>
      <c r="BL9" s="35">
        <v>3.4593814822799998E-4</v>
      </c>
      <c r="BM9" s="35">
        <v>0.84008178772800002</v>
      </c>
      <c r="BN9" s="35">
        <v>9.9088149778700008E-4</v>
      </c>
      <c r="BO9" s="35">
        <v>55.570478682999997</v>
      </c>
      <c r="BP9" s="35">
        <v>0</v>
      </c>
      <c r="BQ9" s="35">
        <v>0</v>
      </c>
      <c r="BR9" s="35">
        <v>0.27230947209299999</v>
      </c>
      <c r="BS9" s="35">
        <v>0</v>
      </c>
      <c r="BT9" s="35">
        <v>1.3646218157400001</v>
      </c>
      <c r="BU9" s="35">
        <v>0</v>
      </c>
    </row>
    <row r="10" spans="1:73" x14ac:dyDescent="0.25">
      <c r="A10" s="34" t="s">
        <v>8</v>
      </c>
      <c r="B10" s="32"/>
      <c r="C10" s="32"/>
      <c r="D10" s="32">
        <v>204.34199999999899</v>
      </c>
      <c r="E10" s="32"/>
      <c r="F10" s="32"/>
      <c r="G10" s="32">
        <v>723.10500000000002</v>
      </c>
      <c r="H10" s="32"/>
      <c r="I10" s="32"/>
      <c r="J10" s="32"/>
      <c r="K10" s="32"/>
      <c r="L10" s="32">
        <v>0.31053799999999898</v>
      </c>
      <c r="M10" s="32"/>
      <c r="N10" s="32"/>
      <c r="P10" s="34" t="s">
        <v>8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0.31053800896599998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183.90751050700001</v>
      </c>
      <c r="AN10" s="35">
        <v>20.4341755128</v>
      </c>
      <c r="AO10" s="35">
        <v>204.34168601900001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723.10516999499998</v>
      </c>
      <c r="BP10" s="35">
        <v>11.2081214452</v>
      </c>
      <c r="BQ10" s="35">
        <v>0</v>
      </c>
      <c r="BR10" s="35">
        <v>0</v>
      </c>
      <c r="BS10" s="35">
        <v>0</v>
      </c>
      <c r="BT10" s="35">
        <v>0</v>
      </c>
      <c r="BU10" s="35">
        <v>0</v>
      </c>
    </row>
    <row r="11" spans="1:73" x14ac:dyDescent="0.25">
      <c r="A11" s="34" t="s">
        <v>9</v>
      </c>
      <c r="B11" s="32">
        <v>235.336423</v>
      </c>
      <c r="C11" s="32">
        <v>35.689752899999903</v>
      </c>
      <c r="D11" s="32">
        <v>1253.47899799999</v>
      </c>
      <c r="E11" s="32">
        <v>95.542819750999897</v>
      </c>
      <c r="F11" s="32">
        <v>87.200541750999903</v>
      </c>
      <c r="G11" s="32">
        <v>1559.9827249999901</v>
      </c>
      <c r="H11" s="32">
        <v>32.607199999999999</v>
      </c>
      <c r="I11" s="32">
        <v>0.28678777649999998</v>
      </c>
      <c r="J11" s="32">
        <v>0.194491014553</v>
      </c>
      <c r="K11" s="32">
        <v>8.1661835799999896</v>
      </c>
      <c r="L11" s="32">
        <v>61.907365999999897</v>
      </c>
      <c r="M11" s="32"/>
      <c r="N11" s="32"/>
      <c r="P11" s="34" t="s">
        <v>9</v>
      </c>
      <c r="Q11" s="35">
        <v>5.8208158046999997E-2</v>
      </c>
      <c r="R11" s="35">
        <v>0</v>
      </c>
      <c r="S11" s="35">
        <v>0</v>
      </c>
      <c r="T11" s="35">
        <v>0</v>
      </c>
      <c r="U11" s="35">
        <v>0.20820741630100001</v>
      </c>
      <c r="V11" s="35">
        <v>1.88936484088E-2</v>
      </c>
      <c r="W11" s="35">
        <v>68.130280012900002</v>
      </c>
      <c r="X11" s="35">
        <v>0</v>
      </c>
      <c r="Y11" s="35">
        <v>235.336336824</v>
      </c>
      <c r="Z11" s="35">
        <v>8.4016227951500003E-2</v>
      </c>
      <c r="AA11" s="35">
        <v>0.60960217771000003</v>
      </c>
      <c r="AB11" s="35">
        <v>0</v>
      </c>
      <c r="AC11" s="35">
        <v>28.930225877200002</v>
      </c>
      <c r="AD11" s="35">
        <v>0</v>
      </c>
      <c r="AE11" s="35">
        <v>61.907340718299999</v>
      </c>
      <c r="AF11" s="35">
        <v>0</v>
      </c>
      <c r="AG11" s="35">
        <v>0</v>
      </c>
      <c r="AH11" s="35">
        <v>0</v>
      </c>
      <c r="AI11" s="35">
        <v>0</v>
      </c>
      <c r="AJ11" s="35">
        <v>6.2624468465900002E-2</v>
      </c>
      <c r="AK11" s="35">
        <v>35.689749082699997</v>
      </c>
      <c r="AL11" s="35">
        <v>0</v>
      </c>
      <c r="AM11" s="35">
        <v>1165.04252144</v>
      </c>
      <c r="AN11" s="35">
        <v>129.44916065300001</v>
      </c>
      <c r="AO11" s="35">
        <v>1294.49168209</v>
      </c>
      <c r="AP11" s="35">
        <v>0</v>
      </c>
      <c r="AQ11" s="35">
        <v>0.21137358203199999</v>
      </c>
      <c r="AR11" s="35">
        <v>0.50508078837299997</v>
      </c>
      <c r="AS11" s="35">
        <v>2.1346327399399998</v>
      </c>
      <c r="AT11" s="35">
        <v>0.294507560512</v>
      </c>
      <c r="AU11" s="35">
        <v>7.5296534179199997E-3</v>
      </c>
      <c r="AV11" s="35">
        <v>32.084254350899997</v>
      </c>
      <c r="AW11" s="35">
        <v>0.248279840758</v>
      </c>
      <c r="AX11" s="35">
        <v>0</v>
      </c>
      <c r="AY11" s="35">
        <v>3.9455411810799999E-2</v>
      </c>
      <c r="AZ11" s="35">
        <v>95.542816636400005</v>
      </c>
      <c r="BA11" s="35">
        <v>87.200541302399998</v>
      </c>
      <c r="BB11" s="35">
        <v>8.3422753340900009</v>
      </c>
      <c r="BC11" s="35">
        <v>26.809460596499999</v>
      </c>
      <c r="BD11" s="35">
        <v>0</v>
      </c>
      <c r="BE11" s="35">
        <v>2.4142756824199999E-3</v>
      </c>
      <c r="BF11" s="35">
        <v>17.270470885200002</v>
      </c>
      <c r="BG11" s="35">
        <v>0</v>
      </c>
      <c r="BH11" s="35">
        <v>7.6132454258599997</v>
      </c>
      <c r="BI11" s="35">
        <v>2.94080222887E-2</v>
      </c>
      <c r="BJ11" s="35">
        <v>1.56502304535</v>
      </c>
      <c r="BK11" s="35">
        <v>19.311674993</v>
      </c>
      <c r="BL11" s="35">
        <v>0.76227364649999996</v>
      </c>
      <c r="BM11" s="35">
        <v>7.4301283167000003</v>
      </c>
      <c r="BN11" s="35">
        <v>3.6797287046300003E-2</v>
      </c>
      <c r="BO11" s="35">
        <v>1677.22561797</v>
      </c>
      <c r="BP11" s="35">
        <v>34.740961579599997</v>
      </c>
      <c r="BQ11" s="35">
        <v>0</v>
      </c>
      <c r="BR11" s="35">
        <v>0.50931184219500003</v>
      </c>
      <c r="BS11" s="35">
        <v>0</v>
      </c>
      <c r="BT11" s="35">
        <v>1.1014567927600001</v>
      </c>
      <c r="BU11" s="35">
        <v>0.49836984121200001</v>
      </c>
    </row>
    <row r="12" spans="1:73" x14ac:dyDescent="0.25">
      <c r="A12" s="34" t="s">
        <v>10</v>
      </c>
      <c r="B12" s="32">
        <v>38.455800000000004</v>
      </c>
      <c r="C12" s="32">
        <v>1.1409655999999899</v>
      </c>
      <c r="D12" s="32">
        <v>828.98050000000001</v>
      </c>
      <c r="E12" s="32">
        <v>23.966895340000001</v>
      </c>
      <c r="F12" s="32">
        <v>19.077855339999999</v>
      </c>
      <c r="G12" s="32">
        <v>1279.6796999999899</v>
      </c>
      <c r="H12" s="32">
        <v>5.0476999999999901</v>
      </c>
      <c r="I12" s="32">
        <v>7.2882390999999894E-2</v>
      </c>
      <c r="J12" s="32">
        <v>5.775719285E-2</v>
      </c>
      <c r="K12" s="32">
        <v>1.007594308</v>
      </c>
      <c r="L12" s="32">
        <v>43.894265699999998</v>
      </c>
      <c r="M12" s="32"/>
      <c r="N12" s="32"/>
      <c r="P12" s="34" t="s">
        <v>10</v>
      </c>
      <c r="Q12" s="35">
        <v>1.8022890798900001E-2</v>
      </c>
      <c r="R12" s="35">
        <v>0</v>
      </c>
      <c r="S12" s="35">
        <v>0</v>
      </c>
      <c r="T12" s="35">
        <v>0</v>
      </c>
      <c r="U12" s="35">
        <v>7.4748156101300006E-2</v>
      </c>
      <c r="V12" s="35">
        <v>1.27762659453E-5</v>
      </c>
      <c r="W12" s="35">
        <v>7.2877941475699997</v>
      </c>
      <c r="X12" s="35">
        <v>0</v>
      </c>
      <c r="Y12" s="35">
        <v>38.455796759899997</v>
      </c>
      <c r="Z12" s="35">
        <v>4.9845051389299996E-3</v>
      </c>
      <c r="AA12" s="35">
        <v>0.34748036592800002</v>
      </c>
      <c r="AB12" s="35">
        <v>0</v>
      </c>
      <c r="AC12" s="35">
        <v>3.31494070364</v>
      </c>
      <c r="AD12" s="35">
        <v>0</v>
      </c>
      <c r="AE12" s="35">
        <v>43.894249348400002</v>
      </c>
      <c r="AF12" s="35">
        <v>0</v>
      </c>
      <c r="AG12" s="35">
        <v>0</v>
      </c>
      <c r="AH12" s="35">
        <v>0</v>
      </c>
      <c r="AI12" s="35">
        <v>0</v>
      </c>
      <c r="AJ12" s="35">
        <v>3.6327131999199999E-3</v>
      </c>
      <c r="AK12" s="35">
        <v>1.1409668418200001</v>
      </c>
      <c r="AL12" s="35">
        <v>0</v>
      </c>
      <c r="AM12" s="35">
        <v>745.87639488499997</v>
      </c>
      <c r="AN12" s="35">
        <v>82.875208830000005</v>
      </c>
      <c r="AO12" s="35">
        <v>828.75160371499999</v>
      </c>
      <c r="AP12" s="35">
        <v>0</v>
      </c>
      <c r="AQ12" s="35">
        <v>8.4114286043400002E-2</v>
      </c>
      <c r="AR12" s="35">
        <v>0.42207907053100002</v>
      </c>
      <c r="AS12" s="35">
        <v>1.1291165705899999</v>
      </c>
      <c r="AT12" s="35">
        <v>0.24484656535499999</v>
      </c>
      <c r="AU12" s="35">
        <v>1.24031991368E-2</v>
      </c>
      <c r="AV12" s="35">
        <v>3.9815375745899999</v>
      </c>
      <c r="AW12" s="35">
        <v>0.207230397885</v>
      </c>
      <c r="AX12" s="35">
        <v>0</v>
      </c>
      <c r="AY12" s="35">
        <v>3.2851155569900002E-2</v>
      </c>
      <c r="AZ12" s="35">
        <v>23.966915211</v>
      </c>
      <c r="BA12" s="35">
        <v>19.077875843400001</v>
      </c>
      <c r="BB12" s="35">
        <v>4.8890393675999997</v>
      </c>
      <c r="BC12" s="35">
        <v>9.6641408234299995</v>
      </c>
      <c r="BD12" s="35">
        <v>0</v>
      </c>
      <c r="BE12" s="35">
        <v>2.09810867353E-3</v>
      </c>
      <c r="BF12" s="35">
        <v>7.0161335917200001</v>
      </c>
      <c r="BG12" s="35">
        <v>0</v>
      </c>
      <c r="BH12" s="35">
        <v>1.0325378992300001</v>
      </c>
      <c r="BI12" s="35">
        <v>2.4575349383E-2</v>
      </c>
      <c r="BJ12" s="35">
        <v>0.20110406749500001</v>
      </c>
      <c r="BK12" s="35">
        <v>2.5844083526500001</v>
      </c>
      <c r="BL12" s="35">
        <v>0.63724946521400005</v>
      </c>
      <c r="BM12" s="35">
        <v>2.64668502522</v>
      </c>
      <c r="BN12" s="35">
        <v>3.213588631E-2</v>
      </c>
      <c r="BO12" s="35">
        <v>1281.22819011</v>
      </c>
      <c r="BP12" s="35">
        <v>28.005317469400001</v>
      </c>
      <c r="BQ12" s="35">
        <v>0</v>
      </c>
      <c r="BR12" s="35">
        <v>0.27473951923000001</v>
      </c>
      <c r="BS12" s="35">
        <v>0</v>
      </c>
      <c r="BT12" s="35">
        <v>0.51409057606700004</v>
      </c>
      <c r="BU12" s="35">
        <v>0.28701237776100003</v>
      </c>
    </row>
    <row r="13" spans="1:73" x14ac:dyDescent="0.25">
      <c r="A13" s="34" t="s">
        <v>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73" x14ac:dyDescent="0.25">
      <c r="A14" s="34" t="s">
        <v>13</v>
      </c>
      <c r="B14" s="32">
        <v>198.9503</v>
      </c>
      <c r="C14" s="32">
        <v>5.0700399999999997</v>
      </c>
      <c r="D14" s="32">
        <v>283.49</v>
      </c>
      <c r="E14" s="32">
        <v>29.972000000000001</v>
      </c>
      <c r="F14" s="32">
        <v>28.979054000000001</v>
      </c>
      <c r="G14" s="32">
        <v>5.2309999999999803</v>
      </c>
      <c r="H14" s="32">
        <v>14.196399999999899</v>
      </c>
      <c r="I14" s="32">
        <v>1.0958477885</v>
      </c>
      <c r="J14" s="32">
        <v>0.116709034520799</v>
      </c>
      <c r="K14" s="32">
        <v>9.0877948400000008</v>
      </c>
      <c r="L14" s="32"/>
      <c r="M14" s="32"/>
      <c r="N14" s="32"/>
      <c r="P14" s="34" t="s">
        <v>13</v>
      </c>
      <c r="Q14" s="35">
        <v>8.1211675334499994E-2</v>
      </c>
      <c r="R14" s="35">
        <v>0</v>
      </c>
      <c r="S14" s="35">
        <v>0</v>
      </c>
      <c r="T14" s="35">
        <v>0</v>
      </c>
      <c r="U14" s="35">
        <v>2.9533258031099998E-4</v>
      </c>
      <c r="V14" s="35">
        <v>1.48333280587E-3</v>
      </c>
      <c r="W14" s="35">
        <v>33.030162964799999</v>
      </c>
      <c r="X14" s="35">
        <v>0</v>
      </c>
      <c r="Y14" s="35">
        <v>198.95038380400001</v>
      </c>
      <c r="Z14" s="35">
        <v>1.2659156908500001E-3</v>
      </c>
      <c r="AA14" s="35">
        <v>1.0478029034900001E-4</v>
      </c>
      <c r="AB14" s="35">
        <v>0</v>
      </c>
      <c r="AC14" s="35">
        <v>14.133650767000001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1.8826216328099998E-2</v>
      </c>
      <c r="AK14" s="35">
        <v>5.0700368610000002</v>
      </c>
      <c r="AL14" s="35">
        <v>0</v>
      </c>
      <c r="AM14" s="35">
        <v>251.87812992799999</v>
      </c>
      <c r="AN14" s="35">
        <v>27.986443670700002</v>
      </c>
      <c r="AO14" s="35">
        <v>279.86457359799999</v>
      </c>
      <c r="AP14" s="35">
        <v>0</v>
      </c>
      <c r="AQ14" s="35">
        <v>1.0971874038899999E-3</v>
      </c>
      <c r="AR14" s="35">
        <v>0</v>
      </c>
      <c r="AS14" s="35">
        <v>8.9944639627000003E-4</v>
      </c>
      <c r="AT14" s="35">
        <v>1.8655908111399998E-5</v>
      </c>
      <c r="AU14" s="35">
        <v>6.5600401241200002E-6</v>
      </c>
      <c r="AV14" s="35">
        <v>11.140345549599999</v>
      </c>
      <c r="AW14" s="35">
        <v>8.3839349195600002E-6</v>
      </c>
      <c r="AX14" s="35">
        <v>0</v>
      </c>
      <c r="AY14" s="35">
        <v>1.2160518527100001E-6</v>
      </c>
      <c r="AZ14" s="35">
        <v>29.971993226999999</v>
      </c>
      <c r="BA14" s="35">
        <v>28.979047664700001</v>
      </c>
      <c r="BB14" s="35">
        <v>0.99294556228300002</v>
      </c>
      <c r="BC14" s="35">
        <v>7.5856971160600004</v>
      </c>
      <c r="BD14" s="35">
        <v>0</v>
      </c>
      <c r="BE14" s="35">
        <v>0</v>
      </c>
      <c r="BF14" s="35">
        <v>4.7242897079599997</v>
      </c>
      <c r="BG14" s="35">
        <v>0</v>
      </c>
      <c r="BH14" s="35">
        <v>2.8613736599599999</v>
      </c>
      <c r="BI14" s="35">
        <v>0</v>
      </c>
      <c r="BJ14" s="35">
        <v>0.60792426205600003</v>
      </c>
      <c r="BK14" s="35">
        <v>7.1555401968999996</v>
      </c>
      <c r="BL14" s="35">
        <v>0</v>
      </c>
      <c r="BM14" s="35">
        <v>2.4895405400200001</v>
      </c>
      <c r="BN14" s="35">
        <v>1.28005202908E-7</v>
      </c>
      <c r="BO14" s="35">
        <v>5.8901188322099998</v>
      </c>
      <c r="BP14" s="35">
        <v>7.3620044423100003E-6</v>
      </c>
      <c r="BQ14" s="35">
        <v>0</v>
      </c>
      <c r="BR14" s="35">
        <v>0</v>
      </c>
      <c r="BS14" s="35">
        <v>0</v>
      </c>
      <c r="BT14" s="35">
        <v>9.0957610410199996E-4</v>
      </c>
      <c r="BU14" s="35">
        <v>0</v>
      </c>
    </row>
    <row r="15" spans="1:73" x14ac:dyDescent="0.25">
      <c r="A15" s="34" t="s">
        <v>14</v>
      </c>
      <c r="B15" s="32">
        <v>96.980959999999996</v>
      </c>
      <c r="C15" s="32">
        <v>6.9913600999999899</v>
      </c>
      <c r="D15" s="32">
        <v>131.56440000000001</v>
      </c>
      <c r="E15" s="32">
        <v>11.51146275</v>
      </c>
      <c r="F15" s="32">
        <v>11.410606768999999</v>
      </c>
      <c r="G15" s="32">
        <v>2.12526929999999</v>
      </c>
      <c r="H15" s="32">
        <v>7.0876852999999898</v>
      </c>
      <c r="I15" s="32">
        <v>5.1259079999999999E-2</v>
      </c>
      <c r="J15" s="32">
        <v>1.3220000000000001E-2</v>
      </c>
      <c r="K15" s="32">
        <v>0.870864999999999</v>
      </c>
      <c r="L15" s="32">
        <v>1.9117627E-3</v>
      </c>
      <c r="M15" s="32"/>
      <c r="N15" s="32"/>
      <c r="P15" s="34" t="s">
        <v>14</v>
      </c>
      <c r="Q15" s="35">
        <v>4.8930005591899996E-3</v>
      </c>
      <c r="R15" s="35">
        <v>0</v>
      </c>
      <c r="S15" s="35">
        <v>0</v>
      </c>
      <c r="T15" s="35">
        <v>0</v>
      </c>
      <c r="U15" s="35">
        <v>2.1079054079000001E-2</v>
      </c>
      <c r="V15" s="35">
        <v>5.7446424808299999E-5</v>
      </c>
      <c r="W15" s="35">
        <v>15.9246607349</v>
      </c>
      <c r="X15" s="35">
        <v>0</v>
      </c>
      <c r="Y15" s="35">
        <v>96.980917410900005</v>
      </c>
      <c r="Z15" s="35">
        <v>9.0354385808700005E-2</v>
      </c>
      <c r="AA15" s="35">
        <v>7.4787270258900003E-3</v>
      </c>
      <c r="AB15" s="35">
        <v>0</v>
      </c>
      <c r="AC15" s="35">
        <v>6.8154048441199997</v>
      </c>
      <c r="AD15" s="35">
        <v>0</v>
      </c>
      <c r="AE15" s="35">
        <v>1.91175640885E-3</v>
      </c>
      <c r="AF15" s="35">
        <v>0</v>
      </c>
      <c r="AG15" s="35">
        <v>0</v>
      </c>
      <c r="AH15" s="35">
        <v>0</v>
      </c>
      <c r="AI15" s="35">
        <v>0</v>
      </c>
      <c r="AJ15" s="35">
        <v>1.1263417132200001E-3</v>
      </c>
      <c r="AK15" s="35">
        <v>6.9913452133799998</v>
      </c>
      <c r="AL15" s="35">
        <v>0</v>
      </c>
      <c r="AM15" s="35">
        <v>145.40777186099999</v>
      </c>
      <c r="AN15" s="35">
        <v>16.156438973099998</v>
      </c>
      <c r="AO15" s="35">
        <v>161.56421083399999</v>
      </c>
      <c r="AP15" s="35">
        <v>0</v>
      </c>
      <c r="AQ15" s="35">
        <v>7.8311995079300006E-2</v>
      </c>
      <c r="AR15" s="35">
        <v>0</v>
      </c>
      <c r="AS15" s="35">
        <v>8.16330615638E-2</v>
      </c>
      <c r="AT15" s="35">
        <v>7.1694742252100002E-5</v>
      </c>
      <c r="AU15" s="35">
        <v>1.9453018489099999E-5</v>
      </c>
      <c r="AV15" s="35">
        <v>4.3951621222800004</v>
      </c>
      <c r="AW15" s="35">
        <v>9.8543144440200003E-5</v>
      </c>
      <c r="AX15" s="35">
        <v>0</v>
      </c>
      <c r="AY15" s="35">
        <v>3.6353717680299997E-5</v>
      </c>
      <c r="AZ15" s="35">
        <v>11.511457783699999</v>
      </c>
      <c r="BA15" s="35">
        <v>11.410601868700001</v>
      </c>
      <c r="BB15" s="35">
        <v>0.10085591494600001</v>
      </c>
      <c r="BC15" s="35">
        <v>2.9855857392899998</v>
      </c>
      <c r="BD15" s="35">
        <v>0</v>
      </c>
      <c r="BE15" s="35">
        <v>0</v>
      </c>
      <c r="BF15" s="35">
        <v>1.86244694175</v>
      </c>
      <c r="BG15" s="35">
        <v>0</v>
      </c>
      <c r="BH15" s="35">
        <v>1.1222572246</v>
      </c>
      <c r="BI15" s="35">
        <v>0</v>
      </c>
      <c r="BJ15" s="35">
        <v>0.23601909984200001</v>
      </c>
      <c r="BK15" s="35">
        <v>2.8118887752799999</v>
      </c>
      <c r="BL15" s="35">
        <v>6.54959021589E-4</v>
      </c>
      <c r="BM15" s="35">
        <v>0.98194613205699999</v>
      </c>
      <c r="BN15" s="35">
        <v>3.79573123453E-7</v>
      </c>
      <c r="BO15" s="35">
        <v>1.7257175495599999</v>
      </c>
      <c r="BP15" s="35">
        <v>1.00705533932E-2</v>
      </c>
      <c r="BQ15" s="35">
        <v>0</v>
      </c>
      <c r="BR15" s="35">
        <v>0</v>
      </c>
      <c r="BS15" s="35">
        <v>0</v>
      </c>
      <c r="BT15" s="35">
        <v>6.54268991306E-2</v>
      </c>
      <c r="BU15" s="35">
        <v>0</v>
      </c>
    </row>
    <row r="16" spans="1:73" x14ac:dyDescent="0.25">
      <c r="A16" s="34" t="s">
        <v>15</v>
      </c>
      <c r="B16" s="32">
        <v>101.561499999999</v>
      </c>
      <c r="C16" s="32">
        <v>6.37568</v>
      </c>
      <c r="D16" s="32">
        <v>475.44</v>
      </c>
      <c r="E16" s="32">
        <v>42.503839999999897</v>
      </c>
      <c r="F16" s="32">
        <v>34.569781999999897</v>
      </c>
      <c r="G16" s="32">
        <v>346.91999999999899</v>
      </c>
      <c r="H16" s="32">
        <v>3.2770000000000001</v>
      </c>
      <c r="I16" s="32">
        <v>0.26687056799999898</v>
      </c>
      <c r="J16" s="32">
        <v>7.2531155E-2</v>
      </c>
      <c r="K16" s="32">
        <v>1.881</v>
      </c>
      <c r="L16" s="32">
        <v>6.0856195</v>
      </c>
      <c r="M16" s="32"/>
      <c r="N16" s="32"/>
      <c r="P16" s="34" t="s">
        <v>15</v>
      </c>
      <c r="Q16" s="35">
        <v>1.91998161101E-2</v>
      </c>
      <c r="R16" s="35">
        <v>0</v>
      </c>
      <c r="S16" s="35">
        <v>0</v>
      </c>
      <c r="T16" s="35">
        <v>0</v>
      </c>
      <c r="U16" s="35">
        <v>4.6955725151499997E-2</v>
      </c>
      <c r="V16" s="35">
        <v>9.0415395733799999E-4</v>
      </c>
      <c r="W16" s="35">
        <v>6.3163137335800004</v>
      </c>
      <c r="X16" s="35">
        <v>0</v>
      </c>
      <c r="Y16" s="35">
        <v>101.561464324</v>
      </c>
      <c r="Z16" s="35">
        <v>0</v>
      </c>
      <c r="AA16" s="35">
        <v>9.2406266323599995E-2</v>
      </c>
      <c r="AB16" s="35">
        <v>0</v>
      </c>
      <c r="AC16" s="35">
        <v>2.59379466075</v>
      </c>
      <c r="AD16" s="35">
        <v>0</v>
      </c>
      <c r="AE16" s="35">
        <v>6.0856148574000004</v>
      </c>
      <c r="AF16" s="35">
        <v>0</v>
      </c>
      <c r="AG16" s="35">
        <v>0</v>
      </c>
      <c r="AH16" s="35">
        <v>0</v>
      </c>
      <c r="AI16" s="35">
        <v>0</v>
      </c>
      <c r="AJ16" s="35">
        <v>4.0516172508599999E-3</v>
      </c>
      <c r="AK16" s="35">
        <v>6.3756667934899998</v>
      </c>
      <c r="AL16" s="35">
        <v>0</v>
      </c>
      <c r="AM16" s="35">
        <v>429.91408580699999</v>
      </c>
      <c r="AN16" s="35">
        <v>47.768213364499999</v>
      </c>
      <c r="AO16" s="35">
        <v>477.68229917100001</v>
      </c>
      <c r="AP16" s="35">
        <v>0</v>
      </c>
      <c r="AQ16" s="35">
        <v>2.1245269531200001E-2</v>
      </c>
      <c r="AR16" s="35">
        <v>0.39593896687000002</v>
      </c>
      <c r="AS16" s="35">
        <v>0.46340046032100002</v>
      </c>
      <c r="AT16" s="35">
        <v>0.22885545411700001</v>
      </c>
      <c r="AU16" s="35">
        <v>4.1880196059700002E-3</v>
      </c>
      <c r="AV16" s="35">
        <v>11.0428838606</v>
      </c>
      <c r="AW16" s="35">
        <v>0.193679547052</v>
      </c>
      <c r="AX16" s="35">
        <v>0</v>
      </c>
      <c r="AY16" s="35">
        <v>3.08060259361E-2</v>
      </c>
      <c r="AZ16" s="35">
        <v>42.503947847399999</v>
      </c>
      <c r="BA16" s="35">
        <v>34.569892550799999</v>
      </c>
      <c r="BB16" s="35">
        <v>7.9340552966600004</v>
      </c>
      <c r="BC16" s="35">
        <v>12.7631842301</v>
      </c>
      <c r="BD16" s="35">
        <v>0</v>
      </c>
      <c r="BE16" s="35">
        <v>1.8802144544899999E-3</v>
      </c>
      <c r="BF16" s="35">
        <v>8.4185380702400003</v>
      </c>
      <c r="BG16" s="35">
        <v>0</v>
      </c>
      <c r="BH16" s="35">
        <v>2.8400743362399998</v>
      </c>
      <c r="BI16" s="35">
        <v>2.3053364115399998E-2</v>
      </c>
      <c r="BJ16" s="35">
        <v>0.58888578608599995</v>
      </c>
      <c r="BK16" s="35">
        <v>7.10445829865</v>
      </c>
      <c r="BL16" s="35">
        <v>0.59755561930599999</v>
      </c>
      <c r="BM16" s="35">
        <v>3.0704803752999998</v>
      </c>
      <c r="BN16" s="35">
        <v>2.8618026161699998E-2</v>
      </c>
      <c r="BO16" s="35">
        <v>346.80424492399999</v>
      </c>
      <c r="BP16" s="35">
        <v>8.1718254678999998</v>
      </c>
      <c r="BQ16" s="35">
        <v>0</v>
      </c>
      <c r="BR16" s="35">
        <v>8.7657021600300006E-2</v>
      </c>
      <c r="BS16" s="35">
        <v>0</v>
      </c>
      <c r="BT16" s="35">
        <v>0.205634137253</v>
      </c>
      <c r="BU16" s="35">
        <v>7.6417182260200001E-2</v>
      </c>
    </row>
    <row r="17" spans="1:73" x14ac:dyDescent="0.25">
      <c r="A17" s="34" t="s">
        <v>16</v>
      </c>
      <c r="B17" s="32">
        <v>190.06453999999999</v>
      </c>
      <c r="C17" s="32">
        <v>5.5209320000000002</v>
      </c>
      <c r="D17" s="32">
        <v>561.85900000000004</v>
      </c>
      <c r="E17" s="32">
        <v>20.418130000000001</v>
      </c>
      <c r="F17" s="32">
        <v>20.418130000000001</v>
      </c>
      <c r="G17" s="32">
        <v>1.778</v>
      </c>
      <c r="H17" s="32">
        <v>11.813717</v>
      </c>
      <c r="I17" s="32">
        <v>3.7163439999999999E-2</v>
      </c>
      <c r="J17" s="32">
        <v>1.5403145E-2</v>
      </c>
      <c r="K17" s="32">
        <v>0.91255189999999897</v>
      </c>
      <c r="L17" s="32">
        <v>0</v>
      </c>
      <c r="M17" s="32">
        <v>1.33</v>
      </c>
      <c r="N17" s="32"/>
      <c r="P17" s="34" t="s">
        <v>16</v>
      </c>
      <c r="Q17" s="35">
        <v>7.0845355877900001E-3</v>
      </c>
      <c r="R17" s="35">
        <v>0</v>
      </c>
      <c r="S17" s="35">
        <v>0</v>
      </c>
      <c r="T17" s="35">
        <v>0</v>
      </c>
      <c r="U17" s="35">
        <v>0.86264458372999997</v>
      </c>
      <c r="V17" s="35">
        <v>0</v>
      </c>
      <c r="W17" s="35">
        <v>17.454745442</v>
      </c>
      <c r="X17" s="35">
        <v>1.3300012704599999</v>
      </c>
      <c r="Y17" s="35">
        <v>190.064372991</v>
      </c>
      <c r="Z17" s="35">
        <v>0</v>
      </c>
      <c r="AA17" s="35">
        <v>0</v>
      </c>
      <c r="AB17" s="35">
        <v>0</v>
      </c>
      <c r="AC17" s="35">
        <v>4.0329236702099998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2.4779733711599999E-3</v>
      </c>
      <c r="AK17" s="35">
        <v>5.5209266621499999</v>
      </c>
      <c r="AL17" s="35">
        <v>0</v>
      </c>
      <c r="AM17" s="35">
        <v>503.25247729099999</v>
      </c>
      <c r="AN17" s="35">
        <v>55.916884265299998</v>
      </c>
      <c r="AO17" s="35">
        <v>559.16936155600001</v>
      </c>
      <c r="AP17" s="35">
        <v>0</v>
      </c>
      <c r="AQ17" s="35">
        <v>0</v>
      </c>
      <c r="AR17" s="35">
        <v>0</v>
      </c>
      <c r="AS17" s="35">
        <v>7.23552809218</v>
      </c>
      <c r="AT17" s="35">
        <v>0</v>
      </c>
      <c r="AU17" s="35">
        <v>0</v>
      </c>
      <c r="AV17" s="35">
        <v>7.8405563898199997</v>
      </c>
      <c r="AW17" s="35">
        <v>0</v>
      </c>
      <c r="AX17" s="35">
        <v>0</v>
      </c>
      <c r="AY17" s="35">
        <v>0</v>
      </c>
      <c r="AZ17" s="35">
        <v>20.418117433700001</v>
      </c>
      <c r="BA17" s="35">
        <v>20.418117433700001</v>
      </c>
      <c r="BB17" s="35">
        <v>0</v>
      </c>
      <c r="BC17" s="35">
        <v>5.3495470917599999</v>
      </c>
      <c r="BD17" s="35">
        <v>0</v>
      </c>
      <c r="BE17" s="35">
        <v>0</v>
      </c>
      <c r="BF17" s="35">
        <v>3.3322374690999998</v>
      </c>
      <c r="BG17" s="35">
        <v>0</v>
      </c>
      <c r="BH17" s="35">
        <v>2.0173101839399998</v>
      </c>
      <c r="BI17" s="35">
        <v>0</v>
      </c>
      <c r="BJ17" s="35">
        <v>0.42878048870500002</v>
      </c>
      <c r="BK17" s="35">
        <v>5.0432754904000001</v>
      </c>
      <c r="BL17" s="35">
        <v>0</v>
      </c>
      <c r="BM17" s="35">
        <v>1.7559579729999999</v>
      </c>
      <c r="BN17" s="35">
        <v>0</v>
      </c>
      <c r="BO17" s="35">
        <v>1.7211957654500001</v>
      </c>
      <c r="BP17" s="35">
        <v>0</v>
      </c>
      <c r="BQ17" s="35">
        <v>0</v>
      </c>
      <c r="BR17" s="35">
        <v>0.45735831157500001</v>
      </c>
      <c r="BS17" s="35">
        <v>0</v>
      </c>
      <c r="BT17" s="35">
        <v>2.2005346425000001</v>
      </c>
      <c r="BU17" s="35">
        <v>0</v>
      </c>
    </row>
    <row r="18" spans="1:73" x14ac:dyDescent="0.25">
      <c r="A18" s="34" t="s">
        <v>17</v>
      </c>
      <c r="B18" s="32">
        <v>111.78602249999901</v>
      </c>
      <c r="C18" s="32">
        <v>8.1291159999999891</v>
      </c>
      <c r="D18" s="32">
        <v>238.89274499999999</v>
      </c>
      <c r="E18" s="32">
        <v>47.8604431113</v>
      </c>
      <c r="F18" s="32">
        <v>23.505311061299999</v>
      </c>
      <c r="G18" s="32">
        <v>209.231227179999</v>
      </c>
      <c r="H18" s="32">
        <v>27.051146999999901</v>
      </c>
      <c r="I18" s="32">
        <v>7.7267779999999897E-2</v>
      </c>
      <c r="J18" s="32">
        <v>3.1502790000000003E-2</v>
      </c>
      <c r="K18" s="32">
        <v>0.69368063499999899</v>
      </c>
      <c r="L18" s="32">
        <v>8.8438999999999908</v>
      </c>
      <c r="M18" s="32"/>
      <c r="N18" s="32"/>
      <c r="P18" s="34" t="s">
        <v>17</v>
      </c>
      <c r="Q18" s="35">
        <v>1.47818971281E-2</v>
      </c>
      <c r="R18" s="35">
        <v>0</v>
      </c>
      <c r="S18" s="35">
        <v>0</v>
      </c>
      <c r="T18" s="35">
        <v>0</v>
      </c>
      <c r="U18" s="35">
        <v>6.3926009653300003E-2</v>
      </c>
      <c r="V18" s="35">
        <v>1.32700084422E-3</v>
      </c>
      <c r="W18" s="35">
        <v>60.964377154700003</v>
      </c>
      <c r="X18" s="35">
        <v>0</v>
      </c>
      <c r="Y18" s="35">
        <v>111.78594766400001</v>
      </c>
      <c r="Z18" s="35">
        <v>0.19907894370599999</v>
      </c>
      <c r="AA18" s="35">
        <v>9.8934676232400001E-2</v>
      </c>
      <c r="AB18" s="35">
        <v>0</v>
      </c>
      <c r="AC18" s="35">
        <v>26.057966817600001</v>
      </c>
      <c r="AD18" s="35">
        <v>0</v>
      </c>
      <c r="AE18" s="35">
        <v>8.8438998239599993</v>
      </c>
      <c r="AF18" s="35">
        <v>0</v>
      </c>
      <c r="AG18" s="35">
        <v>0</v>
      </c>
      <c r="AH18" s="35">
        <v>0</v>
      </c>
      <c r="AI18" s="35">
        <v>0</v>
      </c>
      <c r="AJ18" s="35">
        <v>4.7582661521599996E-3</v>
      </c>
      <c r="AK18" s="35">
        <v>8.1291191486900001</v>
      </c>
      <c r="AL18" s="35">
        <v>0</v>
      </c>
      <c r="AM18" s="35">
        <v>216.25720149700001</v>
      </c>
      <c r="AN18" s="35">
        <v>24.0285826826</v>
      </c>
      <c r="AO18" s="35">
        <v>240.28578418000001</v>
      </c>
      <c r="AP18" s="35">
        <v>0</v>
      </c>
      <c r="AQ18" s="35">
        <v>0.19150266971400001</v>
      </c>
      <c r="AR18" s="35">
        <v>6.2973631618699996E-2</v>
      </c>
      <c r="AS18" s="35">
        <v>0.350148055776</v>
      </c>
      <c r="AT18" s="35">
        <v>3.65936100497E-2</v>
      </c>
      <c r="AU18" s="35">
        <v>7.3443993967499995E-4</v>
      </c>
      <c r="AV18" s="35">
        <v>8.8001251717100004</v>
      </c>
      <c r="AW18" s="35">
        <v>3.0892209907899999E-2</v>
      </c>
      <c r="AX18" s="35">
        <v>0</v>
      </c>
      <c r="AY18" s="35">
        <v>4.9123798506099997E-3</v>
      </c>
      <c r="AZ18" s="35">
        <v>47.860433216600001</v>
      </c>
      <c r="BA18" s="35">
        <v>23.5053111398</v>
      </c>
      <c r="BB18" s="35">
        <v>24.355122076800001</v>
      </c>
      <c r="BC18" s="35">
        <v>6.6768353129799998</v>
      </c>
      <c r="BD18" s="35">
        <v>0</v>
      </c>
      <c r="BE18" s="35">
        <v>2.99047713531E-4</v>
      </c>
      <c r="BF18" s="35">
        <v>4.22466609627</v>
      </c>
      <c r="BG18" s="35">
        <v>0</v>
      </c>
      <c r="BH18" s="35">
        <v>2.2125028134</v>
      </c>
      <c r="BI18" s="35">
        <v>3.6665927016000001E-3</v>
      </c>
      <c r="BJ18" s="35">
        <v>0.465188329171</v>
      </c>
      <c r="BK18" s="35">
        <v>5.55388720948</v>
      </c>
      <c r="BL18" s="35">
        <v>9.5041123916299999E-2</v>
      </c>
      <c r="BM18" s="35">
        <v>2.00927511643</v>
      </c>
      <c r="BN18" s="35">
        <v>4.5529944981700004E-3</v>
      </c>
      <c r="BO18" s="35">
        <v>209.10449559099999</v>
      </c>
      <c r="BP18" s="35">
        <v>4.5591173729700003</v>
      </c>
      <c r="BQ18" s="35">
        <v>0</v>
      </c>
      <c r="BR18" s="35">
        <v>6.5272928608800004E-2</v>
      </c>
      <c r="BS18" s="35">
        <v>0</v>
      </c>
      <c r="BT18" s="35">
        <v>0.26424691942400003</v>
      </c>
      <c r="BU18" s="35">
        <v>6.8188617426400006E-2</v>
      </c>
    </row>
    <row r="19" spans="1:73" x14ac:dyDescent="0.25">
      <c r="A19" s="34" t="s">
        <v>18</v>
      </c>
      <c r="B19" s="32">
        <v>362.38259799999901</v>
      </c>
      <c r="C19" s="32">
        <v>19.363936039999899</v>
      </c>
      <c r="D19" s="32">
        <v>563.78</v>
      </c>
      <c r="E19" s="32">
        <v>79.427477999999994</v>
      </c>
      <c r="F19" s="32">
        <v>79.427477999999994</v>
      </c>
      <c r="G19" s="32">
        <v>3.4155000000000002</v>
      </c>
      <c r="H19" s="32">
        <v>30.613059999999901</v>
      </c>
      <c r="I19" s="32">
        <v>0.12860205955999901</v>
      </c>
      <c r="J19" s="32">
        <v>3.9535337679999998E-2</v>
      </c>
      <c r="K19" s="32">
        <v>2.2756829899999902</v>
      </c>
      <c r="L19" s="32"/>
      <c r="M19" s="32"/>
      <c r="N19" s="32"/>
      <c r="P19" s="34" t="s">
        <v>18</v>
      </c>
      <c r="Q19" s="35">
        <v>1.9674111020599998E-2</v>
      </c>
      <c r="R19" s="35">
        <v>0</v>
      </c>
      <c r="S19" s="35">
        <v>0</v>
      </c>
      <c r="T19" s="35">
        <v>0</v>
      </c>
      <c r="U19" s="35">
        <v>0.62065022660900004</v>
      </c>
      <c r="V19" s="35">
        <v>1.2604092777E-3</v>
      </c>
      <c r="W19" s="35">
        <v>64.019449202000004</v>
      </c>
      <c r="X19" s="35">
        <v>0</v>
      </c>
      <c r="Y19" s="35">
        <v>362.38238354100002</v>
      </c>
      <c r="Z19" s="35">
        <v>0</v>
      </c>
      <c r="AA19" s="35">
        <v>0</v>
      </c>
      <c r="AB19" s="35">
        <v>0</v>
      </c>
      <c r="AC19" s="35">
        <v>24.922190343499999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4.7653909098799999E-3</v>
      </c>
      <c r="AK19" s="35">
        <v>19.363935059199999</v>
      </c>
      <c r="AL19" s="35">
        <v>0</v>
      </c>
      <c r="AM19" s="35">
        <v>520.77545190900003</v>
      </c>
      <c r="AN19" s="35">
        <v>57.863934667599999</v>
      </c>
      <c r="AO19" s="35">
        <v>578.63938657599999</v>
      </c>
      <c r="AP19" s="35">
        <v>0</v>
      </c>
      <c r="AQ19" s="35">
        <v>0</v>
      </c>
      <c r="AR19" s="35">
        <v>0</v>
      </c>
      <c r="AS19" s="35">
        <v>5.2057839692799996</v>
      </c>
      <c r="AT19" s="35">
        <v>0</v>
      </c>
      <c r="AU19" s="35">
        <v>0</v>
      </c>
      <c r="AV19" s="35">
        <v>30.500136911199998</v>
      </c>
      <c r="AW19" s="35">
        <v>0</v>
      </c>
      <c r="AX19" s="35">
        <v>0</v>
      </c>
      <c r="AY19" s="35">
        <v>0</v>
      </c>
      <c r="AZ19" s="35">
        <v>79.4274431738</v>
      </c>
      <c r="BA19" s="35">
        <v>79.4274431738</v>
      </c>
      <c r="BB19" s="35">
        <v>0</v>
      </c>
      <c r="BC19" s="35">
        <v>20.809990620000001</v>
      </c>
      <c r="BD19" s="35">
        <v>0</v>
      </c>
      <c r="BE19" s="35">
        <v>0</v>
      </c>
      <c r="BF19" s="35">
        <v>12.9625585383</v>
      </c>
      <c r="BG19" s="35">
        <v>0</v>
      </c>
      <c r="BH19" s="35">
        <v>7.8474312709799996</v>
      </c>
      <c r="BI19" s="35">
        <v>0</v>
      </c>
      <c r="BJ19" s="35">
        <v>1.66797636078</v>
      </c>
      <c r="BK19" s="35">
        <v>19.6185783508</v>
      </c>
      <c r="BL19" s="35">
        <v>0</v>
      </c>
      <c r="BM19" s="35">
        <v>6.8307609309600004</v>
      </c>
      <c r="BN19" s="35">
        <v>0</v>
      </c>
      <c r="BO19" s="35">
        <v>3.2789673186599999</v>
      </c>
      <c r="BP19" s="35">
        <v>0</v>
      </c>
      <c r="BQ19" s="35">
        <v>0</v>
      </c>
      <c r="BR19" s="35">
        <v>0.32905670481600002</v>
      </c>
      <c r="BS19" s="35">
        <v>0</v>
      </c>
      <c r="BT19" s="35">
        <v>1.58322765336</v>
      </c>
      <c r="BU19" s="35">
        <v>0</v>
      </c>
    </row>
    <row r="20" spans="1:73" x14ac:dyDescent="0.25">
      <c r="A20" s="34" t="s">
        <v>19</v>
      </c>
      <c r="B20" s="32">
        <v>24.195305000000001</v>
      </c>
      <c r="C20" s="32">
        <v>3.8712360000000001</v>
      </c>
      <c r="D20" s="32">
        <v>85.83</v>
      </c>
      <c r="E20" s="32">
        <v>5.2620446999999997</v>
      </c>
      <c r="F20" s="32">
        <v>2.7894429000000001</v>
      </c>
      <c r="G20" s="32">
        <v>452.29999999999899</v>
      </c>
      <c r="H20" s="32">
        <v>3.28900399999999</v>
      </c>
      <c r="I20" s="32">
        <v>0.23223664999999999</v>
      </c>
      <c r="J20" s="32">
        <v>9.1394110000000001E-3</v>
      </c>
      <c r="K20" s="32">
        <v>0.15981456999999899</v>
      </c>
      <c r="L20" s="32">
        <v>0.45519884999999899</v>
      </c>
      <c r="M20" s="32"/>
      <c r="N20" s="32"/>
      <c r="P20" s="34" t="s">
        <v>19</v>
      </c>
      <c r="Q20" s="35">
        <v>7.2713705388600003E-2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0.58926372583300002</v>
      </c>
      <c r="X20" s="35">
        <v>0</v>
      </c>
      <c r="Y20" s="35">
        <v>24.195291727299999</v>
      </c>
      <c r="Z20" s="35">
        <v>0</v>
      </c>
      <c r="AA20" s="35">
        <v>0</v>
      </c>
      <c r="AB20" s="35">
        <v>0</v>
      </c>
      <c r="AC20" s="35">
        <v>2.2525312763900001</v>
      </c>
      <c r="AD20" s="35">
        <v>0</v>
      </c>
      <c r="AE20" s="35">
        <v>0.45519844134600002</v>
      </c>
      <c r="AF20" s="35">
        <v>0</v>
      </c>
      <c r="AG20" s="35">
        <v>0</v>
      </c>
      <c r="AH20" s="35">
        <v>0</v>
      </c>
      <c r="AI20" s="35">
        <v>0</v>
      </c>
      <c r="AJ20" s="35">
        <v>4.5888662179399999E-3</v>
      </c>
      <c r="AK20" s="35">
        <v>3.87123172098</v>
      </c>
      <c r="AL20" s="35">
        <v>0</v>
      </c>
      <c r="AM20" s="35">
        <v>95.792629302700007</v>
      </c>
      <c r="AN20" s="35">
        <v>10.6436218886</v>
      </c>
      <c r="AO20" s="35">
        <v>106.436251191</v>
      </c>
      <c r="AP20" s="35">
        <v>0</v>
      </c>
      <c r="AQ20" s="35">
        <v>0</v>
      </c>
      <c r="AR20" s="35">
        <v>0</v>
      </c>
      <c r="AS20" s="35">
        <v>2.5108720101699999</v>
      </c>
      <c r="AT20" s="35">
        <v>9.7322337230000002E-4</v>
      </c>
      <c r="AU20" s="35">
        <v>8.6393061944399999E-3</v>
      </c>
      <c r="AV20" s="35">
        <v>3.0901852543899998E-2</v>
      </c>
      <c r="AW20" s="35">
        <v>8.38139682645E-4</v>
      </c>
      <c r="AX20" s="35">
        <v>0</v>
      </c>
      <c r="AY20" s="35">
        <v>1.3366501672800001E-5</v>
      </c>
      <c r="AZ20" s="35">
        <v>5.2619272854999997</v>
      </c>
      <c r="BA20" s="35">
        <v>2.7893262961800001</v>
      </c>
      <c r="BB20" s="35">
        <v>2.4726009893200001</v>
      </c>
      <c r="BC20" s="35">
        <v>1.50351024598</v>
      </c>
      <c r="BD20" s="35">
        <v>0</v>
      </c>
      <c r="BE20" s="35">
        <v>1.01973211748E-4</v>
      </c>
      <c r="BF20" s="35">
        <v>1.47653926454</v>
      </c>
      <c r="BG20" s="35">
        <v>0</v>
      </c>
      <c r="BH20" s="35">
        <v>1.43656657573E-2</v>
      </c>
      <c r="BI20" s="35">
        <v>0</v>
      </c>
      <c r="BJ20" s="35">
        <v>0</v>
      </c>
      <c r="BK20" s="35">
        <v>3.59142202528E-2</v>
      </c>
      <c r="BL20" s="35">
        <v>2.67326573191E-4</v>
      </c>
      <c r="BM20" s="35">
        <v>1.2189999774</v>
      </c>
      <c r="BN20" s="35">
        <v>1.77128867982E-3</v>
      </c>
      <c r="BO20" s="35">
        <v>452.39401249700001</v>
      </c>
      <c r="BP20" s="35">
        <v>7.0121139086299999</v>
      </c>
      <c r="BQ20" s="35">
        <v>0</v>
      </c>
      <c r="BR20" s="35">
        <v>0</v>
      </c>
      <c r="BS20" s="35">
        <v>0</v>
      </c>
      <c r="BT20" s="35">
        <v>2.15470408436E-4</v>
      </c>
      <c r="BU20" s="35">
        <v>0</v>
      </c>
    </row>
    <row r="21" spans="1:73" x14ac:dyDescent="0.25">
      <c r="A21" s="34" t="s">
        <v>20</v>
      </c>
      <c r="B21" s="32">
        <v>45.447400000000002</v>
      </c>
      <c r="C21" s="32">
        <v>13.5340199999999</v>
      </c>
      <c r="D21" s="32">
        <v>399.3974</v>
      </c>
      <c r="E21" s="32">
        <v>32.827640000000002</v>
      </c>
      <c r="F21" s="32">
        <v>28.130789999999902</v>
      </c>
      <c r="G21" s="32">
        <v>446.26780000000002</v>
      </c>
      <c r="H21" s="32">
        <v>3.4847950000000001</v>
      </c>
      <c r="I21" s="32">
        <v>2.4295364999999899E-2</v>
      </c>
      <c r="J21" s="32">
        <v>2.2511209500000001E-2</v>
      </c>
      <c r="K21" s="32">
        <v>0.19137034999999999</v>
      </c>
      <c r="L21" s="32">
        <v>5.8613384999999898</v>
      </c>
      <c r="M21" s="32"/>
      <c r="N21" s="32"/>
      <c r="P21" s="34" t="s">
        <v>20</v>
      </c>
      <c r="Q21" s="35">
        <v>3.9345642258700004E-3</v>
      </c>
      <c r="R21" s="35">
        <v>0</v>
      </c>
      <c r="S21" s="35">
        <v>0</v>
      </c>
      <c r="T21" s="35">
        <v>0</v>
      </c>
      <c r="U21" s="35">
        <v>0.153466826202</v>
      </c>
      <c r="V21" s="35">
        <v>3.52110129059E-3</v>
      </c>
      <c r="W21" s="35">
        <v>2.2768661298200001</v>
      </c>
      <c r="X21" s="35">
        <v>0</v>
      </c>
      <c r="Y21" s="35">
        <v>45.447397633000001</v>
      </c>
      <c r="Z21" s="35">
        <v>0</v>
      </c>
      <c r="AA21" s="35">
        <v>4.3578397008299997E-2</v>
      </c>
      <c r="AB21" s="35">
        <v>0</v>
      </c>
      <c r="AC21" s="35">
        <v>1.40389817067</v>
      </c>
      <c r="AD21" s="35">
        <v>0</v>
      </c>
      <c r="AE21" s="35">
        <v>5.86133328814</v>
      </c>
      <c r="AF21" s="35">
        <v>0</v>
      </c>
      <c r="AG21" s="35">
        <v>0</v>
      </c>
      <c r="AH21" s="35">
        <v>0</v>
      </c>
      <c r="AI21" s="35">
        <v>0</v>
      </c>
      <c r="AJ21" s="35">
        <v>8.8814002446799996E-3</v>
      </c>
      <c r="AK21" s="35">
        <v>13.534018103099999</v>
      </c>
      <c r="AL21" s="35">
        <v>0</v>
      </c>
      <c r="AM21" s="35">
        <v>383.82711969500002</v>
      </c>
      <c r="AN21" s="35">
        <v>42.647443489300002</v>
      </c>
      <c r="AO21" s="35">
        <v>426.47456318500002</v>
      </c>
      <c r="AP21" s="35">
        <v>0</v>
      </c>
      <c r="AQ21" s="35">
        <v>1.00191969885E-2</v>
      </c>
      <c r="AR21" s="35">
        <v>0.57912563589599997</v>
      </c>
      <c r="AS21" s="35">
        <v>2.5760393161600001</v>
      </c>
      <c r="AT21" s="35">
        <v>0.33803004355999999</v>
      </c>
      <c r="AU21" s="35">
        <v>2.76962713228E-2</v>
      </c>
      <c r="AV21" s="35">
        <v>3.57636445813</v>
      </c>
      <c r="AW21" s="35">
        <v>0.28952244136999999</v>
      </c>
      <c r="AX21" s="35">
        <v>0</v>
      </c>
      <c r="AY21" s="35">
        <v>4.6941016398000003E-2</v>
      </c>
      <c r="AZ21" s="35">
        <v>32.827525226900001</v>
      </c>
      <c r="BA21" s="35">
        <v>28.1306763065</v>
      </c>
      <c r="BB21" s="35">
        <v>4.6968489203399999</v>
      </c>
      <c r="BC21" s="35">
        <v>15.6644248304</v>
      </c>
      <c r="BD21" s="35">
        <v>0</v>
      </c>
      <c r="BE21" s="35">
        <v>3.0050041722500002E-3</v>
      </c>
      <c r="BF21" s="35">
        <v>12.091651409800001</v>
      </c>
      <c r="BG21" s="35">
        <v>0</v>
      </c>
      <c r="BH21" s="35">
        <v>1.2966898704600001</v>
      </c>
      <c r="BI21" s="35">
        <v>3.3719260128900003E-2</v>
      </c>
      <c r="BJ21" s="35">
        <v>0.14884893969900001</v>
      </c>
      <c r="BK21" s="35">
        <v>3.2402710148799998</v>
      </c>
      <c r="BL21" s="35">
        <v>0.91175752837599999</v>
      </c>
      <c r="BM21" s="35">
        <v>5.5007670634599997</v>
      </c>
      <c r="BN21" s="35">
        <v>4.6285427448600001E-2</v>
      </c>
      <c r="BO21" s="35">
        <v>438.34259523100002</v>
      </c>
      <c r="BP21" s="35">
        <v>7.2402427528800004</v>
      </c>
      <c r="BQ21" s="35">
        <v>0</v>
      </c>
      <c r="BR21" s="35">
        <v>0.110963312052</v>
      </c>
      <c r="BS21" s="35">
        <v>0</v>
      </c>
      <c r="BT21" s="35">
        <v>0.43599191460300002</v>
      </c>
      <c r="BU21" s="35">
        <v>3.6037963921399997E-2</v>
      </c>
    </row>
    <row r="22" spans="1:73" x14ac:dyDescent="0.25">
      <c r="A22" s="34" t="s">
        <v>21</v>
      </c>
      <c r="B22" s="32">
        <v>212.93510000000001</v>
      </c>
      <c r="C22" s="32">
        <v>5.6815999999999898</v>
      </c>
      <c r="D22" s="32">
        <v>234.509999999999</v>
      </c>
      <c r="E22" s="32">
        <v>18.5433305</v>
      </c>
      <c r="F22" s="32">
        <v>17.570632140000001</v>
      </c>
      <c r="G22" s="32">
        <v>371.94240000000002</v>
      </c>
      <c r="H22" s="32">
        <v>9.7663999999999902</v>
      </c>
      <c r="I22" s="32">
        <v>1.6358250000000001E-2</v>
      </c>
      <c r="J22" s="32">
        <v>3.4637629999999899E-3</v>
      </c>
      <c r="K22" s="32">
        <v>0.18367795000000001</v>
      </c>
      <c r="L22" s="32">
        <v>0.38308799999999898</v>
      </c>
      <c r="M22" s="32"/>
      <c r="N22" s="32"/>
      <c r="P22" s="34" t="s">
        <v>130</v>
      </c>
      <c r="Q22" s="35">
        <v>2.5234936712E-4</v>
      </c>
      <c r="R22" s="35">
        <v>0</v>
      </c>
      <c r="S22" s="35">
        <v>0</v>
      </c>
      <c r="T22" s="35">
        <v>0</v>
      </c>
      <c r="U22" s="35">
        <v>0.56930851660000004</v>
      </c>
      <c r="V22" s="35">
        <v>0</v>
      </c>
      <c r="W22" s="35">
        <v>8.7493127436599991</v>
      </c>
      <c r="X22" s="35">
        <v>0</v>
      </c>
      <c r="Y22" s="35">
        <v>212.93505715200001</v>
      </c>
      <c r="Z22" s="35">
        <v>2.4526971129699999E-3</v>
      </c>
      <c r="AA22" s="35">
        <v>2.0301193639299999E-4</v>
      </c>
      <c r="AB22" s="35">
        <v>0</v>
      </c>
      <c r="AC22" s="35">
        <v>3.5600717580499999</v>
      </c>
      <c r="AD22" s="35">
        <v>0</v>
      </c>
      <c r="AE22" s="35">
        <v>0.383086944363</v>
      </c>
      <c r="AF22" s="35">
        <v>0</v>
      </c>
      <c r="AG22" s="35">
        <v>0</v>
      </c>
      <c r="AH22" s="35">
        <v>0</v>
      </c>
      <c r="AI22" s="35">
        <v>0</v>
      </c>
      <c r="AJ22" s="35">
        <v>3.9298689580099999E-3</v>
      </c>
      <c r="AK22" s="35">
        <v>5.6815992303499998</v>
      </c>
      <c r="AL22" s="35">
        <v>0</v>
      </c>
      <c r="AM22" s="35">
        <v>222.50680470099999</v>
      </c>
      <c r="AN22" s="35">
        <v>24.722972325800001</v>
      </c>
      <c r="AO22" s="35">
        <v>247.22977702700001</v>
      </c>
      <c r="AP22" s="35">
        <v>0</v>
      </c>
      <c r="AQ22" s="35">
        <v>2.12577878809E-3</v>
      </c>
      <c r="AR22" s="35">
        <v>0</v>
      </c>
      <c r="AS22" s="35">
        <v>7.3855005546800001</v>
      </c>
      <c r="AT22" s="35">
        <v>4.3079852165899997E-3</v>
      </c>
      <c r="AU22" s="35">
        <v>3.5050971137299998E-2</v>
      </c>
      <c r="AV22" s="35">
        <v>2.8311515740600002</v>
      </c>
      <c r="AW22" s="35">
        <v>3.48036827009E-3</v>
      </c>
      <c r="AX22" s="35">
        <v>0</v>
      </c>
      <c r="AY22" s="35">
        <v>4.2529788334200001E-5</v>
      </c>
      <c r="AZ22" s="35">
        <v>18.542843570799999</v>
      </c>
      <c r="BA22" s="35">
        <v>17.5701454262</v>
      </c>
      <c r="BB22" s="35">
        <v>0.97269814457799997</v>
      </c>
      <c r="BC22" s="35">
        <v>7.5638561334199998</v>
      </c>
      <c r="BD22" s="35">
        <v>0</v>
      </c>
      <c r="BE22" s="35">
        <v>4.1208715421000002E-4</v>
      </c>
      <c r="BF22" s="35">
        <v>6.8699371881099998</v>
      </c>
      <c r="BG22" s="35">
        <v>0</v>
      </c>
      <c r="BH22" s="35">
        <v>0.64312684608100001</v>
      </c>
      <c r="BI22" s="35">
        <v>0</v>
      </c>
      <c r="BJ22" s="35">
        <v>0.120801566821</v>
      </c>
      <c r="BK22" s="35">
        <v>1.65227642901</v>
      </c>
      <c r="BL22" s="35">
        <v>3.37453141972E-4</v>
      </c>
      <c r="BM22" s="35">
        <v>5.4020597229099998</v>
      </c>
      <c r="BN22" s="35">
        <v>7.1607621993199999E-3</v>
      </c>
      <c r="BO22" s="35">
        <v>372.87328534699998</v>
      </c>
      <c r="BP22" s="35">
        <v>5.7520010946699998</v>
      </c>
      <c r="BQ22" s="35">
        <v>0</v>
      </c>
      <c r="BR22" s="35">
        <v>0.30153323323600001</v>
      </c>
      <c r="BS22" s="35">
        <v>0</v>
      </c>
      <c r="BT22" s="35">
        <v>1.4526337546500001</v>
      </c>
      <c r="BU22" s="35">
        <v>0</v>
      </c>
    </row>
    <row r="23" spans="1:73" x14ac:dyDescent="0.25">
      <c r="A23" s="34" t="s">
        <v>22</v>
      </c>
      <c r="B23" s="32">
        <v>549.60870499999999</v>
      </c>
      <c r="C23" s="32">
        <v>9.6102349999999905</v>
      </c>
      <c r="D23" s="32">
        <v>579.66359499999896</v>
      </c>
      <c r="E23" s="32">
        <v>52.8991779999999</v>
      </c>
      <c r="F23" s="32">
        <v>51.933127990000003</v>
      </c>
      <c r="G23" s="32">
        <v>131.28510399999999</v>
      </c>
      <c r="H23" s="32">
        <v>28.220244999999899</v>
      </c>
      <c r="I23" s="32">
        <v>0.26873950000000002</v>
      </c>
      <c r="J23" s="32">
        <v>8.4750494999999898E-2</v>
      </c>
      <c r="K23" s="32">
        <v>4.88842134999999</v>
      </c>
      <c r="L23" s="32"/>
      <c r="M23" s="32"/>
      <c r="N23" s="32"/>
      <c r="P23" s="34" t="s">
        <v>22</v>
      </c>
      <c r="Q23" s="35">
        <v>4.1873726725100001E-2</v>
      </c>
      <c r="R23" s="35">
        <v>0</v>
      </c>
      <c r="S23" s="35">
        <v>0</v>
      </c>
      <c r="T23" s="35">
        <v>0</v>
      </c>
      <c r="U23" s="35">
        <v>1.4184894477300001</v>
      </c>
      <c r="V23" s="35">
        <v>2.8488073265699999E-3</v>
      </c>
      <c r="W23" s="35">
        <v>47.824313203499997</v>
      </c>
      <c r="X23" s="35">
        <v>0</v>
      </c>
      <c r="Y23" s="35">
        <v>549.60836175199995</v>
      </c>
      <c r="Z23" s="35">
        <v>3.3230640621300002E-4</v>
      </c>
      <c r="AA23" s="35">
        <v>2.7505294960800002E-5</v>
      </c>
      <c r="AB23" s="35">
        <v>0</v>
      </c>
      <c r="AC23" s="35">
        <v>15.1936331243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1.1236071286700001E-2</v>
      </c>
      <c r="AK23" s="35">
        <v>9.6102271535600003</v>
      </c>
      <c r="AL23" s="35">
        <v>0</v>
      </c>
      <c r="AM23" s="35">
        <v>490.23486685199998</v>
      </c>
      <c r="AN23" s="35">
        <v>54.470518620100002</v>
      </c>
      <c r="AO23" s="35">
        <v>544.70538547199999</v>
      </c>
      <c r="AP23" s="35">
        <v>0</v>
      </c>
      <c r="AQ23" s="35">
        <v>2.8800649791400001E-4</v>
      </c>
      <c r="AR23" s="35">
        <v>0</v>
      </c>
      <c r="AS23" s="35">
        <v>12.373134883800001</v>
      </c>
      <c r="AT23" s="35">
        <v>9.0662981056800003E-4</v>
      </c>
      <c r="AU23" s="35">
        <v>7.8843740596499998E-3</v>
      </c>
      <c r="AV23" s="35">
        <v>18.9941773766</v>
      </c>
      <c r="AW23" s="35">
        <v>7.9620522274900004E-4</v>
      </c>
      <c r="AX23" s="35">
        <v>0</v>
      </c>
      <c r="AY23" s="35">
        <v>2.4523253955899999E-5</v>
      </c>
      <c r="AZ23" s="35">
        <v>52.899038074800004</v>
      </c>
      <c r="BA23" s="35">
        <v>51.932988901599998</v>
      </c>
      <c r="BB23" s="35">
        <v>0.96604917312299998</v>
      </c>
      <c r="BC23" s="35">
        <v>14.312053710900001</v>
      </c>
      <c r="BD23" s="35">
        <v>0</v>
      </c>
      <c r="BE23" s="35">
        <v>9.3007739226300004E-5</v>
      </c>
      <c r="BF23" s="35">
        <v>9.4087461009800002</v>
      </c>
      <c r="BG23" s="35">
        <v>0</v>
      </c>
      <c r="BH23" s="35">
        <v>4.8915143723799996</v>
      </c>
      <c r="BI23" s="35">
        <v>0</v>
      </c>
      <c r="BJ23" s="35">
        <v>1.0361138052200001</v>
      </c>
      <c r="BK23" s="35">
        <v>12.230279341399999</v>
      </c>
      <c r="BL23" s="35">
        <v>4.7319938050100001E-4</v>
      </c>
      <c r="BM23" s="35">
        <v>5.3603646675399999</v>
      </c>
      <c r="BN23" s="35">
        <v>1.6156537402699999E-3</v>
      </c>
      <c r="BO23" s="35">
        <v>127.06585203900001</v>
      </c>
      <c r="BP23" s="35">
        <v>1.4648584464200001</v>
      </c>
      <c r="BQ23" s="35">
        <v>0</v>
      </c>
      <c r="BR23" s="35">
        <v>0.75201119930799998</v>
      </c>
      <c r="BS23" s="35">
        <v>0</v>
      </c>
      <c r="BT23" s="35">
        <v>3.61860239118</v>
      </c>
      <c r="BU23" s="35">
        <v>0</v>
      </c>
    </row>
    <row r="24" spans="1:73" x14ac:dyDescent="0.25">
      <c r="A24" s="34" t="s">
        <v>23</v>
      </c>
      <c r="B24" s="32">
        <v>285.9343169</v>
      </c>
      <c r="C24" s="32">
        <v>8.8229903000000007</v>
      </c>
      <c r="D24" s="32">
        <v>178.57653429999999</v>
      </c>
      <c r="E24" s="32">
        <v>45.648135170000003</v>
      </c>
      <c r="F24" s="32">
        <v>22.879166439999999</v>
      </c>
      <c r="G24" s="32">
        <v>214.91240304799999</v>
      </c>
      <c r="H24" s="32">
        <v>4.9331231149999901</v>
      </c>
      <c r="I24" s="32">
        <v>7.1958372899999901E-2</v>
      </c>
      <c r="J24" s="32">
        <v>0.17468755159999899</v>
      </c>
      <c r="K24" s="32">
        <v>1.2338711199999901</v>
      </c>
      <c r="L24" s="32">
        <v>6.4688764999999897</v>
      </c>
      <c r="M24" s="32"/>
      <c r="N24" s="32"/>
      <c r="P24" s="34" t="s">
        <v>23</v>
      </c>
      <c r="Q24" s="35">
        <v>1.22720044394E-2</v>
      </c>
      <c r="R24" s="35">
        <v>0</v>
      </c>
      <c r="S24" s="35">
        <v>0</v>
      </c>
      <c r="T24" s="35">
        <v>0</v>
      </c>
      <c r="U24" s="35">
        <v>0.11380266272</v>
      </c>
      <c r="V24" s="35">
        <v>7.4284368333900005E-4</v>
      </c>
      <c r="W24" s="35">
        <v>9.6761862895000004</v>
      </c>
      <c r="X24" s="35">
        <v>0</v>
      </c>
      <c r="Y24" s="35">
        <v>285.934097237</v>
      </c>
      <c r="Z24" s="35">
        <v>5.6614450599999998E-5</v>
      </c>
      <c r="AA24" s="35">
        <v>5.80579209533E-2</v>
      </c>
      <c r="AB24" s="35">
        <v>0</v>
      </c>
      <c r="AC24" s="35">
        <v>3.7362743107399998</v>
      </c>
      <c r="AD24" s="35">
        <v>0</v>
      </c>
      <c r="AE24" s="35">
        <v>6.4688714142999997</v>
      </c>
      <c r="AF24" s="35">
        <v>0</v>
      </c>
      <c r="AG24" s="35">
        <v>0</v>
      </c>
      <c r="AH24" s="35">
        <v>0</v>
      </c>
      <c r="AI24" s="35">
        <v>0</v>
      </c>
      <c r="AJ24" s="35">
        <v>2.4230386219200001E-3</v>
      </c>
      <c r="AK24" s="35">
        <v>8.8229766895499999</v>
      </c>
      <c r="AL24" s="35">
        <v>0</v>
      </c>
      <c r="AM24" s="35">
        <v>165.36694312</v>
      </c>
      <c r="AN24" s="35">
        <v>18.374116210699999</v>
      </c>
      <c r="AO24" s="35">
        <v>183.74105933000001</v>
      </c>
      <c r="AP24" s="35">
        <v>0</v>
      </c>
      <c r="AQ24" s="35">
        <v>1.3396121298E-2</v>
      </c>
      <c r="AR24" s="35">
        <v>1.0170280441099999</v>
      </c>
      <c r="AS24" s="35">
        <v>0.99815781757199995</v>
      </c>
      <c r="AT24" s="35">
        <v>0.58773050662399995</v>
      </c>
      <c r="AU24" s="35">
        <v>1.07157361318E-2</v>
      </c>
      <c r="AV24" s="35">
        <v>2.9736219573699998</v>
      </c>
      <c r="AW24" s="35">
        <v>0.49744164879899999</v>
      </c>
      <c r="AX24" s="35">
        <v>0</v>
      </c>
      <c r="AY24" s="35">
        <v>7.9121988879100005E-2</v>
      </c>
      <c r="AZ24" s="35">
        <v>45.648420378099999</v>
      </c>
      <c r="BA24" s="35">
        <v>22.8794648077</v>
      </c>
      <c r="BB24" s="35">
        <v>22.768955570399999</v>
      </c>
      <c r="BC24" s="35">
        <v>15.5569395557</v>
      </c>
      <c r="BD24" s="35">
        <v>0</v>
      </c>
      <c r="BE24" s="35">
        <v>4.8296019775500004E-3</v>
      </c>
      <c r="BF24" s="35">
        <v>10.8988288639</v>
      </c>
      <c r="BG24" s="35">
        <v>0</v>
      </c>
      <c r="BH24" s="35">
        <v>0.79360742086799996</v>
      </c>
      <c r="BI24" s="35">
        <v>5.9215806147599997E-2</v>
      </c>
      <c r="BJ24" s="35">
        <v>0.132401864846</v>
      </c>
      <c r="BK24" s="35">
        <v>1.9815623656700001</v>
      </c>
      <c r="BL24" s="35">
        <v>1.53491238524</v>
      </c>
      <c r="BM24" s="35">
        <v>2.2349390641400002</v>
      </c>
      <c r="BN24" s="35">
        <v>7.35089022614E-2</v>
      </c>
      <c r="BO24" s="35">
        <v>214.51055791300001</v>
      </c>
      <c r="BP24" s="35">
        <v>4.7690826179199997</v>
      </c>
      <c r="BQ24" s="35">
        <v>0</v>
      </c>
      <c r="BR24" s="35">
        <v>9.9758431632699998E-2</v>
      </c>
      <c r="BS24" s="35">
        <v>0</v>
      </c>
      <c r="BT24" s="35">
        <v>0.34424519737499998</v>
      </c>
      <c r="BU24" s="35">
        <v>4.8008087192800003E-2</v>
      </c>
    </row>
    <row r="25" spans="1:73" x14ac:dyDescent="0.25">
      <c r="A25" s="34" t="s">
        <v>24</v>
      </c>
      <c r="B25" s="32">
        <v>206.28</v>
      </c>
      <c r="C25" s="32">
        <v>8.6290142000000003</v>
      </c>
      <c r="D25" s="32">
        <v>314.67</v>
      </c>
      <c r="E25" s="32">
        <v>25.817799999999899</v>
      </c>
      <c r="F25" s="32">
        <v>25.7577999999999</v>
      </c>
      <c r="G25" s="32">
        <v>0.77999999999999903</v>
      </c>
      <c r="H25" s="32">
        <v>10.15</v>
      </c>
      <c r="I25" s="32">
        <v>4.019354E-2</v>
      </c>
      <c r="J25" s="32">
        <v>1.27883693E-2</v>
      </c>
      <c r="K25" s="32">
        <v>0.6694</v>
      </c>
      <c r="L25" s="32">
        <v>0</v>
      </c>
      <c r="M25" s="32"/>
      <c r="N25" s="32"/>
      <c r="P25" s="34" t="s">
        <v>24</v>
      </c>
      <c r="Q25" s="35">
        <v>4.9355873896700002E-3</v>
      </c>
      <c r="R25" s="35">
        <v>0</v>
      </c>
      <c r="S25" s="35">
        <v>0</v>
      </c>
      <c r="T25" s="35">
        <v>0</v>
      </c>
      <c r="U25" s="35">
        <v>0.79636391121000005</v>
      </c>
      <c r="V25" s="35">
        <v>3.6957983305599998E-4</v>
      </c>
      <c r="W25" s="35">
        <v>14.3543016536</v>
      </c>
      <c r="X25" s="35">
        <v>0</v>
      </c>
      <c r="Y25" s="35">
        <v>206.28009017900001</v>
      </c>
      <c r="Z25" s="35">
        <v>0</v>
      </c>
      <c r="AA25" s="35">
        <v>0</v>
      </c>
      <c r="AB25" s="35">
        <v>0</v>
      </c>
      <c r="AC25" s="35">
        <v>2.9702147512399999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1.7202809512700001E-3</v>
      </c>
      <c r="AK25" s="35">
        <v>8.6290206256699999</v>
      </c>
      <c r="AL25" s="35">
        <v>0</v>
      </c>
      <c r="AM25" s="35">
        <v>283.22605475500001</v>
      </c>
      <c r="AN25" s="35">
        <v>31.4695731656</v>
      </c>
      <c r="AO25" s="35">
        <v>314.69562792099998</v>
      </c>
      <c r="AP25" s="35">
        <v>0</v>
      </c>
      <c r="AQ25" s="35">
        <v>0</v>
      </c>
      <c r="AR25" s="35">
        <v>0</v>
      </c>
      <c r="AS25" s="35">
        <v>6.6795916318000002</v>
      </c>
      <c r="AT25" s="35">
        <v>0</v>
      </c>
      <c r="AU25" s="35">
        <v>0</v>
      </c>
      <c r="AV25" s="35">
        <v>9.8909960431399995</v>
      </c>
      <c r="AW25" s="35">
        <v>0</v>
      </c>
      <c r="AX25" s="35">
        <v>0</v>
      </c>
      <c r="AY25" s="35">
        <v>0</v>
      </c>
      <c r="AZ25" s="35">
        <v>25.8178042069</v>
      </c>
      <c r="BA25" s="35">
        <v>25.7578041477</v>
      </c>
      <c r="BB25" s="35">
        <v>6.0000059194100001E-2</v>
      </c>
      <c r="BC25" s="35">
        <v>6.7485452655199998</v>
      </c>
      <c r="BD25" s="35">
        <v>0</v>
      </c>
      <c r="BE25" s="35">
        <v>0</v>
      </c>
      <c r="BF25" s="35">
        <v>4.20367290046</v>
      </c>
      <c r="BG25" s="35">
        <v>0</v>
      </c>
      <c r="BH25" s="35">
        <v>2.5448712602199999</v>
      </c>
      <c r="BI25" s="35">
        <v>0</v>
      </c>
      <c r="BJ25" s="35">
        <v>0.54091347332700002</v>
      </c>
      <c r="BK25" s="35">
        <v>6.3621770739199999</v>
      </c>
      <c r="BL25" s="35">
        <v>0</v>
      </c>
      <c r="BM25" s="35">
        <v>2.2151722917600001</v>
      </c>
      <c r="BN25" s="35">
        <v>0</v>
      </c>
      <c r="BO25" s="35">
        <v>1.19501495461</v>
      </c>
      <c r="BP25" s="35">
        <v>0</v>
      </c>
      <c r="BQ25" s="35">
        <v>0</v>
      </c>
      <c r="BR25" s="35">
        <v>0.422215267452</v>
      </c>
      <c r="BS25" s="35">
        <v>0</v>
      </c>
      <c r="BT25" s="35">
        <v>2.03145583963</v>
      </c>
      <c r="BU25" s="35">
        <v>0</v>
      </c>
    </row>
    <row r="26" spans="1:73" x14ac:dyDescent="0.25">
      <c r="A26" s="34" t="s">
        <v>25</v>
      </c>
      <c r="B26" s="32">
        <v>27.278503999999899</v>
      </c>
      <c r="C26" s="32">
        <v>11.4198994299999</v>
      </c>
      <c r="D26" s="32">
        <v>100.413</v>
      </c>
      <c r="E26" s="32">
        <v>12.97314332</v>
      </c>
      <c r="F26" s="32">
        <v>12.95286063</v>
      </c>
      <c r="G26" s="32">
        <v>1.639</v>
      </c>
      <c r="H26" s="32">
        <v>6.8269299999999902</v>
      </c>
      <c r="I26" s="32">
        <v>6.48965494999999E-2</v>
      </c>
      <c r="J26" s="32">
        <v>1.9484411449999899E-2</v>
      </c>
      <c r="K26" s="32">
        <v>1.1520316184999899</v>
      </c>
      <c r="L26" s="32"/>
      <c r="M26" s="32"/>
      <c r="N26" s="32"/>
      <c r="P26" s="34" t="s">
        <v>25</v>
      </c>
      <c r="Q26" s="35">
        <v>1.0387601504199999E-2</v>
      </c>
      <c r="R26" s="35">
        <v>0</v>
      </c>
      <c r="S26" s="35">
        <v>0</v>
      </c>
      <c r="T26" s="35">
        <v>0</v>
      </c>
      <c r="U26" s="35">
        <v>3.38486636984E-3</v>
      </c>
      <c r="V26" s="35">
        <v>7.0274431503299995E-4</v>
      </c>
      <c r="W26" s="35">
        <v>15.826990783799999</v>
      </c>
      <c r="X26" s="35">
        <v>0</v>
      </c>
      <c r="Y26" s="35">
        <v>27.287822351399999</v>
      </c>
      <c r="Z26" s="35">
        <v>7.91196663365E-3</v>
      </c>
      <c r="AA26" s="35">
        <v>6.54876412042E-4</v>
      </c>
      <c r="AB26" s="35">
        <v>0</v>
      </c>
      <c r="AC26" s="35">
        <v>6.76518170678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2.11180887473E-3</v>
      </c>
      <c r="AK26" s="35">
        <v>11.42208316</v>
      </c>
      <c r="AL26" s="35">
        <v>0</v>
      </c>
      <c r="AM26" s="35">
        <v>90.472928516099998</v>
      </c>
      <c r="AN26" s="35">
        <v>10.0525365206</v>
      </c>
      <c r="AO26" s="35">
        <v>100.525465037</v>
      </c>
      <c r="AP26" s="35">
        <v>0</v>
      </c>
      <c r="AQ26" s="35">
        <v>6.85742360729E-3</v>
      </c>
      <c r="AR26" s="35">
        <v>0</v>
      </c>
      <c r="AS26" s="35">
        <v>1.8530670236499999E-2</v>
      </c>
      <c r="AT26" s="35">
        <v>6.7205906402800005E-4</v>
      </c>
      <c r="AU26" s="35">
        <v>2.3631638838799999E-4</v>
      </c>
      <c r="AV26" s="35">
        <v>5.4215401729700003</v>
      </c>
      <c r="AW26" s="35">
        <v>3.0202350512899999E-4</v>
      </c>
      <c r="AX26" s="35">
        <v>0</v>
      </c>
      <c r="AY26" s="35">
        <v>4.3805184036299998E-5</v>
      </c>
      <c r="AZ26" s="35">
        <v>12.976479704200001</v>
      </c>
      <c r="BA26" s="35">
        <v>12.956196975099999</v>
      </c>
      <c r="BB26" s="35">
        <v>2.0282729128099999E-2</v>
      </c>
      <c r="BC26" s="35">
        <v>3.14908938578</v>
      </c>
      <c r="BD26" s="35">
        <v>0</v>
      </c>
      <c r="BE26" s="35">
        <v>0</v>
      </c>
      <c r="BF26" s="35">
        <v>1.9310417204999999</v>
      </c>
      <c r="BG26" s="35">
        <v>0</v>
      </c>
      <c r="BH26" s="35">
        <v>1.2167884423299999</v>
      </c>
      <c r="BI26" s="35">
        <v>0</v>
      </c>
      <c r="BJ26" s="35">
        <v>0.24918799957900001</v>
      </c>
      <c r="BK26" s="35">
        <v>3.11788029045</v>
      </c>
      <c r="BL26" s="35">
        <v>0</v>
      </c>
      <c r="BM26" s="35">
        <v>1.0184991262900001</v>
      </c>
      <c r="BN26" s="35">
        <v>4.6110386370999997E-6</v>
      </c>
      <c r="BO26" s="35">
        <v>1.60888437011</v>
      </c>
      <c r="BP26" s="35">
        <v>0</v>
      </c>
      <c r="BQ26" s="35">
        <v>0</v>
      </c>
      <c r="BR26" s="35">
        <v>8.1600518447700005E-4</v>
      </c>
      <c r="BS26" s="35">
        <v>0</v>
      </c>
      <c r="BT26" s="35">
        <v>9.6109303284600007E-3</v>
      </c>
      <c r="BU26" s="35">
        <v>0</v>
      </c>
    </row>
    <row r="27" spans="1:73" x14ac:dyDescent="0.25">
      <c r="A27" s="34" t="s">
        <v>26</v>
      </c>
      <c r="B27" s="32">
        <v>0.79890000000000005</v>
      </c>
      <c r="C27" s="32">
        <v>0.37667400000000001</v>
      </c>
      <c r="D27" s="32">
        <v>3.9946000000000002</v>
      </c>
      <c r="E27" s="32">
        <v>0.37659999999999899</v>
      </c>
      <c r="F27" s="32">
        <v>0.37659999999999899</v>
      </c>
      <c r="G27" s="32">
        <v>3.4200000000000001E-2</v>
      </c>
      <c r="H27" s="32">
        <v>0.62770000000000004</v>
      </c>
      <c r="I27" s="32">
        <v>2.3505399999999899E-3</v>
      </c>
      <c r="J27" s="32">
        <v>7.0516000000000003E-4</v>
      </c>
      <c r="K27" s="32">
        <v>4.1722099999999901E-2</v>
      </c>
      <c r="L27" s="32"/>
      <c r="M27" s="32"/>
      <c r="N27" s="32"/>
      <c r="P27" s="34" t="s">
        <v>26</v>
      </c>
      <c r="Q27" s="35">
        <v>3.7609005736799998E-4</v>
      </c>
      <c r="R27" s="35">
        <v>0</v>
      </c>
      <c r="S27" s="35">
        <v>0</v>
      </c>
      <c r="T27" s="35">
        <v>0</v>
      </c>
      <c r="U27" s="35">
        <v>0</v>
      </c>
      <c r="V27" s="35">
        <v>2.5269637760100002E-5</v>
      </c>
      <c r="W27" s="35">
        <v>1.4607562514800001</v>
      </c>
      <c r="X27" s="35">
        <v>0</v>
      </c>
      <c r="Y27" s="35">
        <v>0.79890044698700002</v>
      </c>
      <c r="Z27" s="35">
        <v>0</v>
      </c>
      <c r="AA27" s="35">
        <v>0</v>
      </c>
      <c r="AB27" s="35">
        <v>0</v>
      </c>
      <c r="AC27" s="35">
        <v>0.62506562956800005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7.6390614050399997E-5</v>
      </c>
      <c r="AK27" s="35">
        <v>0.376673678357</v>
      </c>
      <c r="AL27" s="35">
        <v>0</v>
      </c>
      <c r="AM27" s="35">
        <v>4.1870996422999998</v>
      </c>
      <c r="AN27" s="35">
        <v>0.46523207438399999</v>
      </c>
      <c r="AO27" s="35">
        <v>4.65233171668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0.14461461873799999</v>
      </c>
      <c r="AW27" s="35">
        <v>0</v>
      </c>
      <c r="AX27" s="35">
        <v>0</v>
      </c>
      <c r="AY27" s="35">
        <v>0</v>
      </c>
      <c r="AZ27" s="35">
        <v>0.37659978912800002</v>
      </c>
      <c r="BA27" s="35">
        <v>0.37659978912800002</v>
      </c>
      <c r="BB27" s="35">
        <v>0</v>
      </c>
      <c r="BC27" s="35">
        <v>9.86690774208E-2</v>
      </c>
      <c r="BD27" s="35">
        <v>0</v>
      </c>
      <c r="BE27" s="35">
        <v>0</v>
      </c>
      <c r="BF27" s="35">
        <v>6.1460855834299999E-2</v>
      </c>
      <c r="BG27" s="35">
        <v>0</v>
      </c>
      <c r="BH27" s="35">
        <v>3.72079007038E-2</v>
      </c>
      <c r="BI27" s="35">
        <v>0</v>
      </c>
      <c r="BJ27" s="35">
        <v>7.9085987973799999E-3</v>
      </c>
      <c r="BK27" s="35">
        <v>9.3019880840200006E-2</v>
      </c>
      <c r="BL27" s="35">
        <v>0</v>
      </c>
      <c r="BM27" s="35">
        <v>3.2387613331299997E-2</v>
      </c>
      <c r="BN27" s="35">
        <v>0</v>
      </c>
      <c r="BO27" s="35">
        <v>7.8495553255400002E-2</v>
      </c>
      <c r="BP27" s="35">
        <v>0</v>
      </c>
      <c r="BQ27" s="35">
        <v>0</v>
      </c>
      <c r="BR27" s="35">
        <v>0</v>
      </c>
      <c r="BS27" s="35">
        <v>0</v>
      </c>
      <c r="BT27" s="35">
        <v>0</v>
      </c>
      <c r="BU27" s="35">
        <v>0</v>
      </c>
    </row>
    <row r="28" spans="1:73" x14ac:dyDescent="0.25">
      <c r="A28" s="34" t="s">
        <v>27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73" x14ac:dyDescent="0.25">
      <c r="A29" s="34" t="s">
        <v>28</v>
      </c>
      <c r="B29" s="32">
        <v>218.97277999999901</v>
      </c>
      <c r="C29" s="32">
        <v>1.701031</v>
      </c>
      <c r="D29" s="32">
        <v>243.3313</v>
      </c>
      <c r="E29" s="32">
        <v>6.0209899999999896</v>
      </c>
      <c r="F29" s="32">
        <v>5.5665499999999897</v>
      </c>
      <c r="G29" s="32">
        <v>0.48167899999999902</v>
      </c>
      <c r="H29" s="32">
        <v>4.2043299999999899</v>
      </c>
      <c r="I29" s="32">
        <v>2.2312249999999899E-3</v>
      </c>
      <c r="J29" s="32">
        <v>1.115616E-3</v>
      </c>
      <c r="K29" s="32">
        <v>3.9874899999999998E-2</v>
      </c>
      <c r="L29" s="32"/>
      <c r="M29" s="32"/>
      <c r="N29" s="32"/>
      <c r="P29" s="34" t="s">
        <v>28</v>
      </c>
      <c r="Q29" s="35">
        <v>0</v>
      </c>
      <c r="R29" s="35">
        <v>0</v>
      </c>
      <c r="S29" s="35">
        <v>0</v>
      </c>
      <c r="T29" s="35">
        <v>0</v>
      </c>
      <c r="U29" s="35">
        <v>0.270618803593</v>
      </c>
      <c r="V29" s="35">
        <v>0</v>
      </c>
      <c r="W29" s="35">
        <v>3.99938939908</v>
      </c>
      <c r="X29" s="35">
        <v>0</v>
      </c>
      <c r="Y29" s="35">
        <v>218.972576226</v>
      </c>
      <c r="Z29" s="35">
        <v>0</v>
      </c>
      <c r="AA29" s="35">
        <v>0</v>
      </c>
      <c r="AB29" s="35">
        <v>0</v>
      </c>
      <c r="AC29" s="35">
        <v>1.38060047447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3.2419638853899998E-4</v>
      </c>
      <c r="AK29" s="35">
        <v>1.7010249509199999</v>
      </c>
      <c r="AL29" s="35">
        <v>0</v>
      </c>
      <c r="AM29" s="35">
        <v>245.18239343400001</v>
      </c>
      <c r="AN29" s="35">
        <v>27.2425031571</v>
      </c>
      <c r="AO29" s="35">
        <v>272.42489659099999</v>
      </c>
      <c r="AP29" s="35">
        <v>0</v>
      </c>
      <c r="AQ29" s="35">
        <v>0</v>
      </c>
      <c r="AR29" s="35">
        <v>0</v>
      </c>
      <c r="AS29" s="35">
        <v>3.2077654146799999</v>
      </c>
      <c r="AT29" s="35">
        <v>4.9954463532800005E-4</v>
      </c>
      <c r="AU29" s="35">
        <v>4.4651225494200001E-3</v>
      </c>
      <c r="AV29" s="35">
        <v>1.6048205691199999</v>
      </c>
      <c r="AW29" s="35">
        <v>4.17639709651E-4</v>
      </c>
      <c r="AX29" s="35">
        <v>0</v>
      </c>
      <c r="AY29" s="35">
        <v>0</v>
      </c>
      <c r="AZ29" s="35">
        <v>6.0209270861000004</v>
      </c>
      <c r="BA29" s="35">
        <v>5.5664867944200003</v>
      </c>
      <c r="BB29" s="35">
        <v>0.45444029167099997</v>
      </c>
      <c r="BC29" s="35">
        <v>1.8543643060699999</v>
      </c>
      <c r="BD29" s="35">
        <v>0</v>
      </c>
      <c r="BE29" s="35">
        <v>5.2703577550299998E-5</v>
      </c>
      <c r="BF29" s="35">
        <v>1.43307465754</v>
      </c>
      <c r="BG29" s="35">
        <v>0</v>
      </c>
      <c r="BH29" s="35">
        <v>0.41493940486199998</v>
      </c>
      <c r="BI29" s="35">
        <v>0</v>
      </c>
      <c r="BJ29" s="35">
        <v>8.6984744456800003E-2</v>
      </c>
      <c r="BK29" s="35">
        <v>1.03734955461</v>
      </c>
      <c r="BL29" s="35">
        <v>0</v>
      </c>
      <c r="BM29" s="35">
        <v>0.98296762016600003</v>
      </c>
      <c r="BN29" s="35">
        <v>9.1547310636700004E-4</v>
      </c>
      <c r="BO29" s="35">
        <v>0.47988600566400003</v>
      </c>
      <c r="BP29" s="35">
        <v>2.33017044153E-3</v>
      </c>
      <c r="BQ29" s="35">
        <v>0</v>
      </c>
      <c r="BR29" s="35">
        <v>0.143476980492</v>
      </c>
      <c r="BS29" s="35">
        <v>0</v>
      </c>
      <c r="BT29" s="35">
        <v>0.69032558155199997</v>
      </c>
      <c r="BU29" s="35">
        <v>0</v>
      </c>
    </row>
    <row r="30" spans="1:73" x14ac:dyDescent="0.25">
      <c r="A30" s="34" t="s">
        <v>29</v>
      </c>
      <c r="B30" s="32">
        <v>21.210615000000001</v>
      </c>
      <c r="C30" s="32"/>
      <c r="D30" s="32">
        <v>117.9</v>
      </c>
      <c r="E30" s="32">
        <v>14.320736200000001</v>
      </c>
      <c r="F30" s="32">
        <v>10.80653216</v>
      </c>
      <c r="G30" s="32">
        <v>304.10000000000002</v>
      </c>
      <c r="H30" s="32">
        <v>4.1978979999999897</v>
      </c>
      <c r="I30" s="32"/>
      <c r="J30" s="32">
        <v>1.4610000000000001E-3</v>
      </c>
      <c r="K30" s="32">
        <v>9.7017999999999896E-2</v>
      </c>
      <c r="L30" s="32"/>
      <c r="M30" s="32"/>
      <c r="N30" s="32"/>
      <c r="P30" s="34" t="s">
        <v>29</v>
      </c>
      <c r="Q30" s="35">
        <v>0</v>
      </c>
      <c r="R30" s="35">
        <v>0</v>
      </c>
      <c r="S30" s="35">
        <v>0</v>
      </c>
      <c r="T30" s="35">
        <v>0</v>
      </c>
      <c r="U30" s="35">
        <v>0.25875098153199999</v>
      </c>
      <c r="V30" s="35">
        <v>0</v>
      </c>
      <c r="W30" s="35">
        <v>3.8515202077600001</v>
      </c>
      <c r="X30" s="35">
        <v>0</v>
      </c>
      <c r="Y30" s="35">
        <v>21.210602076000001</v>
      </c>
      <c r="Z30" s="35">
        <v>0</v>
      </c>
      <c r="AA30" s="35">
        <v>0</v>
      </c>
      <c r="AB30" s="35">
        <v>0</v>
      </c>
      <c r="AC30" s="35">
        <v>1.4370516898600001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3.57221409519E-4</v>
      </c>
      <c r="AK30" s="35">
        <v>0</v>
      </c>
      <c r="AL30" s="35">
        <v>0</v>
      </c>
      <c r="AM30" s="35">
        <v>106.17699855399999</v>
      </c>
      <c r="AN30" s="35">
        <v>11.797430462399999</v>
      </c>
      <c r="AO30" s="35">
        <v>117.974429016</v>
      </c>
      <c r="AP30" s="35">
        <v>0</v>
      </c>
      <c r="AQ30" s="35">
        <v>0</v>
      </c>
      <c r="AR30" s="35">
        <v>0</v>
      </c>
      <c r="AS30" s="35">
        <v>3.1987142125800001</v>
      </c>
      <c r="AT30" s="35">
        <v>2.8923159573799998E-3</v>
      </c>
      <c r="AU30" s="35">
        <v>2.5841143889099999E-2</v>
      </c>
      <c r="AV30" s="35">
        <v>1.0647618863199999</v>
      </c>
      <c r="AW30" s="35">
        <v>2.4228759011699998E-3</v>
      </c>
      <c r="AX30" s="35">
        <v>0</v>
      </c>
      <c r="AY30" s="35">
        <v>2.6009384833300001E-6</v>
      </c>
      <c r="AZ30" s="35">
        <v>14.3203869383</v>
      </c>
      <c r="BA30" s="35">
        <v>10.806184418599999</v>
      </c>
      <c r="BB30" s="35">
        <v>3.51420251966</v>
      </c>
      <c r="BC30" s="35">
        <v>5.1239686492800001</v>
      </c>
      <c r="BD30" s="35">
        <v>0</v>
      </c>
      <c r="BE30" s="35">
        <v>3.05013143758E-4</v>
      </c>
      <c r="BF30" s="35">
        <v>4.80095293782</v>
      </c>
      <c r="BG30" s="35">
        <v>0</v>
      </c>
      <c r="BH30" s="35">
        <v>0.28620201371300003</v>
      </c>
      <c r="BI30" s="35">
        <v>0</v>
      </c>
      <c r="BJ30" s="35">
        <v>5.3685379782500001E-2</v>
      </c>
      <c r="BK30" s="35">
        <v>0.71550441720299995</v>
      </c>
      <c r="BL30" s="35">
        <v>5.2016770402900001E-5</v>
      </c>
      <c r="BM30" s="35">
        <v>3.8482640860499999</v>
      </c>
      <c r="BN30" s="35">
        <v>5.2981582920799998E-3</v>
      </c>
      <c r="BO30" s="35">
        <v>304.25985683300001</v>
      </c>
      <c r="BP30" s="35">
        <v>4.7160578343999999</v>
      </c>
      <c r="BQ30" s="35">
        <v>0</v>
      </c>
      <c r="BR30" s="35">
        <v>0.137184617679</v>
      </c>
      <c r="BS30" s="35">
        <v>0</v>
      </c>
      <c r="BT30" s="35">
        <v>0.66047792741099998</v>
      </c>
      <c r="BU30" s="35">
        <v>0</v>
      </c>
    </row>
    <row r="31" spans="1:73" x14ac:dyDescent="0.25">
      <c r="A31" s="34" t="s">
        <v>30</v>
      </c>
      <c r="B31" s="32">
        <v>663.28799999999899</v>
      </c>
      <c r="C31" s="32">
        <v>21.102099999999901</v>
      </c>
      <c r="D31" s="32">
        <v>931.68449999999905</v>
      </c>
      <c r="E31" s="32">
        <v>153.53039999999899</v>
      </c>
      <c r="F31" s="32">
        <v>146.29759999999899</v>
      </c>
      <c r="G31" s="32">
        <v>1170.9718</v>
      </c>
      <c r="H31" s="32">
        <v>70.607999999999905</v>
      </c>
      <c r="I31" s="32">
        <v>0.67588772350000004</v>
      </c>
      <c r="J31" s="32">
        <v>6.6743979999999902E-3</v>
      </c>
      <c r="K31" s="32">
        <v>0.21300215</v>
      </c>
      <c r="L31" s="32">
        <v>25.5510784999999</v>
      </c>
      <c r="M31" s="32"/>
      <c r="N31" s="32"/>
      <c r="P31" s="34" t="s">
        <v>30</v>
      </c>
      <c r="Q31" s="35">
        <v>3.6776306058100001E-3</v>
      </c>
      <c r="R31" s="35">
        <v>0</v>
      </c>
      <c r="S31" s="35">
        <v>0</v>
      </c>
      <c r="T31" s="35">
        <v>0</v>
      </c>
      <c r="U31" s="35">
        <v>2.65883084189</v>
      </c>
      <c r="V31" s="35">
        <v>6.77085510896E-4</v>
      </c>
      <c r="W31" s="35">
        <v>100.642267635</v>
      </c>
      <c r="X31" s="35">
        <v>0</v>
      </c>
      <c r="Y31" s="35">
        <v>663.28785240599996</v>
      </c>
      <c r="Z31" s="35">
        <v>10.0038731643</v>
      </c>
      <c r="AA31" s="35">
        <v>1.2119696264199999</v>
      </c>
      <c r="AB31" s="35">
        <v>0</v>
      </c>
      <c r="AC31" s="35">
        <v>40.997847075199999</v>
      </c>
      <c r="AD31" s="35">
        <v>0</v>
      </c>
      <c r="AE31" s="35">
        <v>25.551062788100001</v>
      </c>
      <c r="AF31" s="35">
        <v>0</v>
      </c>
      <c r="AG31" s="35">
        <v>0</v>
      </c>
      <c r="AH31" s="35">
        <v>0</v>
      </c>
      <c r="AI31" s="35">
        <v>0</v>
      </c>
      <c r="AJ31" s="35">
        <v>9.4736299617599995E-2</v>
      </c>
      <c r="AK31" s="35">
        <v>21.102103326600002</v>
      </c>
      <c r="AL31" s="35">
        <v>0</v>
      </c>
      <c r="AM31" s="35">
        <v>836.94734977099995</v>
      </c>
      <c r="AN31" s="35">
        <v>92.994186708499996</v>
      </c>
      <c r="AO31" s="35">
        <v>929.94153647899998</v>
      </c>
      <c r="AP31" s="35">
        <v>0</v>
      </c>
      <c r="AQ31" s="35">
        <v>8.7588026665199994</v>
      </c>
      <c r="AR31" s="35">
        <v>5.6953779548799996</v>
      </c>
      <c r="AS31" s="35">
        <v>10.581375916500001</v>
      </c>
      <c r="AT31" s="35">
        <v>3.2976122214200001</v>
      </c>
      <c r="AU31" s="35">
        <v>7.9542350899399997E-2</v>
      </c>
      <c r="AV31" s="35">
        <v>24.331226153399999</v>
      </c>
      <c r="AW31" s="35">
        <v>2.78929605098</v>
      </c>
      <c r="AX31" s="35">
        <v>0</v>
      </c>
      <c r="AY31" s="35">
        <v>0.44336553151000002</v>
      </c>
      <c r="AZ31" s="35">
        <v>153.53167673900001</v>
      </c>
      <c r="BA31" s="35">
        <v>146.29888054099999</v>
      </c>
      <c r="BB31" s="35">
        <v>7.2327961971699999</v>
      </c>
      <c r="BC31" s="35">
        <v>91.911450278900006</v>
      </c>
      <c r="BD31" s="35">
        <v>0</v>
      </c>
      <c r="BE31" s="35">
        <v>2.7258629606999998E-2</v>
      </c>
      <c r="BF31" s="35">
        <v>64.945967963800001</v>
      </c>
      <c r="BG31" s="35">
        <v>0</v>
      </c>
      <c r="BH31" s="35">
        <v>5.2905098301800004</v>
      </c>
      <c r="BI31" s="35">
        <v>0.33161047768599999</v>
      </c>
      <c r="BJ31" s="35">
        <v>0.85614989696300003</v>
      </c>
      <c r="BK31" s="35">
        <v>13.697323857500001</v>
      </c>
      <c r="BL31" s="35">
        <v>8.5955363018599993</v>
      </c>
      <c r="BM31" s="35">
        <v>15.502730354600001</v>
      </c>
      <c r="BN31" s="35">
        <v>0.41537604554200003</v>
      </c>
      <c r="BO31" s="35">
        <v>1184.7336998200001</v>
      </c>
      <c r="BP31" s="35">
        <v>25.159707019700001</v>
      </c>
      <c r="BQ31" s="35">
        <v>0</v>
      </c>
      <c r="BR31" s="35">
        <v>0.43308728126599999</v>
      </c>
      <c r="BS31" s="35">
        <v>0</v>
      </c>
      <c r="BT31" s="35">
        <v>8.3737067186100003</v>
      </c>
      <c r="BU31" s="35">
        <v>0.31750716616800001</v>
      </c>
    </row>
    <row r="32" spans="1:73" x14ac:dyDescent="0.25">
      <c r="A32" s="34" t="s">
        <v>31</v>
      </c>
      <c r="B32" s="32">
        <v>18.411999999999999</v>
      </c>
      <c r="C32" s="32">
        <v>7.5565490000000004</v>
      </c>
      <c r="D32" s="32">
        <v>175.16</v>
      </c>
      <c r="E32" s="32">
        <v>10.10345</v>
      </c>
      <c r="F32" s="32">
        <v>9.7494499999999906</v>
      </c>
      <c r="G32" s="32">
        <v>0.85999999999999899</v>
      </c>
      <c r="H32" s="32">
        <v>6.5305059999999902</v>
      </c>
      <c r="I32" s="32">
        <v>6.3094524999999901E-2</v>
      </c>
      <c r="J32" s="32">
        <v>2.0472715499999902E-2</v>
      </c>
      <c r="K32" s="32">
        <v>1.1798649999999899</v>
      </c>
      <c r="L32" s="32"/>
      <c r="M32" s="32"/>
      <c r="N32" s="32"/>
      <c r="P32" s="34" t="s">
        <v>31</v>
      </c>
      <c r="Q32" s="35">
        <v>1.03477156659E-2</v>
      </c>
      <c r="R32" s="35">
        <v>0</v>
      </c>
      <c r="S32" s="35">
        <v>0</v>
      </c>
      <c r="T32" s="35">
        <v>0</v>
      </c>
      <c r="U32" s="35">
        <v>0.28459130437000002</v>
      </c>
      <c r="V32" s="35">
        <v>3.2666271076700002E-4</v>
      </c>
      <c r="W32" s="35">
        <v>11.886033635900001</v>
      </c>
      <c r="X32" s="35">
        <v>0</v>
      </c>
      <c r="Y32" s="35">
        <v>18.4119975855</v>
      </c>
      <c r="Z32" s="35">
        <v>0</v>
      </c>
      <c r="AA32" s="35">
        <v>0</v>
      </c>
      <c r="AB32" s="35">
        <v>0</v>
      </c>
      <c r="AC32" s="35">
        <v>3.95252294869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2.4953537653099999E-3</v>
      </c>
      <c r="AK32" s="35">
        <v>7.5565309198200001</v>
      </c>
      <c r="AL32" s="35">
        <v>0</v>
      </c>
      <c r="AM32" s="35">
        <v>159.93356612700001</v>
      </c>
      <c r="AN32" s="35">
        <v>17.770409276799999</v>
      </c>
      <c r="AO32" s="35">
        <v>177.70397540299999</v>
      </c>
      <c r="AP32" s="35">
        <v>0</v>
      </c>
      <c r="AQ32" s="35">
        <v>0</v>
      </c>
      <c r="AR32" s="35">
        <v>0</v>
      </c>
      <c r="AS32" s="35">
        <v>2.38704534309</v>
      </c>
      <c r="AT32" s="35">
        <v>0</v>
      </c>
      <c r="AU32" s="35">
        <v>0</v>
      </c>
      <c r="AV32" s="35">
        <v>3.7437870908400002</v>
      </c>
      <c r="AW32" s="35">
        <v>0</v>
      </c>
      <c r="AX32" s="35">
        <v>0</v>
      </c>
      <c r="AY32" s="35">
        <v>0</v>
      </c>
      <c r="AZ32" s="35">
        <v>10.1034475203</v>
      </c>
      <c r="BA32" s="35">
        <v>9.7494467409599999</v>
      </c>
      <c r="BB32" s="35">
        <v>0.35400077933399998</v>
      </c>
      <c r="BC32" s="35">
        <v>2.5543547832</v>
      </c>
      <c r="BD32" s="35">
        <v>0</v>
      </c>
      <c r="BE32" s="35">
        <v>0</v>
      </c>
      <c r="BF32" s="35">
        <v>1.59110911666</v>
      </c>
      <c r="BG32" s="35">
        <v>0</v>
      </c>
      <c r="BH32" s="35">
        <v>0.96324510050300005</v>
      </c>
      <c r="BI32" s="35">
        <v>0</v>
      </c>
      <c r="BJ32" s="35">
        <v>0.20473839260999999</v>
      </c>
      <c r="BK32" s="35">
        <v>2.4081134928400001</v>
      </c>
      <c r="BL32" s="35">
        <v>0</v>
      </c>
      <c r="BM32" s="35">
        <v>0.838452981476</v>
      </c>
      <c r="BN32" s="35">
        <v>0</v>
      </c>
      <c r="BO32" s="35">
        <v>0.83351815561300002</v>
      </c>
      <c r="BP32" s="35">
        <v>0</v>
      </c>
      <c r="BQ32" s="35">
        <v>0</v>
      </c>
      <c r="BR32" s="35">
        <v>0.150885237792</v>
      </c>
      <c r="BS32" s="35">
        <v>0</v>
      </c>
      <c r="BT32" s="35">
        <v>0.72597007523299995</v>
      </c>
      <c r="BU32" s="35">
        <v>0</v>
      </c>
    </row>
    <row r="33" spans="1:73" x14ac:dyDescent="0.25">
      <c r="A33" s="34" t="s">
        <v>32</v>
      </c>
      <c r="B33" s="32">
        <v>338.74985734000001</v>
      </c>
      <c r="C33" s="32">
        <v>21.791518799999999</v>
      </c>
      <c r="D33" s="32">
        <v>1323.6405150000001</v>
      </c>
      <c r="E33" s="32">
        <v>68.450238466897005</v>
      </c>
      <c r="F33" s="32">
        <v>55.117169202096903</v>
      </c>
      <c r="G33" s="32">
        <v>1427.71920396</v>
      </c>
      <c r="H33" s="32">
        <v>31.2448082899</v>
      </c>
      <c r="I33" s="32">
        <v>7.3072485221999897E-2</v>
      </c>
      <c r="J33" s="32">
        <v>4.1480527049000002E-2</v>
      </c>
      <c r="K33" s="32">
        <v>1.4563261158015</v>
      </c>
      <c r="L33" s="32">
        <v>9.8722265</v>
      </c>
      <c r="M33" s="32">
        <v>7.7579999999999908E-6</v>
      </c>
      <c r="N33" s="32"/>
      <c r="P33" s="34" t="s">
        <v>32</v>
      </c>
      <c r="Q33" s="35">
        <v>9.7974762218799999E-3</v>
      </c>
      <c r="R33" s="35">
        <v>9.2595462041400005E-3</v>
      </c>
      <c r="S33" s="35">
        <v>0</v>
      </c>
      <c r="T33" s="35">
        <v>1.2376626269200001E-2</v>
      </c>
      <c r="U33" s="35">
        <v>2.0384580504200001</v>
      </c>
      <c r="V33" s="35">
        <v>4.8225747487E-3</v>
      </c>
      <c r="W33" s="35">
        <v>39.991372497</v>
      </c>
      <c r="X33" s="35">
        <v>7.7579964913399992E-6</v>
      </c>
      <c r="Y33" s="35">
        <v>338.74984292300002</v>
      </c>
      <c r="Z33" s="35">
        <v>0.10389456002899999</v>
      </c>
      <c r="AA33" s="35">
        <v>0.10941118031200001</v>
      </c>
      <c r="AB33" s="35">
        <v>0</v>
      </c>
      <c r="AC33" s="35">
        <v>11.310516078999999</v>
      </c>
      <c r="AD33" s="35">
        <v>0</v>
      </c>
      <c r="AE33" s="35">
        <v>9.8722175538400005</v>
      </c>
      <c r="AF33" s="35">
        <v>0</v>
      </c>
      <c r="AG33" s="35">
        <v>4.8896671694500004E-3</v>
      </c>
      <c r="AH33" s="35">
        <v>0</v>
      </c>
      <c r="AI33" s="35">
        <v>3.56733459079E-3</v>
      </c>
      <c r="AJ33" s="35">
        <v>1.7925795881899999E-2</v>
      </c>
      <c r="AK33" s="35">
        <v>21.791517586000001</v>
      </c>
      <c r="AL33" s="35">
        <v>0</v>
      </c>
      <c r="AM33" s="35">
        <v>1017.36712446</v>
      </c>
      <c r="AN33" s="35">
        <v>113.040870392</v>
      </c>
      <c r="AO33" s="35">
        <v>1130.40799485</v>
      </c>
      <c r="AP33" s="35">
        <v>0</v>
      </c>
      <c r="AQ33" s="35">
        <v>0.101745459839</v>
      </c>
      <c r="AR33" s="35">
        <v>0.37176121739200002</v>
      </c>
      <c r="AS33" s="35">
        <v>19.834079590799998</v>
      </c>
      <c r="AT33" s="35">
        <v>0.22219304285300001</v>
      </c>
      <c r="AU33" s="35">
        <v>2.0849796964200001E-2</v>
      </c>
      <c r="AV33" s="35">
        <v>21.034403216200001</v>
      </c>
      <c r="AW33" s="35">
        <v>0.185786334099</v>
      </c>
      <c r="AX33" s="35">
        <v>6.1662395211600001E-7</v>
      </c>
      <c r="AY33" s="35">
        <v>2.92931240536E-2</v>
      </c>
      <c r="AZ33" s="35">
        <v>68.449893282700003</v>
      </c>
      <c r="BA33" s="35">
        <v>55.116825927800001</v>
      </c>
      <c r="BB33" s="35">
        <v>13.333067354900001</v>
      </c>
      <c r="BC33" s="35">
        <v>17.184247727199999</v>
      </c>
      <c r="BD33" s="35">
        <v>0</v>
      </c>
      <c r="BE33" s="35">
        <v>1.9416624629999999E-3</v>
      </c>
      <c r="BF33" s="35">
        <v>11.8173558907</v>
      </c>
      <c r="BG33" s="35">
        <v>0</v>
      </c>
      <c r="BH33" s="35">
        <v>3.92237656491</v>
      </c>
      <c r="BI33" s="35">
        <v>2.1645573945799999E-2</v>
      </c>
      <c r="BJ33" s="35">
        <v>0.73649564787900001</v>
      </c>
      <c r="BK33" s="35">
        <v>10.447213593300001</v>
      </c>
      <c r="BL33" s="35">
        <v>0.56107607599300002</v>
      </c>
      <c r="BM33" s="35">
        <v>5.7144657431699999</v>
      </c>
      <c r="BN33" s="35">
        <v>2.99709688594E-2</v>
      </c>
      <c r="BO33" s="35">
        <v>1275.7126477700001</v>
      </c>
      <c r="BP33" s="35">
        <v>17.934329384600002</v>
      </c>
      <c r="BQ33" s="35">
        <v>5.5255388577200001E-9</v>
      </c>
      <c r="BR33" s="35">
        <v>1.1445753625099999</v>
      </c>
      <c r="BS33" s="35">
        <v>0</v>
      </c>
      <c r="BT33" s="35">
        <v>5.3117008265500001</v>
      </c>
      <c r="BU33" s="35">
        <v>9.0518850432400003E-2</v>
      </c>
    </row>
    <row r="34" spans="1:73" x14ac:dyDescent="0.25">
      <c r="A34" s="34" t="s">
        <v>33</v>
      </c>
      <c r="B34" s="32">
        <v>242.72</v>
      </c>
      <c r="C34" s="32">
        <v>5.1980880000000003</v>
      </c>
      <c r="D34" s="32">
        <v>581.40999999999894</v>
      </c>
      <c r="E34" s="32">
        <v>78.510000000000005</v>
      </c>
      <c r="F34" s="32">
        <v>68.069999999999993</v>
      </c>
      <c r="G34" s="32">
        <v>902.83</v>
      </c>
      <c r="H34" s="32">
        <v>10.130000000000001</v>
      </c>
      <c r="I34" s="32">
        <v>9.7987019999999897E-2</v>
      </c>
      <c r="J34" s="32">
        <v>4.5568715000000003E-2</v>
      </c>
      <c r="K34" s="32">
        <v>1.6685780349999999</v>
      </c>
      <c r="L34" s="32">
        <v>41.447521500000001</v>
      </c>
      <c r="M34" s="32"/>
      <c r="N34" s="32"/>
      <c r="P34" s="34" t="s">
        <v>33</v>
      </c>
      <c r="Q34" s="35">
        <v>2.1817913894E-2</v>
      </c>
      <c r="R34" s="35">
        <v>0</v>
      </c>
      <c r="S34" s="35">
        <v>0</v>
      </c>
      <c r="T34" s="35">
        <v>0</v>
      </c>
      <c r="U34" s="35">
        <v>0.206328897904</v>
      </c>
      <c r="V34" s="35">
        <v>3.2463044943600002E-3</v>
      </c>
      <c r="W34" s="35">
        <v>17.3125929622</v>
      </c>
      <c r="X34" s="35">
        <v>0</v>
      </c>
      <c r="Y34" s="35">
        <v>242.719847015</v>
      </c>
      <c r="Z34" s="35">
        <v>0.23735926318200001</v>
      </c>
      <c r="AA34" s="35">
        <v>0.405758016843</v>
      </c>
      <c r="AB34" s="35">
        <v>0</v>
      </c>
      <c r="AC34" s="35">
        <v>7.0982788681600004</v>
      </c>
      <c r="AD34" s="35">
        <v>0</v>
      </c>
      <c r="AE34" s="35">
        <v>41.447500790600003</v>
      </c>
      <c r="AF34" s="35">
        <v>0</v>
      </c>
      <c r="AG34" s="35">
        <v>0</v>
      </c>
      <c r="AH34" s="35">
        <v>0</v>
      </c>
      <c r="AI34" s="35">
        <v>0</v>
      </c>
      <c r="AJ34" s="35">
        <v>1.35644909813E-2</v>
      </c>
      <c r="AK34" s="35">
        <v>5.1980915113200004</v>
      </c>
      <c r="AL34" s="35">
        <v>0</v>
      </c>
      <c r="AM34" s="35">
        <v>521.25224719599998</v>
      </c>
      <c r="AN34" s="35">
        <v>57.916937340200001</v>
      </c>
      <c r="AO34" s="35">
        <v>579.16918453699998</v>
      </c>
      <c r="AP34" s="35">
        <v>0</v>
      </c>
      <c r="AQ34" s="35">
        <v>0.29449357097399997</v>
      </c>
      <c r="AR34" s="35">
        <v>3.1640977749900001</v>
      </c>
      <c r="AS34" s="35">
        <v>1.7254163095999999</v>
      </c>
      <c r="AT34" s="35">
        <v>1.83005198685</v>
      </c>
      <c r="AU34" s="35">
        <v>3.3876114045099999E-2</v>
      </c>
      <c r="AV34" s="35">
        <v>9.0452153277399994</v>
      </c>
      <c r="AW34" s="35">
        <v>1.5483784671700001</v>
      </c>
      <c r="AX34" s="35">
        <v>0</v>
      </c>
      <c r="AY34" s="35">
        <v>0.246298168554</v>
      </c>
      <c r="AZ34" s="35">
        <v>78.510871614699994</v>
      </c>
      <c r="BA34" s="35">
        <v>68.070881943299995</v>
      </c>
      <c r="BB34" s="35">
        <v>10.439989671299999</v>
      </c>
      <c r="BC34" s="35">
        <v>47.045586566799997</v>
      </c>
      <c r="BD34" s="35">
        <v>0</v>
      </c>
      <c r="BE34" s="35">
        <v>1.50254224882E-2</v>
      </c>
      <c r="BF34" s="35">
        <v>33.001081513800003</v>
      </c>
      <c r="BG34" s="35">
        <v>0</v>
      </c>
      <c r="BH34" s="35">
        <v>2.0177488642300001</v>
      </c>
      <c r="BI34" s="35">
        <v>0.184228013691</v>
      </c>
      <c r="BJ34" s="35">
        <v>0.29237729487399999</v>
      </c>
      <c r="BK34" s="35">
        <v>5.2096069746499998</v>
      </c>
      <c r="BL34" s="35">
        <v>4.7760971185500001</v>
      </c>
      <c r="BM34" s="35">
        <v>6.4780957792500002</v>
      </c>
      <c r="BN34" s="35">
        <v>0.228705332254</v>
      </c>
      <c r="BO34" s="35">
        <v>902.25339360099997</v>
      </c>
      <c r="BP34" s="35">
        <v>19.8272368515</v>
      </c>
      <c r="BQ34" s="35">
        <v>0</v>
      </c>
      <c r="BR34" s="35">
        <v>0.34227803373400001</v>
      </c>
      <c r="BS34" s="35">
        <v>0</v>
      </c>
      <c r="BT34" s="35">
        <v>0.91435041532000005</v>
      </c>
      <c r="BU34" s="35">
        <v>0.31930061468199999</v>
      </c>
    </row>
    <row r="35" spans="1:73" x14ac:dyDescent="0.25">
      <c r="A35" s="34" t="s">
        <v>34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73" x14ac:dyDescent="0.25">
      <c r="A36" s="34" t="s">
        <v>35</v>
      </c>
      <c r="B36" s="32">
        <v>85.220153979999907</v>
      </c>
      <c r="C36" s="32">
        <v>5.8003909999999896</v>
      </c>
      <c r="D36" s="32">
        <v>629.33330000000001</v>
      </c>
      <c r="E36" s="32">
        <v>112.71912040999899</v>
      </c>
      <c r="F36" s="32">
        <v>95.406543409999998</v>
      </c>
      <c r="G36" s="32">
        <v>2588.9205999999999</v>
      </c>
      <c r="H36" s="32">
        <v>4.5017659999999902</v>
      </c>
      <c r="I36" s="32">
        <v>7.52554049999999E-2</v>
      </c>
      <c r="J36" s="32">
        <v>2.8999068350000001E-2</v>
      </c>
      <c r="K36" s="32">
        <v>0.99779633549999902</v>
      </c>
      <c r="L36" s="32">
        <v>82.060400000000001</v>
      </c>
      <c r="M36" s="32"/>
      <c r="N36" s="32"/>
      <c r="P36" s="34" t="s">
        <v>35</v>
      </c>
      <c r="Q36" s="35">
        <v>1.9110511647099999E-2</v>
      </c>
      <c r="R36" s="35">
        <v>0</v>
      </c>
      <c r="S36" s="35">
        <v>0</v>
      </c>
      <c r="T36" s="35">
        <v>0</v>
      </c>
      <c r="U36" s="35">
        <v>0.14205049874199999</v>
      </c>
      <c r="V36" s="35">
        <v>3.4584634196699999E-4</v>
      </c>
      <c r="W36" s="35">
        <v>3.8327665929200001</v>
      </c>
      <c r="X36" s="35">
        <v>0</v>
      </c>
      <c r="Y36" s="35">
        <v>85.220142680500004</v>
      </c>
      <c r="Z36" s="35">
        <v>7.9119283718299994E-3</v>
      </c>
      <c r="AA36" s="35">
        <v>0.59761204885200003</v>
      </c>
      <c r="AB36" s="35">
        <v>0</v>
      </c>
      <c r="AC36" s="35">
        <v>1.5922312133900001</v>
      </c>
      <c r="AD36" s="35">
        <v>0</v>
      </c>
      <c r="AE36" s="35">
        <v>82.060381868600004</v>
      </c>
      <c r="AF36" s="35">
        <v>0</v>
      </c>
      <c r="AG36" s="35">
        <v>0</v>
      </c>
      <c r="AH36" s="35">
        <v>0</v>
      </c>
      <c r="AI36" s="35">
        <v>0</v>
      </c>
      <c r="AJ36" s="35">
        <v>2.19262155551E-3</v>
      </c>
      <c r="AK36" s="35">
        <v>5.8003838652899997</v>
      </c>
      <c r="AL36" s="35">
        <v>0</v>
      </c>
      <c r="AM36" s="35">
        <v>569.23922114300001</v>
      </c>
      <c r="AN36" s="35">
        <v>63.248809826699997</v>
      </c>
      <c r="AO36" s="35">
        <v>632.48803096899996</v>
      </c>
      <c r="AP36" s="35">
        <v>0</v>
      </c>
      <c r="AQ36" s="35">
        <v>0.14410435973999999</v>
      </c>
      <c r="AR36" s="35">
        <v>5.2178982192200003</v>
      </c>
      <c r="AS36" s="35">
        <v>1.64021699105</v>
      </c>
      <c r="AT36" s="35">
        <v>3.01540628461</v>
      </c>
      <c r="AU36" s="35">
        <v>5.4984055072799999E-2</v>
      </c>
      <c r="AV36" s="35">
        <v>6.8088093145300004</v>
      </c>
      <c r="AW36" s="35">
        <v>2.5522161907899998</v>
      </c>
      <c r="AX36" s="35">
        <v>0</v>
      </c>
      <c r="AY36" s="35">
        <v>0.40597020336299999</v>
      </c>
      <c r="AZ36" s="35">
        <v>112.720700478</v>
      </c>
      <c r="BA36" s="35">
        <v>95.408130942400007</v>
      </c>
      <c r="BB36" s="35">
        <v>17.312569535400002</v>
      </c>
      <c r="BC36" s="35">
        <v>74.065715743400006</v>
      </c>
      <c r="BD36" s="35">
        <v>0</v>
      </c>
      <c r="BE36" s="35">
        <v>2.4778462717099999E-2</v>
      </c>
      <c r="BF36" s="35">
        <v>52.339259313200003</v>
      </c>
      <c r="BG36" s="35">
        <v>0</v>
      </c>
      <c r="BH36" s="35">
        <v>1.89874550042</v>
      </c>
      <c r="BI36" s="35">
        <v>0.30380925875100001</v>
      </c>
      <c r="BJ36" s="35">
        <v>0.215592322591</v>
      </c>
      <c r="BK36" s="35">
        <v>4.7363883564</v>
      </c>
      <c r="BL36" s="35">
        <v>7.87551653411</v>
      </c>
      <c r="BM36" s="35">
        <v>9.58162520544</v>
      </c>
      <c r="BN36" s="35">
        <v>0.37713962589099997</v>
      </c>
      <c r="BO36" s="35">
        <v>2604.8683227699998</v>
      </c>
      <c r="BP36" s="35">
        <v>59.883794099500001</v>
      </c>
      <c r="BQ36" s="35">
        <v>0</v>
      </c>
      <c r="BR36" s="35">
        <v>0.47978522483300001</v>
      </c>
      <c r="BS36" s="35">
        <v>0</v>
      </c>
      <c r="BT36" s="35">
        <v>0.91823323088499997</v>
      </c>
      <c r="BU36" s="35">
        <v>0.49366524556699998</v>
      </c>
    </row>
    <row r="37" spans="1:73" x14ac:dyDescent="0.25">
      <c r="A37" s="34" t="s">
        <v>36</v>
      </c>
      <c r="B37" s="32">
        <v>84.266999999999896</v>
      </c>
      <c r="C37" s="32">
        <v>0.62266999999999995</v>
      </c>
      <c r="D37" s="32">
        <v>149.76300000000001</v>
      </c>
      <c r="E37" s="32">
        <v>5.6319999999999997</v>
      </c>
      <c r="F37" s="32">
        <v>5.6319999999999997</v>
      </c>
      <c r="G37" s="32">
        <v>0.51300000000000001</v>
      </c>
      <c r="H37" s="32">
        <v>4.202</v>
      </c>
      <c r="I37" s="32">
        <v>1.3817504499999999E-2</v>
      </c>
      <c r="J37" s="32">
        <v>3.0000000000000001E-3</v>
      </c>
      <c r="K37" s="32">
        <v>0.42599999999999999</v>
      </c>
      <c r="L37" s="32"/>
      <c r="M37" s="32"/>
      <c r="N37" s="32"/>
      <c r="P37" s="34" t="s">
        <v>36</v>
      </c>
      <c r="Q37" s="35">
        <v>0</v>
      </c>
      <c r="R37" s="35">
        <v>0</v>
      </c>
      <c r="S37" s="35">
        <v>0</v>
      </c>
      <c r="T37" s="35">
        <v>0</v>
      </c>
      <c r="U37" s="35">
        <v>0.247363986467</v>
      </c>
      <c r="V37" s="35">
        <v>0</v>
      </c>
      <c r="W37" s="35">
        <v>6.9004376906599996</v>
      </c>
      <c r="X37" s="35">
        <v>0</v>
      </c>
      <c r="Y37" s="35">
        <v>84.266985297199994</v>
      </c>
      <c r="Z37" s="35">
        <v>0</v>
      </c>
      <c r="AA37" s="35">
        <v>0</v>
      </c>
      <c r="AB37" s="35">
        <v>0</v>
      </c>
      <c r="AC37" s="35">
        <v>1.9674367421700001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3.0456882057600001E-4</v>
      </c>
      <c r="AK37" s="35">
        <v>0.62266991572800001</v>
      </c>
      <c r="AL37" s="35">
        <v>0</v>
      </c>
      <c r="AM37" s="35">
        <v>248.09049185800001</v>
      </c>
      <c r="AN37" s="35">
        <v>27.565589350100002</v>
      </c>
      <c r="AO37" s="35">
        <v>275.65608120899998</v>
      </c>
      <c r="AP37" s="35">
        <v>0</v>
      </c>
      <c r="AQ37" s="35">
        <v>0</v>
      </c>
      <c r="AR37" s="35">
        <v>0</v>
      </c>
      <c r="AS37" s="35">
        <v>2.0747996656900001</v>
      </c>
      <c r="AT37" s="35">
        <v>0</v>
      </c>
      <c r="AU37" s="35">
        <v>0</v>
      </c>
      <c r="AV37" s="35">
        <v>2.1626877659999999</v>
      </c>
      <c r="AW37" s="35">
        <v>0</v>
      </c>
      <c r="AX37" s="35">
        <v>0</v>
      </c>
      <c r="AY37" s="35">
        <v>0</v>
      </c>
      <c r="AZ37" s="35">
        <v>5.6320009239599997</v>
      </c>
      <c r="BA37" s="35">
        <v>5.6320009239599997</v>
      </c>
      <c r="BB37" s="35">
        <v>0</v>
      </c>
      <c r="BC37" s="35">
        <v>1.4755844276500001</v>
      </c>
      <c r="BD37" s="35">
        <v>0</v>
      </c>
      <c r="BE37" s="35">
        <v>0</v>
      </c>
      <c r="BF37" s="35">
        <v>0.91914249750599997</v>
      </c>
      <c r="BG37" s="35">
        <v>0</v>
      </c>
      <c r="BH37" s="35">
        <v>0.55644224684099997</v>
      </c>
      <c r="BI37" s="35">
        <v>0</v>
      </c>
      <c r="BJ37" s="35">
        <v>0.11827212983</v>
      </c>
      <c r="BK37" s="35">
        <v>1.3911046027</v>
      </c>
      <c r="BL37" s="35">
        <v>0</v>
      </c>
      <c r="BM37" s="35">
        <v>0.48435199777299998</v>
      </c>
      <c r="BN37" s="35">
        <v>0</v>
      </c>
      <c r="BO37" s="35">
        <v>0.67278334727300004</v>
      </c>
      <c r="BP37" s="35">
        <v>0</v>
      </c>
      <c r="BQ37" s="35">
        <v>0</v>
      </c>
      <c r="BR37" s="35">
        <v>0.13114755714000001</v>
      </c>
      <c r="BS37" s="35">
        <v>0</v>
      </c>
      <c r="BT37" s="35">
        <v>0.63100520920500003</v>
      </c>
      <c r="BU37" s="35">
        <v>0</v>
      </c>
    </row>
    <row r="38" spans="1:73" x14ac:dyDescent="0.25">
      <c r="A38" s="34" t="s">
        <v>37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73" x14ac:dyDescent="0.25">
      <c r="A39" s="34" t="s">
        <v>38</v>
      </c>
      <c r="B39" s="32">
        <v>361.68665999999899</v>
      </c>
      <c r="C39" s="32">
        <v>18.431851600000002</v>
      </c>
      <c r="D39" s="32">
        <v>1370.4652999999901</v>
      </c>
      <c r="E39" s="32">
        <v>126.599597833999</v>
      </c>
      <c r="F39" s="32">
        <v>112.475020123999</v>
      </c>
      <c r="G39" s="32">
        <v>713.23350000000005</v>
      </c>
      <c r="H39" s="32">
        <v>71.356619199999997</v>
      </c>
      <c r="I39" s="32">
        <v>6.9016943900000002E-2</v>
      </c>
      <c r="J39" s="32">
        <v>4.7717081600000003E-2</v>
      </c>
      <c r="K39" s="32">
        <v>1.0202000767999899</v>
      </c>
      <c r="L39" s="32">
        <v>0.71271006650000002</v>
      </c>
      <c r="M39" s="32"/>
      <c r="N39" s="32"/>
      <c r="P39" s="34" t="s">
        <v>131</v>
      </c>
      <c r="Q39" s="35">
        <v>1.05962900368E-2</v>
      </c>
      <c r="R39" s="35">
        <v>0</v>
      </c>
      <c r="S39" s="35">
        <v>0</v>
      </c>
      <c r="T39" s="35">
        <v>0</v>
      </c>
      <c r="U39" s="35">
        <v>3.1813783242100002</v>
      </c>
      <c r="V39" s="35">
        <v>0</v>
      </c>
      <c r="W39" s="35">
        <v>53.245426098300001</v>
      </c>
      <c r="X39" s="35">
        <v>0</v>
      </c>
      <c r="Y39" s="35">
        <v>361.68648740999998</v>
      </c>
      <c r="Z39" s="35">
        <v>5.1427659200699999E-4</v>
      </c>
      <c r="AA39" s="35">
        <v>0.60197671523200003</v>
      </c>
      <c r="AB39" s="35">
        <v>0</v>
      </c>
      <c r="AC39" s="35">
        <v>30.572042742400001</v>
      </c>
      <c r="AD39" s="35">
        <v>0</v>
      </c>
      <c r="AE39" s="35">
        <v>0.71271101184999996</v>
      </c>
      <c r="AF39" s="35">
        <v>0</v>
      </c>
      <c r="AG39" s="35">
        <v>0</v>
      </c>
      <c r="AH39" s="35">
        <v>0</v>
      </c>
      <c r="AI39" s="35">
        <v>0</v>
      </c>
      <c r="AJ39" s="35">
        <v>3.9486073001499998E-2</v>
      </c>
      <c r="AK39" s="35">
        <v>18.431849554599999</v>
      </c>
      <c r="AL39" s="35">
        <v>0</v>
      </c>
      <c r="AM39" s="35">
        <v>1327.5538142299999</v>
      </c>
      <c r="AN39" s="35">
        <v>147.50608375799999</v>
      </c>
      <c r="AO39" s="35">
        <v>1475.05989798</v>
      </c>
      <c r="AP39" s="35">
        <v>0</v>
      </c>
      <c r="AQ39" s="35">
        <v>0.237770152304</v>
      </c>
      <c r="AR39" s="35">
        <v>0.41416423188200002</v>
      </c>
      <c r="AS39" s="35">
        <v>52.763458860900002</v>
      </c>
      <c r="AT39" s="35">
        <v>0.25505951814099997</v>
      </c>
      <c r="AU39" s="35">
        <v>0.144393447363</v>
      </c>
      <c r="AV39" s="35">
        <v>24.047299326299999</v>
      </c>
      <c r="AW39" s="35">
        <v>0.21589643881699999</v>
      </c>
      <c r="AX39" s="35">
        <v>0</v>
      </c>
      <c r="AY39" s="35">
        <v>3.2320995798599997E-2</v>
      </c>
      <c r="AZ39" s="35">
        <v>126.59780582</v>
      </c>
      <c r="BA39" s="35">
        <v>112.473235527</v>
      </c>
      <c r="BB39" s="35">
        <v>14.1245702932</v>
      </c>
      <c r="BC39" s="35">
        <v>45.8278180585</v>
      </c>
      <c r="BD39" s="35">
        <v>0</v>
      </c>
      <c r="BE39" s="35">
        <v>3.6195565953000002E-3</v>
      </c>
      <c r="BF39" s="35">
        <v>37.7719890312</v>
      </c>
      <c r="BG39" s="35">
        <v>0</v>
      </c>
      <c r="BH39" s="35">
        <v>6.2805573358800002</v>
      </c>
      <c r="BI39" s="35">
        <v>2.4114416684600001E-2</v>
      </c>
      <c r="BJ39" s="35">
        <v>1.27683763035</v>
      </c>
      <c r="BK39" s="35">
        <v>15.7006223515</v>
      </c>
      <c r="BL39" s="35">
        <v>0.62706295877600005</v>
      </c>
      <c r="BM39" s="35">
        <v>25.620658160000001</v>
      </c>
      <c r="BN39" s="35">
        <v>5.8644365272000003E-2</v>
      </c>
      <c r="BO39" s="35">
        <v>883.76590769200004</v>
      </c>
      <c r="BP39" s="35">
        <v>13.9676165028</v>
      </c>
      <c r="BQ39" s="35">
        <v>0</v>
      </c>
      <c r="BR39" s="35">
        <v>1.93250949079</v>
      </c>
      <c r="BS39" s="35">
        <v>0</v>
      </c>
      <c r="BT39" s="35">
        <v>8.6443427696500006</v>
      </c>
      <c r="BU39" s="35">
        <v>0.29935706604500001</v>
      </c>
    </row>
    <row r="40" spans="1:73" x14ac:dyDescent="0.25">
      <c r="A40" s="34" t="s">
        <v>39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1:73" x14ac:dyDescent="0.25">
      <c r="A41" s="34" t="s">
        <v>40</v>
      </c>
      <c r="B41" s="32">
        <v>59.931160999999904</v>
      </c>
      <c r="C41" s="32">
        <v>2.53825099999999</v>
      </c>
      <c r="D41" s="32">
        <v>245.84710699999999</v>
      </c>
      <c r="E41" s="32">
        <v>7.6967639999999999</v>
      </c>
      <c r="F41" s="32">
        <v>7.6967639999999999</v>
      </c>
      <c r="G41" s="32">
        <v>21.9166829999999</v>
      </c>
      <c r="H41" s="32">
        <v>2.32106049999999</v>
      </c>
      <c r="I41" s="32">
        <v>4.3679599999999902E-2</v>
      </c>
      <c r="J41" s="32">
        <v>1.6845699999999901E-2</v>
      </c>
      <c r="K41" s="32">
        <v>0.79435399999999901</v>
      </c>
      <c r="L41" s="32"/>
      <c r="M41" s="32"/>
      <c r="N41" s="32"/>
      <c r="P41" s="34" t="s">
        <v>40</v>
      </c>
      <c r="Q41" s="35">
        <v>2.5501938081700002E-3</v>
      </c>
      <c r="R41" s="35">
        <v>0</v>
      </c>
      <c r="S41" s="35">
        <v>0</v>
      </c>
      <c r="T41" s="35">
        <v>0</v>
      </c>
      <c r="U41" s="35">
        <v>2.5733640899000001E-3</v>
      </c>
      <c r="V41" s="35">
        <v>1.7134441719300001E-4</v>
      </c>
      <c r="W41" s="35">
        <v>5.3403439457199999</v>
      </c>
      <c r="X41" s="35">
        <v>0</v>
      </c>
      <c r="Y41" s="35">
        <v>59.931139946499997</v>
      </c>
      <c r="Z41" s="35">
        <v>1.10306297753E-2</v>
      </c>
      <c r="AA41" s="35">
        <v>9.1301845495500003E-4</v>
      </c>
      <c r="AB41" s="35">
        <v>0</v>
      </c>
      <c r="AC41" s="35">
        <v>2.2835530588899999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35">
        <v>3.8009392777499998E-3</v>
      </c>
      <c r="AK41" s="35">
        <v>2.5382451882499999</v>
      </c>
      <c r="AL41" s="35">
        <v>0</v>
      </c>
      <c r="AM41" s="35">
        <v>234.14929208800001</v>
      </c>
      <c r="AN41" s="35">
        <v>26.0165720006</v>
      </c>
      <c r="AO41" s="35">
        <v>260.16586408799998</v>
      </c>
      <c r="AP41" s="35">
        <v>0</v>
      </c>
      <c r="AQ41" s="35">
        <v>9.5604599151100002E-3</v>
      </c>
      <c r="AR41" s="35">
        <v>0</v>
      </c>
      <c r="AS41" s="35">
        <v>7.8373733261799996E-3</v>
      </c>
      <c r="AT41" s="35">
        <v>2.8545827069499999E-4</v>
      </c>
      <c r="AU41" s="35">
        <v>1.00373768526E-4</v>
      </c>
      <c r="AV41" s="35">
        <v>3.1451438995399998</v>
      </c>
      <c r="AW41" s="35">
        <v>1.2828369593900001E-4</v>
      </c>
      <c r="AX41" s="35">
        <v>0</v>
      </c>
      <c r="AY41" s="35">
        <v>1.8605906975999999E-5</v>
      </c>
      <c r="AZ41" s="35">
        <v>7.69674957338</v>
      </c>
      <c r="BA41" s="35">
        <v>7.69674957338</v>
      </c>
      <c r="BB41" s="35">
        <v>0</v>
      </c>
      <c r="BC41" s="35">
        <v>1.9122993512199999</v>
      </c>
      <c r="BD41" s="35">
        <v>0</v>
      </c>
      <c r="BE41" s="35">
        <v>0</v>
      </c>
      <c r="BF41" s="35">
        <v>1.1782058229100001</v>
      </c>
      <c r="BG41" s="35">
        <v>0</v>
      </c>
      <c r="BH41" s="35">
        <v>0.73355966112799997</v>
      </c>
      <c r="BI41" s="35">
        <v>0</v>
      </c>
      <c r="BJ41" s="35">
        <v>0.151908520204</v>
      </c>
      <c r="BK41" s="35">
        <v>1.86614002006</v>
      </c>
      <c r="BL41" s="35">
        <v>0</v>
      </c>
      <c r="BM41" s="35">
        <v>0.62125778235999995</v>
      </c>
      <c r="BN41" s="35">
        <v>1.9585264130200001E-6</v>
      </c>
      <c r="BO41" s="35">
        <v>22.529087196799999</v>
      </c>
      <c r="BP41" s="35">
        <v>0</v>
      </c>
      <c r="BQ41" s="35">
        <v>0</v>
      </c>
      <c r="BR41" s="35">
        <v>0</v>
      </c>
      <c r="BS41" s="35">
        <v>0</v>
      </c>
      <c r="BT41" s="35">
        <v>7.9256663444499994E-3</v>
      </c>
      <c r="BU41" s="35">
        <v>0</v>
      </c>
    </row>
    <row r="42" spans="1:73" x14ac:dyDescent="0.25">
      <c r="A42" s="34" t="s">
        <v>41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73" x14ac:dyDescent="0.25">
      <c r="A43" s="34" t="s">
        <v>42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73" x14ac:dyDescent="0.25">
      <c r="A44" s="34" t="s">
        <v>43</v>
      </c>
      <c r="B44" s="32">
        <v>2240.1580999999901</v>
      </c>
      <c r="C44" s="32">
        <v>96.7884443599999</v>
      </c>
      <c r="D44" s="32">
        <v>4664.5671999999904</v>
      </c>
      <c r="E44" s="32">
        <v>305.047899999999</v>
      </c>
      <c r="F44" s="32">
        <v>304.33269999999902</v>
      </c>
      <c r="G44" s="32">
        <v>34.930199999999999</v>
      </c>
      <c r="H44" s="32">
        <v>217.59</v>
      </c>
      <c r="I44" s="32">
        <v>0.43835817665499999</v>
      </c>
      <c r="J44" s="32">
        <v>0.35715107642499999</v>
      </c>
      <c r="K44" s="32">
        <v>6.6775447976999898</v>
      </c>
      <c r="L44" s="32"/>
      <c r="M44" s="32"/>
      <c r="N44" s="32"/>
      <c r="P44" s="34" t="s">
        <v>43</v>
      </c>
      <c r="Q44" s="35">
        <v>4.2487185894899998E-2</v>
      </c>
      <c r="R44" s="35">
        <v>0</v>
      </c>
      <c r="S44" s="35">
        <v>0</v>
      </c>
      <c r="T44" s="35">
        <v>0</v>
      </c>
      <c r="U44" s="35">
        <v>15.959616352299999</v>
      </c>
      <c r="V44" s="35">
        <v>1.8659619754899999E-3</v>
      </c>
      <c r="W44" s="35">
        <v>320.66253834000003</v>
      </c>
      <c r="X44" s="35">
        <v>0</v>
      </c>
      <c r="Y44" s="35">
        <v>2240.1567025099998</v>
      </c>
      <c r="Z44" s="35">
        <v>0</v>
      </c>
      <c r="AA44" s="35">
        <v>0</v>
      </c>
      <c r="AB44" s="35">
        <v>0</v>
      </c>
      <c r="AC44" s="35">
        <v>73.643056925600007</v>
      </c>
      <c r="AD44" s="35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3.08872016643E-2</v>
      </c>
      <c r="AK44" s="35">
        <v>96.788364595199994</v>
      </c>
      <c r="AL44" s="35">
        <v>0</v>
      </c>
      <c r="AM44" s="35">
        <v>4290.2922026400001</v>
      </c>
      <c r="AN44" s="35">
        <v>476.69925652500001</v>
      </c>
      <c r="AO44" s="35">
        <v>4766.99145916</v>
      </c>
      <c r="AP44" s="35">
        <v>0</v>
      </c>
      <c r="AQ44" s="35">
        <v>0</v>
      </c>
      <c r="AR44" s="35">
        <v>0</v>
      </c>
      <c r="AS44" s="35">
        <v>133.86316240599999</v>
      </c>
      <c r="AT44" s="35">
        <v>0</v>
      </c>
      <c r="AU44" s="35">
        <v>0</v>
      </c>
      <c r="AV44" s="35">
        <v>116.863710834</v>
      </c>
      <c r="AW44" s="35">
        <v>0</v>
      </c>
      <c r="AX44" s="35">
        <v>0</v>
      </c>
      <c r="AY44" s="35">
        <v>0</v>
      </c>
      <c r="AZ44" s="35">
        <v>305.04778026999998</v>
      </c>
      <c r="BA44" s="35">
        <v>304.332583726</v>
      </c>
      <c r="BB44" s="35">
        <v>0.71519654437000002</v>
      </c>
      <c r="BC44" s="35">
        <v>79.735139168000003</v>
      </c>
      <c r="BD44" s="35">
        <v>0</v>
      </c>
      <c r="BE44" s="35">
        <v>0</v>
      </c>
      <c r="BF44" s="35">
        <v>49.6670813494</v>
      </c>
      <c r="BG44" s="35">
        <v>0</v>
      </c>
      <c r="BH44" s="35">
        <v>30.068061681500001</v>
      </c>
      <c r="BI44" s="35">
        <v>0</v>
      </c>
      <c r="BJ44" s="35">
        <v>6.3909841779100001</v>
      </c>
      <c r="BK44" s="35">
        <v>75.170146673999994</v>
      </c>
      <c r="BL44" s="35">
        <v>0</v>
      </c>
      <c r="BM44" s="35">
        <v>26.172602871300001</v>
      </c>
      <c r="BN44" s="35">
        <v>0</v>
      </c>
      <c r="BO44" s="35">
        <v>46.270478175800001</v>
      </c>
      <c r="BP44" s="35">
        <v>0</v>
      </c>
      <c r="BQ44" s="35">
        <v>0</v>
      </c>
      <c r="BR44" s="35">
        <v>8.4614738483299998</v>
      </c>
      <c r="BS44" s="35">
        <v>0</v>
      </c>
      <c r="BT44" s="35">
        <v>40.711641610299999</v>
      </c>
      <c r="BU44" s="35">
        <v>0</v>
      </c>
    </row>
    <row r="45" spans="1:73" x14ac:dyDescent="0.25">
      <c r="A45" s="34" t="s">
        <v>44</v>
      </c>
      <c r="B45" s="32">
        <v>29.43891</v>
      </c>
      <c r="C45" s="32">
        <v>1.7782560000000001</v>
      </c>
      <c r="D45" s="32">
        <v>52.042400000000001</v>
      </c>
      <c r="E45" s="32">
        <v>4.2233590000000003</v>
      </c>
      <c r="F45" s="32">
        <v>4.2233590000000003</v>
      </c>
      <c r="G45" s="32">
        <v>0.33899999999999902</v>
      </c>
      <c r="H45" s="32">
        <v>3.0563750000000001</v>
      </c>
      <c r="I45" s="32">
        <v>2.2510239999999899E-3</v>
      </c>
      <c r="J45" s="32">
        <v>1.125512E-3</v>
      </c>
      <c r="K45" s="32">
        <v>4.0237049999999899E-2</v>
      </c>
      <c r="L45" s="32"/>
      <c r="M45" s="32"/>
      <c r="N45" s="32"/>
      <c r="P45" s="34" t="s">
        <v>44</v>
      </c>
      <c r="Q45" s="35">
        <v>0</v>
      </c>
      <c r="R45" s="35">
        <v>0</v>
      </c>
      <c r="S45" s="35">
        <v>0</v>
      </c>
      <c r="T45" s="35">
        <v>0</v>
      </c>
      <c r="U45" s="35">
        <v>0.277852393162</v>
      </c>
      <c r="V45" s="35">
        <v>0</v>
      </c>
      <c r="W45" s="35">
        <v>3.8796249109100001</v>
      </c>
      <c r="X45" s="35">
        <v>0</v>
      </c>
      <c r="Y45" s="35">
        <v>29.4388995722</v>
      </c>
      <c r="Z45" s="35">
        <v>0</v>
      </c>
      <c r="AA45" s="35">
        <v>0</v>
      </c>
      <c r="AB45" s="35">
        <v>0</v>
      </c>
      <c r="AC45" s="35">
        <v>0.55337267694500003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3.2752021538E-4</v>
      </c>
      <c r="AK45" s="35">
        <v>1.7782564727200001</v>
      </c>
      <c r="AL45" s="35">
        <v>0</v>
      </c>
      <c r="AM45" s="35">
        <v>43.4631572702</v>
      </c>
      <c r="AN45" s="35">
        <v>4.8292397197900003</v>
      </c>
      <c r="AO45" s="35">
        <v>48.29239699</v>
      </c>
      <c r="AP45" s="35">
        <v>0</v>
      </c>
      <c r="AQ45" s="35">
        <v>0</v>
      </c>
      <c r="AR45" s="35">
        <v>0</v>
      </c>
      <c r="AS45" s="35">
        <v>2.33051429027</v>
      </c>
      <c r="AT45" s="35">
        <v>0</v>
      </c>
      <c r="AU45" s="35">
        <v>0</v>
      </c>
      <c r="AV45" s="35">
        <v>1.62176964875</v>
      </c>
      <c r="AW45" s="35">
        <v>0</v>
      </c>
      <c r="AX45" s="35">
        <v>0</v>
      </c>
      <c r="AY45" s="35">
        <v>0</v>
      </c>
      <c r="AZ45" s="35">
        <v>4.2233584936900002</v>
      </c>
      <c r="BA45" s="35">
        <v>4.2233584936900002</v>
      </c>
      <c r="BB45" s="35">
        <v>0</v>
      </c>
      <c r="BC45" s="35">
        <v>1.1065197551799999</v>
      </c>
      <c r="BD45" s="35">
        <v>0</v>
      </c>
      <c r="BE45" s="35">
        <v>0</v>
      </c>
      <c r="BF45" s="35">
        <v>0.68925248841200004</v>
      </c>
      <c r="BG45" s="35">
        <v>0</v>
      </c>
      <c r="BH45" s="35">
        <v>0.417267871934</v>
      </c>
      <c r="BI45" s="35">
        <v>0</v>
      </c>
      <c r="BJ45" s="35">
        <v>8.8690564989499995E-2</v>
      </c>
      <c r="BK45" s="35">
        <v>1.04316932202</v>
      </c>
      <c r="BL45" s="35">
        <v>0</v>
      </c>
      <c r="BM45" s="35">
        <v>0.36320920275399998</v>
      </c>
      <c r="BN45" s="35">
        <v>0</v>
      </c>
      <c r="BO45" s="35">
        <v>0.337711895677</v>
      </c>
      <c r="BP45" s="35">
        <v>0</v>
      </c>
      <c r="BQ45" s="35">
        <v>0</v>
      </c>
      <c r="BR45" s="35">
        <v>0.14731218654299999</v>
      </c>
      <c r="BS45" s="35">
        <v>0</v>
      </c>
      <c r="BT45" s="35">
        <v>0.70877787458099994</v>
      </c>
      <c r="BU45" s="35">
        <v>0</v>
      </c>
    </row>
    <row r="46" spans="1:73" x14ac:dyDescent="0.25">
      <c r="A46" s="34" t="s">
        <v>45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73" x14ac:dyDescent="0.25">
      <c r="A47" s="34" t="s">
        <v>46</v>
      </c>
      <c r="B47" s="32">
        <v>97.682019550000007</v>
      </c>
      <c r="C47" s="32">
        <v>13.1709309999999</v>
      </c>
      <c r="D47" s="32">
        <v>1290.4364</v>
      </c>
      <c r="E47" s="32">
        <v>131.578022</v>
      </c>
      <c r="F47" s="32">
        <v>94.042402600000003</v>
      </c>
      <c r="G47" s="32">
        <v>2918.5501720000002</v>
      </c>
      <c r="H47" s="32">
        <v>23.2108258499999</v>
      </c>
      <c r="I47" s="32">
        <v>0.29196631499999898</v>
      </c>
      <c r="J47" s="32">
        <v>0.17392244600000001</v>
      </c>
      <c r="K47" s="32">
        <v>3.989875375</v>
      </c>
      <c r="L47" s="32">
        <v>78.274319000000006</v>
      </c>
      <c r="M47" s="32"/>
      <c r="N47" s="32"/>
      <c r="P47" s="34" t="s">
        <v>46</v>
      </c>
      <c r="Q47" s="35">
        <v>5.1359128406600001E-2</v>
      </c>
      <c r="R47" s="35">
        <v>0</v>
      </c>
      <c r="S47" s="35">
        <v>0</v>
      </c>
      <c r="T47" s="35">
        <v>0</v>
      </c>
      <c r="U47" s="35">
        <v>0.39985183275300001</v>
      </c>
      <c r="V47" s="35">
        <v>2.2175359337199999E-4</v>
      </c>
      <c r="W47" s="35">
        <v>28.881747366599999</v>
      </c>
      <c r="X47" s="35">
        <v>0</v>
      </c>
      <c r="Y47" s="35">
        <v>97.681990352400007</v>
      </c>
      <c r="Z47" s="35">
        <v>0.113699472027</v>
      </c>
      <c r="AA47" s="35">
        <v>0.89215550726100001</v>
      </c>
      <c r="AB47" s="35">
        <v>0</v>
      </c>
      <c r="AC47" s="35">
        <v>15.231960277700001</v>
      </c>
      <c r="AD47" s="35">
        <v>0</v>
      </c>
      <c r="AE47" s="35">
        <v>78.274330692700005</v>
      </c>
      <c r="AF47" s="35">
        <v>0</v>
      </c>
      <c r="AG47" s="35">
        <v>0</v>
      </c>
      <c r="AH47" s="35">
        <v>0</v>
      </c>
      <c r="AI47" s="35">
        <v>0</v>
      </c>
      <c r="AJ47" s="35">
        <v>4.1975597153300001E-2</v>
      </c>
      <c r="AK47" s="35">
        <v>13.1709269729</v>
      </c>
      <c r="AL47" s="35">
        <v>0</v>
      </c>
      <c r="AM47" s="35">
        <v>1253.71520633</v>
      </c>
      <c r="AN47" s="35">
        <v>139.30166552399999</v>
      </c>
      <c r="AO47" s="35">
        <v>1393.0168718499999</v>
      </c>
      <c r="AP47" s="35">
        <v>0</v>
      </c>
      <c r="AQ47" s="35">
        <v>0.30149820652600001</v>
      </c>
      <c r="AR47" s="35">
        <v>0.47481061580599998</v>
      </c>
      <c r="AS47" s="35">
        <v>8.4334015633800004</v>
      </c>
      <c r="AT47" s="35">
        <v>0.30105483368800001</v>
      </c>
      <c r="AU47" s="35">
        <v>0.23036421239400001</v>
      </c>
      <c r="AV47" s="35">
        <v>7.5401913112400001</v>
      </c>
      <c r="AW47" s="35">
        <v>0.25401960850499999</v>
      </c>
      <c r="AX47" s="35">
        <v>0</v>
      </c>
      <c r="AY47" s="35">
        <v>3.7072806160300002E-2</v>
      </c>
      <c r="AZ47" s="35">
        <v>131.57506461599999</v>
      </c>
      <c r="BA47" s="35">
        <v>94.0394562181</v>
      </c>
      <c r="BB47" s="35">
        <v>37.535608397399997</v>
      </c>
      <c r="BC47" s="35">
        <v>48.512431498300003</v>
      </c>
      <c r="BD47" s="35">
        <v>0</v>
      </c>
      <c r="BE47" s="35">
        <v>4.9085767324200001E-3</v>
      </c>
      <c r="BF47" s="35">
        <v>44.718356676600003</v>
      </c>
      <c r="BG47" s="35">
        <v>0</v>
      </c>
      <c r="BH47" s="35">
        <v>1.6664524967500001</v>
      </c>
      <c r="BI47" s="35">
        <v>2.76456434024E-2</v>
      </c>
      <c r="BJ47" s="35">
        <v>0.25336081813599998</v>
      </c>
      <c r="BK47" s="35">
        <v>4.3337475105500003</v>
      </c>
      <c r="BL47" s="35">
        <v>0.71731877255499998</v>
      </c>
      <c r="BM47" s="35">
        <v>33.399725079900001</v>
      </c>
      <c r="BN47" s="35">
        <v>8.0426138995499996E-2</v>
      </c>
      <c r="BO47" s="35">
        <v>2923.5790798799999</v>
      </c>
      <c r="BP47" s="35">
        <v>58.234712463199998</v>
      </c>
      <c r="BQ47" s="35">
        <v>0</v>
      </c>
      <c r="BR47" s="35">
        <v>0.79748577014599997</v>
      </c>
      <c r="BS47" s="35">
        <v>0</v>
      </c>
      <c r="BT47" s="35">
        <v>1.8557203593</v>
      </c>
      <c r="BU47" s="35">
        <v>0.73000133001500001</v>
      </c>
    </row>
    <row r="48" spans="1:73" x14ac:dyDescent="0.25">
      <c r="A48" s="34" t="s">
        <v>47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/>
      <c r="M48" s="32"/>
      <c r="N48" s="32"/>
      <c r="P48" s="34" t="s">
        <v>47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35">
        <v>0</v>
      </c>
      <c r="AY48" s="35">
        <v>0</v>
      </c>
      <c r="AZ48" s="35">
        <v>0</v>
      </c>
      <c r="BA48" s="35">
        <v>0</v>
      </c>
      <c r="BB48" s="35">
        <v>0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0</v>
      </c>
      <c r="BK48" s="35">
        <v>0</v>
      </c>
      <c r="BL48" s="35">
        <v>0</v>
      </c>
      <c r="BM48" s="35">
        <v>0</v>
      </c>
      <c r="BN48" s="35">
        <v>0</v>
      </c>
      <c r="BO48" s="35">
        <v>0</v>
      </c>
      <c r="BP48" s="35">
        <v>0</v>
      </c>
      <c r="BQ48" s="35">
        <v>0</v>
      </c>
      <c r="BR48" s="35">
        <v>0</v>
      </c>
      <c r="BS48" s="35">
        <v>0</v>
      </c>
      <c r="BT48" s="35">
        <v>0</v>
      </c>
      <c r="BU48" s="35">
        <v>0</v>
      </c>
    </row>
    <row r="49" spans="1:82" x14ac:dyDescent="0.25">
      <c r="A49" s="34" t="s">
        <v>48</v>
      </c>
      <c r="B49" s="32">
        <v>93.665000000000006</v>
      </c>
      <c r="C49" s="32">
        <v>4.64284319999999</v>
      </c>
      <c r="D49" s="32">
        <v>1663.9</v>
      </c>
      <c r="E49" s="32">
        <v>350.41315599999899</v>
      </c>
      <c r="F49" s="32">
        <v>293.92355620000001</v>
      </c>
      <c r="G49" s="32">
        <v>8070.6999999999898</v>
      </c>
      <c r="H49" s="32">
        <v>12.8059999999999</v>
      </c>
      <c r="I49" s="32">
        <v>0.1135785</v>
      </c>
      <c r="J49" s="32">
        <v>0.23622799999999899</v>
      </c>
      <c r="K49" s="32">
        <v>0.34275899999999898</v>
      </c>
      <c r="L49" s="32">
        <v>73.577389999999994</v>
      </c>
      <c r="M49" s="32"/>
      <c r="N49" s="32"/>
      <c r="P49" s="34" t="s">
        <v>48</v>
      </c>
      <c r="Q49" s="35">
        <v>5.1898131532999998E-2</v>
      </c>
      <c r="R49" s="35">
        <v>0</v>
      </c>
      <c r="S49" s="35">
        <v>0</v>
      </c>
      <c r="T49" s="35">
        <v>5.5573140445799997E-6</v>
      </c>
      <c r="U49" s="35">
        <v>0.59392276541699995</v>
      </c>
      <c r="V49" s="35">
        <v>6.3799615496999999E-4</v>
      </c>
      <c r="W49" s="35">
        <v>3.8876195065299997E-2</v>
      </c>
      <c r="X49" s="35">
        <v>0</v>
      </c>
      <c r="Y49" s="35">
        <v>93.665001631500004</v>
      </c>
      <c r="Z49" s="35">
        <v>1.27874107038E-2</v>
      </c>
      <c r="AA49" s="35">
        <v>2.7654215622799998</v>
      </c>
      <c r="AB49" s="35">
        <v>5.7810458590300002E-3</v>
      </c>
      <c r="AC49" s="35">
        <v>2.11120811182E-2</v>
      </c>
      <c r="AD49" s="35">
        <v>0</v>
      </c>
      <c r="AE49" s="35">
        <v>73.577442077000001</v>
      </c>
      <c r="AF49" s="35">
        <v>0</v>
      </c>
      <c r="AG49" s="35">
        <v>3.1383112399399999E-7</v>
      </c>
      <c r="AH49" s="35">
        <v>0</v>
      </c>
      <c r="AI49" s="35">
        <v>0</v>
      </c>
      <c r="AJ49" s="35">
        <v>3.5621378326199998E-3</v>
      </c>
      <c r="AK49" s="35">
        <v>4.6428386472199996</v>
      </c>
      <c r="AL49" s="35">
        <v>0</v>
      </c>
      <c r="AM49" s="35">
        <v>1513.7959324999999</v>
      </c>
      <c r="AN49" s="35">
        <v>168.19959740100001</v>
      </c>
      <c r="AO49" s="35">
        <v>1681.9955299000001</v>
      </c>
      <c r="AP49" s="35">
        <v>0</v>
      </c>
      <c r="AQ49" s="35">
        <v>0.64105723134299997</v>
      </c>
      <c r="AR49" s="35">
        <v>17.536432269199999</v>
      </c>
      <c r="AS49" s="35">
        <v>7.0135920683000004</v>
      </c>
      <c r="AT49" s="35">
        <v>10.1341384056</v>
      </c>
      <c r="AU49" s="35">
        <v>0.18476872883199999</v>
      </c>
      <c r="AV49" s="35">
        <v>12.642271259699999</v>
      </c>
      <c r="AW49" s="35">
        <v>8.5773173913199994</v>
      </c>
      <c r="AX49" s="35">
        <v>0</v>
      </c>
      <c r="AY49" s="35">
        <v>1.3643001646799999</v>
      </c>
      <c r="AZ49" s="35">
        <v>350.41858310499998</v>
      </c>
      <c r="BA49" s="35">
        <v>293.92897193599998</v>
      </c>
      <c r="BB49" s="35">
        <v>56.489611169699998</v>
      </c>
      <c r="BC49" s="35">
        <v>241.900701978</v>
      </c>
      <c r="BD49" s="35">
        <v>0</v>
      </c>
      <c r="BE49" s="35">
        <v>8.3276097201800001E-2</v>
      </c>
      <c r="BF49" s="35">
        <v>171.51833673900001</v>
      </c>
      <c r="BG49" s="35">
        <v>0</v>
      </c>
      <c r="BH49" s="35">
        <v>3.7471520445099999</v>
      </c>
      <c r="BI49" s="35">
        <v>1.0210488419899999</v>
      </c>
      <c r="BJ49" s="35">
        <v>0.17028242455199999</v>
      </c>
      <c r="BK49" s="35">
        <v>9.3253696334300002</v>
      </c>
      <c r="BL49" s="35">
        <v>26.4664462693</v>
      </c>
      <c r="BM49" s="35">
        <v>29.890346640299999</v>
      </c>
      <c r="BN49" s="35">
        <v>1.2674998316299999</v>
      </c>
      <c r="BO49" s="35">
        <v>8069.6924138300001</v>
      </c>
      <c r="BP49" s="35">
        <v>182.35493696500001</v>
      </c>
      <c r="BQ49" s="35">
        <v>9.3890244149000005E-6</v>
      </c>
      <c r="BR49" s="35">
        <v>2.1872876681500002</v>
      </c>
      <c r="BS49" s="35">
        <v>0</v>
      </c>
      <c r="BT49" s="35">
        <v>4.0778129669299998</v>
      </c>
      <c r="BU49" s="35">
        <v>2.28499157654</v>
      </c>
    </row>
    <row r="50" spans="1:82" x14ac:dyDescent="0.25">
      <c r="A50" s="34" t="s">
        <v>49</v>
      </c>
      <c r="B50" s="32">
        <v>36.84272181</v>
      </c>
      <c r="C50" s="32">
        <v>3.0481766100000001</v>
      </c>
      <c r="D50" s="32">
        <v>138.26095129999899</v>
      </c>
      <c r="E50" s="32">
        <v>12.366946615</v>
      </c>
      <c r="F50" s="32">
        <v>11.346272635</v>
      </c>
      <c r="G50" s="32">
        <v>242.988749514999</v>
      </c>
      <c r="H50" s="32">
        <v>2.11584935</v>
      </c>
      <c r="I50" s="32">
        <v>1.64226580999999E-2</v>
      </c>
      <c r="J50" s="32">
        <v>1.9612660000000001E-2</v>
      </c>
      <c r="K50" s="32">
        <v>0.162927609999999</v>
      </c>
      <c r="L50" s="32">
        <v>9.4345999999999908</v>
      </c>
      <c r="M50" s="32">
        <v>1.12728E-3</v>
      </c>
      <c r="N50" s="32"/>
      <c r="P50" s="34" t="s">
        <v>49</v>
      </c>
      <c r="Q50" s="35">
        <v>3.9451126372599997E-3</v>
      </c>
      <c r="R50" s="35">
        <v>0</v>
      </c>
      <c r="S50" s="35">
        <v>0</v>
      </c>
      <c r="T50" s="35">
        <v>0</v>
      </c>
      <c r="U50" s="35">
        <v>0.14824558855100001</v>
      </c>
      <c r="V50" s="35">
        <v>2.0963155865099999E-3</v>
      </c>
      <c r="W50" s="35">
        <v>2.1103635126200002</v>
      </c>
      <c r="X50" s="35">
        <v>1.12726391882E-3</v>
      </c>
      <c r="Y50" s="35">
        <v>36.842698844399997</v>
      </c>
      <c r="Z50" s="35">
        <v>6.8163821170200006E-2</v>
      </c>
      <c r="AA50" s="35">
        <v>0.112616616814</v>
      </c>
      <c r="AB50" s="35">
        <v>0</v>
      </c>
      <c r="AC50" s="35">
        <v>0.45880181561299999</v>
      </c>
      <c r="AD50" s="35">
        <v>0</v>
      </c>
      <c r="AE50" s="35">
        <v>9.43458043541</v>
      </c>
      <c r="AF50" s="35">
        <v>0</v>
      </c>
      <c r="AG50" s="35">
        <v>0</v>
      </c>
      <c r="AH50" s="35">
        <v>0</v>
      </c>
      <c r="AI50" s="35">
        <v>0</v>
      </c>
      <c r="AJ50" s="35">
        <v>4.84140380821E-3</v>
      </c>
      <c r="AK50" s="35">
        <v>3.0481776436099999</v>
      </c>
      <c r="AL50" s="35">
        <v>0</v>
      </c>
      <c r="AM50" s="35">
        <v>121.556840112</v>
      </c>
      <c r="AN50" s="35">
        <v>13.506293236299999</v>
      </c>
      <c r="AO50" s="35">
        <v>135.06313334800001</v>
      </c>
      <c r="AP50" s="35">
        <v>0</v>
      </c>
      <c r="AQ50" s="35">
        <v>8.3673117876399999E-2</v>
      </c>
      <c r="AR50" s="35">
        <v>5.9791840914500002E-2</v>
      </c>
      <c r="AS50" s="35">
        <v>1.2420826783700001</v>
      </c>
      <c r="AT50" s="35">
        <v>3.60049959876E-2</v>
      </c>
      <c r="AU50" s="35">
        <v>1.1404172835299999E-3</v>
      </c>
      <c r="AV50" s="35">
        <v>4.9791513323099998</v>
      </c>
      <c r="AW50" s="35">
        <v>2.9897914737999999E-2</v>
      </c>
      <c r="AX50" s="35">
        <v>0</v>
      </c>
      <c r="AY50" s="35">
        <v>4.7465945009400002E-3</v>
      </c>
      <c r="AZ50" s="35">
        <v>12.3668975819</v>
      </c>
      <c r="BA50" s="35">
        <v>11.3462233377</v>
      </c>
      <c r="BB50" s="35">
        <v>1.0206742442100001</v>
      </c>
      <c r="BC50" s="35">
        <v>3.0049228272100001</v>
      </c>
      <c r="BD50" s="35">
        <v>0</v>
      </c>
      <c r="BE50" s="35">
        <v>2.8393650798900003E-4</v>
      </c>
      <c r="BF50" s="35">
        <v>1.8769204669399999</v>
      </c>
      <c r="BG50" s="35">
        <v>0</v>
      </c>
      <c r="BH50" s="35">
        <v>0.89807960250700003</v>
      </c>
      <c r="BI50" s="35">
        <v>3.4813388669300001E-3</v>
      </c>
      <c r="BJ50" s="35">
        <v>0.16834669387199999</v>
      </c>
      <c r="BK50" s="35">
        <v>2.40901491791</v>
      </c>
      <c r="BL50" s="35">
        <v>9.0244352144300002E-2</v>
      </c>
      <c r="BM50" s="35">
        <v>0.78478756637299996</v>
      </c>
      <c r="BN50" s="35">
        <v>4.3316097162700001E-3</v>
      </c>
      <c r="BO50" s="35">
        <v>224.32073797699999</v>
      </c>
      <c r="BP50" s="35">
        <v>5.02204646704</v>
      </c>
      <c r="BQ50" s="35">
        <v>0</v>
      </c>
      <c r="BR50" s="35">
        <v>0.142822757681</v>
      </c>
      <c r="BS50" s="35">
        <v>0</v>
      </c>
      <c r="BT50" s="35">
        <v>0.48605268965800003</v>
      </c>
      <c r="BU50" s="35">
        <v>8.8464062853799999E-2</v>
      </c>
    </row>
    <row r="51" spans="1:82" s="34" customFormat="1" x14ac:dyDescent="0.25">
      <c r="A51" s="34" t="s">
        <v>50</v>
      </c>
      <c r="B51" s="32">
        <v>3.4</v>
      </c>
      <c r="C51" s="32">
        <v>0.56052199999999897</v>
      </c>
      <c r="D51" s="32">
        <v>5.5</v>
      </c>
      <c r="E51" s="32">
        <v>0.41</v>
      </c>
      <c r="F51" s="32">
        <v>0.4</v>
      </c>
      <c r="G51" s="32">
        <v>5.0999999999999997E-2</v>
      </c>
      <c r="H51" s="32">
        <v>2.3999999999999901</v>
      </c>
      <c r="I51" s="32">
        <v>3.16E-3</v>
      </c>
      <c r="J51" s="32">
        <v>9.5E-4</v>
      </c>
      <c r="K51" s="32">
        <v>1.5795E-2</v>
      </c>
      <c r="L51" s="32"/>
      <c r="M51" s="32"/>
      <c r="N51" s="32"/>
      <c r="O51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/>
      <c r="BW51"/>
      <c r="BX51"/>
      <c r="BY51"/>
      <c r="BZ51"/>
      <c r="CA51"/>
      <c r="CB51"/>
      <c r="CC51"/>
      <c r="CD51"/>
    </row>
    <row r="52" spans="1:82" s="34" customForma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</row>
    <row r="53" spans="1:82" x14ac:dyDescent="0.25">
      <c r="A53" s="34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4"/>
      <c r="P53" s="34"/>
      <c r="BV53" s="34"/>
      <c r="BW53" s="34"/>
      <c r="BX53" s="34"/>
      <c r="BY53" s="34"/>
      <c r="BZ53" s="34"/>
      <c r="CA53" s="34"/>
      <c r="CB53" s="34"/>
      <c r="CC53" s="34"/>
      <c r="CD53" s="34"/>
    </row>
    <row r="54" spans="1:82" x14ac:dyDescent="0.25">
      <c r="A54" s="34" t="s">
        <v>51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</row>
    <row r="55" spans="1:82" x14ac:dyDescent="0.25">
      <c r="A55" s="34" t="s">
        <v>1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82" x14ac:dyDescent="0.25">
      <c r="A56" s="34" t="s">
        <v>11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  <row r="57" spans="1:82" x14ac:dyDescent="0.25">
      <c r="A57" s="34" t="s">
        <v>58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82" x14ac:dyDescent="0.25">
      <c r="A58" s="34" t="s">
        <v>75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1:82" x14ac:dyDescent="0.25">
      <c r="A59" s="34" t="s">
        <v>341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82" s="34" customForma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</row>
    <row r="61" spans="1:82" x14ac:dyDescent="0.25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1:82" x14ac:dyDescent="0.25">
      <c r="A62" s="34" t="s">
        <v>331</v>
      </c>
      <c r="B62" s="32">
        <f>SUM(B3:B54)</f>
        <v>8661.9279080699853</v>
      </c>
      <c r="C62" s="32">
        <f t="shared" ref="C62:M62" si="0">SUM(C3:C54)</f>
        <v>425.43422693999923</v>
      </c>
      <c r="D62" s="32">
        <f t="shared" si="0"/>
        <v>21940.948922599964</v>
      </c>
      <c r="E62" s="32">
        <f t="shared" si="0"/>
        <v>2159.0661082395413</v>
      </c>
      <c r="F62" s="32">
        <f t="shared" si="0"/>
        <v>1886.1141600941939</v>
      </c>
      <c r="G62" s="32">
        <f t="shared" si="0"/>
        <v>28476.340579045958</v>
      </c>
      <c r="H62" s="32">
        <f t="shared" si="0"/>
        <v>783.35169716089899</v>
      </c>
      <c r="I62" s="32">
        <f t="shared" si="0"/>
        <v>5.6251376431369975</v>
      </c>
      <c r="J62" s="32">
        <f t="shared" si="0"/>
        <v>2.1485982903677949</v>
      </c>
      <c r="K62" s="32">
        <f t="shared" si="0"/>
        <v>62.168518817301404</v>
      </c>
      <c r="L62" s="32">
        <f t="shared" si="0"/>
        <v>543.90271002919974</v>
      </c>
      <c r="M62" s="32">
        <f t="shared" si="0"/>
        <v>1.331135038</v>
      </c>
      <c r="N62" s="32"/>
      <c r="Q62" s="35">
        <f t="shared" ref="Q62:BU62" si="1">SUM(Q3:Q54)</f>
        <v>0.74325520118369504</v>
      </c>
      <c r="R62" s="35">
        <f t="shared" si="1"/>
        <v>1.8163033214708E-2</v>
      </c>
      <c r="S62" s="35">
        <f t="shared" si="1"/>
        <v>0</v>
      </c>
      <c r="T62" s="35">
        <f t="shared" si="1"/>
        <v>1.9456074334701579E-2</v>
      </c>
      <c r="U62" s="35">
        <f t="shared" si="1"/>
        <v>38.509862012217454</v>
      </c>
      <c r="V62" s="35">
        <f t="shared" si="1"/>
        <v>6.5414817014508395E-2</v>
      </c>
      <c r="W62" s="35">
        <f t="shared" si="1"/>
        <v>1137.6871230345484</v>
      </c>
      <c r="X62" s="35">
        <f t="shared" si="1"/>
        <v>1.3311362923753114</v>
      </c>
      <c r="Y62" s="35">
        <f t="shared" si="1"/>
        <v>8658.5337197595873</v>
      </c>
      <c r="Z62" s="35">
        <f t="shared" si="1"/>
        <v>11.210407372090689</v>
      </c>
      <c r="AA62" s="35">
        <f t="shared" si="1"/>
        <v>12.025702181894172</v>
      </c>
      <c r="AB62" s="35">
        <f t="shared" si="1"/>
        <v>5.7810458590300002E-3</v>
      </c>
      <c r="AC62" s="35">
        <f t="shared" si="1"/>
        <v>381.7338205172872</v>
      </c>
      <c r="AD62" s="35">
        <f t="shared" si="1"/>
        <v>0</v>
      </c>
      <c r="AE62" s="35">
        <f t="shared" si="1"/>
        <v>543.90254257975585</v>
      </c>
      <c r="AF62" s="35">
        <f t="shared" si="1"/>
        <v>0</v>
      </c>
      <c r="AG62" s="35">
        <f t="shared" si="1"/>
        <v>4.2932523036384E-2</v>
      </c>
      <c r="AH62" s="35">
        <f t="shared" si="1"/>
        <v>0</v>
      </c>
      <c r="AI62" s="35">
        <f t="shared" si="1"/>
        <v>5.2420818760700004E-3</v>
      </c>
      <c r="AJ62" s="35">
        <f t="shared" si="1"/>
        <v>0.43204448191784178</v>
      </c>
      <c r="AK62" s="35">
        <f t="shared" si="1"/>
        <v>424.87571622153303</v>
      </c>
      <c r="AL62" s="35">
        <f t="shared" si="1"/>
        <v>0</v>
      </c>
      <c r="AM62" s="35">
        <f t="shared" si="1"/>
        <v>20328.645578509299</v>
      </c>
      <c r="AN62" s="35">
        <f t="shared" si="1"/>
        <v>2258.7387126579661</v>
      </c>
      <c r="AO62" s="35">
        <f t="shared" si="1"/>
        <v>22587.384291141567</v>
      </c>
      <c r="AP62" s="35">
        <f t="shared" si="1"/>
        <v>0</v>
      </c>
      <c r="AQ62" s="35">
        <f t="shared" si="1"/>
        <v>12.851698252911792</v>
      </c>
      <c r="AR62" s="35">
        <f t="shared" si="1"/>
        <v>37.779197807613201</v>
      </c>
      <c r="AS62" s="35">
        <f t="shared" si="1"/>
        <v>366.45957397297479</v>
      </c>
      <c r="AT62" s="35">
        <f t="shared" si="1"/>
        <v>21.913091204940805</v>
      </c>
      <c r="AU62" s="35">
        <f t="shared" si="1"/>
        <v>0.94135298794217181</v>
      </c>
      <c r="AV62" s="35">
        <f t="shared" si="1"/>
        <v>451.05277858270483</v>
      </c>
      <c r="AW62" s="35">
        <f t="shared" si="1"/>
        <v>18.542364657062905</v>
      </c>
      <c r="AX62" s="35">
        <f t="shared" si="1"/>
        <v>0.29586223067395212</v>
      </c>
      <c r="AY62" s="35">
        <f t="shared" si="1"/>
        <v>2.9426502951910418</v>
      </c>
      <c r="AZ62" s="35">
        <f t="shared" si="1"/>
        <v>2158.6625984469383</v>
      </c>
      <c r="BA62" s="35">
        <f t="shared" si="1"/>
        <v>1885.7207531258578</v>
      </c>
      <c r="BB62" s="35">
        <f t="shared" si="1"/>
        <v>272.94184532063025</v>
      </c>
      <c r="BC62" s="35">
        <f t="shared" si="1"/>
        <v>897.66490215304782</v>
      </c>
      <c r="BD62" s="35">
        <f t="shared" si="1"/>
        <v>0</v>
      </c>
      <c r="BE62" s="35">
        <f t="shared" si="1"/>
        <v>0.18573456897928459</v>
      </c>
      <c r="BF62" s="35">
        <f t="shared" si="1"/>
        <v>640.08207774837729</v>
      </c>
      <c r="BG62" s="35">
        <f t="shared" si="1"/>
        <v>0</v>
      </c>
      <c r="BH62" s="35">
        <f t="shared" si="1"/>
        <v>112.8805581310701</v>
      </c>
      <c r="BI62" s="35">
        <f t="shared" si="1"/>
        <v>2.1996729644729296</v>
      </c>
      <c r="BJ62" s="35">
        <f t="shared" si="1"/>
        <v>22.062358949460776</v>
      </c>
      <c r="BK62" s="35">
        <f t="shared" si="1"/>
        <v>284.3402831237529</v>
      </c>
      <c r="BL62" s="35">
        <f t="shared" si="1"/>
        <v>57.061672124050666</v>
      </c>
      <c r="BM62" s="35">
        <f t="shared" si="1"/>
        <v>230.6004303158883</v>
      </c>
      <c r="BN62" s="35">
        <f t="shared" si="1"/>
        <v>2.8407112320657779</v>
      </c>
      <c r="BO62" s="35">
        <f t="shared" si="1"/>
        <v>28583.147496313195</v>
      </c>
      <c r="BP62" s="35">
        <f t="shared" si="1"/>
        <v>507.32991706463918</v>
      </c>
      <c r="BQ62" s="35">
        <f t="shared" si="1"/>
        <v>9.3945499537577199E-6</v>
      </c>
      <c r="BR62" s="35">
        <f t="shared" si="1"/>
        <v>23.990404422074899</v>
      </c>
      <c r="BS62" s="35">
        <f t="shared" si="1"/>
        <v>0</v>
      </c>
      <c r="BT62" s="35">
        <f t="shared" si="1"/>
        <v>108.43771985785406</v>
      </c>
      <c r="BU62" s="35">
        <f t="shared" si="1"/>
        <v>6.0370364630729787</v>
      </c>
    </row>
    <row r="63" spans="1:82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7426.481784869984</v>
      </c>
      <c r="C63" s="32">
        <f t="shared" ref="C63:M63" si="2">+C3+C5+C8+C9+C11+C12+C14+C15+C16+C17+C18+C19+C20+C21+C22+C23+C24+C25+C26+C28+C30+C31+C33+C34+C35+C36+C37+C39+C40+C41+C42+C43+C44+C46+C47+C49+C50</f>
        <v>368.26299193999927</v>
      </c>
      <c r="D63" s="32">
        <f t="shared" si="2"/>
        <v>20959.597955599969</v>
      </c>
      <c r="E63" s="32">
        <f t="shared" si="2"/>
        <v>2022.0681311381913</v>
      </c>
      <c r="F63" s="32">
        <f t="shared" si="2"/>
        <v>1758.2603645723937</v>
      </c>
      <c r="G63" s="32">
        <f t="shared" si="2"/>
        <v>27706.04216569096</v>
      </c>
      <c r="H63" s="32">
        <f t="shared" si="2"/>
        <v>703.56330476089897</v>
      </c>
      <c r="I63" s="32">
        <f t="shared" si="2"/>
        <v>4.983492255136996</v>
      </c>
      <c r="J63" s="32">
        <f t="shared" si="2"/>
        <v>2.0179124346477959</v>
      </c>
      <c r="K63" s="32">
        <f t="shared" si="2"/>
        <v>56.201505338301409</v>
      </c>
      <c r="L63" s="32">
        <f t="shared" si="2"/>
        <v>543.59217202919967</v>
      </c>
      <c r="M63" s="32">
        <f t="shared" si="2"/>
        <v>1.331135038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140625" customWidth="1"/>
    <col min="2" max="2" width="9.7109375" bestFit="1" customWidth="1"/>
    <col min="3" max="3" width="9.28515625" bestFit="1" customWidth="1"/>
    <col min="4" max="4" width="9.7109375" bestFit="1" customWidth="1"/>
    <col min="5" max="6" width="9.28515625" bestFit="1" customWidth="1"/>
    <col min="7" max="7" width="9.7109375" bestFit="1" customWidth="1"/>
    <col min="8" max="9" width="9.28515625" bestFit="1" customWidth="1"/>
    <col min="10" max="10" width="9.140625" bestFit="1" customWidth="1"/>
    <col min="11" max="11" width="10" bestFit="1" customWidth="1"/>
    <col min="12" max="12" width="9.85546875" bestFit="1" customWidth="1"/>
    <col min="13" max="13" width="7.7109375" bestFit="1" customWidth="1"/>
    <col min="14" max="14" width="11.140625" bestFit="1" customWidth="1"/>
    <col min="16" max="16" width="15.140625" bestFit="1" customWidth="1"/>
    <col min="17" max="17" width="11.5703125" style="32" bestFit="1" customWidth="1"/>
    <col min="18" max="18" width="9.7109375" style="32" customWidth="1"/>
    <col min="19" max="19" width="11.140625" style="32" customWidth="1"/>
    <col min="20" max="20" width="9.5703125" style="32" bestFit="1" customWidth="1"/>
    <col min="21" max="21" width="11.5703125" style="32" bestFit="1" customWidth="1"/>
    <col min="22" max="22" width="13.7109375" style="32" bestFit="1" customWidth="1"/>
    <col min="23" max="23" width="10.5703125" style="32" bestFit="1" customWidth="1"/>
    <col min="24" max="24" width="7" style="32" bestFit="1" customWidth="1"/>
    <col min="25" max="25" width="8" style="32" bestFit="1" customWidth="1"/>
    <col min="26" max="26" width="6" style="32" bestFit="1" customWidth="1"/>
    <col min="27" max="27" width="7" style="32" bestFit="1" customWidth="1"/>
    <col min="28" max="29" width="9.5703125" style="32" bestFit="1" customWidth="1"/>
    <col min="30" max="30" width="15.7109375" style="32" bestFit="1" customWidth="1"/>
    <col min="31" max="31" width="7" style="32" bestFit="1" customWidth="1"/>
    <col min="32" max="32" width="6.5703125" style="32" customWidth="1"/>
    <col min="33" max="33" width="6" style="32" bestFit="1" customWidth="1"/>
    <col min="34" max="34" width="8" style="32" bestFit="1" customWidth="1"/>
    <col min="35" max="35" width="6.85546875" style="32" bestFit="1" customWidth="1"/>
    <col min="36" max="36" width="14.42578125" style="32" bestFit="1" customWidth="1"/>
    <col min="37" max="37" width="7" style="32" bestFit="1" customWidth="1"/>
    <col min="38" max="38" width="11.5703125" style="32" bestFit="1" customWidth="1"/>
    <col min="39" max="39" width="9.5703125" style="32" bestFit="1" customWidth="1"/>
    <col min="40" max="40" width="8" style="32" bestFit="1" customWidth="1"/>
    <col min="41" max="41" width="9.5703125" style="32" bestFit="1" customWidth="1"/>
    <col min="42" max="42" width="8" style="32" bestFit="1" customWidth="1"/>
    <col min="43" max="43" width="6" style="32" bestFit="1" customWidth="1"/>
    <col min="44" max="44" width="9.5703125" style="32" bestFit="1" customWidth="1"/>
    <col min="45" max="45" width="7" style="32" bestFit="1" customWidth="1"/>
    <col min="46" max="47" width="6" style="32" bestFit="1" customWidth="1"/>
    <col min="48" max="48" width="7" style="32" bestFit="1" customWidth="1"/>
    <col min="49" max="49" width="6" style="32" bestFit="1" customWidth="1"/>
    <col min="50" max="50" width="9.5703125" style="32" bestFit="1" customWidth="1"/>
    <col min="51" max="51" width="5.140625" style="32" bestFit="1" customWidth="1"/>
    <col min="52" max="52" width="11.5703125" style="32" bestFit="1" customWidth="1"/>
    <col min="53" max="53" width="10.5703125" style="32" bestFit="1" customWidth="1"/>
    <col min="54" max="54" width="7" style="32" bestFit="1" customWidth="1"/>
    <col min="55" max="55" width="8.140625" style="32" bestFit="1" customWidth="1"/>
    <col min="56" max="58" width="9.5703125" style="32" bestFit="1" customWidth="1"/>
    <col min="59" max="59" width="7" style="32" bestFit="1" customWidth="1"/>
    <col min="60" max="60" width="9.5703125" style="32" bestFit="1" customWidth="1"/>
    <col min="61" max="61" width="8" style="32" bestFit="1" customWidth="1"/>
    <col min="62" max="62" width="7" style="32" bestFit="1" customWidth="1"/>
    <col min="63" max="63" width="8" style="32" bestFit="1" customWidth="1"/>
    <col min="64" max="64" width="9.5703125" style="32" bestFit="1" customWidth="1"/>
    <col min="65" max="65" width="10.5703125" style="32" bestFit="1" customWidth="1"/>
    <col min="66" max="66" width="7" style="32" bestFit="1" customWidth="1"/>
    <col min="67" max="67" width="9.5703125" style="32" bestFit="1" customWidth="1"/>
    <col min="68" max="68" width="10.5703125" style="32" bestFit="1" customWidth="1"/>
    <col min="69" max="69" width="7" style="32" bestFit="1" customWidth="1"/>
    <col min="70" max="70" width="9.5703125" style="32" bestFit="1" customWidth="1"/>
    <col min="71" max="71" width="6.7109375" style="32" customWidth="1"/>
    <col min="72" max="72" width="8" style="32" bestFit="1" customWidth="1"/>
    <col min="73" max="73" width="9.5703125" style="32" bestFit="1" customWidth="1"/>
    <col min="74" max="75" width="7.7109375" style="32" customWidth="1"/>
    <col min="76" max="76" width="6.7109375" style="32" customWidth="1"/>
    <col min="77" max="77" width="9.7109375" style="32" customWidth="1"/>
    <col min="78" max="78" width="8.7109375" style="32" customWidth="1"/>
    <col min="79" max="79" width="4.7109375" style="32" customWidth="1"/>
    <col min="80" max="80" width="6.7109375" style="32" customWidth="1"/>
    <col min="81" max="81" width="4.7109375" style="32" customWidth="1"/>
    <col min="82" max="83" width="6.7109375" style="32" customWidth="1"/>
    <col min="84" max="85" width="5.7109375" style="34" customWidth="1"/>
  </cols>
  <sheetData>
    <row r="1" spans="1:85" x14ac:dyDescent="0.25">
      <c r="B1" s="34" t="s">
        <v>352</v>
      </c>
      <c r="P1" s="34" t="s">
        <v>452</v>
      </c>
    </row>
    <row r="2" spans="1:85" x14ac:dyDescent="0.25">
      <c r="A2" s="34" t="s">
        <v>308</v>
      </c>
      <c r="B2" s="34" t="s">
        <v>59</v>
      </c>
      <c r="C2" s="34" t="s">
        <v>57</v>
      </c>
      <c r="D2" s="34" t="s">
        <v>60</v>
      </c>
      <c r="E2" s="34" t="s">
        <v>323</v>
      </c>
      <c r="F2" s="34" t="s">
        <v>324</v>
      </c>
      <c r="G2" s="34" t="s">
        <v>61</v>
      </c>
      <c r="H2" s="34" t="s">
        <v>62</v>
      </c>
      <c r="I2" s="34" t="s">
        <v>63</v>
      </c>
      <c r="J2" s="34" t="s">
        <v>64</v>
      </c>
      <c r="K2" s="34" t="s">
        <v>306</v>
      </c>
      <c r="L2" s="34" t="s">
        <v>65</v>
      </c>
      <c r="M2" s="34" t="s">
        <v>67</v>
      </c>
      <c r="N2" s="18" t="s">
        <v>68</v>
      </c>
      <c r="P2" s="34" t="s">
        <v>307</v>
      </c>
      <c r="Q2" s="32" t="s">
        <v>180</v>
      </c>
      <c r="R2" s="32" t="s">
        <v>132</v>
      </c>
      <c r="S2" s="32" t="s">
        <v>133</v>
      </c>
      <c r="T2" s="32" t="s">
        <v>134</v>
      </c>
      <c r="U2" s="32" t="s">
        <v>64</v>
      </c>
      <c r="V2" s="32" t="s">
        <v>183</v>
      </c>
      <c r="W2" s="32" t="s">
        <v>135</v>
      </c>
      <c r="X2" s="32" t="s">
        <v>136</v>
      </c>
      <c r="Y2" s="32" t="s">
        <v>59</v>
      </c>
      <c r="Z2" s="32" t="s">
        <v>137</v>
      </c>
      <c r="AA2" s="32" t="s">
        <v>138</v>
      </c>
      <c r="AB2" s="32" t="s">
        <v>139</v>
      </c>
      <c r="AC2" s="32" t="s">
        <v>140</v>
      </c>
      <c r="AD2" s="32" t="s">
        <v>141</v>
      </c>
      <c r="AE2" s="32" t="s">
        <v>67</v>
      </c>
      <c r="AF2" s="32" t="s">
        <v>142</v>
      </c>
      <c r="AG2" s="32" t="s">
        <v>143</v>
      </c>
      <c r="AH2" s="32" t="s">
        <v>144</v>
      </c>
      <c r="AI2" s="32" t="s">
        <v>145</v>
      </c>
      <c r="AJ2" s="32" t="s">
        <v>215</v>
      </c>
      <c r="AK2" s="32" t="s">
        <v>57</v>
      </c>
      <c r="AL2" s="32" t="s">
        <v>129</v>
      </c>
      <c r="AM2" s="32" t="s">
        <v>146</v>
      </c>
      <c r="AN2" s="32" t="s">
        <v>147</v>
      </c>
      <c r="AO2" s="32" t="s">
        <v>60</v>
      </c>
      <c r="AP2" s="32" t="s">
        <v>148</v>
      </c>
      <c r="AQ2" s="32" t="s">
        <v>149</v>
      </c>
      <c r="AR2" s="32" t="s">
        <v>150</v>
      </c>
      <c r="AS2" s="32" t="s">
        <v>151</v>
      </c>
      <c r="AT2" s="32" t="s">
        <v>152</v>
      </c>
      <c r="AU2" s="32" t="s">
        <v>153</v>
      </c>
      <c r="AV2" s="32" t="s">
        <v>154</v>
      </c>
      <c r="AW2" s="32" t="s">
        <v>155</v>
      </c>
      <c r="AX2" s="32" t="s">
        <v>156</v>
      </c>
      <c r="AY2" s="32" t="s">
        <v>157</v>
      </c>
      <c r="AZ2" s="32" t="s">
        <v>54</v>
      </c>
      <c r="BA2" s="32" t="s">
        <v>53</v>
      </c>
      <c r="BB2" s="32" t="s">
        <v>158</v>
      </c>
      <c r="BC2" s="32" t="s">
        <v>159</v>
      </c>
      <c r="BD2" s="32" t="s">
        <v>160</v>
      </c>
      <c r="BE2" s="32" t="s">
        <v>161</v>
      </c>
      <c r="BF2" s="32" t="s">
        <v>162</v>
      </c>
      <c r="BG2" s="32" t="s">
        <v>163</v>
      </c>
      <c r="BH2" s="32" t="s">
        <v>164</v>
      </c>
      <c r="BI2" s="32" t="s">
        <v>165</v>
      </c>
      <c r="BJ2" s="32" t="s">
        <v>166</v>
      </c>
      <c r="BK2" s="32" t="s">
        <v>167</v>
      </c>
      <c r="BL2" s="32" t="s">
        <v>168</v>
      </c>
      <c r="BM2" s="32" t="s">
        <v>169</v>
      </c>
      <c r="BN2" s="32" t="s">
        <v>170</v>
      </c>
      <c r="BO2" s="32" t="s">
        <v>61</v>
      </c>
      <c r="BP2" s="32" t="s">
        <v>171</v>
      </c>
      <c r="BQ2" s="32" t="s">
        <v>172</v>
      </c>
      <c r="BR2" s="32" t="s">
        <v>173</v>
      </c>
      <c r="BS2" s="32" t="s">
        <v>174</v>
      </c>
      <c r="BT2" s="32" t="s">
        <v>175</v>
      </c>
      <c r="BU2" s="32" t="s">
        <v>177</v>
      </c>
      <c r="BV2" s="32" t="s">
        <v>313</v>
      </c>
      <c r="BW2" s="32" t="s">
        <v>314</v>
      </c>
      <c r="BX2" s="32" t="s">
        <v>315</v>
      </c>
      <c r="BY2" s="32" t="s">
        <v>316</v>
      </c>
      <c r="BZ2" s="32" t="s">
        <v>317</v>
      </c>
      <c r="CA2" s="32" t="s">
        <v>318</v>
      </c>
      <c r="CB2" s="32" t="s">
        <v>319</v>
      </c>
      <c r="CC2" s="32" t="s">
        <v>320</v>
      </c>
      <c r="CD2" s="32" t="s">
        <v>321</v>
      </c>
      <c r="CE2" s="32" t="s">
        <v>322</v>
      </c>
    </row>
    <row r="3" spans="1:85" x14ac:dyDescent="0.25">
      <c r="A3" s="34" t="s">
        <v>0</v>
      </c>
      <c r="B3" s="32">
        <v>11634.9696</v>
      </c>
      <c r="C3" s="32">
        <v>545.63982199999896</v>
      </c>
      <c r="D3" s="32">
        <v>62694.915500000003</v>
      </c>
      <c r="E3" s="32">
        <v>7780.6400395999899</v>
      </c>
      <c r="F3" s="32">
        <v>5367.5371396</v>
      </c>
      <c r="G3" s="32">
        <v>182188.73707500001</v>
      </c>
      <c r="H3" s="32">
        <v>1088.13482999999</v>
      </c>
      <c r="I3" s="32">
        <v>17.634285265999999</v>
      </c>
      <c r="J3" s="32">
        <v>23.778896908179998</v>
      </c>
      <c r="K3" s="32">
        <v>2.016</v>
      </c>
      <c r="L3" s="32">
        <v>103.836502279</v>
      </c>
      <c r="M3" s="32">
        <v>4464.4201249999896</v>
      </c>
      <c r="N3" s="32">
        <v>3.5999999999999997E-2</v>
      </c>
      <c r="O3" s="32"/>
      <c r="P3" s="34" t="s">
        <v>0</v>
      </c>
      <c r="Q3" s="32">
        <v>13.8543959437</v>
      </c>
      <c r="R3" s="32">
        <v>0</v>
      </c>
      <c r="S3" s="32">
        <v>0</v>
      </c>
      <c r="T3" s="32">
        <v>2.0144223019600001E-3</v>
      </c>
      <c r="U3" s="32">
        <v>37.549500352400003</v>
      </c>
      <c r="V3" s="32">
        <v>7.0021823541599998E-2</v>
      </c>
      <c r="W3" s="32">
        <v>812.56562554799996</v>
      </c>
      <c r="X3" s="32">
        <v>2.0170024080100002</v>
      </c>
      <c r="Y3" s="32">
        <v>11635.791195199999</v>
      </c>
      <c r="Z3" s="32">
        <v>4.1889726066100001</v>
      </c>
      <c r="AA3" s="32">
        <v>160.86648257499999</v>
      </c>
      <c r="AB3" s="32">
        <v>2.0955175052500001</v>
      </c>
      <c r="AC3" s="32">
        <v>340.09938801999999</v>
      </c>
      <c r="AD3" s="32">
        <v>0</v>
      </c>
      <c r="AE3" s="32">
        <v>4464.4582548400003</v>
      </c>
      <c r="AF3" s="32">
        <v>0</v>
      </c>
      <c r="AG3" s="32">
        <v>1.1375694340200001E-4</v>
      </c>
      <c r="AH3" s="32">
        <v>0</v>
      </c>
      <c r="AI3" s="32">
        <v>0</v>
      </c>
      <c r="AJ3" s="32">
        <v>0.64914373213200005</v>
      </c>
      <c r="AK3" s="32">
        <v>545.64324221699997</v>
      </c>
      <c r="AL3" s="32">
        <v>0</v>
      </c>
      <c r="AM3" s="32">
        <v>56146.022894200003</v>
      </c>
      <c r="AN3" s="32">
        <v>6238.4472799799996</v>
      </c>
      <c r="AO3" s="32">
        <v>62384.470174200003</v>
      </c>
      <c r="AP3" s="32">
        <v>0</v>
      </c>
      <c r="AQ3" s="32">
        <v>37.083516407200001</v>
      </c>
      <c r="AR3" s="32">
        <v>262.90118694300003</v>
      </c>
      <c r="AS3" s="32">
        <v>405.54916838299999</v>
      </c>
      <c r="AT3" s="32">
        <v>152.710323131</v>
      </c>
      <c r="AU3" s="32">
        <v>3.5260515990700001</v>
      </c>
      <c r="AV3" s="32">
        <v>504.10765142299999</v>
      </c>
      <c r="AW3" s="32">
        <v>128.59845170899999</v>
      </c>
      <c r="AX3" s="32">
        <v>0</v>
      </c>
      <c r="AY3" s="32">
        <v>31.194535860199998</v>
      </c>
      <c r="AZ3" s="32">
        <v>7780.8499181999996</v>
      </c>
      <c r="BA3" s="32">
        <v>5367.7325723100003</v>
      </c>
      <c r="BB3" s="32">
        <v>2413.1173458899998</v>
      </c>
      <c r="BC3" s="32">
        <v>3922.1483339299998</v>
      </c>
      <c r="BD3" s="32">
        <v>0.172239344786</v>
      </c>
      <c r="BE3" s="32">
        <v>1.2497200151000001</v>
      </c>
      <c r="BF3" s="32">
        <v>2741.1917930700001</v>
      </c>
      <c r="BG3" s="32">
        <v>0.18237524870899999</v>
      </c>
      <c r="BH3" s="32">
        <v>152.907632869</v>
      </c>
      <c r="BI3" s="32">
        <v>15.307276482000001</v>
      </c>
      <c r="BJ3" s="32">
        <v>19.476027630000001</v>
      </c>
      <c r="BK3" s="32">
        <v>381.67323519799999</v>
      </c>
      <c r="BL3" s="32">
        <v>413.18275331900003</v>
      </c>
      <c r="BM3" s="32">
        <v>540.32732412600001</v>
      </c>
      <c r="BN3" s="32">
        <v>19.024035329</v>
      </c>
      <c r="BO3" s="32">
        <v>182146.468574</v>
      </c>
      <c r="BP3" s="32">
        <v>3000.0427608999998</v>
      </c>
      <c r="BQ3" s="32">
        <v>3.4033436796200001E-3</v>
      </c>
      <c r="BR3" s="32">
        <v>126.472464323</v>
      </c>
      <c r="BS3" s="32">
        <v>0</v>
      </c>
      <c r="BT3" s="32">
        <v>241.125722655</v>
      </c>
      <c r="BU3" s="32">
        <v>132.120340091</v>
      </c>
      <c r="BV3" s="62">
        <v>413.17383000000001</v>
      </c>
      <c r="BW3" s="62">
        <v>540.31799000000001</v>
      </c>
      <c r="BX3" s="62">
        <v>19.024001999999999</v>
      </c>
      <c r="BY3" s="62">
        <v>182188.73</v>
      </c>
      <c r="BZ3" s="62">
        <v>3000.4857999999999</v>
      </c>
      <c r="CA3" s="62">
        <v>4.1751862000000001E-3</v>
      </c>
      <c r="CB3" s="62">
        <v>119.63621999999999</v>
      </c>
      <c r="CC3" s="62">
        <v>0</v>
      </c>
      <c r="CD3" s="62">
        <v>123.87658999999999</v>
      </c>
      <c r="CE3" s="62">
        <v>128.68535</v>
      </c>
      <c r="CF3" s="32"/>
      <c r="CG3" s="32"/>
    </row>
    <row r="4" spans="1:85" x14ac:dyDescent="0.25">
      <c r="A4" s="34" t="s">
        <v>2</v>
      </c>
      <c r="B4" s="32">
        <v>9262.3121995799902</v>
      </c>
      <c r="C4" s="32">
        <v>365.45391000000001</v>
      </c>
      <c r="D4" s="32">
        <v>33982.882402999901</v>
      </c>
      <c r="E4" s="32">
        <v>3211.3488482999901</v>
      </c>
      <c r="F4" s="32">
        <v>2877.8386713</v>
      </c>
      <c r="G4" s="32">
        <v>26347.773161749999</v>
      </c>
      <c r="H4" s="32">
        <v>435.0323381</v>
      </c>
      <c r="I4" s="32">
        <v>5.8025498071429</v>
      </c>
      <c r="J4" s="32">
        <v>8.0758052260999893</v>
      </c>
      <c r="K4" s="32">
        <v>0.105879</v>
      </c>
      <c r="L4" s="32">
        <v>36.075082718999901</v>
      </c>
      <c r="M4" s="32">
        <v>391.716825499999</v>
      </c>
      <c r="N4" s="32"/>
      <c r="O4" s="32"/>
      <c r="P4" s="34" t="s">
        <v>2</v>
      </c>
      <c r="Q4" s="32">
        <v>2.1531068899100001</v>
      </c>
      <c r="R4" s="32">
        <v>0</v>
      </c>
      <c r="S4" s="32">
        <v>0</v>
      </c>
      <c r="T4" s="32">
        <v>5.9588990668899999E-2</v>
      </c>
      <c r="U4" s="32">
        <v>18.076925683199999</v>
      </c>
      <c r="V4" s="32">
        <v>1.57573569037E-2</v>
      </c>
      <c r="W4" s="32">
        <v>151.21012538799999</v>
      </c>
      <c r="X4" s="32">
        <v>0.105903960132</v>
      </c>
      <c r="Y4" s="32">
        <v>9262.3661317299993</v>
      </c>
      <c r="Z4" s="32">
        <v>0.45567489707199998</v>
      </c>
      <c r="AA4" s="32">
        <v>74.901672302600005</v>
      </c>
      <c r="AB4" s="32">
        <v>0.38437122835999998</v>
      </c>
      <c r="AC4" s="32">
        <v>57.392379442500001</v>
      </c>
      <c r="AD4" s="32">
        <v>0</v>
      </c>
      <c r="AE4" s="32">
        <v>391.71840956699998</v>
      </c>
      <c r="AF4" s="32">
        <v>0</v>
      </c>
      <c r="AG4" s="32">
        <v>2.2600962512599999E-3</v>
      </c>
      <c r="AH4" s="32">
        <v>0</v>
      </c>
      <c r="AI4" s="32">
        <v>1.35268698667</v>
      </c>
      <c r="AJ4" s="32">
        <v>0.26755933054699998</v>
      </c>
      <c r="AK4" s="32">
        <v>365.454038207</v>
      </c>
      <c r="AL4" s="32">
        <v>0</v>
      </c>
      <c r="AM4" s="32">
        <v>31611.039128600001</v>
      </c>
      <c r="AN4" s="32">
        <v>3512.3380078099999</v>
      </c>
      <c r="AO4" s="32">
        <v>35123.377136399999</v>
      </c>
      <c r="AP4" s="32">
        <v>0</v>
      </c>
      <c r="AQ4" s="32">
        <v>17.280328816400001</v>
      </c>
      <c r="AR4" s="32">
        <v>107.197210971</v>
      </c>
      <c r="AS4" s="32">
        <v>211.60089276299999</v>
      </c>
      <c r="AT4" s="32">
        <v>62.448070021900001</v>
      </c>
      <c r="AU4" s="32">
        <v>1.55025136722</v>
      </c>
      <c r="AV4" s="32">
        <v>152.93753937700001</v>
      </c>
      <c r="AW4" s="32">
        <v>52.432385378299998</v>
      </c>
      <c r="AX4" s="32">
        <v>19.711930642599999</v>
      </c>
      <c r="AY4" s="32">
        <v>15.3111448906</v>
      </c>
      <c r="AZ4" s="32">
        <v>3211.4051134699998</v>
      </c>
      <c r="BA4" s="32">
        <v>2877.89480546</v>
      </c>
      <c r="BB4" s="32">
        <v>333.510308017</v>
      </c>
      <c r="BC4" s="32">
        <v>2245.20531114</v>
      </c>
      <c r="BD4" s="32">
        <v>0.111781047967</v>
      </c>
      <c r="BE4" s="32">
        <v>0.50905221836699999</v>
      </c>
      <c r="BF4" s="32">
        <v>1724.1047339900001</v>
      </c>
      <c r="BG4" s="32">
        <v>0.118359099853</v>
      </c>
      <c r="BH4" s="32">
        <v>75.280133372199998</v>
      </c>
      <c r="BI4" s="32">
        <v>6.2414998490200002</v>
      </c>
      <c r="BJ4" s="32">
        <v>7.0838763544300001</v>
      </c>
      <c r="BK4" s="32">
        <v>188.02201975</v>
      </c>
      <c r="BL4" s="32">
        <v>172.44075758899999</v>
      </c>
      <c r="BM4" s="32">
        <v>284.64605883000002</v>
      </c>
      <c r="BN4" s="32">
        <v>7.7480070268199999</v>
      </c>
      <c r="BO4" s="32">
        <v>27824.2148466</v>
      </c>
      <c r="BP4" s="32">
        <v>648.19254213299996</v>
      </c>
      <c r="BQ4" s="32">
        <v>6.6601821665000005E-2</v>
      </c>
      <c r="BR4" s="32">
        <v>66.060886837699996</v>
      </c>
      <c r="BS4" s="32">
        <v>0</v>
      </c>
      <c r="BT4" s="32">
        <v>116.08541305</v>
      </c>
      <c r="BU4" s="32">
        <v>63.945509223800002</v>
      </c>
      <c r="BV4" s="62">
        <v>172.43825000000001</v>
      </c>
      <c r="BW4" s="62">
        <v>284.64481000000001</v>
      </c>
      <c r="BX4" s="62">
        <v>7.7480067999999997</v>
      </c>
      <c r="BY4" s="62">
        <v>26347.773000000001</v>
      </c>
      <c r="BZ4" s="62">
        <v>612.02904999999998</v>
      </c>
      <c r="CA4" s="62">
        <v>8.1746927999999996E-2</v>
      </c>
      <c r="CB4" s="62">
        <v>62.504641999999997</v>
      </c>
      <c r="CC4" s="62">
        <v>0</v>
      </c>
      <c r="CD4" s="62">
        <v>59.930194999999998</v>
      </c>
      <c r="CE4" s="62">
        <v>62.312362999999998</v>
      </c>
      <c r="CF4" s="32"/>
      <c r="CG4" s="32"/>
    </row>
    <row r="5" spans="1:85" x14ac:dyDescent="0.25">
      <c r="A5" s="34" t="s">
        <v>3</v>
      </c>
      <c r="B5" s="32">
        <v>5223.2924650630002</v>
      </c>
      <c r="C5" s="32">
        <v>304.48074300000002</v>
      </c>
      <c r="D5" s="32">
        <v>37814.666039322001</v>
      </c>
      <c r="E5" s="32">
        <v>2393.6853056365999</v>
      </c>
      <c r="F5" s="32">
        <v>943.9214622966</v>
      </c>
      <c r="G5" s="32">
        <v>73587.570882574</v>
      </c>
      <c r="H5" s="32">
        <v>509.59924921877001</v>
      </c>
      <c r="I5" s="32">
        <v>7.9497392731999996</v>
      </c>
      <c r="J5" s="32">
        <v>11.9817970853</v>
      </c>
      <c r="K5" s="32"/>
      <c r="L5" s="32">
        <v>15.4771933582999</v>
      </c>
      <c r="M5" s="32">
        <v>428.57499999999902</v>
      </c>
      <c r="N5" s="32"/>
      <c r="O5" s="32"/>
      <c r="P5" s="34" t="s">
        <v>3</v>
      </c>
      <c r="Q5" s="32">
        <v>3.0500659514000001</v>
      </c>
      <c r="R5" s="32">
        <v>1.9942257459299999</v>
      </c>
      <c r="S5" s="32">
        <v>0</v>
      </c>
      <c r="T5" s="32">
        <v>2.3409648734299999</v>
      </c>
      <c r="U5" s="32">
        <v>20.075695584200002</v>
      </c>
      <c r="V5" s="32">
        <v>1.84144834615E-2</v>
      </c>
      <c r="W5" s="32">
        <v>118.805880812</v>
      </c>
      <c r="X5" s="32">
        <v>0</v>
      </c>
      <c r="Y5" s="32">
        <v>5223.3277604100003</v>
      </c>
      <c r="Z5" s="32">
        <v>4.1548381814599997</v>
      </c>
      <c r="AA5" s="32">
        <v>80.3342340783</v>
      </c>
      <c r="AB5" s="32">
        <v>1.5534522345899999</v>
      </c>
      <c r="AC5" s="32">
        <v>48.451566548099997</v>
      </c>
      <c r="AD5" s="32">
        <v>0</v>
      </c>
      <c r="AE5" s="32">
        <v>428.57495232600002</v>
      </c>
      <c r="AF5" s="32">
        <v>0</v>
      </c>
      <c r="AG5" s="32">
        <v>0.74758208866999998</v>
      </c>
      <c r="AH5" s="32">
        <v>0.44755490553100002</v>
      </c>
      <c r="AI5" s="32">
        <v>1.56611558084</v>
      </c>
      <c r="AJ5" s="32">
        <v>0.16734952939</v>
      </c>
      <c r="AK5" s="32">
        <v>304.48098896300002</v>
      </c>
      <c r="AL5" s="32">
        <v>0</v>
      </c>
      <c r="AM5" s="32">
        <v>34018.897611300003</v>
      </c>
      <c r="AN5" s="32">
        <v>3779.8777073199999</v>
      </c>
      <c r="AO5" s="32">
        <v>37798.775318599997</v>
      </c>
      <c r="AP5" s="32">
        <v>0.43613608948600002</v>
      </c>
      <c r="AQ5" s="32">
        <v>24.357008474600001</v>
      </c>
      <c r="AR5" s="32">
        <v>45.982167734599997</v>
      </c>
      <c r="AS5" s="32">
        <v>249.38284337299999</v>
      </c>
      <c r="AT5" s="32">
        <v>26.573660894700001</v>
      </c>
      <c r="AU5" s="32">
        <v>0.49171157369599999</v>
      </c>
      <c r="AV5" s="32">
        <v>98.488994343300007</v>
      </c>
      <c r="AW5" s="32">
        <v>22.492153962100002</v>
      </c>
      <c r="AX5" s="32">
        <v>0</v>
      </c>
      <c r="AY5" s="32">
        <v>3.5777494619799999</v>
      </c>
      <c r="AZ5" s="32">
        <v>2393.71069739</v>
      </c>
      <c r="BA5" s="32">
        <v>943.94735120500002</v>
      </c>
      <c r="BB5" s="32">
        <v>1449.7633461800001</v>
      </c>
      <c r="BC5" s="32">
        <v>680.53721178399996</v>
      </c>
      <c r="BD5" s="32">
        <v>0</v>
      </c>
      <c r="BE5" s="32">
        <v>0.21844300929800001</v>
      </c>
      <c r="BF5" s="32">
        <v>479.06699908399997</v>
      </c>
      <c r="BG5" s="32">
        <v>0</v>
      </c>
      <c r="BH5" s="32">
        <v>26.726043477200001</v>
      </c>
      <c r="BI5" s="32">
        <v>2.6772856635300002</v>
      </c>
      <c r="BJ5" s="32">
        <v>4.0144366516199996</v>
      </c>
      <c r="BK5" s="32">
        <v>66.700798742499998</v>
      </c>
      <c r="BL5" s="32">
        <v>69.4060414904</v>
      </c>
      <c r="BM5" s="32">
        <v>94.205909683599998</v>
      </c>
      <c r="BN5" s="32">
        <v>3.3249842904100002</v>
      </c>
      <c r="BO5" s="32">
        <v>73585.494146900004</v>
      </c>
      <c r="BP5" s="32">
        <v>1801.8609401799999</v>
      </c>
      <c r="BQ5" s="32">
        <v>0.76013276092500004</v>
      </c>
      <c r="BR5" s="32">
        <v>69.458676383599993</v>
      </c>
      <c r="BS5" s="32">
        <v>0</v>
      </c>
      <c r="BT5" s="32">
        <v>137.194325564</v>
      </c>
      <c r="BU5" s="32">
        <v>70.404419063899994</v>
      </c>
      <c r="BV5" s="62">
        <v>69.406075000000001</v>
      </c>
      <c r="BW5" s="62">
        <v>94.204918000000006</v>
      </c>
      <c r="BX5" s="62">
        <v>3.3249873999999999</v>
      </c>
      <c r="BY5" s="62">
        <v>73587.585999999996</v>
      </c>
      <c r="BZ5" s="62">
        <v>1801.8905</v>
      </c>
      <c r="CA5" s="62">
        <v>0.75988900999999998</v>
      </c>
      <c r="CB5" s="62">
        <v>66.078299999999999</v>
      </c>
      <c r="CC5" s="62">
        <v>0</v>
      </c>
      <c r="CD5" s="62">
        <v>80.632171999999997</v>
      </c>
      <c r="CE5" s="62">
        <v>68.709282000000002</v>
      </c>
      <c r="CF5" s="32"/>
      <c r="CG5" s="32"/>
    </row>
    <row r="6" spans="1:85" x14ac:dyDescent="0.25">
      <c r="A6" s="34" t="s">
        <v>4</v>
      </c>
      <c r="B6" s="32">
        <v>7820.6641969000002</v>
      </c>
      <c r="C6" s="32">
        <v>965.80655589000003</v>
      </c>
      <c r="D6" s="32">
        <v>4396.5106642999899</v>
      </c>
      <c r="E6" s="32">
        <v>1141.1764142439899</v>
      </c>
      <c r="F6" s="32">
        <v>1043.73788828339</v>
      </c>
      <c r="G6" s="32">
        <v>1218.68818762</v>
      </c>
      <c r="H6" s="32">
        <v>400.97904204999901</v>
      </c>
      <c r="I6" s="32">
        <v>9.3668274369499898</v>
      </c>
      <c r="J6" s="32">
        <v>7.2030511851799996</v>
      </c>
      <c r="K6" s="32">
        <v>1.2455775</v>
      </c>
      <c r="L6" s="32">
        <v>70.8744687083</v>
      </c>
      <c r="M6" s="32">
        <v>223.68147099999899</v>
      </c>
      <c r="N6" s="32"/>
      <c r="O6" s="32"/>
      <c r="P6" s="34" t="s">
        <v>4</v>
      </c>
      <c r="Q6" s="32">
        <v>6.0174361700199999</v>
      </c>
      <c r="R6" s="32">
        <v>0.31001086320600002</v>
      </c>
      <c r="S6" s="32">
        <v>0</v>
      </c>
      <c r="T6" s="32">
        <v>0.38251623124</v>
      </c>
      <c r="U6" s="32">
        <v>42.036069016600003</v>
      </c>
      <c r="V6" s="32">
        <v>0.144404607209</v>
      </c>
      <c r="W6" s="32">
        <v>675.89506125800006</v>
      </c>
      <c r="X6" s="32">
        <v>1.2459580127000001</v>
      </c>
      <c r="Y6" s="32">
        <v>7822.4961968500002</v>
      </c>
      <c r="Z6" s="32">
        <v>56.910279481300002</v>
      </c>
      <c r="AA6" s="32">
        <v>13.8665171089</v>
      </c>
      <c r="AB6" s="32">
        <v>26.6847035686</v>
      </c>
      <c r="AC6" s="32">
        <v>193.47731321800001</v>
      </c>
      <c r="AD6" s="32">
        <v>0</v>
      </c>
      <c r="AE6" s="32">
        <v>223.77491631999999</v>
      </c>
      <c r="AF6" s="32">
        <v>0</v>
      </c>
      <c r="AG6" s="32">
        <v>0.118015299473</v>
      </c>
      <c r="AH6" s="32">
        <v>6.8098668147799996E-2</v>
      </c>
      <c r="AI6" s="32">
        <v>0.23836895669700001</v>
      </c>
      <c r="AJ6" s="32">
        <v>1.76828654173</v>
      </c>
      <c r="AK6" s="32">
        <v>965.88753495100002</v>
      </c>
      <c r="AL6" s="32">
        <v>0</v>
      </c>
      <c r="AM6" s="32">
        <v>4618.1963301599999</v>
      </c>
      <c r="AN6" s="32">
        <v>513.132831151</v>
      </c>
      <c r="AO6" s="32">
        <v>5131.32916131</v>
      </c>
      <c r="AP6" s="32">
        <v>6.6361044873699995E-2</v>
      </c>
      <c r="AQ6" s="32">
        <v>11.4333347909</v>
      </c>
      <c r="AR6" s="32">
        <v>2.30925949983</v>
      </c>
      <c r="AS6" s="32">
        <v>81.363582061599999</v>
      </c>
      <c r="AT6" s="32">
        <v>3.7423388277499998</v>
      </c>
      <c r="AU6" s="32">
        <v>2.04870371784</v>
      </c>
      <c r="AV6" s="32">
        <v>323.11350364399999</v>
      </c>
      <c r="AW6" s="32">
        <v>1.5112115885399999</v>
      </c>
      <c r="AX6" s="32">
        <v>1.4472612311699999</v>
      </c>
      <c r="AY6" s="32">
        <v>13.495731982500001</v>
      </c>
      <c r="AZ6" s="32">
        <v>1141.32400474</v>
      </c>
      <c r="BA6" s="32">
        <v>1043.85602427</v>
      </c>
      <c r="BB6" s="32">
        <v>97.467980464799993</v>
      </c>
      <c r="BC6" s="32">
        <v>354.17949646300002</v>
      </c>
      <c r="BD6" s="32">
        <v>0.27548540044199998</v>
      </c>
      <c r="BE6" s="32">
        <v>2.73632258516E-2</v>
      </c>
      <c r="BF6" s="32">
        <v>198.896110212</v>
      </c>
      <c r="BG6" s="32">
        <v>0.463955979982</v>
      </c>
      <c r="BH6" s="32">
        <v>104.23576685</v>
      </c>
      <c r="BI6" s="32">
        <v>1.92642527632</v>
      </c>
      <c r="BJ6" s="32">
        <v>19.798098622600001</v>
      </c>
      <c r="BK6" s="32">
        <v>261.92326961800001</v>
      </c>
      <c r="BL6" s="32">
        <v>23.6079725608</v>
      </c>
      <c r="BM6" s="32">
        <v>84.841655925200001</v>
      </c>
      <c r="BN6" s="32">
        <v>0.19192267163599999</v>
      </c>
      <c r="BO6" s="32">
        <v>1216.5874175599999</v>
      </c>
      <c r="BP6" s="32">
        <v>14.3265240563</v>
      </c>
      <c r="BQ6" s="32">
        <v>0.15873736083100001</v>
      </c>
      <c r="BR6" s="32">
        <v>5.4462340517900003</v>
      </c>
      <c r="BS6" s="32">
        <v>0</v>
      </c>
      <c r="BT6" s="32">
        <v>84.815692101500005</v>
      </c>
      <c r="BU6" s="32">
        <v>1.9301637441699999</v>
      </c>
      <c r="BV6" s="62">
        <v>23.600069000000001</v>
      </c>
      <c r="BW6" s="62">
        <v>84.831383000000002</v>
      </c>
      <c r="BX6" s="62">
        <v>0.19186726000000001</v>
      </c>
      <c r="BY6" s="62">
        <v>1218.6882000000001</v>
      </c>
      <c r="BZ6" s="62">
        <v>14.321222000000001</v>
      </c>
      <c r="CA6" s="62">
        <v>0.16848078</v>
      </c>
      <c r="CB6" s="62">
        <v>5.2171569</v>
      </c>
      <c r="CC6" s="62">
        <v>0</v>
      </c>
      <c r="CD6" s="62">
        <v>44.755146000000003</v>
      </c>
      <c r="CE6" s="62">
        <v>1.9160223000000001</v>
      </c>
      <c r="CF6" s="32"/>
      <c r="CG6" s="32"/>
    </row>
    <row r="7" spans="1:85" x14ac:dyDescent="0.25">
      <c r="A7" s="34" t="s">
        <v>5</v>
      </c>
      <c r="B7" s="32">
        <v>15167.643</v>
      </c>
      <c r="C7" s="32">
        <v>383.761864</v>
      </c>
      <c r="D7" s="32">
        <v>50596.400999999903</v>
      </c>
      <c r="E7" s="32">
        <v>1098.5318</v>
      </c>
      <c r="F7" s="32">
        <v>784.08967700000005</v>
      </c>
      <c r="G7" s="32">
        <v>44660.770999999899</v>
      </c>
      <c r="H7" s="32">
        <v>557.19299999999896</v>
      </c>
      <c r="I7" s="32">
        <v>6.7777879299999899</v>
      </c>
      <c r="J7" s="32">
        <v>11.619395708800001</v>
      </c>
      <c r="K7" s="32">
        <v>20.734299999999902</v>
      </c>
      <c r="L7" s="32">
        <v>11.308946540000001</v>
      </c>
      <c r="M7" s="32">
        <v>571.18176249999897</v>
      </c>
      <c r="N7" s="32"/>
      <c r="O7" s="32"/>
      <c r="P7" s="34" t="s">
        <v>5</v>
      </c>
      <c r="Q7" s="32">
        <v>2.59867754903</v>
      </c>
      <c r="R7" s="32">
        <v>0</v>
      </c>
      <c r="S7" s="32">
        <v>0</v>
      </c>
      <c r="T7" s="32">
        <v>0</v>
      </c>
      <c r="U7" s="32">
        <v>22.144225236899999</v>
      </c>
      <c r="V7" s="32">
        <v>8.7356303363999993E-3</v>
      </c>
      <c r="W7" s="32">
        <v>186.80718009</v>
      </c>
      <c r="X7" s="32">
        <v>20.734283007799998</v>
      </c>
      <c r="Y7" s="32">
        <v>15167.983562199999</v>
      </c>
      <c r="Z7" s="32">
        <v>0</v>
      </c>
      <c r="AA7" s="32">
        <v>103.15761003999999</v>
      </c>
      <c r="AB7" s="32">
        <v>0</v>
      </c>
      <c r="AC7" s="32">
        <v>78.850326244000001</v>
      </c>
      <c r="AD7" s="32">
        <v>0</v>
      </c>
      <c r="AE7" s="32">
        <v>571.18845159800003</v>
      </c>
      <c r="AF7" s="32">
        <v>0</v>
      </c>
      <c r="AG7" s="32">
        <v>0</v>
      </c>
      <c r="AH7" s="32">
        <v>0</v>
      </c>
      <c r="AI7" s="32">
        <v>0</v>
      </c>
      <c r="AJ7" s="32">
        <v>0.138093996351</v>
      </c>
      <c r="AK7" s="32">
        <v>383.76187786200001</v>
      </c>
      <c r="AL7" s="32">
        <v>0</v>
      </c>
      <c r="AM7" s="32">
        <v>45757.926329299997</v>
      </c>
      <c r="AN7" s="32">
        <v>5084.2144267200001</v>
      </c>
      <c r="AO7" s="32">
        <v>50842.140756000001</v>
      </c>
      <c r="AP7" s="32">
        <v>0</v>
      </c>
      <c r="AQ7" s="32">
        <v>23.717015631399999</v>
      </c>
      <c r="AR7" s="32">
        <v>40.567120898699997</v>
      </c>
      <c r="AS7" s="32">
        <v>263.38341145300001</v>
      </c>
      <c r="AT7" s="32">
        <v>23.443311146599999</v>
      </c>
      <c r="AU7" s="32">
        <v>0.42741577747800003</v>
      </c>
      <c r="AV7" s="32">
        <v>69.2508344803</v>
      </c>
      <c r="AW7" s="32">
        <v>19.8418764199</v>
      </c>
      <c r="AX7" s="32">
        <v>0</v>
      </c>
      <c r="AY7" s="32">
        <v>3.1560106073099998</v>
      </c>
      <c r="AZ7" s="32">
        <v>1098.59814433</v>
      </c>
      <c r="BA7" s="32">
        <v>784.13182122800004</v>
      </c>
      <c r="BB7" s="32">
        <v>314.46632310400003</v>
      </c>
      <c r="BC7" s="32">
        <v>586.88435953299995</v>
      </c>
      <c r="BD7" s="32">
        <v>0</v>
      </c>
      <c r="BE7" s="32">
        <v>0.19264285435199999</v>
      </c>
      <c r="BF7" s="32">
        <v>413.77284635500001</v>
      </c>
      <c r="BG7" s="32">
        <v>0</v>
      </c>
      <c r="BH7" s="32">
        <v>18.964630536000001</v>
      </c>
      <c r="BI7" s="32">
        <v>2.36199778772</v>
      </c>
      <c r="BJ7" s="32">
        <v>2.5843256315800001</v>
      </c>
      <c r="BK7" s="32">
        <v>47.309642416999999</v>
      </c>
      <c r="BL7" s="32">
        <v>61.224414528799997</v>
      </c>
      <c r="BM7" s="32">
        <v>78.1026591663</v>
      </c>
      <c r="BN7" s="32">
        <v>2.9321122168699998</v>
      </c>
      <c r="BO7" s="32">
        <v>44661.991107599999</v>
      </c>
      <c r="BP7" s="32">
        <v>1084.4053633799999</v>
      </c>
      <c r="BQ7" s="32">
        <v>0</v>
      </c>
      <c r="BR7" s="32">
        <v>81.804558214899998</v>
      </c>
      <c r="BS7" s="32">
        <v>0</v>
      </c>
      <c r="BT7" s="32">
        <v>152.33081559199999</v>
      </c>
      <c r="BU7" s="32">
        <v>85.307977451900001</v>
      </c>
      <c r="BV7" s="62">
        <v>61.222557000000002</v>
      </c>
      <c r="BW7" s="62">
        <v>78.099800000000002</v>
      </c>
      <c r="BX7" s="62">
        <v>2.9320235000000001</v>
      </c>
      <c r="BY7" s="62">
        <v>44660.773000000001</v>
      </c>
      <c r="BZ7" s="62">
        <v>1084.3711000000001</v>
      </c>
      <c r="CA7" s="62">
        <v>0</v>
      </c>
      <c r="CB7" s="62">
        <v>77.38073</v>
      </c>
      <c r="CC7" s="62">
        <v>0</v>
      </c>
      <c r="CD7" s="62">
        <v>78.303932000000003</v>
      </c>
      <c r="CE7" s="62">
        <v>83.088486000000003</v>
      </c>
      <c r="CF7" s="32"/>
      <c r="CG7" s="32"/>
    </row>
    <row r="8" spans="1:85" x14ac:dyDescent="0.25">
      <c r="A8" s="34" t="s">
        <v>6</v>
      </c>
      <c r="B8" s="32">
        <v>570.56316592999895</v>
      </c>
      <c r="C8" s="32">
        <v>135.77985889999999</v>
      </c>
      <c r="D8" s="32">
        <v>1205.0885685999899</v>
      </c>
      <c r="E8" s="32">
        <v>244.616364339999</v>
      </c>
      <c r="F8" s="32">
        <v>213.76054979579999</v>
      </c>
      <c r="G8" s="32">
        <v>699.34911050999995</v>
      </c>
      <c r="H8" s="32">
        <v>105.39999274900001</v>
      </c>
      <c r="I8" s="32">
        <v>2.39155334294774</v>
      </c>
      <c r="J8" s="32">
        <v>0.44103126259999897</v>
      </c>
      <c r="K8" s="32"/>
      <c r="L8" s="32">
        <v>16.040891040000002</v>
      </c>
      <c r="M8" s="32">
        <v>12.472882</v>
      </c>
      <c r="N8" s="32"/>
      <c r="O8" s="32"/>
      <c r="P8" s="34" t="s">
        <v>6</v>
      </c>
      <c r="Q8" s="32">
        <v>0.52633882258300002</v>
      </c>
      <c r="R8" s="32">
        <v>9.9121413835699993E-4</v>
      </c>
      <c r="S8" s="32">
        <v>0</v>
      </c>
      <c r="T8" s="32">
        <v>1.32490501489E-3</v>
      </c>
      <c r="U8" s="32">
        <v>2.8486196660299998</v>
      </c>
      <c r="V8" s="32">
        <v>2.0508432235500001E-2</v>
      </c>
      <c r="W8" s="32">
        <v>228.625316621</v>
      </c>
      <c r="X8" s="32">
        <v>0</v>
      </c>
      <c r="Y8" s="32">
        <v>570.56701448199999</v>
      </c>
      <c r="Z8" s="32">
        <v>3.2542884943799999</v>
      </c>
      <c r="AA8" s="32">
        <v>3.1873447928599998</v>
      </c>
      <c r="AB8" s="32">
        <v>0</v>
      </c>
      <c r="AC8" s="32">
        <v>87.859801709199999</v>
      </c>
      <c r="AD8" s="32">
        <v>0</v>
      </c>
      <c r="AE8" s="32">
        <v>12.4728695638</v>
      </c>
      <c r="AF8" s="32">
        <v>0</v>
      </c>
      <c r="AG8" s="32">
        <v>5.2344595356699998E-4</v>
      </c>
      <c r="AH8" s="32">
        <v>0</v>
      </c>
      <c r="AI8" s="32">
        <v>3.8187320366000002E-4</v>
      </c>
      <c r="AJ8" s="32">
        <v>5.8749607909600002E-2</v>
      </c>
      <c r="AK8" s="32">
        <v>135.779989755</v>
      </c>
      <c r="AL8" s="32">
        <v>0</v>
      </c>
      <c r="AM8" s="32">
        <v>1058.6208010600001</v>
      </c>
      <c r="AN8" s="32">
        <v>117.62453869799999</v>
      </c>
      <c r="AO8" s="32">
        <v>1176.24533976</v>
      </c>
      <c r="AP8" s="32">
        <v>0</v>
      </c>
      <c r="AQ8" s="32">
        <v>0.90637098699200003</v>
      </c>
      <c r="AR8" s="32">
        <v>0.999486265062</v>
      </c>
      <c r="AS8" s="32">
        <v>7.4500768902900001</v>
      </c>
      <c r="AT8" s="32">
        <v>0.77171628729300001</v>
      </c>
      <c r="AU8" s="32">
        <v>2.5789349653400002</v>
      </c>
      <c r="AV8" s="32">
        <v>72.098569817500007</v>
      </c>
      <c r="AW8" s="32">
        <v>0.75078679425499995</v>
      </c>
      <c r="AX8" s="32">
        <v>0</v>
      </c>
      <c r="AY8" s="32">
        <v>0.450720490832</v>
      </c>
      <c r="AZ8" s="32">
        <v>244.61528153</v>
      </c>
      <c r="BA8" s="32">
        <v>213.75951851100001</v>
      </c>
      <c r="BB8" s="32">
        <v>30.855763019099999</v>
      </c>
      <c r="BC8" s="32">
        <v>72.012578378000001</v>
      </c>
      <c r="BD8" s="32">
        <v>0</v>
      </c>
      <c r="BE8" s="32">
        <v>1.41473903494E-2</v>
      </c>
      <c r="BF8" s="32">
        <v>43.480601562300002</v>
      </c>
      <c r="BG8" s="32">
        <v>0.15045508909399999</v>
      </c>
      <c r="BH8" s="32">
        <v>18.932681665299999</v>
      </c>
      <c r="BI8" s="32">
        <v>1.56537301517</v>
      </c>
      <c r="BJ8" s="32">
        <v>4.1230326749300001</v>
      </c>
      <c r="BK8" s="32">
        <v>47.411934899099997</v>
      </c>
      <c r="BL8" s="32">
        <v>2.2275475236700002</v>
      </c>
      <c r="BM8" s="32">
        <v>18.113402741200002</v>
      </c>
      <c r="BN8" s="32">
        <v>9.0130546109200002E-2</v>
      </c>
      <c r="BO8" s="32">
        <v>698.91050780399996</v>
      </c>
      <c r="BP8" s="32">
        <v>13.4611636746</v>
      </c>
      <c r="BQ8" s="32">
        <v>0</v>
      </c>
      <c r="BR8" s="32">
        <v>1.91372722083</v>
      </c>
      <c r="BS8" s="32">
        <v>0</v>
      </c>
      <c r="BT8" s="32">
        <v>7.5308794000599999</v>
      </c>
      <c r="BU8" s="32">
        <v>1.9708889978799999</v>
      </c>
      <c r="BV8" s="62">
        <v>2.2275474000000002</v>
      </c>
      <c r="BW8" s="62">
        <v>18.113350000000001</v>
      </c>
      <c r="BX8" s="62">
        <v>9.0130537999999996E-2</v>
      </c>
      <c r="BY8" s="62">
        <v>699.34924000000001</v>
      </c>
      <c r="BZ8" s="62">
        <v>13.460088000000001</v>
      </c>
      <c r="CA8" s="62">
        <v>0</v>
      </c>
      <c r="CB8" s="62">
        <v>1.8101878</v>
      </c>
      <c r="CC8" s="62">
        <v>0</v>
      </c>
      <c r="CD8" s="62">
        <v>3.8280449000000001</v>
      </c>
      <c r="CE8" s="62">
        <v>1.9196245999999999</v>
      </c>
      <c r="CF8" s="32"/>
      <c r="CG8" s="32"/>
    </row>
    <row r="9" spans="1:85" x14ac:dyDescent="0.25">
      <c r="A9" s="34" t="s">
        <v>7</v>
      </c>
      <c r="B9" s="32">
        <v>446.39010586000001</v>
      </c>
      <c r="C9" s="32">
        <v>75.2452787</v>
      </c>
      <c r="D9" s="32">
        <v>3480.2779</v>
      </c>
      <c r="E9" s="32">
        <v>812.81697859999895</v>
      </c>
      <c r="F9" s="32">
        <v>807.18168990000004</v>
      </c>
      <c r="G9" s="32">
        <v>10508.5179966</v>
      </c>
      <c r="H9" s="32">
        <v>75.970646298999895</v>
      </c>
      <c r="I9" s="32">
        <v>0.52189722000000005</v>
      </c>
      <c r="J9" s="32">
        <v>0.98499175000000005</v>
      </c>
      <c r="K9" s="32"/>
      <c r="L9" s="32">
        <v>6.0008189499999904</v>
      </c>
      <c r="M9" s="32">
        <v>514.59034999999994</v>
      </c>
      <c r="N9" s="32"/>
      <c r="O9" s="32"/>
      <c r="P9" s="34" t="s">
        <v>7</v>
      </c>
      <c r="Q9" s="32">
        <v>0.15035069324299999</v>
      </c>
      <c r="R9" s="32">
        <v>1.6032446888299998E-2</v>
      </c>
      <c r="S9" s="32">
        <v>0</v>
      </c>
      <c r="T9" s="32">
        <v>2.1429495476399999E-2</v>
      </c>
      <c r="U9" s="32">
        <v>3.01708242654</v>
      </c>
      <c r="V9" s="32">
        <v>0.13410755993500001</v>
      </c>
      <c r="W9" s="32">
        <v>102.980604579</v>
      </c>
      <c r="X9" s="32">
        <v>0</v>
      </c>
      <c r="Y9" s="32">
        <v>446.38784871399997</v>
      </c>
      <c r="Z9" s="32">
        <v>1.67620132619</v>
      </c>
      <c r="AA9" s="32">
        <v>4.1279346207099996</v>
      </c>
      <c r="AB9" s="32">
        <v>0</v>
      </c>
      <c r="AC9" s="32">
        <v>36.844747989600002</v>
      </c>
      <c r="AD9" s="32">
        <v>0</v>
      </c>
      <c r="AE9" s="32">
        <v>514.59006443400006</v>
      </c>
      <c r="AF9" s="32">
        <v>0</v>
      </c>
      <c r="AG9" s="32">
        <v>8.4662662490700008E-3</v>
      </c>
      <c r="AH9" s="32">
        <v>0</v>
      </c>
      <c r="AI9" s="32">
        <v>6.1764842513900003E-3</v>
      </c>
      <c r="AJ9" s="32">
        <v>5.0293264465900003E-2</v>
      </c>
      <c r="AK9" s="32">
        <v>75.244931928200003</v>
      </c>
      <c r="AL9" s="32">
        <v>0</v>
      </c>
      <c r="AM9" s="32">
        <v>3132.2737041599999</v>
      </c>
      <c r="AN9" s="32">
        <v>348.03041178500001</v>
      </c>
      <c r="AO9" s="32">
        <v>3480.3041159499999</v>
      </c>
      <c r="AP9" s="32">
        <v>0</v>
      </c>
      <c r="AQ9" s="32">
        <v>2.35007149075</v>
      </c>
      <c r="AR9" s="32">
        <v>41.615839387100003</v>
      </c>
      <c r="AS9" s="32">
        <v>26.515542594399999</v>
      </c>
      <c r="AT9" s="32">
        <v>24.050225437000002</v>
      </c>
      <c r="AU9" s="32">
        <v>0.438723976934</v>
      </c>
      <c r="AV9" s="32">
        <v>72.158665853200006</v>
      </c>
      <c r="AW9" s="32">
        <v>20.3562270832</v>
      </c>
      <c r="AX9" s="32">
        <v>0</v>
      </c>
      <c r="AY9" s="32">
        <v>3.23814587137</v>
      </c>
      <c r="AZ9" s="32">
        <v>812.82894991199998</v>
      </c>
      <c r="BA9" s="32">
        <v>807.19365930900005</v>
      </c>
      <c r="BB9" s="32">
        <v>5.6352906026699996</v>
      </c>
      <c r="BC9" s="32">
        <v>602.81576041200003</v>
      </c>
      <c r="BD9" s="32">
        <v>0</v>
      </c>
      <c r="BE9" s="32">
        <v>0.19762347286000001</v>
      </c>
      <c r="BF9" s="32">
        <v>424.99783699699998</v>
      </c>
      <c r="BG9" s="32">
        <v>0</v>
      </c>
      <c r="BH9" s="32">
        <v>19.672971296899998</v>
      </c>
      <c r="BI9" s="32">
        <v>2.42305845985</v>
      </c>
      <c r="BJ9" s="32">
        <v>2.6620935808000001</v>
      </c>
      <c r="BK9" s="32">
        <v>49.147301157999998</v>
      </c>
      <c r="BL9" s="32">
        <v>62.817220523400003</v>
      </c>
      <c r="BM9" s="32">
        <v>80.409838305299999</v>
      </c>
      <c r="BN9" s="32">
        <v>3.0079243089399998</v>
      </c>
      <c r="BO9" s="32">
        <v>10508.146146900001</v>
      </c>
      <c r="BP9" s="32">
        <v>239.05734995200001</v>
      </c>
      <c r="BQ9" s="32">
        <v>0</v>
      </c>
      <c r="BR9" s="32">
        <v>4.1159161839099996</v>
      </c>
      <c r="BS9" s="32">
        <v>0</v>
      </c>
      <c r="BT9" s="32">
        <v>11.621749854200001</v>
      </c>
      <c r="BU9" s="32">
        <v>3.3113109375300001</v>
      </c>
      <c r="BV9" s="62">
        <v>62.817264999999999</v>
      </c>
      <c r="BW9" s="62">
        <v>80.40992</v>
      </c>
      <c r="BX9" s="62">
        <v>3.0079272000000001</v>
      </c>
      <c r="BY9" s="62">
        <v>10508.519</v>
      </c>
      <c r="BZ9" s="62">
        <v>239.06186</v>
      </c>
      <c r="CA9" s="62">
        <v>0</v>
      </c>
      <c r="CB9" s="62">
        <v>3.8910784999999999</v>
      </c>
      <c r="CC9" s="62">
        <v>0</v>
      </c>
      <c r="CD9" s="62">
        <v>6.0123667999999997</v>
      </c>
      <c r="CE9" s="62">
        <v>3.2251395999999999</v>
      </c>
      <c r="CF9" s="32"/>
      <c r="CG9" s="32"/>
    </row>
    <row r="10" spans="1:85" x14ac:dyDescent="0.25">
      <c r="A10" s="34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32"/>
      <c r="CG10" s="32"/>
    </row>
    <row r="11" spans="1:85" x14ac:dyDescent="0.25">
      <c r="A11" s="34" t="s">
        <v>9</v>
      </c>
      <c r="B11" s="32">
        <v>30474.794445</v>
      </c>
      <c r="C11" s="32">
        <v>2800.9794670000001</v>
      </c>
      <c r="D11" s="32">
        <v>58089.548590999999</v>
      </c>
      <c r="E11" s="32">
        <v>10945.4623638349</v>
      </c>
      <c r="F11" s="32">
        <v>8991.2590366519908</v>
      </c>
      <c r="G11" s="32">
        <v>93046.034423999896</v>
      </c>
      <c r="H11" s="32">
        <v>1640.9402480000001</v>
      </c>
      <c r="I11" s="32">
        <v>23.5263223556999</v>
      </c>
      <c r="J11" s="32">
        <v>20.569040151188101</v>
      </c>
      <c r="K11" s="32"/>
      <c r="L11" s="32">
        <v>210.222621186944</v>
      </c>
      <c r="M11" s="32">
        <v>4057.3051685</v>
      </c>
      <c r="N11" s="32"/>
      <c r="O11" s="32"/>
      <c r="P11" s="34" t="s">
        <v>9</v>
      </c>
      <c r="Q11" s="32">
        <v>6.2070262086800003</v>
      </c>
      <c r="R11" s="32">
        <v>2.0033417906999999E-3</v>
      </c>
      <c r="S11" s="32">
        <v>0</v>
      </c>
      <c r="T11" s="32">
        <v>7.6870896243E-3</v>
      </c>
      <c r="U11" s="32">
        <v>74.194164384399997</v>
      </c>
      <c r="V11" s="32">
        <v>0.15856552054</v>
      </c>
      <c r="W11" s="32">
        <v>2039.3003697199999</v>
      </c>
      <c r="X11" s="32">
        <v>0</v>
      </c>
      <c r="Y11" s="32">
        <v>30475.313205400002</v>
      </c>
      <c r="Z11" s="32">
        <v>44.750482755100002</v>
      </c>
      <c r="AA11" s="32">
        <v>149.46713406800001</v>
      </c>
      <c r="AB11" s="32">
        <v>5.2109763260399999</v>
      </c>
      <c r="AC11" s="32">
        <v>685.57999963600003</v>
      </c>
      <c r="AD11" s="32">
        <v>0</v>
      </c>
      <c r="AE11" s="32">
        <v>4057.3739636400001</v>
      </c>
      <c r="AF11" s="32">
        <v>0</v>
      </c>
      <c r="AG11" s="32">
        <v>1.3408096710900001E-3</v>
      </c>
      <c r="AH11" s="32">
        <v>0</v>
      </c>
      <c r="AI11" s="32">
        <v>7.7180057430399998E-4</v>
      </c>
      <c r="AJ11" s="32">
        <v>1.21349468317</v>
      </c>
      <c r="AK11" s="32">
        <v>2800.9822935699999</v>
      </c>
      <c r="AL11" s="32">
        <v>0</v>
      </c>
      <c r="AM11" s="32">
        <v>53903.602860699997</v>
      </c>
      <c r="AN11" s="32">
        <v>5989.2895267200001</v>
      </c>
      <c r="AO11" s="32">
        <v>59892.892387400003</v>
      </c>
      <c r="AP11" s="32">
        <v>0</v>
      </c>
      <c r="AQ11" s="32">
        <v>37.499434287699998</v>
      </c>
      <c r="AR11" s="32">
        <v>243.041222285</v>
      </c>
      <c r="AS11" s="32">
        <v>593.53249686900006</v>
      </c>
      <c r="AT11" s="32">
        <v>140.64333199500001</v>
      </c>
      <c r="AU11" s="32">
        <v>4.4147663478799997</v>
      </c>
      <c r="AV11" s="32">
        <v>1949.15748465</v>
      </c>
      <c r="AW11" s="32">
        <v>119.06167265800001</v>
      </c>
      <c r="AX11" s="32">
        <v>0</v>
      </c>
      <c r="AY11" s="32">
        <v>19.149367617300001</v>
      </c>
      <c r="AZ11" s="32">
        <v>10945.5799016</v>
      </c>
      <c r="BA11" s="32">
        <v>8991.3747354299994</v>
      </c>
      <c r="BB11" s="32">
        <v>1954.2051662199999</v>
      </c>
      <c r="BC11" s="32">
        <v>4728.2861734600001</v>
      </c>
      <c r="BD11" s="32">
        <v>1.8257633228100001E-3</v>
      </c>
      <c r="BE11" s="32">
        <v>1.16887877232</v>
      </c>
      <c r="BF11" s="32">
        <v>3293.8977916099998</v>
      </c>
      <c r="BG11" s="32">
        <v>5.2508092064999998E-2</v>
      </c>
      <c r="BH11" s="32">
        <v>507.174323093</v>
      </c>
      <c r="BI11" s="32">
        <v>14.657575012100001</v>
      </c>
      <c r="BJ11" s="32">
        <v>98.668883387600005</v>
      </c>
      <c r="BK11" s="32">
        <v>1268.3059890699999</v>
      </c>
      <c r="BL11" s="32">
        <v>367.24925037499997</v>
      </c>
      <c r="BM11" s="32">
        <v>946.95620486899998</v>
      </c>
      <c r="BN11" s="32">
        <v>17.7737244827</v>
      </c>
      <c r="BO11" s="32">
        <v>93529.696631400002</v>
      </c>
      <c r="BP11" s="32">
        <v>1804.6370708899999</v>
      </c>
      <c r="BQ11" s="32">
        <v>8.4631593435599995E-3</v>
      </c>
      <c r="BR11" s="32">
        <v>124.212486758</v>
      </c>
      <c r="BS11" s="32">
        <v>0</v>
      </c>
      <c r="BT11" s="32">
        <v>305.27725680399999</v>
      </c>
      <c r="BU11" s="32">
        <v>115.90637931099999</v>
      </c>
      <c r="BV11" s="62">
        <v>367.24910999999997</v>
      </c>
      <c r="BW11" s="62">
        <v>946.95190000000002</v>
      </c>
      <c r="BX11" s="62">
        <v>17.773717999999999</v>
      </c>
      <c r="BY11" s="62">
        <v>93045.937999999995</v>
      </c>
      <c r="BZ11" s="62">
        <v>1793.5712000000001</v>
      </c>
      <c r="CA11" s="62">
        <v>1.0383206000000001E-2</v>
      </c>
      <c r="CB11" s="62">
        <v>117.46279</v>
      </c>
      <c r="CC11" s="62">
        <v>0</v>
      </c>
      <c r="CD11" s="62">
        <v>157.25693000000001</v>
      </c>
      <c r="CE11" s="62">
        <v>112.89487</v>
      </c>
      <c r="CF11" s="32"/>
      <c r="CG11" s="32"/>
    </row>
    <row r="12" spans="1:85" x14ac:dyDescent="0.25">
      <c r="A12" s="34" t="s">
        <v>10</v>
      </c>
      <c r="B12" s="32">
        <v>11859.501</v>
      </c>
      <c r="C12" s="32">
        <v>896.54084999999895</v>
      </c>
      <c r="D12" s="32">
        <v>53417.252999999997</v>
      </c>
      <c r="E12" s="32">
        <v>8780.9011950200002</v>
      </c>
      <c r="F12" s="32">
        <v>6053.8167956099896</v>
      </c>
      <c r="G12" s="32">
        <v>185508.73899999901</v>
      </c>
      <c r="H12" s="32">
        <v>1100.2849999999901</v>
      </c>
      <c r="I12" s="32">
        <v>11.1289679766</v>
      </c>
      <c r="J12" s="32">
        <v>20.194517634890001</v>
      </c>
      <c r="K12" s="32"/>
      <c r="L12" s="32">
        <v>50.197779349999898</v>
      </c>
      <c r="M12" s="32">
        <v>3791.1411359999902</v>
      </c>
      <c r="N12" s="32"/>
      <c r="O12" s="32"/>
      <c r="P12" s="34" t="s">
        <v>10</v>
      </c>
      <c r="Q12" s="32">
        <v>4.7530677391699996</v>
      </c>
      <c r="R12" s="32">
        <v>0</v>
      </c>
      <c r="S12" s="32">
        <v>0</v>
      </c>
      <c r="T12" s="32">
        <v>0</v>
      </c>
      <c r="U12" s="32">
        <v>46.702487190600003</v>
      </c>
      <c r="V12" s="32">
        <v>2.78776079001E-2</v>
      </c>
      <c r="W12" s="32">
        <v>425.70890234500001</v>
      </c>
      <c r="X12" s="32">
        <v>0</v>
      </c>
      <c r="Y12" s="32">
        <v>11859.5009649</v>
      </c>
      <c r="Z12" s="32">
        <v>5.9356782927400004E-3</v>
      </c>
      <c r="AA12" s="32">
        <v>188.236861737</v>
      </c>
      <c r="AB12" s="32">
        <v>0</v>
      </c>
      <c r="AC12" s="32">
        <v>162.679504603</v>
      </c>
      <c r="AD12" s="32">
        <v>0</v>
      </c>
      <c r="AE12" s="32">
        <v>3791.1421952999999</v>
      </c>
      <c r="AF12" s="32">
        <v>0</v>
      </c>
      <c r="AG12" s="32">
        <v>0</v>
      </c>
      <c r="AH12" s="32">
        <v>0</v>
      </c>
      <c r="AI12" s="32">
        <v>0</v>
      </c>
      <c r="AJ12" s="32">
        <v>0.29570942920299997</v>
      </c>
      <c r="AK12" s="32">
        <v>896.54058734099999</v>
      </c>
      <c r="AL12" s="32">
        <v>0</v>
      </c>
      <c r="AM12" s="32">
        <v>48078.589723700003</v>
      </c>
      <c r="AN12" s="32">
        <v>5342.0659998000001</v>
      </c>
      <c r="AO12" s="32">
        <v>53420.6557235</v>
      </c>
      <c r="AP12" s="32">
        <v>0</v>
      </c>
      <c r="AQ12" s="32">
        <v>43.282628065600001</v>
      </c>
      <c r="AR12" s="32">
        <v>317.45666548700001</v>
      </c>
      <c r="AS12" s="32">
        <v>542.60198451999997</v>
      </c>
      <c r="AT12" s="32">
        <v>183.45937759200001</v>
      </c>
      <c r="AU12" s="32">
        <v>3.3447873236099999</v>
      </c>
      <c r="AV12" s="32">
        <v>504.12689456099997</v>
      </c>
      <c r="AW12" s="32">
        <v>155.29197630499999</v>
      </c>
      <c r="AX12" s="32">
        <v>0</v>
      </c>
      <c r="AY12" s="32">
        <v>24.706163862299999</v>
      </c>
      <c r="AZ12" s="32">
        <v>8780.99977029</v>
      </c>
      <c r="BA12" s="32">
        <v>6053.9150538599997</v>
      </c>
      <c r="BB12" s="32">
        <v>2727.0847164199999</v>
      </c>
      <c r="BC12" s="32">
        <v>4575.4220964400001</v>
      </c>
      <c r="BD12" s="32">
        <v>0</v>
      </c>
      <c r="BE12" s="32">
        <v>1.50752081648</v>
      </c>
      <c r="BF12" s="32">
        <v>3228.65090474</v>
      </c>
      <c r="BG12" s="32">
        <v>0</v>
      </c>
      <c r="BH12" s="32">
        <v>140.28893104900001</v>
      </c>
      <c r="BI12" s="32">
        <v>18.4837382471</v>
      </c>
      <c r="BJ12" s="32">
        <v>18.0238833276</v>
      </c>
      <c r="BK12" s="32">
        <v>349.9430547</v>
      </c>
      <c r="BL12" s="32">
        <v>479.28715594900001</v>
      </c>
      <c r="BM12" s="32">
        <v>606.39912483099999</v>
      </c>
      <c r="BN12" s="32">
        <v>22.945149332500002</v>
      </c>
      <c r="BO12" s="32">
        <v>185574.91127300001</v>
      </c>
      <c r="BP12" s="32">
        <v>4192.8193894799997</v>
      </c>
      <c r="BQ12" s="32">
        <v>0</v>
      </c>
      <c r="BR12" s="32">
        <v>152.609346875</v>
      </c>
      <c r="BS12" s="32">
        <v>0</v>
      </c>
      <c r="BT12" s="32">
        <v>294.29049133699999</v>
      </c>
      <c r="BU12" s="32">
        <v>155.66512487700001</v>
      </c>
      <c r="BV12" s="62">
        <v>479.28728999999998</v>
      </c>
      <c r="BW12" s="62">
        <v>606.39928999999995</v>
      </c>
      <c r="BX12" s="62">
        <v>22.945148</v>
      </c>
      <c r="BY12" s="62">
        <v>185508.77</v>
      </c>
      <c r="BZ12" s="62">
        <v>4191.3227999999999</v>
      </c>
      <c r="CA12" s="62">
        <v>0</v>
      </c>
      <c r="CB12" s="62">
        <v>144.34816000000001</v>
      </c>
      <c r="CC12" s="62">
        <v>0</v>
      </c>
      <c r="CD12" s="62">
        <v>151.47175999999999</v>
      </c>
      <c r="CE12" s="62">
        <v>151.61655999999999</v>
      </c>
      <c r="CF12" s="32"/>
      <c r="CG12" s="32"/>
    </row>
    <row r="13" spans="1:85" x14ac:dyDescent="0.25">
      <c r="A13" s="34" t="s">
        <v>12</v>
      </c>
      <c r="P13" s="34" t="s">
        <v>12</v>
      </c>
    </row>
    <row r="14" spans="1:85" x14ac:dyDescent="0.25">
      <c r="A14" s="34" t="s">
        <v>13</v>
      </c>
      <c r="B14" s="32">
        <v>18957.256000000001</v>
      </c>
      <c r="C14" s="32">
        <v>242.39269999999999</v>
      </c>
      <c r="D14" s="32">
        <v>73079.7</v>
      </c>
      <c r="E14" s="32">
        <v>10647.31637</v>
      </c>
      <c r="F14" s="32">
        <v>7499.1805621760004</v>
      </c>
      <c r="G14" s="32">
        <v>227152.14279999901</v>
      </c>
      <c r="H14" s="32">
        <v>1573.7311999999899</v>
      </c>
      <c r="I14" s="32">
        <v>16.482847960312601</v>
      </c>
      <c r="J14" s="32">
        <v>36.708682769125403</v>
      </c>
      <c r="K14" s="32"/>
      <c r="L14" s="32">
        <v>9.3869072999078398</v>
      </c>
      <c r="M14" s="32">
        <v>1183.353202</v>
      </c>
      <c r="N14" s="32"/>
      <c r="O14" s="32"/>
      <c r="P14" s="34" t="s">
        <v>13</v>
      </c>
      <c r="Q14" s="32">
        <v>8.2359805356999995</v>
      </c>
      <c r="R14" s="32">
        <v>2.40406206716E-3</v>
      </c>
      <c r="S14" s="32">
        <v>0</v>
      </c>
      <c r="T14" s="32">
        <v>6.6658277176100003E-4</v>
      </c>
      <c r="U14" s="32">
        <v>67.680770319800004</v>
      </c>
      <c r="V14" s="32">
        <v>4.9515482014999999E-3</v>
      </c>
      <c r="W14" s="32">
        <v>234.952977597</v>
      </c>
      <c r="X14" s="32">
        <v>0</v>
      </c>
      <c r="Y14" s="32">
        <v>18957.335912999999</v>
      </c>
      <c r="Z14" s="32">
        <v>0.91177806009399998</v>
      </c>
      <c r="AA14" s="32">
        <v>321.351651183</v>
      </c>
      <c r="AB14" s="32">
        <v>0</v>
      </c>
      <c r="AC14" s="32">
        <v>96.936438572399993</v>
      </c>
      <c r="AD14" s="32">
        <v>0</v>
      </c>
      <c r="AE14" s="32">
        <v>1183.3564931999999</v>
      </c>
      <c r="AF14" s="32">
        <v>0</v>
      </c>
      <c r="AG14" s="32">
        <v>1.8861163200399999E-2</v>
      </c>
      <c r="AH14" s="32">
        <v>0</v>
      </c>
      <c r="AI14" s="32">
        <v>0</v>
      </c>
      <c r="AJ14" s="32">
        <v>2.48576891692E-2</v>
      </c>
      <c r="AK14" s="32">
        <v>242.39515186700001</v>
      </c>
      <c r="AL14" s="32">
        <v>0</v>
      </c>
      <c r="AM14" s="32">
        <v>65749.313848000005</v>
      </c>
      <c r="AN14" s="32">
        <v>7305.4798395400003</v>
      </c>
      <c r="AO14" s="32">
        <v>73054.793687600002</v>
      </c>
      <c r="AP14" s="32">
        <v>0</v>
      </c>
      <c r="AQ14" s="32">
        <v>76.370136345399999</v>
      </c>
      <c r="AR14" s="32">
        <v>441.61169397700002</v>
      </c>
      <c r="AS14" s="32">
        <v>815.17271765500004</v>
      </c>
      <c r="AT14" s="32">
        <v>255.39638047599999</v>
      </c>
      <c r="AU14" s="32">
        <v>7.2160003443400003</v>
      </c>
      <c r="AV14" s="32">
        <v>351.45861147800002</v>
      </c>
      <c r="AW14" s="32">
        <v>216.25902968</v>
      </c>
      <c r="AX14" s="32">
        <v>0</v>
      </c>
      <c r="AY14" s="32">
        <v>34.728409302000003</v>
      </c>
      <c r="AZ14" s="32">
        <v>10647.460339900001</v>
      </c>
      <c r="BA14" s="32">
        <v>7499.3270064999997</v>
      </c>
      <c r="BB14" s="32">
        <v>3148.1333333900002</v>
      </c>
      <c r="BC14" s="32">
        <v>6123.8032763199999</v>
      </c>
      <c r="BD14" s="32">
        <v>0</v>
      </c>
      <c r="BE14" s="32">
        <v>2.1064829269000001</v>
      </c>
      <c r="BF14" s="32">
        <v>4336.6924259699999</v>
      </c>
      <c r="BG14" s="32">
        <v>0.15015036734500001</v>
      </c>
      <c r="BH14" s="32">
        <v>103.285831285</v>
      </c>
      <c r="BI14" s="32">
        <v>27.216722427099999</v>
      </c>
      <c r="BJ14" s="32">
        <v>6.3409199447600004</v>
      </c>
      <c r="BK14" s="32">
        <v>257.17936563900003</v>
      </c>
      <c r="BL14" s="32">
        <v>667.20362490399998</v>
      </c>
      <c r="BM14" s="32">
        <v>760.54483311800004</v>
      </c>
      <c r="BN14" s="32">
        <v>31.936686546499999</v>
      </c>
      <c r="BO14" s="32">
        <v>227197.88642</v>
      </c>
      <c r="BP14" s="32">
        <v>4839.9462700499998</v>
      </c>
      <c r="BQ14" s="32">
        <v>0</v>
      </c>
      <c r="BR14" s="32">
        <v>250.016347078</v>
      </c>
      <c r="BS14" s="32">
        <v>0</v>
      </c>
      <c r="BT14" s="32">
        <v>469.80789650600002</v>
      </c>
      <c r="BU14" s="32">
        <v>260.91372220599999</v>
      </c>
      <c r="BV14" s="62">
        <v>667.20276000000001</v>
      </c>
      <c r="BW14" s="62">
        <v>760.54381999999998</v>
      </c>
      <c r="BX14" s="62">
        <v>31.936640000000001</v>
      </c>
      <c r="BY14" s="62">
        <v>227152.09</v>
      </c>
      <c r="BZ14" s="62">
        <v>5235.1581999999999</v>
      </c>
      <c r="CA14" s="62">
        <v>0</v>
      </c>
      <c r="CB14" s="62">
        <v>236.49803</v>
      </c>
      <c r="CC14" s="62">
        <v>0</v>
      </c>
      <c r="CD14" s="62">
        <v>241.69884999999999</v>
      </c>
      <c r="CE14" s="62">
        <v>254.12711999999999</v>
      </c>
      <c r="CF14" s="32"/>
      <c r="CG14" s="32"/>
    </row>
    <row r="15" spans="1:85" x14ac:dyDescent="0.25">
      <c r="A15" s="34" t="s">
        <v>14</v>
      </c>
      <c r="B15" s="32">
        <v>13965.75050772</v>
      </c>
      <c r="C15" s="32">
        <v>180.637287899999</v>
      </c>
      <c r="D15" s="32">
        <v>121433.8700546</v>
      </c>
      <c r="E15" s="32">
        <v>15253.80254051</v>
      </c>
      <c r="F15" s="32">
        <v>10033.62452462</v>
      </c>
      <c r="G15" s="32">
        <v>363286.38223152002</v>
      </c>
      <c r="H15" s="32">
        <v>1735.42037824</v>
      </c>
      <c r="I15" s="32">
        <v>15.98346847</v>
      </c>
      <c r="J15" s="32">
        <v>26.067684057099999</v>
      </c>
      <c r="K15" s="32">
        <v>1.49</v>
      </c>
      <c r="L15" s="32">
        <v>12.1202495</v>
      </c>
      <c r="M15" s="32">
        <v>4102.5850999999902</v>
      </c>
      <c r="N15" s="32"/>
      <c r="O15" s="32"/>
      <c r="P15" s="34" t="s">
        <v>14</v>
      </c>
      <c r="Q15" s="32">
        <v>7.7232052060000003</v>
      </c>
      <c r="R15" s="32">
        <v>2.0360508474E-4</v>
      </c>
      <c r="S15" s="32">
        <v>0</v>
      </c>
      <c r="T15" s="32">
        <v>4.1394482823199999E-6</v>
      </c>
      <c r="U15" s="32">
        <v>77.612695117200005</v>
      </c>
      <c r="V15" s="32">
        <v>1.14065635116E-3</v>
      </c>
      <c r="W15" s="32">
        <v>123.459198594</v>
      </c>
      <c r="X15" s="32">
        <v>1.4899948029100001</v>
      </c>
      <c r="Y15" s="32">
        <v>13965.810266799999</v>
      </c>
      <c r="Z15" s="32">
        <v>0.235756404443</v>
      </c>
      <c r="AA15" s="32">
        <v>363.49814270299998</v>
      </c>
      <c r="AB15" s="32">
        <v>0</v>
      </c>
      <c r="AC15" s="32">
        <v>51.343231406599998</v>
      </c>
      <c r="AD15" s="32">
        <v>0</v>
      </c>
      <c r="AE15" s="32">
        <v>4102.8576564000005</v>
      </c>
      <c r="AF15" s="32">
        <v>0</v>
      </c>
      <c r="AG15" s="32">
        <v>7.1997388438400006E-2</v>
      </c>
      <c r="AH15" s="32">
        <v>2.56818339258E-6</v>
      </c>
      <c r="AI15" s="32">
        <v>0</v>
      </c>
      <c r="AJ15" s="32">
        <v>0.175242719367</v>
      </c>
      <c r="AK15" s="32">
        <v>180.646074919</v>
      </c>
      <c r="AL15" s="32">
        <v>0</v>
      </c>
      <c r="AM15" s="32">
        <v>108723.08816100001</v>
      </c>
      <c r="AN15" s="32">
        <v>12080.3438271</v>
      </c>
      <c r="AO15" s="32">
        <v>120803.431989</v>
      </c>
      <c r="AP15" s="32">
        <v>0</v>
      </c>
      <c r="AQ15" s="32">
        <v>83.832780922500007</v>
      </c>
      <c r="AR15" s="32">
        <v>586.56153911499996</v>
      </c>
      <c r="AS15" s="32">
        <v>925.87662770400004</v>
      </c>
      <c r="AT15" s="32">
        <v>338.81799725899998</v>
      </c>
      <c r="AU15" s="32">
        <v>6.1916098577099996</v>
      </c>
      <c r="AV15" s="32">
        <v>485.70860373199997</v>
      </c>
      <c r="AW15" s="32">
        <v>287.111448645</v>
      </c>
      <c r="AX15" s="32">
        <v>1.36640773602</v>
      </c>
      <c r="AY15" s="32">
        <v>45.999962564100002</v>
      </c>
      <c r="AZ15" s="32">
        <v>15254.1199056</v>
      </c>
      <c r="BA15" s="32">
        <v>10033.851277899999</v>
      </c>
      <c r="BB15" s="32">
        <v>5220.2686277100001</v>
      </c>
      <c r="BC15" s="32">
        <v>8166.91689331</v>
      </c>
      <c r="BD15" s="32">
        <v>0.195278078892</v>
      </c>
      <c r="BE15" s="32">
        <v>2.8049908750200001</v>
      </c>
      <c r="BF15" s="32">
        <v>5790.07595167</v>
      </c>
      <c r="BG15" s="32">
        <v>0.100065628951</v>
      </c>
      <c r="BH15" s="32">
        <v>142.79240961599999</v>
      </c>
      <c r="BI15" s="32">
        <v>34.070082447700003</v>
      </c>
      <c r="BJ15" s="32">
        <v>9.3044356116899998</v>
      </c>
      <c r="BK15" s="32">
        <v>355.52520122099997</v>
      </c>
      <c r="BL15" s="32">
        <v>888.45648457799996</v>
      </c>
      <c r="BM15" s="32">
        <v>1016.39614405</v>
      </c>
      <c r="BN15" s="32">
        <v>42.373413651600004</v>
      </c>
      <c r="BO15" s="32">
        <v>381774.62094200001</v>
      </c>
      <c r="BP15" s="32">
        <v>8846.5274734300001</v>
      </c>
      <c r="BQ15" s="32">
        <v>6.9911733725800004E-6</v>
      </c>
      <c r="BR15" s="32">
        <v>288.40841828499998</v>
      </c>
      <c r="BS15" s="32">
        <v>0</v>
      </c>
      <c r="BT15" s="32">
        <v>535.72666224499994</v>
      </c>
      <c r="BU15" s="32">
        <v>301.908286428</v>
      </c>
      <c r="BV15" s="62">
        <v>888.45190000000002</v>
      </c>
      <c r="BW15" s="62">
        <v>1016.3920000000001</v>
      </c>
      <c r="BX15" s="62">
        <v>42.373272</v>
      </c>
      <c r="BY15" s="62">
        <v>363286.38</v>
      </c>
      <c r="BZ15" s="62">
        <v>8386.0166000000008</v>
      </c>
      <c r="CA15" s="62">
        <v>8.5781002999999999E-6</v>
      </c>
      <c r="CB15" s="62">
        <v>272.81576999999999</v>
      </c>
      <c r="CC15" s="62">
        <v>0</v>
      </c>
      <c r="CD15" s="62">
        <v>275.37511999999998</v>
      </c>
      <c r="CE15" s="62">
        <v>294.05579</v>
      </c>
      <c r="CF15" s="32"/>
      <c r="CG15" s="32"/>
    </row>
    <row r="16" spans="1:85" x14ac:dyDescent="0.25">
      <c r="A16" s="34" t="s">
        <v>15</v>
      </c>
      <c r="B16" s="32">
        <v>21962.663</v>
      </c>
      <c r="C16" s="32">
        <v>20.58569</v>
      </c>
      <c r="D16" s="32">
        <v>39687.537900000003</v>
      </c>
      <c r="E16" s="32">
        <v>6359.1827000000003</v>
      </c>
      <c r="F16" s="32">
        <v>4636.0315199999905</v>
      </c>
      <c r="G16" s="32">
        <v>99501.287899999894</v>
      </c>
      <c r="H16" s="32">
        <v>607.95399999999904</v>
      </c>
      <c r="I16" s="32">
        <v>6.5280499999999897</v>
      </c>
      <c r="J16" s="32">
        <v>14.956</v>
      </c>
      <c r="K16" s="32">
        <v>36.055999999999997</v>
      </c>
      <c r="L16" s="32">
        <v>3.0696681819999898</v>
      </c>
      <c r="M16" s="32">
        <v>592.39732000000004</v>
      </c>
      <c r="N16" s="32"/>
      <c r="O16" s="32"/>
      <c r="P16" s="34" t="s">
        <v>15</v>
      </c>
      <c r="Q16" s="32">
        <v>3.3168235991100001</v>
      </c>
      <c r="R16" s="32">
        <v>0</v>
      </c>
      <c r="S16" s="32">
        <v>0</v>
      </c>
      <c r="T16" s="32">
        <v>1.6676160760999999E-5</v>
      </c>
      <c r="U16" s="32">
        <v>32.584252365499999</v>
      </c>
      <c r="V16" s="32">
        <v>0</v>
      </c>
      <c r="W16" s="32">
        <v>83.065900327600005</v>
      </c>
      <c r="X16" s="32">
        <v>36.056267298199998</v>
      </c>
      <c r="Y16" s="32">
        <v>21962.7660344</v>
      </c>
      <c r="Z16" s="32">
        <v>9.8045250293000006</v>
      </c>
      <c r="AA16" s="32">
        <v>122.10965410599999</v>
      </c>
      <c r="AB16" s="32">
        <v>1.7347543180300001E-2</v>
      </c>
      <c r="AC16" s="32">
        <v>1.3314111441600001</v>
      </c>
      <c r="AD16" s="32">
        <v>0</v>
      </c>
      <c r="AE16" s="32">
        <v>592.42369900300002</v>
      </c>
      <c r="AF16" s="32">
        <v>0</v>
      </c>
      <c r="AG16" s="32">
        <v>0.99117653896400004</v>
      </c>
      <c r="AH16" s="32">
        <v>0</v>
      </c>
      <c r="AI16" s="32">
        <v>0</v>
      </c>
      <c r="AJ16" s="32">
        <v>0.15058559329000001</v>
      </c>
      <c r="AK16" s="32">
        <v>20.586492999800001</v>
      </c>
      <c r="AL16" s="32">
        <v>0</v>
      </c>
      <c r="AM16" s="32">
        <v>35693.859856900002</v>
      </c>
      <c r="AN16" s="32">
        <v>3965.9847884999999</v>
      </c>
      <c r="AO16" s="32">
        <v>39659.8446454</v>
      </c>
      <c r="AP16" s="32">
        <v>0</v>
      </c>
      <c r="AQ16" s="32">
        <v>28.6894910655</v>
      </c>
      <c r="AR16" s="32">
        <v>275.860796736</v>
      </c>
      <c r="AS16" s="32">
        <v>320.71132213499999</v>
      </c>
      <c r="AT16" s="32">
        <v>159.53414321899999</v>
      </c>
      <c r="AU16" s="32">
        <v>4.4392227308000001</v>
      </c>
      <c r="AV16" s="32">
        <v>200.13790347400001</v>
      </c>
      <c r="AW16" s="32">
        <v>135.08480690600001</v>
      </c>
      <c r="AX16" s="32">
        <v>0</v>
      </c>
      <c r="AY16" s="32">
        <v>21.703110119200002</v>
      </c>
      <c r="AZ16" s="32">
        <v>6359.3168338200003</v>
      </c>
      <c r="BA16" s="32">
        <v>4636.1532613099998</v>
      </c>
      <c r="BB16" s="32">
        <v>1723.16357251</v>
      </c>
      <c r="BC16" s="32">
        <v>3813.09120446</v>
      </c>
      <c r="BD16" s="32">
        <v>2.9875835689499998E-4</v>
      </c>
      <c r="BE16" s="32">
        <v>1.3155985639200001</v>
      </c>
      <c r="BF16" s="32">
        <v>2701.54590319</v>
      </c>
      <c r="BG16" s="32">
        <v>9.00462656459E-2</v>
      </c>
      <c r="BH16" s="32">
        <v>59.800566069299997</v>
      </c>
      <c r="BI16" s="32">
        <v>16.9607109534</v>
      </c>
      <c r="BJ16" s="32">
        <v>2.90853600763</v>
      </c>
      <c r="BK16" s="32">
        <v>148.80997856900001</v>
      </c>
      <c r="BL16" s="32">
        <v>416.80681298399998</v>
      </c>
      <c r="BM16" s="32">
        <v>471.205638798</v>
      </c>
      <c r="BN16" s="32">
        <v>19.949347483899999</v>
      </c>
      <c r="BO16" s="32">
        <v>99494.247120200002</v>
      </c>
      <c r="BP16" s="32">
        <v>2423.2837897200002</v>
      </c>
      <c r="BQ16" s="32">
        <v>2.8174376957300001E-5</v>
      </c>
      <c r="BR16" s="32">
        <v>100.657705018</v>
      </c>
      <c r="BS16" s="32">
        <v>0</v>
      </c>
      <c r="BT16" s="32">
        <v>188.08071408399999</v>
      </c>
      <c r="BU16" s="32">
        <v>117.25522554299999</v>
      </c>
      <c r="BV16" s="62">
        <v>416.80358999999999</v>
      </c>
      <c r="BW16" s="62">
        <v>471.20193</v>
      </c>
      <c r="BX16" s="62">
        <v>19.949193999999999</v>
      </c>
      <c r="BY16" s="62">
        <v>99501.289000000004</v>
      </c>
      <c r="BZ16" s="62">
        <v>2423.3908999999999</v>
      </c>
      <c r="CA16" s="62">
        <v>3.4572337999999998E-5</v>
      </c>
      <c r="CB16" s="62">
        <v>95.225571000000002</v>
      </c>
      <c r="CC16" s="62">
        <v>0</v>
      </c>
      <c r="CD16" s="62">
        <v>96.590950000000007</v>
      </c>
      <c r="CE16" s="62">
        <v>114.20016</v>
      </c>
      <c r="CF16" s="32"/>
      <c r="CG16" s="32"/>
    </row>
    <row r="17" spans="1:85" x14ac:dyDescent="0.25">
      <c r="A17" s="34" t="s">
        <v>16</v>
      </c>
      <c r="B17" s="32">
        <v>21293.362838000001</v>
      </c>
      <c r="C17" s="32">
        <v>329.151298</v>
      </c>
      <c r="D17" s="32">
        <v>42719.601142999898</v>
      </c>
      <c r="E17" s="32">
        <v>2316.8777594399999</v>
      </c>
      <c r="F17" s="32">
        <v>1764.7769662400001</v>
      </c>
      <c r="G17" s="32">
        <v>39383.32594165</v>
      </c>
      <c r="H17" s="32">
        <v>695.98456159999898</v>
      </c>
      <c r="I17" s="32">
        <v>5.9678110670226898</v>
      </c>
      <c r="J17" s="32">
        <v>1.96975860183799</v>
      </c>
      <c r="K17" s="32">
        <v>2.77999999999999</v>
      </c>
      <c r="L17" s="32">
        <v>5.4518204837105904</v>
      </c>
      <c r="M17" s="32">
        <v>163.735366</v>
      </c>
      <c r="N17" s="32"/>
      <c r="O17" s="32"/>
      <c r="P17" s="34" t="s">
        <v>16</v>
      </c>
      <c r="Q17" s="32">
        <v>3.0247899227600001</v>
      </c>
      <c r="R17" s="32">
        <v>0</v>
      </c>
      <c r="S17" s="32">
        <v>0</v>
      </c>
      <c r="T17" s="32">
        <v>0</v>
      </c>
      <c r="U17" s="32">
        <v>34.875387121099998</v>
      </c>
      <c r="V17" s="32">
        <v>5.1191864031200002E-4</v>
      </c>
      <c r="W17" s="32">
        <v>72.416452525300002</v>
      </c>
      <c r="X17" s="32">
        <v>2.7800019730100001</v>
      </c>
      <c r="Y17" s="32">
        <v>21293.409796700002</v>
      </c>
      <c r="Z17" s="32">
        <v>10.104088619900001</v>
      </c>
      <c r="AA17" s="32">
        <v>135.93032412700001</v>
      </c>
      <c r="AB17" s="32">
        <v>0</v>
      </c>
      <c r="AC17" s="32">
        <v>12.9636130604</v>
      </c>
      <c r="AD17" s="32">
        <v>0</v>
      </c>
      <c r="AE17" s="32">
        <v>163.73548139600001</v>
      </c>
      <c r="AF17" s="32">
        <v>0</v>
      </c>
      <c r="AG17" s="32">
        <v>0</v>
      </c>
      <c r="AH17" s="32">
        <v>0</v>
      </c>
      <c r="AI17" s="32">
        <v>0</v>
      </c>
      <c r="AJ17" s="32">
        <v>0.17593908671799999</v>
      </c>
      <c r="AK17" s="32">
        <v>329.15153720000001</v>
      </c>
      <c r="AL17" s="32">
        <v>0</v>
      </c>
      <c r="AM17" s="32">
        <v>38683.802308400001</v>
      </c>
      <c r="AN17" s="32">
        <v>4298.2003886000002</v>
      </c>
      <c r="AO17" s="32">
        <v>42982.002697000004</v>
      </c>
      <c r="AP17" s="32">
        <v>0</v>
      </c>
      <c r="AQ17" s="32">
        <v>39.439844315599998</v>
      </c>
      <c r="AR17" s="32">
        <v>100.09131995</v>
      </c>
      <c r="AS17" s="32">
        <v>381.81582493399998</v>
      </c>
      <c r="AT17" s="32">
        <v>57.8447114748</v>
      </c>
      <c r="AU17" s="32">
        <v>1.07601730861</v>
      </c>
      <c r="AV17" s="32">
        <v>102.641175918</v>
      </c>
      <c r="AW17" s="32">
        <v>48.959783084100003</v>
      </c>
      <c r="AX17" s="32">
        <v>0</v>
      </c>
      <c r="AY17" s="32">
        <v>7.7876493906700004</v>
      </c>
      <c r="AZ17" s="32">
        <v>2316.9117554499999</v>
      </c>
      <c r="BA17" s="32">
        <v>1764.8109918</v>
      </c>
      <c r="BB17" s="32">
        <v>552.10076364899999</v>
      </c>
      <c r="BC17" s="32">
        <v>1405.73270099</v>
      </c>
      <c r="BD17" s="32">
        <v>0</v>
      </c>
      <c r="BE17" s="32">
        <v>0.47556045217600001</v>
      </c>
      <c r="BF17" s="32">
        <v>996.01167981599997</v>
      </c>
      <c r="BG17" s="32">
        <v>0</v>
      </c>
      <c r="BH17" s="32">
        <v>29.3444575945</v>
      </c>
      <c r="BI17" s="32">
        <v>5.82776237671</v>
      </c>
      <c r="BJ17" s="32">
        <v>2.61674566192</v>
      </c>
      <c r="BK17" s="32">
        <v>73.132136356800004</v>
      </c>
      <c r="BL17" s="32">
        <v>151.075122566</v>
      </c>
      <c r="BM17" s="32">
        <v>180.688232881</v>
      </c>
      <c r="BN17" s="32">
        <v>7.2387915496200002</v>
      </c>
      <c r="BO17" s="32">
        <v>39383.351727000001</v>
      </c>
      <c r="BP17" s="32">
        <v>961.31590739900003</v>
      </c>
      <c r="BQ17" s="32">
        <v>0</v>
      </c>
      <c r="BR17" s="32">
        <v>108.98860811999999</v>
      </c>
      <c r="BS17" s="32">
        <v>0</v>
      </c>
      <c r="BT17" s="32">
        <v>215.608750792</v>
      </c>
      <c r="BU17" s="32">
        <v>111.683011407</v>
      </c>
      <c r="BV17" s="62">
        <v>151.07516000000001</v>
      </c>
      <c r="BW17" s="62">
        <v>180.68733</v>
      </c>
      <c r="BX17" s="62">
        <v>7.2387918999999998</v>
      </c>
      <c r="BY17" s="62">
        <v>39383.324000000001</v>
      </c>
      <c r="BZ17" s="62">
        <v>961.31799000000001</v>
      </c>
      <c r="CA17" s="62">
        <v>0</v>
      </c>
      <c r="CB17" s="62">
        <v>103.0903</v>
      </c>
      <c r="CC17" s="62">
        <v>0</v>
      </c>
      <c r="CD17" s="62">
        <v>110.85357</v>
      </c>
      <c r="CE17" s="62">
        <v>108.77834</v>
      </c>
      <c r="CF17" s="32"/>
      <c r="CG17" s="32"/>
    </row>
    <row r="18" spans="1:85" x14ac:dyDescent="0.25">
      <c r="A18" s="34" t="s">
        <v>17</v>
      </c>
      <c r="B18" s="32">
        <v>14505.7612949999</v>
      </c>
      <c r="C18" s="32">
        <v>747.862292999999</v>
      </c>
      <c r="D18" s="32">
        <v>91861.124457099897</v>
      </c>
      <c r="E18" s="32">
        <v>13693.4627265909</v>
      </c>
      <c r="F18" s="32">
        <v>9369.2485566970008</v>
      </c>
      <c r="G18" s="32">
        <v>247200.56039203901</v>
      </c>
      <c r="H18" s="32">
        <v>1525.9088654</v>
      </c>
      <c r="I18" s="32">
        <v>9.8297811500000005</v>
      </c>
      <c r="J18" s="32">
        <v>22.193301848000001</v>
      </c>
      <c r="K18" s="32"/>
      <c r="L18" s="32">
        <v>4.29443748</v>
      </c>
      <c r="M18" s="32">
        <v>5662.0447199999999</v>
      </c>
      <c r="N18" s="32"/>
      <c r="O18" s="32"/>
      <c r="P18" s="34" t="s">
        <v>17</v>
      </c>
      <c r="Q18" s="32">
        <v>5.01207322516</v>
      </c>
      <c r="R18" s="32">
        <v>0</v>
      </c>
      <c r="S18" s="32">
        <v>0</v>
      </c>
      <c r="T18" s="32">
        <v>0</v>
      </c>
      <c r="U18" s="32">
        <v>70.338380051000001</v>
      </c>
      <c r="V18" s="32">
        <v>0</v>
      </c>
      <c r="W18" s="32">
        <v>5.3778008934999999</v>
      </c>
      <c r="X18" s="32">
        <v>0</v>
      </c>
      <c r="Y18" s="32">
        <v>14505.764265</v>
      </c>
      <c r="Z18" s="32">
        <v>0.22420933009300001</v>
      </c>
      <c r="AA18" s="32">
        <v>330.18934669999999</v>
      </c>
      <c r="AB18" s="32">
        <v>0</v>
      </c>
      <c r="AC18" s="32">
        <v>0.65684179594199998</v>
      </c>
      <c r="AD18" s="32">
        <v>0</v>
      </c>
      <c r="AE18" s="32">
        <v>5662.0439254200001</v>
      </c>
      <c r="AF18" s="32">
        <v>0</v>
      </c>
      <c r="AG18" s="32">
        <v>0</v>
      </c>
      <c r="AH18" s="32">
        <v>0</v>
      </c>
      <c r="AI18" s="32">
        <v>0</v>
      </c>
      <c r="AJ18" s="32">
        <v>0.26373111514000003</v>
      </c>
      <c r="AK18" s="32">
        <v>747.86246144300003</v>
      </c>
      <c r="AL18" s="32">
        <v>0</v>
      </c>
      <c r="AM18" s="32">
        <v>82566.115104800003</v>
      </c>
      <c r="AN18" s="32">
        <v>9174.0135293099993</v>
      </c>
      <c r="AO18" s="32">
        <v>91740.128634199995</v>
      </c>
      <c r="AP18" s="32">
        <v>0</v>
      </c>
      <c r="AQ18" s="32">
        <v>75.900443285500003</v>
      </c>
      <c r="AR18" s="32">
        <v>559.12664581299998</v>
      </c>
      <c r="AS18" s="32">
        <v>838.57607574899998</v>
      </c>
      <c r="AT18" s="32">
        <v>323.11752443500001</v>
      </c>
      <c r="AU18" s="32">
        <v>5.9454504509000001</v>
      </c>
      <c r="AV18" s="32">
        <v>402.076136674</v>
      </c>
      <c r="AW18" s="32">
        <v>273.48142979099998</v>
      </c>
      <c r="AX18" s="32">
        <v>4.7179968804600003E-5</v>
      </c>
      <c r="AY18" s="32">
        <v>43.506549845400002</v>
      </c>
      <c r="AZ18" s="32">
        <v>13693.6324874</v>
      </c>
      <c r="BA18" s="32">
        <v>9369.4173285100005</v>
      </c>
      <c r="BB18" s="32">
        <v>4324.2151588500001</v>
      </c>
      <c r="BC18" s="32">
        <v>7712.2986465499998</v>
      </c>
      <c r="BD18" s="32">
        <v>0</v>
      </c>
      <c r="BE18" s="32">
        <v>2.6553477770199998</v>
      </c>
      <c r="BF18" s="32">
        <v>5468.3178411299996</v>
      </c>
      <c r="BG18" s="32">
        <v>3.19017436355E-3</v>
      </c>
      <c r="BH18" s="32">
        <v>119.28784153700001</v>
      </c>
      <c r="BI18" s="32">
        <v>32.586800289800003</v>
      </c>
      <c r="BJ18" s="32">
        <v>5.4144880259399999</v>
      </c>
      <c r="BK18" s="32">
        <v>296.81481498300002</v>
      </c>
      <c r="BL18" s="32">
        <v>843.85805814699995</v>
      </c>
      <c r="BM18" s="32">
        <v>952.81324228100004</v>
      </c>
      <c r="BN18" s="32">
        <v>40.412968535499999</v>
      </c>
      <c r="BO18" s="32">
        <v>246187.37474</v>
      </c>
      <c r="BP18" s="32">
        <v>5563.31848859</v>
      </c>
      <c r="BQ18" s="32">
        <v>0</v>
      </c>
      <c r="BR18" s="32">
        <v>261.46256369399998</v>
      </c>
      <c r="BS18" s="32">
        <v>0</v>
      </c>
      <c r="BT18" s="32">
        <v>486.17440951100002</v>
      </c>
      <c r="BU18" s="32">
        <v>272.98881455700001</v>
      </c>
      <c r="BV18" s="62">
        <v>843.85815000000002</v>
      </c>
      <c r="BW18" s="62">
        <v>952.81371999999999</v>
      </c>
      <c r="BX18" s="62">
        <v>40.412979</v>
      </c>
      <c r="BY18" s="62">
        <v>247200.58</v>
      </c>
      <c r="BZ18" s="62">
        <v>5586.2016999999996</v>
      </c>
      <c r="CA18" s="62">
        <v>0</v>
      </c>
      <c r="CB18" s="62">
        <v>247.32619</v>
      </c>
      <c r="CC18" s="62">
        <v>0</v>
      </c>
      <c r="CD18" s="62">
        <v>249.90176</v>
      </c>
      <c r="CE18" s="62">
        <v>265.88861000000003</v>
      </c>
      <c r="CF18" s="32"/>
      <c r="CG18" s="32"/>
    </row>
    <row r="19" spans="1:85" x14ac:dyDescent="0.25">
      <c r="A19" s="34" t="s">
        <v>18</v>
      </c>
      <c r="B19" s="32">
        <v>65905.887130999894</v>
      </c>
      <c r="C19" s="32">
        <v>1597.559446</v>
      </c>
      <c r="D19" s="32">
        <v>43149.592045999903</v>
      </c>
      <c r="E19" s="32">
        <v>7996.6273431558002</v>
      </c>
      <c r="F19" s="32">
        <v>6044.1446925307901</v>
      </c>
      <c r="G19" s="32">
        <v>92836.909010000003</v>
      </c>
      <c r="H19" s="32">
        <v>1086.9759299999901</v>
      </c>
      <c r="I19" s="32">
        <v>9.7939117678999903</v>
      </c>
      <c r="J19" s="32">
        <v>12.3024207557</v>
      </c>
      <c r="K19" s="32"/>
      <c r="L19" s="32">
        <v>81.863430090999898</v>
      </c>
      <c r="M19" s="32">
        <v>1353.440355</v>
      </c>
      <c r="N19" s="32"/>
      <c r="O19" s="32"/>
      <c r="P19" s="34" t="s">
        <v>18</v>
      </c>
      <c r="Q19" s="32">
        <v>3.1469468028600001</v>
      </c>
      <c r="R19" s="32">
        <v>0.37790163885</v>
      </c>
      <c r="S19" s="32">
        <v>0</v>
      </c>
      <c r="T19" s="32">
        <v>0.443608469871</v>
      </c>
      <c r="U19" s="32">
        <v>65.923956220099996</v>
      </c>
      <c r="V19" s="32">
        <v>4.8274554201900001E-2</v>
      </c>
      <c r="W19" s="32">
        <v>1114.90874652</v>
      </c>
      <c r="X19" s="32">
        <v>0</v>
      </c>
      <c r="Y19" s="32">
        <v>65906.023154800001</v>
      </c>
      <c r="Z19" s="32">
        <v>32.7438367301</v>
      </c>
      <c r="AA19" s="32">
        <v>93.457546065700001</v>
      </c>
      <c r="AB19" s="32">
        <v>0.294375652243</v>
      </c>
      <c r="AC19" s="32">
        <v>241.51555316400001</v>
      </c>
      <c r="AD19" s="32">
        <v>0</v>
      </c>
      <c r="AE19" s="32">
        <v>1353.43965009</v>
      </c>
      <c r="AF19" s="32">
        <v>0</v>
      </c>
      <c r="AG19" s="32">
        <v>0.141665197209</v>
      </c>
      <c r="AH19" s="32">
        <v>8.4810756692399999E-2</v>
      </c>
      <c r="AI19" s="32">
        <v>0.29677557367000001</v>
      </c>
      <c r="AJ19" s="32">
        <v>0.32179295273399999</v>
      </c>
      <c r="AK19" s="32">
        <v>1597.5590316800001</v>
      </c>
      <c r="AL19" s="32">
        <v>0</v>
      </c>
      <c r="AM19" s="32">
        <v>42200.527541000003</v>
      </c>
      <c r="AN19" s="32">
        <v>4688.94767477</v>
      </c>
      <c r="AO19" s="32">
        <v>46889.475215799997</v>
      </c>
      <c r="AP19" s="32">
        <v>8.2646849914799994E-2</v>
      </c>
      <c r="AQ19" s="32">
        <v>21.802504387500001</v>
      </c>
      <c r="AR19" s="32">
        <v>129.15694574099999</v>
      </c>
      <c r="AS19" s="32">
        <v>607.73535002999995</v>
      </c>
      <c r="AT19" s="32">
        <v>132.20291939099999</v>
      </c>
      <c r="AU19" s="32">
        <v>1.8056882410499999</v>
      </c>
      <c r="AV19" s="32">
        <v>1462.4418871600001</v>
      </c>
      <c r="AW19" s="32">
        <v>67.467916188000004</v>
      </c>
      <c r="AX19" s="32">
        <v>0.93007313833500005</v>
      </c>
      <c r="AY19" s="32">
        <v>10.6630749258</v>
      </c>
      <c r="AZ19" s="32">
        <v>7996.8016515999998</v>
      </c>
      <c r="BA19" s="32">
        <v>6044.3199402800001</v>
      </c>
      <c r="BB19" s="32">
        <v>1952.4817113199999</v>
      </c>
      <c r="BC19" s="32">
        <v>2857.0446103999998</v>
      </c>
      <c r="BD19" s="32">
        <v>4.62015954552</v>
      </c>
      <c r="BE19" s="32">
        <v>0.65602064000000004</v>
      </c>
      <c r="BF19" s="32">
        <v>1858.34552644</v>
      </c>
      <c r="BG19" s="32">
        <v>0.909658949828</v>
      </c>
      <c r="BH19" s="32">
        <v>432.54394946100001</v>
      </c>
      <c r="BI19" s="32">
        <v>8.3912002285600007</v>
      </c>
      <c r="BJ19" s="32">
        <v>78.029741585099998</v>
      </c>
      <c r="BK19" s="32">
        <v>1081.05284562</v>
      </c>
      <c r="BL19" s="32">
        <v>198.05294979600001</v>
      </c>
      <c r="BM19" s="32">
        <v>565.75085550599999</v>
      </c>
      <c r="BN19" s="32">
        <v>11.2988647728</v>
      </c>
      <c r="BO19" s="32">
        <v>93296.830428700006</v>
      </c>
      <c r="BP19" s="32">
        <v>2139.30570919</v>
      </c>
      <c r="BQ19" s="32">
        <v>0.14404389278900001</v>
      </c>
      <c r="BR19" s="32">
        <v>92.966705148200006</v>
      </c>
      <c r="BS19" s="32">
        <v>0</v>
      </c>
      <c r="BT19" s="32">
        <v>249.662476349</v>
      </c>
      <c r="BU19" s="32">
        <v>73.2479471905</v>
      </c>
      <c r="BV19" s="62">
        <v>198.05296000000001</v>
      </c>
      <c r="BW19" s="62">
        <v>565.73621000000003</v>
      </c>
      <c r="BX19" s="62">
        <v>11.298863000000001</v>
      </c>
      <c r="BY19" s="62">
        <v>92836.906000000003</v>
      </c>
      <c r="BZ19" s="62">
        <v>2128.0021999999999</v>
      </c>
      <c r="CA19" s="62">
        <v>0.14399706000000001</v>
      </c>
      <c r="CB19" s="62">
        <v>87.945601999999994</v>
      </c>
      <c r="CC19" s="62">
        <v>0</v>
      </c>
      <c r="CD19" s="62">
        <v>131.35533000000001</v>
      </c>
      <c r="CE19" s="62">
        <v>71.368606999999997</v>
      </c>
      <c r="CF19" s="32"/>
      <c r="CG19" s="32"/>
    </row>
    <row r="20" spans="1:85" x14ac:dyDescent="0.25">
      <c r="A20" s="34" t="s">
        <v>19</v>
      </c>
      <c r="B20" s="32">
        <v>2531.7436405199901</v>
      </c>
      <c r="C20" s="32">
        <v>109.53552785769899</v>
      </c>
      <c r="D20" s="32">
        <v>2310.6988406999899</v>
      </c>
      <c r="E20" s="32">
        <v>164.43350692499999</v>
      </c>
      <c r="F20" s="32">
        <v>163.94738414099899</v>
      </c>
      <c r="G20" s="32">
        <v>665.89575811899897</v>
      </c>
      <c r="H20" s="32">
        <v>85.786342207999994</v>
      </c>
      <c r="I20" s="32">
        <v>4.5196105473000001</v>
      </c>
      <c r="J20" s="32">
        <v>8.6348254386200001</v>
      </c>
      <c r="K20" s="32">
        <v>0.33</v>
      </c>
      <c r="L20" s="32">
        <v>19.516291851899901</v>
      </c>
      <c r="M20" s="32">
        <v>57.660401999999998</v>
      </c>
      <c r="N20" s="32">
        <v>3.216793</v>
      </c>
      <c r="O20" s="32"/>
      <c r="P20" s="34" t="s">
        <v>19</v>
      </c>
      <c r="Q20" s="32">
        <v>0.37988184456000001</v>
      </c>
      <c r="R20" s="32">
        <v>3.8262851700600001E-4</v>
      </c>
      <c r="S20" s="32">
        <v>0</v>
      </c>
      <c r="T20" s="32">
        <v>1.21969686124E-2</v>
      </c>
      <c r="U20" s="32">
        <v>15.166106387399999</v>
      </c>
      <c r="V20" s="32">
        <v>8.9084276951300004E-3</v>
      </c>
      <c r="W20" s="32">
        <v>133.76985504500001</v>
      </c>
      <c r="X20" s="32">
        <v>0.33002680298100001</v>
      </c>
      <c r="Y20" s="32">
        <v>2531.9167117900001</v>
      </c>
      <c r="Z20" s="32">
        <v>15.935762868499999</v>
      </c>
      <c r="AA20" s="32">
        <v>4.2963244561999998</v>
      </c>
      <c r="AB20" s="32">
        <v>12.155990064099999</v>
      </c>
      <c r="AC20" s="32">
        <v>40.523661408300001</v>
      </c>
      <c r="AD20" s="32">
        <v>0</v>
      </c>
      <c r="AE20" s="32">
        <v>57.665061406900001</v>
      </c>
      <c r="AF20" s="32">
        <v>0</v>
      </c>
      <c r="AG20" s="32">
        <v>8.6195594327499996E-4</v>
      </c>
      <c r="AH20" s="32">
        <v>0</v>
      </c>
      <c r="AI20" s="32">
        <v>1.4740748138500001E-4</v>
      </c>
      <c r="AJ20" s="32">
        <v>0.246273682095</v>
      </c>
      <c r="AK20" s="32">
        <v>109.54275177</v>
      </c>
      <c r="AL20" s="32">
        <v>0</v>
      </c>
      <c r="AM20" s="32">
        <v>2100.8048343999999</v>
      </c>
      <c r="AN20" s="32">
        <v>233.42270719000001</v>
      </c>
      <c r="AO20" s="32">
        <v>2334.2275415899999</v>
      </c>
      <c r="AP20" s="32">
        <v>0</v>
      </c>
      <c r="AQ20" s="32">
        <v>1.6024458003399999</v>
      </c>
      <c r="AR20" s="32">
        <v>0.32922515253200002</v>
      </c>
      <c r="AS20" s="32">
        <v>5.5301104196799997</v>
      </c>
      <c r="AT20" s="32">
        <v>0.52871874063199997</v>
      </c>
      <c r="AU20" s="32">
        <v>1.86202579441</v>
      </c>
      <c r="AV20" s="32">
        <v>46.665221163299996</v>
      </c>
      <c r="AW20" s="32">
        <v>0.33235287420199999</v>
      </c>
      <c r="AX20" s="32">
        <v>0</v>
      </c>
      <c r="AY20" s="32">
        <v>3.2208432786299999</v>
      </c>
      <c r="AZ20" s="32">
        <v>164.434075353</v>
      </c>
      <c r="BA20" s="32">
        <v>163.94793418699999</v>
      </c>
      <c r="BB20" s="32">
        <v>0.48614116657599998</v>
      </c>
      <c r="BC20" s="32">
        <v>59.878959299900004</v>
      </c>
      <c r="BD20" s="32">
        <v>4.7322732959600003E-2</v>
      </c>
      <c r="BE20" s="32">
        <v>7.7143596221200001E-3</v>
      </c>
      <c r="BF20" s="32">
        <v>30.255878769300001</v>
      </c>
      <c r="BG20" s="32">
        <v>0.148545866168</v>
      </c>
      <c r="BH20" s="32">
        <v>16.629828268099999</v>
      </c>
      <c r="BI20" s="32">
        <v>1.00527394082</v>
      </c>
      <c r="BJ20" s="32">
        <v>2.6194986656200001</v>
      </c>
      <c r="BK20" s="32">
        <v>41.619134804700003</v>
      </c>
      <c r="BL20" s="32">
        <v>5.4757257670700001</v>
      </c>
      <c r="BM20" s="32">
        <v>13.1651202533</v>
      </c>
      <c r="BN20" s="32">
        <v>3.5500868608400002E-2</v>
      </c>
      <c r="BO20" s="32">
        <v>666.76281953700004</v>
      </c>
      <c r="BP20" s="32">
        <v>2.0259163890699998</v>
      </c>
      <c r="BQ20" s="32">
        <v>1.9742753101100002E-2</v>
      </c>
      <c r="BR20" s="32">
        <v>7.7901166073800002E-2</v>
      </c>
      <c r="BS20" s="32">
        <v>0</v>
      </c>
      <c r="BT20" s="32">
        <v>26.260380160299999</v>
      </c>
      <c r="BU20" s="32">
        <v>6.5293892897300004E-2</v>
      </c>
      <c r="BV20" s="62">
        <v>5.4752808000000002</v>
      </c>
      <c r="BW20" s="62">
        <v>13.164866</v>
      </c>
      <c r="BX20" s="62">
        <v>3.5497992999999999E-2</v>
      </c>
      <c r="BY20" s="62">
        <v>665.89557000000002</v>
      </c>
      <c r="BZ20" s="62">
        <v>2.0252137000000001</v>
      </c>
      <c r="CA20" s="62">
        <v>2.4230160000000001E-2</v>
      </c>
      <c r="CB20" s="62">
        <v>8.2125648999999995E-2</v>
      </c>
      <c r="CC20" s="62">
        <v>0</v>
      </c>
      <c r="CD20" s="62">
        <v>13.271440999999999</v>
      </c>
      <c r="CE20" s="62">
        <v>7.0765733999999997E-2</v>
      </c>
      <c r="CF20" s="32"/>
      <c r="CG20" s="32"/>
    </row>
    <row r="21" spans="1:85" x14ac:dyDescent="0.25">
      <c r="A21" s="34" t="s">
        <v>20</v>
      </c>
      <c r="B21" s="32">
        <v>3315.4675999999899</v>
      </c>
      <c r="C21" s="32">
        <v>90.737303999999995</v>
      </c>
      <c r="D21" s="32">
        <v>17527.990460000001</v>
      </c>
      <c r="E21" s="32">
        <v>2768.0997499999999</v>
      </c>
      <c r="F21" s="32">
        <v>2373.33205</v>
      </c>
      <c r="G21" s="32">
        <v>31444.513910000001</v>
      </c>
      <c r="H21" s="32">
        <v>285.00889999999902</v>
      </c>
      <c r="I21" s="32">
        <v>372.54416519999899</v>
      </c>
      <c r="J21" s="32">
        <v>8.9401969000000001</v>
      </c>
      <c r="K21" s="32"/>
      <c r="L21" s="32">
        <v>3.2044556000000002</v>
      </c>
      <c r="M21" s="32">
        <v>1045.4956999999899</v>
      </c>
      <c r="N21" s="32"/>
      <c r="O21" s="32"/>
      <c r="P21" s="34" t="s">
        <v>20</v>
      </c>
      <c r="Q21" s="32">
        <v>1.3308955012499999</v>
      </c>
      <c r="R21" s="32">
        <v>0</v>
      </c>
      <c r="S21" s="32">
        <v>0</v>
      </c>
      <c r="T21" s="32">
        <v>0</v>
      </c>
      <c r="U21" s="32">
        <v>14.3964003024</v>
      </c>
      <c r="V21" s="32">
        <v>9.772404233370001E-4</v>
      </c>
      <c r="W21" s="32">
        <v>37.560554998599997</v>
      </c>
      <c r="X21" s="32">
        <v>0</v>
      </c>
      <c r="Y21" s="32">
        <v>3315.4644304399999</v>
      </c>
      <c r="Z21" s="32">
        <v>0</v>
      </c>
      <c r="AA21" s="32">
        <v>55.244998864499998</v>
      </c>
      <c r="AB21" s="32">
        <v>0</v>
      </c>
      <c r="AC21" s="32">
        <v>5.8420777073899997</v>
      </c>
      <c r="AD21" s="32">
        <v>0</v>
      </c>
      <c r="AE21" s="32">
        <v>1045.4953635100001</v>
      </c>
      <c r="AF21" s="32">
        <v>0</v>
      </c>
      <c r="AG21" s="32">
        <v>0</v>
      </c>
      <c r="AH21" s="32">
        <v>0</v>
      </c>
      <c r="AI21" s="32">
        <v>0</v>
      </c>
      <c r="AJ21" s="32">
        <v>6.4198960083399995E-2</v>
      </c>
      <c r="AK21" s="32">
        <v>90.737240085400003</v>
      </c>
      <c r="AL21" s="32">
        <v>0</v>
      </c>
      <c r="AM21" s="32">
        <v>16266.0622738</v>
      </c>
      <c r="AN21" s="32">
        <v>1807.34035122</v>
      </c>
      <c r="AO21" s="32">
        <v>18073.402624999999</v>
      </c>
      <c r="AP21" s="32">
        <v>0</v>
      </c>
      <c r="AQ21" s="32">
        <v>12.7014073506</v>
      </c>
      <c r="AR21" s="32">
        <v>136.638875963</v>
      </c>
      <c r="AS21" s="32">
        <v>162.90311091300001</v>
      </c>
      <c r="AT21" s="32">
        <v>78.965342339800003</v>
      </c>
      <c r="AU21" s="32">
        <v>1.4648509534800001</v>
      </c>
      <c r="AV21" s="32">
        <v>126.910401866</v>
      </c>
      <c r="AW21" s="32">
        <v>66.835735808999999</v>
      </c>
      <c r="AX21" s="32">
        <v>0</v>
      </c>
      <c r="AY21" s="32">
        <v>10.630860591899999</v>
      </c>
      <c r="AZ21" s="32">
        <v>2768.13904056</v>
      </c>
      <c r="BA21" s="32">
        <v>2373.3716752300002</v>
      </c>
      <c r="BB21" s="32">
        <v>394.76736533100001</v>
      </c>
      <c r="BC21" s="32">
        <v>1909.19754827</v>
      </c>
      <c r="BD21" s="32">
        <v>0</v>
      </c>
      <c r="BE21" s="32">
        <v>0.64916091675400001</v>
      </c>
      <c r="BF21" s="32">
        <v>1353.2820299699999</v>
      </c>
      <c r="BG21" s="32">
        <v>0</v>
      </c>
      <c r="BH21" s="32">
        <v>36.662290864200003</v>
      </c>
      <c r="BI21" s="32">
        <v>7.9557247480899997</v>
      </c>
      <c r="BJ21" s="32">
        <v>2.8747138944200001</v>
      </c>
      <c r="BK21" s="32">
        <v>91.312411329400007</v>
      </c>
      <c r="BL21" s="32">
        <v>206.23161903100001</v>
      </c>
      <c r="BM21" s="32">
        <v>243.07659987299999</v>
      </c>
      <c r="BN21" s="32">
        <v>9.8811635506600002</v>
      </c>
      <c r="BO21" s="32">
        <v>31828.105976700001</v>
      </c>
      <c r="BP21" s="32">
        <v>718.47255694099999</v>
      </c>
      <c r="BQ21" s="32">
        <v>0</v>
      </c>
      <c r="BR21" s="32">
        <v>45.154823734799997</v>
      </c>
      <c r="BS21" s="32">
        <v>0</v>
      </c>
      <c r="BT21" s="32">
        <v>88.056502202100006</v>
      </c>
      <c r="BU21" s="32">
        <v>45.685804021800003</v>
      </c>
      <c r="BV21" s="62">
        <v>206.23186000000001</v>
      </c>
      <c r="BW21" s="62">
        <v>243.07684</v>
      </c>
      <c r="BX21" s="62">
        <v>9.8811741000000008</v>
      </c>
      <c r="BY21" s="62">
        <v>31444.508000000002</v>
      </c>
      <c r="BZ21" s="62">
        <v>709.93073000000004</v>
      </c>
      <c r="CA21" s="62">
        <v>0</v>
      </c>
      <c r="CB21" s="62">
        <v>42.709525999999997</v>
      </c>
      <c r="CC21" s="62">
        <v>0</v>
      </c>
      <c r="CD21" s="62">
        <v>45.33802</v>
      </c>
      <c r="CE21" s="62">
        <v>44.497604000000003</v>
      </c>
      <c r="CF21" s="32"/>
      <c r="CG21" s="32"/>
    </row>
    <row r="22" spans="1:85" x14ac:dyDescent="0.25">
      <c r="A22" s="34" t="s">
        <v>21</v>
      </c>
      <c r="B22" s="32">
        <v>1418.1074000000001</v>
      </c>
      <c r="C22" s="32">
        <v>196.9177</v>
      </c>
      <c r="D22" s="32">
        <v>4588.8381999999901</v>
      </c>
      <c r="E22" s="32">
        <v>673.24115454299897</v>
      </c>
      <c r="F22" s="32">
        <v>647.44005454299895</v>
      </c>
      <c r="G22" s="32">
        <v>22376.7549</v>
      </c>
      <c r="H22" s="32">
        <v>220.54649999999901</v>
      </c>
      <c r="I22" s="32">
        <v>2.9656132039999901</v>
      </c>
      <c r="J22" s="32">
        <v>1.95768530418</v>
      </c>
      <c r="K22" s="32"/>
      <c r="L22" s="32">
        <v>41.650617818999997</v>
      </c>
      <c r="M22" s="32">
        <v>14.658605</v>
      </c>
      <c r="N22" s="32"/>
      <c r="O22" s="32"/>
      <c r="P22" s="34" t="s">
        <v>130</v>
      </c>
      <c r="Q22" s="32">
        <v>0.63714029713499998</v>
      </c>
      <c r="R22" s="32">
        <v>4.3506918439800002E-5</v>
      </c>
      <c r="S22" s="32">
        <v>0</v>
      </c>
      <c r="T22" s="32">
        <v>4.3741656673599999E-3</v>
      </c>
      <c r="U22" s="32">
        <v>13.369200041499999</v>
      </c>
      <c r="V22" s="32">
        <v>3.1858160852499998E-2</v>
      </c>
      <c r="W22" s="32">
        <v>241.236264108</v>
      </c>
      <c r="X22" s="32">
        <v>0</v>
      </c>
      <c r="Y22" s="32">
        <v>1418.1518461400001</v>
      </c>
      <c r="Z22" s="32">
        <v>26.756660823200001</v>
      </c>
      <c r="AA22" s="32">
        <v>14.285020341699999</v>
      </c>
      <c r="AB22" s="32">
        <v>4.5376808235599997</v>
      </c>
      <c r="AC22" s="32">
        <v>92.453064591499995</v>
      </c>
      <c r="AD22" s="32">
        <v>0</v>
      </c>
      <c r="AE22" s="32">
        <v>14.6586155081</v>
      </c>
      <c r="AF22" s="32">
        <v>0</v>
      </c>
      <c r="AG22" s="32">
        <v>5.8767201434200005E-4</v>
      </c>
      <c r="AH22" s="32">
        <v>0</v>
      </c>
      <c r="AI22" s="32">
        <v>0</v>
      </c>
      <c r="AJ22" s="32">
        <v>0.119192289464</v>
      </c>
      <c r="AK22" s="32">
        <v>196.91960456699999</v>
      </c>
      <c r="AL22" s="32">
        <v>0</v>
      </c>
      <c r="AM22" s="32">
        <v>4144.0855696899998</v>
      </c>
      <c r="AN22" s="32">
        <v>460.45390621299998</v>
      </c>
      <c r="AO22" s="32">
        <v>4604.5394759000001</v>
      </c>
      <c r="AP22" s="32">
        <v>0</v>
      </c>
      <c r="AQ22" s="32">
        <v>21.585566140499999</v>
      </c>
      <c r="AR22" s="32">
        <v>21.231267255100001</v>
      </c>
      <c r="AS22" s="32">
        <v>51.5637959815</v>
      </c>
      <c r="AT22" s="32">
        <v>12.3018140234</v>
      </c>
      <c r="AU22" s="32">
        <v>0.24662753826299999</v>
      </c>
      <c r="AV22" s="32">
        <v>132.63310174700001</v>
      </c>
      <c r="AW22" s="32">
        <v>10.3892731841</v>
      </c>
      <c r="AX22" s="32">
        <v>0</v>
      </c>
      <c r="AY22" s="32">
        <v>1.96331991945</v>
      </c>
      <c r="AZ22" s="32">
        <v>673.28161097199995</v>
      </c>
      <c r="BA22" s="32">
        <v>647.47883087699995</v>
      </c>
      <c r="BB22" s="32">
        <v>25.802780094900001</v>
      </c>
      <c r="BC22" s="32">
        <v>366.68464520100002</v>
      </c>
      <c r="BD22" s="32">
        <v>4.9841966103899996E-3</v>
      </c>
      <c r="BE22" s="32">
        <v>0.10082928783099999</v>
      </c>
      <c r="BF22" s="32">
        <v>252.623714928</v>
      </c>
      <c r="BG22" s="32">
        <v>5.2775066056000002E-3</v>
      </c>
      <c r="BH22" s="32">
        <v>32.527378396800003</v>
      </c>
      <c r="BI22" s="32">
        <v>1.2361795313199999</v>
      </c>
      <c r="BJ22" s="32">
        <v>5.9051482374999997</v>
      </c>
      <c r="BK22" s="32">
        <v>82.405176578600006</v>
      </c>
      <c r="BL22" s="32">
        <v>32.519202763999999</v>
      </c>
      <c r="BM22" s="32">
        <v>59.8507591125</v>
      </c>
      <c r="BN22" s="32">
        <v>1.5347518278900001</v>
      </c>
      <c r="BO22" s="32">
        <v>22375.2679747</v>
      </c>
      <c r="BP22" s="32">
        <v>502.97925188300002</v>
      </c>
      <c r="BQ22" s="32">
        <v>7.3696950534200001E-3</v>
      </c>
      <c r="BR22" s="32">
        <v>9.1630082841299991</v>
      </c>
      <c r="BS22" s="32">
        <v>0</v>
      </c>
      <c r="BT22" s="32">
        <v>42.678000814500002</v>
      </c>
      <c r="BU22" s="32">
        <v>9.1384416353500004</v>
      </c>
      <c r="BV22" s="62">
        <v>32.519019999999998</v>
      </c>
      <c r="BW22" s="62">
        <v>59.847960999999998</v>
      </c>
      <c r="BX22" s="62">
        <v>1.5347506</v>
      </c>
      <c r="BY22" s="62">
        <v>22376.741999999998</v>
      </c>
      <c r="BZ22" s="62">
        <v>503.00139999999999</v>
      </c>
      <c r="CA22" s="62">
        <v>9.0425108000000004E-3</v>
      </c>
      <c r="CB22" s="62">
        <v>8.6695738000000002</v>
      </c>
      <c r="CC22" s="62">
        <v>0</v>
      </c>
      <c r="CD22" s="62">
        <v>21.706869000000001</v>
      </c>
      <c r="CE22" s="62">
        <v>8.9034185000000008</v>
      </c>
      <c r="CF22" s="32"/>
      <c r="CG22" s="32"/>
    </row>
    <row r="23" spans="1:85" x14ac:dyDescent="0.25">
      <c r="A23" s="34" t="s">
        <v>22</v>
      </c>
      <c r="B23" s="32">
        <v>12177.13373</v>
      </c>
      <c r="C23" s="32">
        <v>276.34395015000001</v>
      </c>
      <c r="D23" s="32">
        <v>75222.774544999906</v>
      </c>
      <c r="E23" s="32">
        <v>3325.0142545709</v>
      </c>
      <c r="F23" s="32">
        <v>1753.7305366708899</v>
      </c>
      <c r="G23" s="32">
        <v>229274.55985865</v>
      </c>
      <c r="H23" s="32">
        <v>1136.4319599999901</v>
      </c>
      <c r="I23" s="32">
        <v>12.1599018369999</v>
      </c>
      <c r="J23" s="32">
        <v>41.049776111</v>
      </c>
      <c r="K23" s="32">
        <v>6.3720959999999902</v>
      </c>
      <c r="L23" s="32">
        <v>71.190798986000004</v>
      </c>
      <c r="M23" s="32">
        <v>2486.8711985</v>
      </c>
      <c r="N23" s="32"/>
      <c r="O23" s="32"/>
      <c r="P23" s="34" t="s">
        <v>22</v>
      </c>
      <c r="Q23" s="32">
        <v>31.290070388</v>
      </c>
      <c r="R23" s="32">
        <v>1.5915240509399999</v>
      </c>
      <c r="S23" s="32">
        <v>0</v>
      </c>
      <c r="T23" s="32">
        <v>0.25494145707999999</v>
      </c>
      <c r="U23" s="32">
        <v>60.438420483400002</v>
      </c>
      <c r="V23" s="32">
        <v>2.0012890696099999E-2</v>
      </c>
      <c r="W23" s="32">
        <v>216.745729563</v>
      </c>
      <c r="X23" s="32">
        <v>6.3726852948000001</v>
      </c>
      <c r="Y23" s="32">
        <v>12177.4437223</v>
      </c>
      <c r="Z23" s="32">
        <v>19.293204870299999</v>
      </c>
      <c r="AA23" s="32">
        <v>217.321941125</v>
      </c>
      <c r="AB23" s="32">
        <v>10.2243783417</v>
      </c>
      <c r="AC23" s="32">
        <v>59.825916446800001</v>
      </c>
      <c r="AD23" s="32">
        <v>0</v>
      </c>
      <c r="AE23" s="32">
        <v>2486.91047682</v>
      </c>
      <c r="AF23" s="32">
        <v>0</v>
      </c>
      <c r="AG23" s="32">
        <v>0.189929984872</v>
      </c>
      <c r="AH23" s="32">
        <v>0</v>
      </c>
      <c r="AI23" s="32">
        <v>1.4369009011399999E-2</v>
      </c>
      <c r="AJ23" s="32">
        <v>1.2687742649</v>
      </c>
      <c r="AK23" s="32">
        <v>276.34426894699999</v>
      </c>
      <c r="AL23" s="32">
        <v>0</v>
      </c>
      <c r="AM23" s="32">
        <v>66945.209266200007</v>
      </c>
      <c r="AN23" s="32">
        <v>7438.3570203700001</v>
      </c>
      <c r="AO23" s="32">
        <v>74383.566286600006</v>
      </c>
      <c r="AP23" s="32">
        <v>1.0223833992000001E-3</v>
      </c>
      <c r="AQ23" s="32">
        <v>53.429719706900002</v>
      </c>
      <c r="AR23" s="32">
        <v>76.962901547800001</v>
      </c>
      <c r="AS23" s="32">
        <v>593.87209623499996</v>
      </c>
      <c r="AT23" s="32">
        <v>45.2101205377</v>
      </c>
      <c r="AU23" s="32">
        <v>3.6080100650400002</v>
      </c>
      <c r="AV23" s="32">
        <v>177.148318655</v>
      </c>
      <c r="AW23" s="32">
        <v>37.893649618399998</v>
      </c>
      <c r="AX23" s="32">
        <v>1.9538589152200001</v>
      </c>
      <c r="AY23" s="32">
        <v>14.101454348400001</v>
      </c>
      <c r="AZ23" s="32">
        <v>3325.0773463800001</v>
      </c>
      <c r="BA23" s="32">
        <v>1753.7814155900001</v>
      </c>
      <c r="BB23" s="32">
        <v>1571.2959307900001</v>
      </c>
      <c r="BC23" s="32">
        <v>1247.0576905999999</v>
      </c>
      <c r="BD23" s="32">
        <v>0.13214893227999999</v>
      </c>
      <c r="BE23" s="32">
        <v>0.37471686586699998</v>
      </c>
      <c r="BF23" s="32">
        <v>866.22945091400004</v>
      </c>
      <c r="BG23" s="32">
        <v>0.271178175415</v>
      </c>
      <c r="BH23" s="32">
        <v>60.109610259100002</v>
      </c>
      <c r="BI23" s="32">
        <v>5.8408842100899996</v>
      </c>
      <c r="BJ23" s="32">
        <v>7.3600845182699999</v>
      </c>
      <c r="BK23" s="32">
        <v>150.462965126</v>
      </c>
      <c r="BL23" s="32">
        <v>128.789989464</v>
      </c>
      <c r="BM23" s="32">
        <v>171.752356687</v>
      </c>
      <c r="BN23" s="32">
        <v>5.5798004904600003</v>
      </c>
      <c r="BO23" s="32">
        <v>228249.53990599999</v>
      </c>
      <c r="BP23" s="32">
        <v>5267.8430284599999</v>
      </c>
      <c r="BQ23" s="32">
        <v>0.113202294021</v>
      </c>
      <c r="BR23" s="32">
        <v>170.595494785</v>
      </c>
      <c r="BS23" s="32">
        <v>0</v>
      </c>
      <c r="BT23" s="32">
        <v>342.797194246</v>
      </c>
      <c r="BU23" s="32">
        <v>178.70880001099999</v>
      </c>
      <c r="BV23" s="62">
        <v>128.78787</v>
      </c>
      <c r="BW23" s="62">
        <v>171.74853999999999</v>
      </c>
      <c r="BX23" s="62">
        <v>5.5797691</v>
      </c>
      <c r="BY23" s="62">
        <v>229274.47</v>
      </c>
      <c r="BZ23" s="62">
        <v>5478.4516999999996</v>
      </c>
      <c r="CA23" s="62">
        <v>0.13221115999999999</v>
      </c>
      <c r="CB23" s="62">
        <v>161.40277</v>
      </c>
      <c r="CC23" s="62">
        <v>0</v>
      </c>
      <c r="CD23" s="62">
        <v>176.74268000000001</v>
      </c>
      <c r="CE23" s="62">
        <v>174.09424999999999</v>
      </c>
      <c r="CF23" s="32"/>
      <c r="CG23" s="32"/>
    </row>
    <row r="24" spans="1:85" x14ac:dyDescent="0.25">
      <c r="A24" s="34" t="s">
        <v>23</v>
      </c>
      <c r="B24" s="32">
        <v>8039.9469849999996</v>
      </c>
      <c r="C24" s="32">
        <v>339.459858</v>
      </c>
      <c r="D24" s="32">
        <v>31447.580678999901</v>
      </c>
      <c r="E24" s="32">
        <v>5293.5721376033898</v>
      </c>
      <c r="F24" s="32">
        <v>2864.39517867924</v>
      </c>
      <c r="G24" s="32">
        <v>40164.446759899904</v>
      </c>
      <c r="H24" s="32">
        <v>577.49043640000002</v>
      </c>
      <c r="I24" s="32">
        <v>4.4602681210999897</v>
      </c>
      <c r="J24" s="32">
        <v>20.54318998139</v>
      </c>
      <c r="K24" s="32">
        <v>6.3442203020000001</v>
      </c>
      <c r="L24" s="32">
        <v>20.129777244</v>
      </c>
      <c r="M24" s="32">
        <v>476.18597340000002</v>
      </c>
      <c r="N24" s="32"/>
      <c r="O24" s="32"/>
      <c r="P24" s="34" t="s">
        <v>23</v>
      </c>
      <c r="Q24" s="32">
        <v>18.109184665200001</v>
      </c>
      <c r="R24" s="32">
        <v>0</v>
      </c>
      <c r="S24" s="32">
        <v>0</v>
      </c>
      <c r="T24" s="32">
        <v>2.19273182747E-2</v>
      </c>
      <c r="U24" s="32">
        <v>49.5052775375</v>
      </c>
      <c r="V24" s="32">
        <v>1.37167595093E-3</v>
      </c>
      <c r="W24" s="32">
        <v>58.004170010099998</v>
      </c>
      <c r="X24" s="32">
        <v>6.3442173800799999</v>
      </c>
      <c r="Y24" s="32">
        <v>8040.1817210700001</v>
      </c>
      <c r="Z24" s="32">
        <v>27.242145559299999</v>
      </c>
      <c r="AA24" s="32">
        <v>114.669604013</v>
      </c>
      <c r="AB24" s="32">
        <v>22.8100550618</v>
      </c>
      <c r="AC24" s="32">
        <v>0.96319656510499996</v>
      </c>
      <c r="AD24" s="32">
        <v>0</v>
      </c>
      <c r="AE24" s="32">
        <v>476.25088717</v>
      </c>
      <c r="AF24" s="32">
        <v>0</v>
      </c>
      <c r="AG24" s="32">
        <v>1.2382714932500001E-3</v>
      </c>
      <c r="AH24" s="32">
        <v>0</v>
      </c>
      <c r="AI24" s="32">
        <v>0</v>
      </c>
      <c r="AJ24" s="32">
        <v>0.51100768239700001</v>
      </c>
      <c r="AK24" s="32">
        <v>339.46064532399998</v>
      </c>
      <c r="AL24" s="32">
        <v>0</v>
      </c>
      <c r="AM24" s="32">
        <v>28463.3182117</v>
      </c>
      <c r="AN24" s="32">
        <v>3162.5911484600001</v>
      </c>
      <c r="AO24" s="32">
        <v>31625.909360099999</v>
      </c>
      <c r="AP24" s="32">
        <v>0</v>
      </c>
      <c r="AQ24" s="32">
        <v>27.429326371199998</v>
      </c>
      <c r="AR24" s="32">
        <v>162.29382698200001</v>
      </c>
      <c r="AS24" s="32">
        <v>283.064052968</v>
      </c>
      <c r="AT24" s="32">
        <v>94.7087048474</v>
      </c>
      <c r="AU24" s="32">
        <v>2.4852086673899998</v>
      </c>
      <c r="AV24" s="32">
        <v>122.074074434</v>
      </c>
      <c r="AW24" s="32">
        <v>79.380469308000002</v>
      </c>
      <c r="AX24" s="32">
        <v>0</v>
      </c>
      <c r="AY24" s="32">
        <v>25.468493074200001</v>
      </c>
      <c r="AZ24" s="32">
        <v>5293.7537057600002</v>
      </c>
      <c r="BA24" s="32">
        <v>2864.5015840800002</v>
      </c>
      <c r="BB24" s="32">
        <v>2429.2521216800001</v>
      </c>
      <c r="BC24" s="32">
        <v>2317.7720458099998</v>
      </c>
      <c r="BD24" s="32">
        <v>0.205924289974</v>
      </c>
      <c r="BE24" s="32">
        <v>0.77069204196499996</v>
      </c>
      <c r="BF24" s="32">
        <v>1611.5413333500001</v>
      </c>
      <c r="BG24" s="32">
        <v>0.21804259087200001</v>
      </c>
      <c r="BH24" s="32">
        <v>54.960718667400002</v>
      </c>
      <c r="BI24" s="32">
        <v>9.4494681927100004</v>
      </c>
      <c r="BJ24" s="32">
        <v>1.5596962265500001</v>
      </c>
      <c r="BK24" s="32">
        <v>137.019901519</v>
      </c>
      <c r="BL24" s="32">
        <v>264.55877754699998</v>
      </c>
      <c r="BM24" s="32">
        <v>286.07586609700002</v>
      </c>
      <c r="BN24" s="32">
        <v>11.7302859582</v>
      </c>
      <c r="BO24" s="32">
        <v>40176.501024500001</v>
      </c>
      <c r="BP24" s="32">
        <v>976.40181336299997</v>
      </c>
      <c r="BQ24" s="32">
        <v>3.7045960650900003E-2</v>
      </c>
      <c r="BR24" s="32">
        <v>85.176927558900005</v>
      </c>
      <c r="BS24" s="32">
        <v>0</v>
      </c>
      <c r="BT24" s="32">
        <v>204.27995872</v>
      </c>
      <c r="BU24" s="32">
        <v>88.836597878500001</v>
      </c>
      <c r="BV24" s="62">
        <v>264.55291999999997</v>
      </c>
      <c r="BW24" s="62">
        <v>286.06927000000002</v>
      </c>
      <c r="BX24" s="62">
        <v>11.730003</v>
      </c>
      <c r="BY24" s="62">
        <v>40164.434000000001</v>
      </c>
      <c r="BZ24" s="62">
        <v>976.37810999999999</v>
      </c>
      <c r="CA24" s="62">
        <v>4.5470238000000003E-2</v>
      </c>
      <c r="CB24" s="62">
        <v>80.586265999999995</v>
      </c>
      <c r="CC24" s="62">
        <v>0</v>
      </c>
      <c r="CD24" s="62">
        <v>104.61718999999999</v>
      </c>
      <c r="CE24" s="62">
        <v>86.538276999999994</v>
      </c>
      <c r="CF24" s="32"/>
      <c r="CG24" s="32"/>
    </row>
    <row r="25" spans="1:85" x14ac:dyDescent="0.25">
      <c r="A25" s="34" t="s">
        <v>24</v>
      </c>
      <c r="B25" s="32">
        <v>5835.78</v>
      </c>
      <c r="C25" s="32">
        <v>393.824109999999</v>
      </c>
      <c r="D25" s="32">
        <v>26171.449999999899</v>
      </c>
      <c r="E25" s="32">
        <v>2034.6370340000001</v>
      </c>
      <c r="F25" s="32">
        <v>1578.0870339999999</v>
      </c>
      <c r="G25" s="32">
        <v>43256.609999999899</v>
      </c>
      <c r="H25" s="32">
        <v>467.55</v>
      </c>
      <c r="I25" s="32">
        <v>4.936013881</v>
      </c>
      <c r="J25" s="32">
        <v>4.0110325948999899</v>
      </c>
      <c r="K25" s="32"/>
      <c r="L25" s="32">
        <v>20.6408536799999</v>
      </c>
      <c r="M25" s="32">
        <v>1813.2571399999999</v>
      </c>
      <c r="N25" s="32"/>
      <c r="O25" s="32"/>
      <c r="P25" s="34" t="s">
        <v>24</v>
      </c>
      <c r="Q25" s="32">
        <v>1.0183774910000001</v>
      </c>
      <c r="R25" s="32">
        <v>0.86698701184899996</v>
      </c>
      <c r="S25" s="32">
        <v>0</v>
      </c>
      <c r="T25" s="32">
        <v>1.0154303579999999</v>
      </c>
      <c r="U25" s="32">
        <v>20.9336231471</v>
      </c>
      <c r="V25" s="32">
        <v>3.6963247673500003E-2</v>
      </c>
      <c r="W25" s="32">
        <v>575.79789689100005</v>
      </c>
      <c r="X25" s="32">
        <v>0</v>
      </c>
      <c r="Y25" s="32">
        <v>5835.9411197299996</v>
      </c>
      <c r="Z25" s="32">
        <v>1.99382931857</v>
      </c>
      <c r="AA25" s="32">
        <v>25.020220442900001</v>
      </c>
      <c r="AB25" s="32">
        <v>0.67336008374199996</v>
      </c>
      <c r="AC25" s="32">
        <v>185.465009092</v>
      </c>
      <c r="AD25" s="32">
        <v>0</v>
      </c>
      <c r="AE25" s="32">
        <v>1813.2567521599999</v>
      </c>
      <c r="AF25" s="32">
        <v>0</v>
      </c>
      <c r="AG25" s="32">
        <v>0.34419396509599998</v>
      </c>
      <c r="AH25" s="32">
        <v>0.19399760295400001</v>
      </c>
      <c r="AI25" s="32">
        <v>0.67884992151300005</v>
      </c>
      <c r="AJ25" s="32">
        <v>0.16404852657999999</v>
      </c>
      <c r="AK25" s="32">
        <v>393.82390917399999</v>
      </c>
      <c r="AL25" s="32">
        <v>0</v>
      </c>
      <c r="AM25" s="32">
        <v>23548.5327794</v>
      </c>
      <c r="AN25" s="32">
        <v>2616.5038796099998</v>
      </c>
      <c r="AO25" s="32">
        <v>26165.036659000001</v>
      </c>
      <c r="AP25" s="32">
        <v>0.189047835459</v>
      </c>
      <c r="AQ25" s="32">
        <v>8.3040813688499995</v>
      </c>
      <c r="AR25" s="32">
        <v>38.157053398099997</v>
      </c>
      <c r="AS25" s="32">
        <v>202.57585089700001</v>
      </c>
      <c r="AT25" s="32">
        <v>22.050810399700001</v>
      </c>
      <c r="AU25" s="32">
        <v>0.40211125644399998</v>
      </c>
      <c r="AV25" s="32">
        <v>335.912377757</v>
      </c>
      <c r="AW25" s="32">
        <v>18.663196151000001</v>
      </c>
      <c r="AX25" s="32">
        <v>2.0263323313299999</v>
      </c>
      <c r="AY25" s="32">
        <v>2.9685335855399999</v>
      </c>
      <c r="AZ25" s="32">
        <v>2034.69884602</v>
      </c>
      <c r="BA25" s="32">
        <v>1578.1447290999999</v>
      </c>
      <c r="BB25" s="32">
        <v>456.55411692299998</v>
      </c>
      <c r="BC25" s="32">
        <v>856.51504353300004</v>
      </c>
      <c r="BD25" s="32">
        <v>0</v>
      </c>
      <c r="BE25" s="32">
        <v>0.181198096419</v>
      </c>
      <c r="BF25" s="32">
        <v>618.41294282599995</v>
      </c>
      <c r="BG25" s="32">
        <v>0</v>
      </c>
      <c r="BH25" s="32">
        <v>91.086199698399994</v>
      </c>
      <c r="BI25" s="32">
        <v>2.2216745315500002</v>
      </c>
      <c r="BJ25" s="32">
        <v>17.102719445799998</v>
      </c>
      <c r="BK25" s="32">
        <v>227.64026735900001</v>
      </c>
      <c r="BL25" s="32">
        <v>57.587110159399998</v>
      </c>
      <c r="BM25" s="32">
        <v>140.97432100200001</v>
      </c>
      <c r="BN25" s="32">
        <v>2.7579208945100002</v>
      </c>
      <c r="BO25" s="32">
        <v>43256.915045100002</v>
      </c>
      <c r="BP25" s="32">
        <v>387.77124417700003</v>
      </c>
      <c r="BQ25" s="32">
        <v>0.32948836359299999</v>
      </c>
      <c r="BR25" s="32">
        <v>29.275803945500002</v>
      </c>
      <c r="BS25" s="32">
        <v>0</v>
      </c>
      <c r="BT25" s="32">
        <v>80.886156905299998</v>
      </c>
      <c r="BU25" s="32">
        <v>21.637396669099999</v>
      </c>
      <c r="BV25" s="62">
        <v>57.587124000000003</v>
      </c>
      <c r="BW25" s="62">
        <v>140.97092000000001</v>
      </c>
      <c r="BX25" s="62">
        <v>2.7579197999999998</v>
      </c>
      <c r="BY25" s="62">
        <v>43256.629000000001</v>
      </c>
      <c r="BZ25" s="62">
        <v>387.77512000000002</v>
      </c>
      <c r="CA25" s="62">
        <v>0.32938156000000002</v>
      </c>
      <c r="CB25" s="62">
        <v>27.833548</v>
      </c>
      <c r="CC25" s="62">
        <v>0</v>
      </c>
      <c r="CD25" s="62">
        <v>46.384273999999998</v>
      </c>
      <c r="CE25" s="62">
        <v>21.133610000000001</v>
      </c>
      <c r="CF25" s="32"/>
      <c r="CG25" s="32"/>
    </row>
    <row r="26" spans="1:85" x14ac:dyDescent="0.25">
      <c r="A26" s="34" t="s">
        <v>25</v>
      </c>
      <c r="B26" s="32">
        <v>30114.95</v>
      </c>
      <c r="C26" s="32">
        <v>273.65069999999901</v>
      </c>
      <c r="D26" s="32">
        <v>66004.62</v>
      </c>
      <c r="E26" s="32">
        <v>9011.5337789999994</v>
      </c>
      <c r="F26" s="32">
        <v>6370.8723368999999</v>
      </c>
      <c r="G26" s="32">
        <v>205123.19</v>
      </c>
      <c r="H26" s="32">
        <v>1522.0799999999899</v>
      </c>
      <c r="I26" s="32">
        <v>11.20871879565</v>
      </c>
      <c r="J26" s="32">
        <v>18.320601035780001</v>
      </c>
      <c r="K26" s="32">
        <v>4.3505000000000002E-2</v>
      </c>
      <c r="L26" s="32">
        <v>14.6175350981799</v>
      </c>
      <c r="M26" s="32">
        <v>395.117899999999</v>
      </c>
      <c r="N26" s="32"/>
      <c r="O26" s="32"/>
      <c r="P26" s="34" t="s">
        <v>25</v>
      </c>
      <c r="Q26" s="32">
        <v>6.90885457057</v>
      </c>
      <c r="R26" s="32">
        <v>7.29229208155E-3</v>
      </c>
      <c r="S26" s="32">
        <v>0</v>
      </c>
      <c r="T26" s="32">
        <v>2.2776158521099999E-3</v>
      </c>
      <c r="U26" s="32">
        <v>67.161113988500006</v>
      </c>
      <c r="V26" s="32">
        <v>5.7030144925299996E-3</v>
      </c>
      <c r="W26" s="32">
        <v>185.470049432</v>
      </c>
      <c r="X26" s="32">
        <v>4.3505059537999997E-2</v>
      </c>
      <c r="Y26" s="32">
        <v>30115.000103400002</v>
      </c>
      <c r="Z26" s="32">
        <v>1.4807243159100001</v>
      </c>
      <c r="AA26" s="32">
        <v>315.57517148199997</v>
      </c>
      <c r="AB26" s="32">
        <v>0.265928065213</v>
      </c>
      <c r="AC26" s="32">
        <v>72.042987654100003</v>
      </c>
      <c r="AD26" s="32">
        <v>0</v>
      </c>
      <c r="AE26" s="32">
        <v>395.14313728000002</v>
      </c>
      <c r="AF26" s="32">
        <v>0</v>
      </c>
      <c r="AG26" s="32">
        <v>5.7226852892499999E-2</v>
      </c>
      <c r="AH26" s="32">
        <v>0</v>
      </c>
      <c r="AI26" s="32">
        <v>0</v>
      </c>
      <c r="AJ26" s="32">
        <v>0.50342111756600005</v>
      </c>
      <c r="AK26" s="32">
        <v>273.65146852800001</v>
      </c>
      <c r="AL26" s="32">
        <v>0</v>
      </c>
      <c r="AM26" s="32">
        <v>59309.898169499997</v>
      </c>
      <c r="AN26" s="32">
        <v>6589.98901716</v>
      </c>
      <c r="AO26" s="32">
        <v>65899.887186699998</v>
      </c>
      <c r="AP26" s="32">
        <v>0</v>
      </c>
      <c r="AQ26" s="32">
        <v>73.087421435500005</v>
      </c>
      <c r="AR26" s="32">
        <v>375.16031190299998</v>
      </c>
      <c r="AS26" s="32">
        <v>796.08780923899997</v>
      </c>
      <c r="AT26" s="32">
        <v>216.808662927</v>
      </c>
      <c r="AU26" s="32">
        <v>3.9589598749600001</v>
      </c>
      <c r="AV26" s="32">
        <v>302.05492935699999</v>
      </c>
      <c r="AW26" s="32">
        <v>183.49746356700001</v>
      </c>
      <c r="AX26" s="32">
        <v>0</v>
      </c>
      <c r="AY26" s="32">
        <v>29.273229408500001</v>
      </c>
      <c r="AZ26" s="32">
        <v>9011.9012437799993</v>
      </c>
      <c r="BA26" s="32">
        <v>6371.1707052000002</v>
      </c>
      <c r="BB26" s="32">
        <v>2640.73053858</v>
      </c>
      <c r="BC26" s="32">
        <v>5197.1204915199996</v>
      </c>
      <c r="BD26" s="32">
        <v>1.37963072582E-3</v>
      </c>
      <c r="BE26" s="32">
        <v>1.78154963487</v>
      </c>
      <c r="BF26" s="32">
        <v>3683.0022698900002</v>
      </c>
      <c r="BG26" s="32">
        <v>1.4608196784599999E-3</v>
      </c>
      <c r="BH26" s="32">
        <v>88.334208818899995</v>
      </c>
      <c r="BI26" s="32">
        <v>21.8435037906</v>
      </c>
      <c r="BJ26" s="32">
        <v>5.3200962979000002</v>
      </c>
      <c r="BK26" s="32">
        <v>219.99522557399999</v>
      </c>
      <c r="BL26" s="32">
        <v>566.34144406999997</v>
      </c>
      <c r="BM26" s="32">
        <v>646.67996244799997</v>
      </c>
      <c r="BN26" s="32">
        <v>27.1160198034</v>
      </c>
      <c r="BO26" s="32">
        <v>204850.33420499999</v>
      </c>
      <c r="BP26" s="32">
        <v>4994.9254847499997</v>
      </c>
      <c r="BQ26" s="32">
        <v>4.31904622762E-4</v>
      </c>
      <c r="BR26" s="32">
        <v>247.739745263</v>
      </c>
      <c r="BS26" s="32">
        <v>0</v>
      </c>
      <c r="BT26" s="32">
        <v>462.30930972499999</v>
      </c>
      <c r="BU26" s="32">
        <v>258.65850004499998</v>
      </c>
      <c r="BV26" s="62">
        <v>566.32574</v>
      </c>
      <c r="BW26" s="62">
        <v>646.66138000000001</v>
      </c>
      <c r="BX26" s="62">
        <v>27.115265000000001</v>
      </c>
      <c r="BY26" s="62">
        <v>205123.22</v>
      </c>
      <c r="BZ26" s="62">
        <v>5001.6566999999995</v>
      </c>
      <c r="CA26" s="62">
        <v>5.3010921999999995E-4</v>
      </c>
      <c r="CB26" s="62">
        <v>234.34494000000001</v>
      </c>
      <c r="CC26" s="62">
        <v>0</v>
      </c>
      <c r="CD26" s="62">
        <v>237.64320000000001</v>
      </c>
      <c r="CE26" s="62">
        <v>251.93065999999999</v>
      </c>
      <c r="CF26" s="32"/>
      <c r="CG26" s="32"/>
    </row>
    <row r="27" spans="1:85" x14ac:dyDescent="0.25">
      <c r="A27" s="34" t="s">
        <v>26</v>
      </c>
      <c r="B27" s="32">
        <v>2444.2150000000001</v>
      </c>
      <c r="C27" s="32">
        <v>5.5150799999999904</v>
      </c>
      <c r="D27" s="32">
        <v>17954.967499999901</v>
      </c>
      <c r="E27" s="32">
        <v>2477.6558999999902</v>
      </c>
      <c r="F27" s="32">
        <v>2029.3648000000001</v>
      </c>
      <c r="G27" s="32">
        <v>17816.527900000001</v>
      </c>
      <c r="H27" s="32">
        <v>333.44200000000001</v>
      </c>
      <c r="I27" s="32">
        <v>2.8095746400000001</v>
      </c>
      <c r="J27" s="32">
        <v>6.3989779000000002</v>
      </c>
      <c r="K27" s="32"/>
      <c r="L27" s="32">
        <v>1.3343062699999999</v>
      </c>
      <c r="M27" s="32">
        <v>44.256404000000003</v>
      </c>
      <c r="N27" s="32"/>
      <c r="O27" s="32"/>
      <c r="P27" s="34" t="s">
        <v>26</v>
      </c>
      <c r="Q27" s="32">
        <v>1.4307714889200001</v>
      </c>
      <c r="R27" s="32">
        <v>0</v>
      </c>
      <c r="S27" s="32">
        <v>0</v>
      </c>
      <c r="T27" s="32">
        <v>0</v>
      </c>
      <c r="U27" s="32">
        <v>16.002787699700001</v>
      </c>
      <c r="V27" s="32">
        <v>0</v>
      </c>
      <c r="W27" s="32">
        <v>53.157662283000001</v>
      </c>
      <c r="X27" s="32">
        <v>0</v>
      </c>
      <c r="Y27" s="32">
        <v>2444.2179501300002</v>
      </c>
      <c r="Z27" s="32">
        <v>8.6795320229800001</v>
      </c>
      <c r="AA27" s="32">
        <v>71.929831818099998</v>
      </c>
      <c r="AB27" s="32">
        <v>0</v>
      </c>
      <c r="AC27" s="32">
        <v>0.64320796547600001</v>
      </c>
      <c r="AD27" s="32">
        <v>0</v>
      </c>
      <c r="AE27" s="32">
        <v>44.251587491499997</v>
      </c>
      <c r="AF27" s="32">
        <v>0</v>
      </c>
      <c r="AG27" s="32">
        <v>0</v>
      </c>
      <c r="AH27" s="32">
        <v>0</v>
      </c>
      <c r="AI27" s="32">
        <v>0</v>
      </c>
      <c r="AJ27" s="32">
        <v>6.4911392540000001E-2</v>
      </c>
      <c r="AK27" s="32">
        <v>5.5150800923699999</v>
      </c>
      <c r="AL27" s="32">
        <v>0</v>
      </c>
      <c r="AM27" s="32">
        <v>17551.331135799999</v>
      </c>
      <c r="AN27" s="32">
        <v>1950.1480056099999</v>
      </c>
      <c r="AO27" s="32">
        <v>19501.479141399999</v>
      </c>
      <c r="AP27" s="32">
        <v>0</v>
      </c>
      <c r="AQ27" s="32">
        <v>16.535617526900001</v>
      </c>
      <c r="AR27" s="32">
        <v>119.532995699</v>
      </c>
      <c r="AS27" s="32">
        <v>178.66319332099999</v>
      </c>
      <c r="AT27" s="32">
        <v>78.030760838500001</v>
      </c>
      <c r="AU27" s="32">
        <v>1.2960426167300001</v>
      </c>
      <c r="AV27" s="32">
        <v>85.002514242399997</v>
      </c>
      <c r="AW27" s="32">
        <v>59.130446833299999</v>
      </c>
      <c r="AX27" s="32">
        <v>0</v>
      </c>
      <c r="AY27" s="32">
        <v>9.3950428243000008</v>
      </c>
      <c r="AZ27" s="32">
        <v>2477.6780375899998</v>
      </c>
      <c r="BA27" s="32">
        <v>2029.3886292499999</v>
      </c>
      <c r="BB27" s="32">
        <v>448.28940833500002</v>
      </c>
      <c r="BC27" s="32">
        <v>1655.8968441300001</v>
      </c>
      <c r="BD27" s="32">
        <v>0.71893742731599997</v>
      </c>
      <c r="BE27" s="32">
        <v>0.57388949954000001</v>
      </c>
      <c r="BF27" s="32">
        <v>1156.99776129</v>
      </c>
      <c r="BG27" s="32">
        <v>0.14155080606500001</v>
      </c>
      <c r="BH27" s="32">
        <v>33.158391544899999</v>
      </c>
      <c r="BI27" s="32">
        <v>7.0952950056499997</v>
      </c>
      <c r="BJ27" s="32">
        <v>1.4104992837999999</v>
      </c>
      <c r="BK27" s="32">
        <v>82.600434162200003</v>
      </c>
      <c r="BL27" s="32">
        <v>180.88732580300001</v>
      </c>
      <c r="BM27" s="32">
        <v>204.478337434</v>
      </c>
      <c r="BN27" s="32">
        <v>8.9384916651400008</v>
      </c>
      <c r="BO27" s="32">
        <v>18916.599498899999</v>
      </c>
      <c r="BP27" s="32">
        <v>412.691800581</v>
      </c>
      <c r="BQ27" s="32">
        <v>0</v>
      </c>
      <c r="BR27" s="32">
        <v>55.286835146999998</v>
      </c>
      <c r="BS27" s="32">
        <v>0</v>
      </c>
      <c r="BT27" s="32">
        <v>105.550852101</v>
      </c>
      <c r="BU27" s="32">
        <v>57.756563017799998</v>
      </c>
      <c r="BV27" s="62">
        <v>180.88847000000001</v>
      </c>
      <c r="BW27" s="62">
        <v>204.4796</v>
      </c>
      <c r="BX27" s="62">
        <v>8.9385470999999992</v>
      </c>
      <c r="BY27" s="62">
        <v>17816.526999999998</v>
      </c>
      <c r="BZ27" s="62">
        <v>385.78899999999999</v>
      </c>
      <c r="CA27" s="62">
        <v>0</v>
      </c>
      <c r="CB27" s="62">
        <v>52.297955000000002</v>
      </c>
      <c r="CC27" s="62">
        <v>0</v>
      </c>
      <c r="CD27" s="62">
        <v>54.246391000000003</v>
      </c>
      <c r="CE27" s="62">
        <v>56.254589000000003</v>
      </c>
      <c r="CF27" s="32"/>
      <c r="CG27" s="32"/>
    </row>
    <row r="28" spans="1:85" x14ac:dyDescent="0.25">
      <c r="A28" s="34" t="s">
        <v>27</v>
      </c>
      <c r="B28" s="32">
        <v>7756.1921787001402</v>
      </c>
      <c r="C28" s="32">
        <v>126.2760801</v>
      </c>
      <c r="D28" s="32">
        <v>35867.723588000103</v>
      </c>
      <c r="E28" s="32">
        <v>2080.5839886004101</v>
      </c>
      <c r="F28" s="32">
        <v>1626.62958270025</v>
      </c>
      <c r="G28" s="32">
        <v>71276.946352700805</v>
      </c>
      <c r="H28" s="32">
        <v>504.49242530014999</v>
      </c>
      <c r="I28" s="32">
        <v>3.60910635756809</v>
      </c>
      <c r="J28" s="32">
        <v>8.2062698195675505</v>
      </c>
      <c r="K28" s="32"/>
      <c r="L28" s="32">
        <v>1.51914328847889</v>
      </c>
      <c r="M28" s="32">
        <v>1644.0151174999901</v>
      </c>
      <c r="N28" s="32"/>
      <c r="O28" s="32"/>
      <c r="P28" s="34" t="s">
        <v>27</v>
      </c>
      <c r="Q28" s="32">
        <v>1.8422607180599999</v>
      </c>
      <c r="R28" s="32">
        <v>2.8996948494500001E-4</v>
      </c>
      <c r="S28" s="32">
        <v>0</v>
      </c>
      <c r="T28" s="32">
        <v>8.0402040377699997E-5</v>
      </c>
      <c r="U28" s="32">
        <v>23.399624439099998</v>
      </c>
      <c r="V28" s="32">
        <v>0</v>
      </c>
      <c r="W28" s="32">
        <v>2.2374139125200001</v>
      </c>
      <c r="X28" s="32">
        <v>0</v>
      </c>
      <c r="Y28" s="32">
        <v>7756.1955897600001</v>
      </c>
      <c r="Z28" s="32">
        <v>1.38599246838</v>
      </c>
      <c r="AA28" s="32">
        <v>108.659005936</v>
      </c>
      <c r="AB28" s="32">
        <v>0</v>
      </c>
      <c r="AC28" s="32">
        <v>0.216402500129</v>
      </c>
      <c r="AD28" s="32">
        <v>0</v>
      </c>
      <c r="AE28" s="32">
        <v>1644.0138660299999</v>
      </c>
      <c r="AF28" s="32">
        <v>0</v>
      </c>
      <c r="AG28" s="32">
        <v>2.2749895214300001E-3</v>
      </c>
      <c r="AH28" s="32">
        <v>0</v>
      </c>
      <c r="AI28" s="32">
        <v>0</v>
      </c>
      <c r="AJ28" s="32">
        <v>0.95448991106799996</v>
      </c>
      <c r="AK28" s="32">
        <v>126.276085064</v>
      </c>
      <c r="AL28" s="32">
        <v>0</v>
      </c>
      <c r="AM28" s="32">
        <v>33054.8113466</v>
      </c>
      <c r="AN28" s="32">
        <v>3672.7571087199999</v>
      </c>
      <c r="AO28" s="32">
        <v>36727.568455300003</v>
      </c>
      <c r="AP28" s="32">
        <v>0</v>
      </c>
      <c r="AQ28" s="32">
        <v>26.138226969400002</v>
      </c>
      <c r="AR28" s="32">
        <v>93.041531642300001</v>
      </c>
      <c r="AS28" s="32">
        <v>276.24964472800002</v>
      </c>
      <c r="AT28" s="32">
        <v>53.772196281600003</v>
      </c>
      <c r="AU28" s="32">
        <v>1.01311336572</v>
      </c>
      <c r="AV28" s="32">
        <v>81.658514755599995</v>
      </c>
      <c r="AW28" s="32">
        <v>45.5112246232</v>
      </c>
      <c r="AX28" s="32">
        <v>0.49699191691900002</v>
      </c>
      <c r="AY28" s="32">
        <v>7.2384649777899996</v>
      </c>
      <c r="AZ28" s="32">
        <v>2080.6285897600001</v>
      </c>
      <c r="BA28" s="32">
        <v>1626.6651898800001</v>
      </c>
      <c r="BB28" s="32">
        <v>453.96339988099999</v>
      </c>
      <c r="BC28" s="32">
        <v>1315.24188673</v>
      </c>
      <c r="BD28" s="32">
        <v>0</v>
      </c>
      <c r="BE28" s="32">
        <v>0.442214365439</v>
      </c>
      <c r="BF28" s="32">
        <v>937.14858826399995</v>
      </c>
      <c r="BG28" s="32">
        <v>0</v>
      </c>
      <c r="BH28" s="32">
        <v>24.008727990200001</v>
      </c>
      <c r="BI28" s="32">
        <v>5.41729270094</v>
      </c>
      <c r="BJ28" s="32">
        <v>1.69441529729</v>
      </c>
      <c r="BK28" s="32">
        <v>59.884071117399998</v>
      </c>
      <c r="BL28" s="32">
        <v>140.42004305200001</v>
      </c>
      <c r="BM28" s="32">
        <v>168.18630197799999</v>
      </c>
      <c r="BN28" s="32">
        <v>6.7315373476199998</v>
      </c>
      <c r="BO28" s="32">
        <v>73123.888212299993</v>
      </c>
      <c r="BP28" s="32">
        <v>1783.76920619</v>
      </c>
      <c r="BQ28" s="32">
        <v>0</v>
      </c>
      <c r="BR28" s="32">
        <v>85.886714665400007</v>
      </c>
      <c r="BS28" s="32">
        <v>0</v>
      </c>
      <c r="BT28" s="32">
        <v>160.63311393800001</v>
      </c>
      <c r="BU28" s="32">
        <v>89.676542930799997</v>
      </c>
      <c r="BV28" s="62">
        <v>140.41990999999999</v>
      </c>
      <c r="BW28" s="62">
        <v>168.18539000000001</v>
      </c>
      <c r="BX28" s="62">
        <v>6.7315278000000003</v>
      </c>
      <c r="BY28" s="62">
        <v>71276.929999999993</v>
      </c>
      <c r="BZ28" s="62">
        <v>1738.5189</v>
      </c>
      <c r="CA28" s="62">
        <v>0</v>
      </c>
      <c r="CB28" s="62">
        <v>81.243026999999998</v>
      </c>
      <c r="CC28" s="62">
        <v>0</v>
      </c>
      <c r="CD28" s="62">
        <v>82.556290000000004</v>
      </c>
      <c r="CE28" s="62">
        <v>87.343964</v>
      </c>
      <c r="CF28" s="32"/>
      <c r="CG28" s="32"/>
    </row>
    <row r="29" spans="1:85" x14ac:dyDescent="0.25">
      <c r="A29" s="34" t="s">
        <v>28</v>
      </c>
      <c r="B29" s="32">
        <v>27184.2628159999</v>
      </c>
      <c r="C29" s="32">
        <v>129.564979999999</v>
      </c>
      <c r="D29" s="32">
        <v>6827.0676799999901</v>
      </c>
      <c r="E29" s="32">
        <v>675.862651999999</v>
      </c>
      <c r="F29" s="32">
        <v>499.47177199999902</v>
      </c>
      <c r="G29" s="32">
        <v>5270.0954739999997</v>
      </c>
      <c r="H29" s="32">
        <v>193.3137758</v>
      </c>
      <c r="I29" s="32">
        <v>2.0835254999999901</v>
      </c>
      <c r="J29" s="32">
        <v>2.1225800499999901</v>
      </c>
      <c r="K29" s="32"/>
      <c r="L29" s="32">
        <v>24.725029849999999</v>
      </c>
      <c r="M29" s="32">
        <v>345.69861949999898</v>
      </c>
      <c r="N29" s="32"/>
      <c r="O29" s="32"/>
      <c r="P29" s="34" t="s">
        <v>28</v>
      </c>
      <c r="Q29" s="32">
        <v>0.59793727330299995</v>
      </c>
      <c r="R29" s="32">
        <v>0</v>
      </c>
      <c r="S29" s="32">
        <v>0</v>
      </c>
      <c r="T29" s="32">
        <v>0</v>
      </c>
      <c r="U29" s="32">
        <v>4.0575073807699997</v>
      </c>
      <c r="V29" s="32">
        <v>1.42954251946E-2</v>
      </c>
      <c r="W29" s="32">
        <v>268.75119319700002</v>
      </c>
      <c r="X29" s="32">
        <v>0</v>
      </c>
      <c r="Y29" s="32">
        <v>27184.201537100002</v>
      </c>
      <c r="Z29" s="32">
        <v>1.626642208</v>
      </c>
      <c r="AA29" s="32">
        <v>15.7870538161</v>
      </c>
      <c r="AB29" s="32">
        <v>0</v>
      </c>
      <c r="AC29" s="32">
        <v>113.331164876</v>
      </c>
      <c r="AD29" s="32">
        <v>0</v>
      </c>
      <c r="AE29" s="32">
        <v>345.69840782099999</v>
      </c>
      <c r="AF29" s="32">
        <v>0</v>
      </c>
      <c r="AG29" s="32">
        <v>0</v>
      </c>
      <c r="AH29" s="32">
        <v>0</v>
      </c>
      <c r="AI29" s="32">
        <v>0</v>
      </c>
      <c r="AJ29" s="32">
        <v>7.3693022774500003E-2</v>
      </c>
      <c r="AK29" s="32">
        <v>129.56495595199999</v>
      </c>
      <c r="AL29" s="32">
        <v>0</v>
      </c>
      <c r="AM29" s="32">
        <v>6294.6923463499998</v>
      </c>
      <c r="AN29" s="32">
        <v>699.41032014699999</v>
      </c>
      <c r="AO29" s="32">
        <v>6994.1026664999999</v>
      </c>
      <c r="AP29" s="32">
        <v>0</v>
      </c>
      <c r="AQ29" s="32">
        <v>5.0084964201000002</v>
      </c>
      <c r="AR29" s="32">
        <v>15.990551613899999</v>
      </c>
      <c r="AS29" s="32">
        <v>43.787097890600002</v>
      </c>
      <c r="AT29" s="32">
        <v>9.2430373032700004</v>
      </c>
      <c r="AU29" s="32">
        <v>0.16927483150600001</v>
      </c>
      <c r="AV29" s="32">
        <v>101.91473180200001</v>
      </c>
      <c r="AW29" s="32">
        <v>7.8221950790100001</v>
      </c>
      <c r="AX29" s="32">
        <v>0</v>
      </c>
      <c r="AY29" s="32">
        <v>1.2441690332799999</v>
      </c>
      <c r="AZ29" s="32">
        <v>675.86763784499999</v>
      </c>
      <c r="BA29" s="32">
        <v>499.476705455</v>
      </c>
      <c r="BB29" s="32">
        <v>176.39093238999999</v>
      </c>
      <c r="BC29" s="32">
        <v>280.38889143400002</v>
      </c>
      <c r="BD29" s="32">
        <v>0</v>
      </c>
      <c r="BE29" s="32">
        <v>7.5935098915900001E-2</v>
      </c>
      <c r="BF29" s="32">
        <v>193.551437652</v>
      </c>
      <c r="BG29" s="32">
        <v>0</v>
      </c>
      <c r="BH29" s="32">
        <v>26.0723364551</v>
      </c>
      <c r="BI29" s="32">
        <v>0.93104017328300004</v>
      </c>
      <c r="BJ29" s="32">
        <v>4.9395839833100004</v>
      </c>
      <c r="BK29" s="32">
        <v>65.397024714899999</v>
      </c>
      <c r="BL29" s="32">
        <v>24.133141187300001</v>
      </c>
      <c r="BM29" s="32">
        <v>46.836473519999998</v>
      </c>
      <c r="BN29" s="32">
        <v>1.1557808792299999</v>
      </c>
      <c r="BO29" s="32">
        <v>5257.2923383699999</v>
      </c>
      <c r="BP29" s="32">
        <v>118.64029449100001</v>
      </c>
      <c r="BQ29" s="32">
        <v>0</v>
      </c>
      <c r="BR29" s="32">
        <v>12.581063925400001</v>
      </c>
      <c r="BS29" s="32">
        <v>0</v>
      </c>
      <c r="BT29" s="32">
        <v>25.093605631999999</v>
      </c>
      <c r="BU29" s="32">
        <v>12.9440300681</v>
      </c>
      <c r="BV29" s="62">
        <v>24.133133000000001</v>
      </c>
      <c r="BW29" s="62">
        <v>46.836463999999999</v>
      </c>
      <c r="BX29" s="62">
        <v>1.1557811</v>
      </c>
      <c r="BY29" s="62">
        <v>5270.0946999999996</v>
      </c>
      <c r="BZ29" s="62">
        <v>118.5617</v>
      </c>
      <c r="CA29" s="62">
        <v>0</v>
      </c>
      <c r="CB29" s="62">
        <v>11.900335</v>
      </c>
      <c r="CC29" s="62">
        <v>0</v>
      </c>
      <c r="CD29" s="62">
        <v>12.895041000000001</v>
      </c>
      <c r="CE29" s="62">
        <v>12.607381999999999</v>
      </c>
      <c r="CF29" s="32"/>
      <c r="CG29" s="32"/>
    </row>
    <row r="30" spans="1:85" x14ac:dyDescent="0.25">
      <c r="A30" s="34" t="s">
        <v>29</v>
      </c>
      <c r="B30" s="32">
        <v>1198.122024</v>
      </c>
      <c r="C30" s="32">
        <v>154.6969531</v>
      </c>
      <c r="D30" s="32">
        <v>3904.889921</v>
      </c>
      <c r="E30" s="32">
        <v>391.59947449899897</v>
      </c>
      <c r="F30" s="32">
        <v>295.31253309899898</v>
      </c>
      <c r="G30" s="32">
        <v>24117.746993000001</v>
      </c>
      <c r="H30" s="32">
        <v>73.0987551999999</v>
      </c>
      <c r="I30" s="32">
        <v>1.1894683800000001</v>
      </c>
      <c r="J30" s="32">
        <v>4.8006428759999897</v>
      </c>
      <c r="K30" s="32">
        <v>1.7952300000000001</v>
      </c>
      <c r="L30" s="32">
        <v>11.263959</v>
      </c>
      <c r="M30" s="32">
        <v>734.32174499999905</v>
      </c>
      <c r="N30" s="32"/>
      <c r="O30" s="32"/>
      <c r="P30" s="34" t="s">
        <v>29</v>
      </c>
      <c r="Q30" s="32">
        <v>0.38958862447699999</v>
      </c>
      <c r="R30" s="32">
        <v>1.15013129487E-4</v>
      </c>
      <c r="S30" s="32">
        <v>0</v>
      </c>
      <c r="T30" s="32">
        <v>4.7397789960399997E-3</v>
      </c>
      <c r="U30" s="32">
        <v>7.69717445625</v>
      </c>
      <c r="V30" s="32">
        <v>4.22627438798E-3</v>
      </c>
      <c r="W30" s="32">
        <v>34.537642335599998</v>
      </c>
      <c r="X30" s="32">
        <v>1.7952351925600001</v>
      </c>
      <c r="Y30" s="32">
        <v>1198.2402967800001</v>
      </c>
      <c r="Z30" s="32">
        <v>5.9541680796499996</v>
      </c>
      <c r="AA30" s="32">
        <v>11.4149001305</v>
      </c>
      <c r="AB30" s="32">
        <v>4.7707056898699998</v>
      </c>
      <c r="AC30" s="32">
        <v>10.175919585700001</v>
      </c>
      <c r="AD30" s="32">
        <v>0</v>
      </c>
      <c r="AE30" s="32">
        <v>734.32274878099997</v>
      </c>
      <c r="AF30" s="32">
        <v>0</v>
      </c>
      <c r="AG30" s="32">
        <v>3.1971694761700001E-4</v>
      </c>
      <c r="AH30" s="32">
        <v>0</v>
      </c>
      <c r="AI30" s="32">
        <v>4.4308488769099999E-5</v>
      </c>
      <c r="AJ30" s="32">
        <v>0.27674569431000001</v>
      </c>
      <c r="AK30" s="32">
        <v>154.70016204800001</v>
      </c>
      <c r="AL30" s="32">
        <v>0</v>
      </c>
      <c r="AM30" s="32">
        <v>3546.30948111</v>
      </c>
      <c r="AN30" s="32">
        <v>394.03437390599998</v>
      </c>
      <c r="AO30" s="32">
        <v>3940.34385501</v>
      </c>
      <c r="AP30" s="32">
        <v>0</v>
      </c>
      <c r="AQ30" s="32">
        <v>3.0645564778600001</v>
      </c>
      <c r="AR30" s="32">
        <v>16.105340966699998</v>
      </c>
      <c r="AS30" s="32">
        <v>27.419428917800001</v>
      </c>
      <c r="AT30" s="32">
        <v>9.3406316262400004</v>
      </c>
      <c r="AU30" s="32">
        <v>0.19786639068100001</v>
      </c>
      <c r="AV30" s="32">
        <v>19.717108345300002</v>
      </c>
      <c r="AW30" s="32">
        <v>7.8774580524799998</v>
      </c>
      <c r="AX30" s="32">
        <v>0</v>
      </c>
      <c r="AY30" s="32">
        <v>1.71655166862</v>
      </c>
      <c r="AZ30" s="32">
        <v>391.60569994500003</v>
      </c>
      <c r="BA30" s="32">
        <v>295.31852824600003</v>
      </c>
      <c r="BB30" s="32">
        <v>96.287171699699996</v>
      </c>
      <c r="BC30" s="32">
        <v>230.200303214</v>
      </c>
      <c r="BD30" s="32">
        <v>7.4334487508099997E-3</v>
      </c>
      <c r="BE30" s="32">
        <v>7.6481270576599994E-2</v>
      </c>
      <c r="BF30" s="32">
        <v>161.616775846</v>
      </c>
      <c r="BG30" s="32">
        <v>7.8708930802400007E-3</v>
      </c>
      <c r="BH30" s="32">
        <v>6.1374672508800003</v>
      </c>
      <c r="BI30" s="32">
        <v>0.93772477688699996</v>
      </c>
      <c r="BJ30" s="32">
        <v>0.57008722891700003</v>
      </c>
      <c r="BK30" s="32">
        <v>15.335831667500001</v>
      </c>
      <c r="BL30" s="32">
        <v>25.014611020899999</v>
      </c>
      <c r="BM30" s="32">
        <v>29.495197789700001</v>
      </c>
      <c r="BN30" s="32">
        <v>1.1640841232100001</v>
      </c>
      <c r="BO30" s="32">
        <v>24144.249602700002</v>
      </c>
      <c r="BP30" s="32">
        <v>545.20605416700005</v>
      </c>
      <c r="BQ30" s="32">
        <v>7.7481129784799999E-3</v>
      </c>
      <c r="BR30" s="32">
        <v>7.8238446044999996</v>
      </c>
      <c r="BS30" s="32">
        <v>0</v>
      </c>
      <c r="BT30" s="32">
        <v>24.2824197212</v>
      </c>
      <c r="BU30" s="32">
        <v>8.16919512592</v>
      </c>
      <c r="BV30" s="62">
        <v>25.014471</v>
      </c>
      <c r="BW30" s="62">
        <v>29.49511</v>
      </c>
      <c r="BX30" s="62">
        <v>1.1640824999999999</v>
      </c>
      <c r="BY30" s="62">
        <v>24117.743999999999</v>
      </c>
      <c r="BZ30" s="62">
        <v>544.60619999999994</v>
      </c>
      <c r="CA30" s="62">
        <v>9.5090474999999994E-3</v>
      </c>
      <c r="CB30" s="62">
        <v>7.4041594999999996</v>
      </c>
      <c r="CC30" s="62">
        <v>0</v>
      </c>
      <c r="CD30" s="62">
        <v>12.397506</v>
      </c>
      <c r="CE30" s="62">
        <v>7.9595227</v>
      </c>
      <c r="CF30" s="32"/>
      <c r="CG30" s="32"/>
    </row>
    <row r="31" spans="1:85" x14ac:dyDescent="0.25">
      <c r="A31" s="34" t="s">
        <v>30</v>
      </c>
      <c r="B31" s="32">
        <v>1083.7196999999901</v>
      </c>
      <c r="C31" s="32">
        <v>226.90960000000001</v>
      </c>
      <c r="D31" s="32">
        <v>5171.9929999999904</v>
      </c>
      <c r="E31" s="32">
        <v>752.35259999999903</v>
      </c>
      <c r="F31" s="32">
        <v>749.340499999999</v>
      </c>
      <c r="G31" s="32">
        <v>3511.6062000000002</v>
      </c>
      <c r="H31" s="32">
        <v>176.94589999999999</v>
      </c>
      <c r="I31" s="32">
        <v>3.1032805078600001</v>
      </c>
      <c r="J31" s="32">
        <v>2.0976668993600001</v>
      </c>
      <c r="K31" s="32"/>
      <c r="L31" s="32">
        <v>15.6816463274999</v>
      </c>
      <c r="M31" s="32">
        <v>332.29438110000001</v>
      </c>
      <c r="N31" s="32"/>
      <c r="O31" s="32"/>
      <c r="P31" s="34" t="s">
        <v>30</v>
      </c>
      <c r="Q31" s="32">
        <v>0.61818796369700002</v>
      </c>
      <c r="R31" s="32">
        <v>0.33360086543900003</v>
      </c>
      <c r="S31" s="32">
        <v>0</v>
      </c>
      <c r="T31" s="32">
        <v>0.39157682772800001</v>
      </c>
      <c r="U31" s="32">
        <v>5.0204688664699999</v>
      </c>
      <c r="V31" s="32">
        <v>2.2401799326500001E-2</v>
      </c>
      <c r="W31" s="32">
        <v>266.40037713300001</v>
      </c>
      <c r="X31" s="32">
        <v>0</v>
      </c>
      <c r="Y31" s="32">
        <v>1083.6978141899999</v>
      </c>
      <c r="Z31" s="32">
        <v>3.3844940759500002</v>
      </c>
      <c r="AA31" s="32">
        <v>6.4114664003100001</v>
      </c>
      <c r="AB31" s="32">
        <v>0.25978671380099999</v>
      </c>
      <c r="AC31" s="32">
        <v>102.918034547</v>
      </c>
      <c r="AD31" s="32">
        <v>0</v>
      </c>
      <c r="AE31" s="32">
        <v>332.293669669</v>
      </c>
      <c r="AF31" s="32">
        <v>0</v>
      </c>
      <c r="AG31" s="32">
        <v>0.12537648677400001</v>
      </c>
      <c r="AH31" s="32">
        <v>7.4845518923300006E-2</v>
      </c>
      <c r="AI31" s="32">
        <v>0.26192824374099999</v>
      </c>
      <c r="AJ31" s="32">
        <v>0.11163503629800001</v>
      </c>
      <c r="AK31" s="32">
        <v>226.90827242899999</v>
      </c>
      <c r="AL31" s="32">
        <v>0</v>
      </c>
      <c r="AM31" s="32">
        <v>4653.5537407700003</v>
      </c>
      <c r="AN31" s="32">
        <v>517.06153227100003</v>
      </c>
      <c r="AO31" s="32">
        <v>5170.6152730399999</v>
      </c>
      <c r="AP31" s="32">
        <v>7.2935791689700005E-2</v>
      </c>
      <c r="AQ31" s="32">
        <v>4.7327134759799998</v>
      </c>
      <c r="AR31" s="32">
        <v>6.1671123861200003</v>
      </c>
      <c r="AS31" s="32">
        <v>46.840606041800001</v>
      </c>
      <c r="AT31" s="32">
        <v>3.6324232045599998</v>
      </c>
      <c r="AU31" s="32">
        <v>0.58263116808799997</v>
      </c>
      <c r="AV31" s="32">
        <v>267.98247816899999</v>
      </c>
      <c r="AW31" s="32">
        <v>3.0817680328999999</v>
      </c>
      <c r="AX31" s="32">
        <v>0.22861005958</v>
      </c>
      <c r="AY31" s="32">
        <v>0.55536609461200004</v>
      </c>
      <c r="AZ31" s="32">
        <v>752.34539928900006</v>
      </c>
      <c r="BA31" s="32">
        <v>749.33374107700001</v>
      </c>
      <c r="BB31" s="32">
        <v>3.0116582111499999</v>
      </c>
      <c r="BC31" s="32">
        <v>250.00639092700001</v>
      </c>
      <c r="BD31" s="32">
        <v>0</v>
      </c>
      <c r="BE31" s="32">
        <v>3.1145349660800001E-2</v>
      </c>
      <c r="BF31" s="32">
        <v>163.66974977199999</v>
      </c>
      <c r="BG31" s="32">
        <v>2.9678759249799999E-2</v>
      </c>
      <c r="BH31" s="32">
        <v>61.4717142748</v>
      </c>
      <c r="BI31" s="32">
        <v>0.65638375271899996</v>
      </c>
      <c r="BJ31" s="32">
        <v>12.4147284245</v>
      </c>
      <c r="BK31" s="32">
        <v>157.08690446200001</v>
      </c>
      <c r="BL31" s="32">
        <v>9.45024029046</v>
      </c>
      <c r="BM31" s="32">
        <v>61.843239095400001</v>
      </c>
      <c r="BN31" s="32">
        <v>0.44956655766999998</v>
      </c>
      <c r="BO31" s="32">
        <v>3525.2286555000001</v>
      </c>
      <c r="BP31" s="32">
        <v>42.578571853200003</v>
      </c>
      <c r="BQ31" s="32">
        <v>0.12711885916599999</v>
      </c>
      <c r="BR31" s="32">
        <v>7.2321674010399999</v>
      </c>
      <c r="BS31" s="32">
        <v>0</v>
      </c>
      <c r="BT31" s="32">
        <v>20.771858803899999</v>
      </c>
      <c r="BU31" s="32">
        <v>5.7692067766099999</v>
      </c>
      <c r="BV31" s="62">
        <v>9.4503307000000003</v>
      </c>
      <c r="BW31" s="62">
        <v>61.843777000000003</v>
      </c>
      <c r="BX31" s="62">
        <v>0.44956942999999999</v>
      </c>
      <c r="BY31" s="62">
        <v>3511.6060000000002</v>
      </c>
      <c r="BZ31" s="62">
        <v>42.459964999999997</v>
      </c>
      <c r="CA31" s="62">
        <v>0.12712112</v>
      </c>
      <c r="CB31" s="62">
        <v>6.9003481999999998</v>
      </c>
      <c r="CC31" s="62">
        <v>0</v>
      </c>
      <c r="CD31" s="62">
        <v>12.422032</v>
      </c>
      <c r="CE31" s="62">
        <v>5.6422067</v>
      </c>
      <c r="CF31" s="32"/>
      <c r="CG31" s="32"/>
    </row>
    <row r="32" spans="1:85" x14ac:dyDescent="0.25">
      <c r="A32" s="34" t="s">
        <v>31</v>
      </c>
      <c r="B32" s="32">
        <v>17109.789000000001</v>
      </c>
      <c r="C32" s="32">
        <v>227.01342</v>
      </c>
      <c r="D32" s="32">
        <v>22856.305</v>
      </c>
      <c r="E32" s="32">
        <v>512.65999999999894</v>
      </c>
      <c r="F32" s="32">
        <v>504.911799999999</v>
      </c>
      <c r="G32" s="32">
        <v>6000.933</v>
      </c>
      <c r="H32" s="32">
        <v>284.50599999999997</v>
      </c>
      <c r="I32" s="32">
        <v>9.1298489099999909</v>
      </c>
      <c r="J32" s="32">
        <v>5.2478272800000001</v>
      </c>
      <c r="K32" s="32">
        <v>0</v>
      </c>
      <c r="L32" s="32">
        <v>15.5682109999999</v>
      </c>
      <c r="M32" s="32">
        <v>28.224</v>
      </c>
      <c r="N32" s="32"/>
      <c r="O32" s="32"/>
      <c r="P32" s="34" t="s">
        <v>31</v>
      </c>
      <c r="Q32" s="32">
        <v>1.26091972288</v>
      </c>
      <c r="R32" s="32">
        <v>6.5031007232299997E-3</v>
      </c>
      <c r="S32" s="32">
        <v>0</v>
      </c>
      <c r="T32" s="32">
        <v>1.80317890507E-3</v>
      </c>
      <c r="U32" s="32">
        <v>15.2269533439</v>
      </c>
      <c r="V32" s="32">
        <v>3.3427536165099997E-2</v>
      </c>
      <c r="W32" s="32">
        <v>150.12651155</v>
      </c>
      <c r="X32" s="32">
        <v>0</v>
      </c>
      <c r="Y32" s="32">
        <v>17109.7772926</v>
      </c>
      <c r="Z32" s="32">
        <v>0.12535127274999999</v>
      </c>
      <c r="AA32" s="32">
        <v>44.032970597000002</v>
      </c>
      <c r="AB32" s="32">
        <v>0</v>
      </c>
      <c r="AC32" s="32">
        <v>33.472665667199998</v>
      </c>
      <c r="AD32" s="32">
        <v>0</v>
      </c>
      <c r="AE32" s="32">
        <v>28.223966688800001</v>
      </c>
      <c r="AF32" s="32">
        <v>0</v>
      </c>
      <c r="AG32" s="32">
        <v>5.10205662946E-2</v>
      </c>
      <c r="AH32" s="32">
        <v>0</v>
      </c>
      <c r="AI32" s="32">
        <v>0</v>
      </c>
      <c r="AJ32" s="32">
        <v>7.2977231393399997E-2</v>
      </c>
      <c r="AK32" s="32">
        <v>227.01340665399999</v>
      </c>
      <c r="AL32" s="32">
        <v>0</v>
      </c>
      <c r="AM32" s="32">
        <v>20618.376512399998</v>
      </c>
      <c r="AN32" s="32">
        <v>2290.9307768499998</v>
      </c>
      <c r="AO32" s="32">
        <v>22909.307289199998</v>
      </c>
      <c r="AP32" s="32">
        <v>0</v>
      </c>
      <c r="AQ32" s="32">
        <v>9.8152254534600001</v>
      </c>
      <c r="AR32" s="32">
        <v>17.253291335299998</v>
      </c>
      <c r="AS32" s="32">
        <v>159.803308536</v>
      </c>
      <c r="AT32" s="32">
        <v>9.9704936699799998</v>
      </c>
      <c r="AU32" s="32">
        <v>0.181780948759</v>
      </c>
      <c r="AV32" s="32">
        <v>95.279327032500007</v>
      </c>
      <c r="AW32" s="32">
        <v>8.43879473316</v>
      </c>
      <c r="AX32" s="32">
        <v>0</v>
      </c>
      <c r="AY32" s="32">
        <v>1.34225951708</v>
      </c>
      <c r="AZ32" s="32">
        <v>512.66518729400002</v>
      </c>
      <c r="BA32" s="32">
        <v>504.91699620000003</v>
      </c>
      <c r="BB32" s="32">
        <v>7.74819109333</v>
      </c>
      <c r="BC32" s="32">
        <v>294.51633759700002</v>
      </c>
      <c r="BD32" s="32">
        <v>0</v>
      </c>
      <c r="BE32" s="32">
        <v>8.1931439563000003E-2</v>
      </c>
      <c r="BF32" s="32">
        <v>203.954931706</v>
      </c>
      <c r="BG32" s="32">
        <v>0</v>
      </c>
      <c r="BH32" s="32">
        <v>25.0023851059</v>
      </c>
      <c r="BI32" s="32">
        <v>1.0045632257999999</v>
      </c>
      <c r="BJ32" s="32">
        <v>4.6990213711599997</v>
      </c>
      <c r="BK32" s="32">
        <v>62.462609176599997</v>
      </c>
      <c r="BL32" s="32">
        <v>26.038884792000001</v>
      </c>
      <c r="BM32" s="32">
        <v>47.959701022700003</v>
      </c>
      <c r="BN32" s="32">
        <v>1.2470347393300001</v>
      </c>
      <c r="BO32" s="32">
        <v>5997.9059591699997</v>
      </c>
      <c r="BP32" s="32">
        <v>115.64850060400001</v>
      </c>
      <c r="BQ32" s="32">
        <v>0</v>
      </c>
      <c r="BR32" s="32">
        <v>36.3748803581</v>
      </c>
      <c r="BS32" s="32">
        <v>0</v>
      </c>
      <c r="BT32" s="32">
        <v>78.028044671900005</v>
      </c>
      <c r="BU32" s="32">
        <v>34.4769288293</v>
      </c>
      <c r="BV32" s="62">
        <v>26.038900000000002</v>
      </c>
      <c r="BW32" s="62">
        <v>47.959716999999998</v>
      </c>
      <c r="BX32" s="62">
        <v>1.2470349999999999</v>
      </c>
      <c r="BY32" s="62">
        <v>6000.9331000000002</v>
      </c>
      <c r="BZ32" s="62">
        <v>115.64735</v>
      </c>
      <c r="CA32" s="62">
        <v>0</v>
      </c>
      <c r="CB32" s="62">
        <v>34.398620999999999</v>
      </c>
      <c r="CC32" s="62">
        <v>0</v>
      </c>
      <c r="CD32" s="62">
        <v>40.311912999999997</v>
      </c>
      <c r="CE32" s="62">
        <v>33.580298999999997</v>
      </c>
      <c r="CF32" s="32"/>
      <c r="CG32" s="32"/>
    </row>
    <row r="33" spans="1:85" x14ac:dyDescent="0.25">
      <c r="A33" s="34" t="s">
        <v>32</v>
      </c>
      <c r="B33" s="32">
        <v>9361.2804170165</v>
      </c>
      <c r="C33" s="32">
        <v>918.75245942000004</v>
      </c>
      <c r="D33" s="32">
        <v>22100.233039249899</v>
      </c>
      <c r="E33" s="32">
        <v>1802.400815597</v>
      </c>
      <c r="F33" s="32">
        <v>1110.96702734933</v>
      </c>
      <c r="G33" s="32">
        <v>43424.632851213901</v>
      </c>
      <c r="H33" s="32">
        <v>670.91672367329897</v>
      </c>
      <c r="I33" s="32">
        <v>4.5617497713593202</v>
      </c>
      <c r="J33" s="32">
        <v>3.7060105711850002</v>
      </c>
      <c r="K33" s="32">
        <v>2.8538281000000001E-3</v>
      </c>
      <c r="L33" s="32">
        <v>56.647707533430001</v>
      </c>
      <c r="M33" s="32">
        <v>306.94833649999998</v>
      </c>
      <c r="N33" s="32"/>
      <c r="O33" s="32"/>
      <c r="P33" s="34" t="s">
        <v>32</v>
      </c>
      <c r="Q33" s="32">
        <v>1.1674175442200001</v>
      </c>
      <c r="R33" s="32">
        <v>5.6373111310700002E-3</v>
      </c>
      <c r="S33" s="32">
        <v>0</v>
      </c>
      <c r="T33" s="32">
        <v>8.4156731195000004E-3</v>
      </c>
      <c r="U33" s="32">
        <v>38.913155394500002</v>
      </c>
      <c r="V33" s="32">
        <v>4.2759366343699999E-2</v>
      </c>
      <c r="W33" s="32">
        <v>724.62105592</v>
      </c>
      <c r="X33" s="32">
        <v>2.8539945264100001E-3</v>
      </c>
      <c r="Y33" s="32">
        <v>9361.4140642900002</v>
      </c>
      <c r="Z33" s="32">
        <v>2.0843865235000001</v>
      </c>
      <c r="AA33" s="32">
        <v>37.337297277899999</v>
      </c>
      <c r="AB33" s="32">
        <v>4.3762927038300002E-2</v>
      </c>
      <c r="AC33" s="32">
        <v>205.43998805199999</v>
      </c>
      <c r="AD33" s="32">
        <v>0</v>
      </c>
      <c r="AE33" s="32">
        <v>306.948463296</v>
      </c>
      <c r="AF33" s="32">
        <v>0</v>
      </c>
      <c r="AG33" s="32">
        <v>0.13212437757199999</v>
      </c>
      <c r="AH33" s="32">
        <v>5.74715808252E-4</v>
      </c>
      <c r="AI33" s="32">
        <v>7.62640230942E-3</v>
      </c>
      <c r="AJ33" s="32">
        <v>0.21551668709399999</v>
      </c>
      <c r="AK33" s="32">
        <v>918.75546076399996</v>
      </c>
      <c r="AL33" s="32">
        <v>0</v>
      </c>
      <c r="AM33" s="32">
        <v>19103.420191199999</v>
      </c>
      <c r="AN33" s="32">
        <v>2122.6023453299999</v>
      </c>
      <c r="AO33" s="32">
        <v>21226.022536500001</v>
      </c>
      <c r="AP33" s="32">
        <v>5.6006265487700002E-4</v>
      </c>
      <c r="AQ33" s="32">
        <v>10.4288103167</v>
      </c>
      <c r="AR33" s="32">
        <v>6.6582162905000004</v>
      </c>
      <c r="AS33" s="32">
        <v>374.55508521600001</v>
      </c>
      <c r="AT33" s="32">
        <v>3.9150601801499998</v>
      </c>
      <c r="AU33" s="32">
        <v>0.56280240692299999</v>
      </c>
      <c r="AV33" s="32">
        <v>332.631373946</v>
      </c>
      <c r="AW33" s="32">
        <v>3.3056584689099999</v>
      </c>
      <c r="AX33" s="32">
        <v>0.20604080742299999</v>
      </c>
      <c r="AY33" s="32">
        <v>0.59575050838300003</v>
      </c>
      <c r="AZ33" s="32">
        <v>1802.44222797</v>
      </c>
      <c r="BA33" s="32">
        <v>1110.9993911199999</v>
      </c>
      <c r="BB33" s="32">
        <v>691.44283684300001</v>
      </c>
      <c r="BC33" s="32">
        <v>398.117333675</v>
      </c>
      <c r="BD33" s="32">
        <v>1.23698442986E-3</v>
      </c>
      <c r="BE33" s="32">
        <v>3.7347214362499999E-2</v>
      </c>
      <c r="BF33" s="32">
        <v>287.40660843799998</v>
      </c>
      <c r="BG33" s="32">
        <v>1.30977627496E-3</v>
      </c>
      <c r="BH33" s="32">
        <v>84.289711828999998</v>
      </c>
      <c r="BI33" s="32">
        <v>0.38767109531499999</v>
      </c>
      <c r="BJ33" s="32">
        <v>17.389851244999999</v>
      </c>
      <c r="BK33" s="32">
        <v>211.54903588799999</v>
      </c>
      <c r="BL33" s="32">
        <v>10.1691344596</v>
      </c>
      <c r="BM33" s="32">
        <v>151.31179636799999</v>
      </c>
      <c r="BN33" s="32">
        <v>0.58080939164599998</v>
      </c>
      <c r="BO33" s="32">
        <v>39948.714739199997</v>
      </c>
      <c r="BP33" s="32">
        <v>830.52047762999996</v>
      </c>
      <c r="BQ33" s="32">
        <v>3.1685504386000001E-3</v>
      </c>
      <c r="BR33" s="32">
        <v>46.342762357200002</v>
      </c>
      <c r="BS33" s="32">
        <v>0</v>
      </c>
      <c r="BT33" s="32">
        <v>133.96370906600001</v>
      </c>
      <c r="BU33" s="32">
        <v>33.115486501900001</v>
      </c>
      <c r="BV33" s="62">
        <v>10.169134</v>
      </c>
      <c r="BW33" s="62">
        <v>151.30835999999999</v>
      </c>
      <c r="BX33" s="62">
        <v>0.5808084</v>
      </c>
      <c r="BY33" s="62">
        <v>43424.633000000002</v>
      </c>
      <c r="BZ33" s="62">
        <v>955.79503999999997</v>
      </c>
      <c r="CA33" s="62">
        <v>3.6662693999999999E-3</v>
      </c>
      <c r="CB33" s="62">
        <v>43.794083000000001</v>
      </c>
      <c r="CC33" s="62">
        <v>0</v>
      </c>
      <c r="CD33" s="62">
        <v>69.737930000000006</v>
      </c>
      <c r="CE33" s="62">
        <v>32.255141999999999</v>
      </c>
      <c r="CF33" s="32"/>
      <c r="CG33" s="32"/>
    </row>
    <row r="34" spans="1:85" x14ac:dyDescent="0.25">
      <c r="A34" s="34" t="s">
        <v>33</v>
      </c>
      <c r="B34" s="32">
        <v>32149.4899999999</v>
      </c>
      <c r="C34" s="32">
        <v>194.65899979999901</v>
      </c>
      <c r="D34" s="32">
        <v>46057.389999999898</v>
      </c>
      <c r="E34" s="32">
        <v>9036.4392999999909</v>
      </c>
      <c r="F34" s="32">
        <v>7086.0728999999901</v>
      </c>
      <c r="G34" s="32">
        <v>77387.34</v>
      </c>
      <c r="H34" s="32">
        <v>826.85999999999899</v>
      </c>
      <c r="I34" s="32">
        <v>6.9758704250000001</v>
      </c>
      <c r="J34" s="32">
        <v>9.8589588349999993</v>
      </c>
      <c r="K34" s="32">
        <v>5.6447430000000001</v>
      </c>
      <c r="L34" s="32">
        <v>40.501128385100003</v>
      </c>
      <c r="M34" s="32">
        <v>2608.293365</v>
      </c>
      <c r="N34" s="32"/>
      <c r="O34" s="32"/>
      <c r="P34" s="34" t="s">
        <v>33</v>
      </c>
      <c r="Q34" s="32">
        <v>10.52006911</v>
      </c>
      <c r="R34" s="32">
        <v>0</v>
      </c>
      <c r="S34" s="32">
        <v>0</v>
      </c>
      <c r="T34" s="32">
        <v>7.5024191387999999E-3</v>
      </c>
      <c r="U34" s="32">
        <v>44.605980432899997</v>
      </c>
      <c r="V34" s="32">
        <v>6.6506538396299997E-2</v>
      </c>
      <c r="W34" s="32">
        <v>158.30945003799999</v>
      </c>
      <c r="X34" s="32">
        <v>5.64473712759</v>
      </c>
      <c r="Y34" s="32">
        <v>32149.5319566</v>
      </c>
      <c r="Z34" s="32">
        <v>10.062553513599999</v>
      </c>
      <c r="AA34" s="32">
        <v>161.26065100299999</v>
      </c>
      <c r="AB34" s="32">
        <v>7.8044106318099997</v>
      </c>
      <c r="AC34" s="32">
        <v>52.8711524267</v>
      </c>
      <c r="AD34" s="32">
        <v>0</v>
      </c>
      <c r="AE34" s="32">
        <v>2608.2921450600002</v>
      </c>
      <c r="AF34" s="32">
        <v>0</v>
      </c>
      <c r="AG34" s="32">
        <v>4.2366402953999998E-4</v>
      </c>
      <c r="AH34" s="32">
        <v>0</v>
      </c>
      <c r="AI34" s="32">
        <v>0</v>
      </c>
      <c r="AJ34" s="32">
        <v>0.82339739163500003</v>
      </c>
      <c r="AK34" s="32">
        <v>194.67044082300001</v>
      </c>
      <c r="AL34" s="32">
        <v>0</v>
      </c>
      <c r="AM34" s="32">
        <v>41250.333761800001</v>
      </c>
      <c r="AN34" s="32">
        <v>4583.3705435499996</v>
      </c>
      <c r="AO34" s="32">
        <v>45833.704305400002</v>
      </c>
      <c r="AP34" s="32">
        <v>0</v>
      </c>
      <c r="AQ34" s="32">
        <v>37.645686615300001</v>
      </c>
      <c r="AR34" s="32">
        <v>409.27407841299998</v>
      </c>
      <c r="AS34" s="32">
        <v>418.02545715399998</v>
      </c>
      <c r="AT34" s="32">
        <v>236.56658253800001</v>
      </c>
      <c r="AU34" s="32">
        <v>4.3813729484500001</v>
      </c>
      <c r="AV34" s="32">
        <v>376.63477531400002</v>
      </c>
      <c r="AW34" s="32">
        <v>200.195349096</v>
      </c>
      <c r="AX34" s="32">
        <v>0</v>
      </c>
      <c r="AY34" s="32">
        <v>32.487475117599999</v>
      </c>
      <c r="AZ34" s="32">
        <v>9036.5763807799995</v>
      </c>
      <c r="BA34" s="32">
        <v>7086.2104819599999</v>
      </c>
      <c r="BB34" s="32">
        <v>1950.36589882</v>
      </c>
      <c r="BC34" s="32">
        <v>5709.0371983499999</v>
      </c>
      <c r="BD34" s="32">
        <v>1.02263226206E-2</v>
      </c>
      <c r="BE34" s="32">
        <v>1.9436499948399999</v>
      </c>
      <c r="BF34" s="32">
        <v>4041.91908349</v>
      </c>
      <c r="BG34" s="32">
        <v>1.26079489802E-2</v>
      </c>
      <c r="BH34" s="32">
        <v>110.056755368</v>
      </c>
      <c r="BI34" s="32">
        <v>23.847587088699999</v>
      </c>
      <c r="BJ34" s="32">
        <v>8.3148536877599994</v>
      </c>
      <c r="BK34" s="32">
        <v>274.22627031899998</v>
      </c>
      <c r="BL34" s="32">
        <v>618.76086297899997</v>
      </c>
      <c r="BM34" s="32">
        <v>717.99738429199999</v>
      </c>
      <c r="BN34" s="32">
        <v>29.581760989300001</v>
      </c>
      <c r="BO34" s="32">
        <v>77373.176794400002</v>
      </c>
      <c r="BP34" s="32">
        <v>1701.00878627</v>
      </c>
      <c r="BQ34" s="32">
        <v>1.26751482347E-2</v>
      </c>
      <c r="BR34" s="32">
        <v>126.365872161</v>
      </c>
      <c r="BS34" s="32">
        <v>0</v>
      </c>
      <c r="BT34" s="32">
        <v>253.433183652</v>
      </c>
      <c r="BU34" s="32">
        <v>131.184101037</v>
      </c>
      <c r="BV34" s="62">
        <v>618.76129000000003</v>
      </c>
      <c r="BW34" s="62">
        <v>717.99652000000003</v>
      </c>
      <c r="BX34" s="62">
        <v>29.581779000000001</v>
      </c>
      <c r="BY34" s="62">
        <v>77387.320000000007</v>
      </c>
      <c r="BZ34" s="62">
        <v>1744.0740000000001</v>
      </c>
      <c r="CA34" s="62">
        <v>1.5557553999999999E-2</v>
      </c>
      <c r="CB34" s="62">
        <v>119.53719</v>
      </c>
      <c r="CC34" s="62">
        <v>0</v>
      </c>
      <c r="CD34" s="62">
        <v>130.16524000000001</v>
      </c>
      <c r="CE34" s="62">
        <v>127.77673</v>
      </c>
      <c r="CF34" s="32"/>
      <c r="CG34" s="32"/>
    </row>
    <row r="35" spans="1:85" x14ac:dyDescent="0.25">
      <c r="A35" s="34" t="s">
        <v>34</v>
      </c>
      <c r="B35" s="32">
        <v>6700.6</v>
      </c>
      <c r="C35" s="32">
        <v>182.051389999999</v>
      </c>
      <c r="D35" s="32">
        <v>51014.099999999897</v>
      </c>
      <c r="E35" s="32">
        <v>3390.3</v>
      </c>
      <c r="F35" s="32">
        <v>2483.2999999999902</v>
      </c>
      <c r="G35" s="32">
        <v>92612.6</v>
      </c>
      <c r="H35" s="32">
        <v>702.8</v>
      </c>
      <c r="I35" s="32">
        <v>6.5077755000000002</v>
      </c>
      <c r="J35" s="32">
        <v>14.91916</v>
      </c>
      <c r="K35" s="32"/>
      <c r="L35" s="32">
        <v>2.74846589999999</v>
      </c>
      <c r="M35" s="32">
        <v>69.9264569999999</v>
      </c>
      <c r="N35" s="32"/>
      <c r="O35" s="32"/>
      <c r="P35" s="34" t="s">
        <v>34</v>
      </c>
      <c r="Q35" s="32">
        <v>3.3131448410500002</v>
      </c>
      <c r="R35" s="32">
        <v>0</v>
      </c>
      <c r="S35" s="32">
        <v>0</v>
      </c>
      <c r="T35" s="32">
        <v>0</v>
      </c>
      <c r="U35" s="32">
        <v>32.322436852800003</v>
      </c>
      <c r="V35" s="32">
        <v>0</v>
      </c>
      <c r="W35" s="32">
        <v>0</v>
      </c>
      <c r="X35" s="32">
        <v>0</v>
      </c>
      <c r="Y35" s="32">
        <v>6700.6262352200001</v>
      </c>
      <c r="Z35" s="32">
        <v>0</v>
      </c>
      <c r="AA35" s="32">
        <v>152.44876886399999</v>
      </c>
      <c r="AB35" s="32">
        <v>0</v>
      </c>
      <c r="AC35" s="32">
        <v>0</v>
      </c>
      <c r="AD35" s="32">
        <v>0</v>
      </c>
      <c r="AE35" s="32">
        <v>69.926523939000006</v>
      </c>
      <c r="AF35" s="32">
        <v>0</v>
      </c>
      <c r="AG35" s="32">
        <v>0</v>
      </c>
      <c r="AH35" s="32">
        <v>0</v>
      </c>
      <c r="AI35" s="32">
        <v>0</v>
      </c>
      <c r="AJ35" s="32">
        <v>0.148573876538</v>
      </c>
      <c r="AK35" s="32">
        <v>182.05137991199999</v>
      </c>
      <c r="AL35" s="32">
        <v>0</v>
      </c>
      <c r="AM35" s="32">
        <v>45994.830887600001</v>
      </c>
      <c r="AN35" s="32">
        <v>5110.53708869</v>
      </c>
      <c r="AO35" s="32">
        <v>51105.367976299996</v>
      </c>
      <c r="AP35" s="32">
        <v>0</v>
      </c>
      <c r="AQ35" s="32">
        <v>35.049583112199997</v>
      </c>
      <c r="AR35" s="32">
        <v>94.117102266900005</v>
      </c>
      <c r="AS35" s="32">
        <v>385.855492787</v>
      </c>
      <c r="AT35" s="32">
        <v>360.575231954</v>
      </c>
      <c r="AU35" s="32">
        <v>2.24445693436</v>
      </c>
      <c r="AV35" s="32">
        <v>35.5111979916</v>
      </c>
      <c r="AW35" s="32">
        <v>68.787424615700004</v>
      </c>
      <c r="AX35" s="32">
        <v>0</v>
      </c>
      <c r="AY35" s="32">
        <v>10.5945064204</v>
      </c>
      <c r="AZ35" s="32">
        <v>3390.3008619699999</v>
      </c>
      <c r="BA35" s="32">
        <v>2483.3012373000001</v>
      </c>
      <c r="BB35" s="32">
        <v>906.99962466299996</v>
      </c>
      <c r="BC35" s="32">
        <v>1544.6470936999999</v>
      </c>
      <c r="BD35" s="32">
        <v>24.584676609500001</v>
      </c>
      <c r="BE35" s="32">
        <v>0.66093044615999996</v>
      </c>
      <c r="BF35" s="32">
        <v>510.069951774</v>
      </c>
      <c r="BG35" s="32">
        <v>4.8404515220200004</v>
      </c>
      <c r="BH35" s="32">
        <v>282.35128093999998</v>
      </c>
      <c r="BI35" s="32">
        <v>10.115229902399999</v>
      </c>
      <c r="BJ35" s="32">
        <v>9.6513476446399995</v>
      </c>
      <c r="BK35" s="32">
        <v>705.75408081</v>
      </c>
      <c r="BL35" s="32">
        <v>158.68290944</v>
      </c>
      <c r="BM35" s="32">
        <v>187.73751715500001</v>
      </c>
      <c r="BN35" s="32">
        <v>17.023028786899999</v>
      </c>
      <c r="BO35" s="32">
        <v>92614.224088799994</v>
      </c>
      <c r="BP35" s="32">
        <v>2648.76695023</v>
      </c>
      <c r="BQ35" s="32">
        <v>0</v>
      </c>
      <c r="BR35" s="32">
        <v>120.67912709399999</v>
      </c>
      <c r="BS35" s="32">
        <v>0</v>
      </c>
      <c r="BT35" s="32">
        <v>224.09052167300001</v>
      </c>
      <c r="BU35" s="32">
        <v>126.07010401799999</v>
      </c>
      <c r="BV35" s="62">
        <v>158.68286000000001</v>
      </c>
      <c r="BW35" s="62">
        <v>187.73746</v>
      </c>
      <c r="BX35" s="62">
        <v>17.023019999999999</v>
      </c>
      <c r="BY35" s="62">
        <v>92612.601999999999</v>
      </c>
      <c r="BZ35" s="62">
        <v>2648.7204999999999</v>
      </c>
      <c r="CA35" s="62">
        <v>0</v>
      </c>
      <c r="CB35" s="62">
        <v>114.15475000000001</v>
      </c>
      <c r="CC35" s="62">
        <v>0</v>
      </c>
      <c r="CD35" s="62">
        <v>115.18087</v>
      </c>
      <c r="CE35" s="62">
        <v>122.79121000000001</v>
      </c>
      <c r="CF35" s="32"/>
      <c r="CG35" s="32"/>
    </row>
    <row r="36" spans="1:85" x14ac:dyDescent="0.25">
      <c r="A36" s="34" t="s">
        <v>35</v>
      </c>
      <c r="B36" s="32">
        <v>19603.131617999901</v>
      </c>
      <c r="C36" s="32">
        <v>310.94295579999999</v>
      </c>
      <c r="D36" s="32">
        <v>103337.37889999901</v>
      </c>
      <c r="E36" s="32">
        <v>36975.963479550002</v>
      </c>
      <c r="F36" s="32">
        <v>33597.11464521</v>
      </c>
      <c r="G36" s="32">
        <v>590742.22823719995</v>
      </c>
      <c r="H36" s="32">
        <v>1455.5087529999901</v>
      </c>
      <c r="I36" s="32">
        <v>14.7861962951</v>
      </c>
      <c r="J36" s="32">
        <v>12.7031473305</v>
      </c>
      <c r="K36" s="32"/>
      <c r="L36" s="32">
        <v>24.699867325</v>
      </c>
      <c r="M36" s="32">
        <v>9154.1051475500008</v>
      </c>
      <c r="N36" s="32"/>
      <c r="O36" s="32"/>
      <c r="P36" s="34" t="s">
        <v>35</v>
      </c>
      <c r="Q36" s="32">
        <v>6.8960623587900001</v>
      </c>
      <c r="R36" s="32">
        <v>1.7066284184600001E-5</v>
      </c>
      <c r="S36" s="32">
        <v>0</v>
      </c>
      <c r="T36" s="32">
        <v>4.7320670912799996E-6</v>
      </c>
      <c r="U36" s="32">
        <v>66.811783005699994</v>
      </c>
      <c r="V36" s="32">
        <v>9.8919953818600009E-3</v>
      </c>
      <c r="W36" s="32">
        <v>124.457940736</v>
      </c>
      <c r="X36" s="32">
        <v>0</v>
      </c>
      <c r="Y36" s="32">
        <v>19603.2132857</v>
      </c>
      <c r="Z36" s="32">
        <v>11.758836808</v>
      </c>
      <c r="AA36" s="32">
        <v>309.67223193500001</v>
      </c>
      <c r="AB36" s="32">
        <v>0</v>
      </c>
      <c r="AC36" s="32">
        <v>24.132740249699999</v>
      </c>
      <c r="AD36" s="32">
        <v>0</v>
      </c>
      <c r="AE36" s="32">
        <v>9154.1395040200005</v>
      </c>
      <c r="AF36" s="32">
        <v>0</v>
      </c>
      <c r="AG36" s="32">
        <v>1.33896431859E-4</v>
      </c>
      <c r="AH36" s="32">
        <v>0</v>
      </c>
      <c r="AI36" s="32">
        <v>0</v>
      </c>
      <c r="AJ36" s="32">
        <v>0.19450997960499999</v>
      </c>
      <c r="AK36" s="32">
        <v>310.94295329599998</v>
      </c>
      <c r="AL36" s="32">
        <v>0</v>
      </c>
      <c r="AM36" s="32">
        <v>92741.454349799998</v>
      </c>
      <c r="AN36" s="32">
        <v>10304.606545099999</v>
      </c>
      <c r="AO36" s="32">
        <v>103046.060895</v>
      </c>
      <c r="AP36" s="32">
        <v>0</v>
      </c>
      <c r="AQ36" s="32">
        <v>70.972408504300006</v>
      </c>
      <c r="AR36" s="32">
        <v>1970.7382333999999</v>
      </c>
      <c r="AS36" s="32">
        <v>780.58499763999998</v>
      </c>
      <c r="AT36" s="32">
        <v>1138.8715382800001</v>
      </c>
      <c r="AU36" s="32">
        <v>20.763760675499999</v>
      </c>
      <c r="AV36" s="32">
        <v>1634.0953480400001</v>
      </c>
      <c r="AW36" s="32">
        <v>963.92505703799998</v>
      </c>
      <c r="AX36" s="32">
        <v>0</v>
      </c>
      <c r="AY36" s="32">
        <v>153.32396452899999</v>
      </c>
      <c r="AZ36" s="32">
        <v>36976.825225100001</v>
      </c>
      <c r="BA36" s="32">
        <v>33597.974463999999</v>
      </c>
      <c r="BB36" s="32">
        <v>3378.8507610800002</v>
      </c>
      <c r="BC36" s="32">
        <v>27335.825457200001</v>
      </c>
      <c r="BD36" s="32">
        <v>0</v>
      </c>
      <c r="BE36" s="32">
        <v>9.3585293635400006</v>
      </c>
      <c r="BF36" s="32">
        <v>19370.073061800002</v>
      </c>
      <c r="BG36" s="32">
        <v>0</v>
      </c>
      <c r="BH36" s="32">
        <v>477.20595705900001</v>
      </c>
      <c r="BI36" s="32">
        <v>114.74515873199999</v>
      </c>
      <c r="BJ36" s="32">
        <v>30.844335711999999</v>
      </c>
      <c r="BK36" s="32">
        <v>1188.0758946200001</v>
      </c>
      <c r="BL36" s="32">
        <v>2974.3790180800002</v>
      </c>
      <c r="BM36" s="32">
        <v>3409.1334284599998</v>
      </c>
      <c r="BN36" s="32">
        <v>142.44112859099999</v>
      </c>
      <c r="BO36" s="32">
        <v>591414.96965800005</v>
      </c>
      <c r="BP36" s="32">
        <v>9371.0825629400006</v>
      </c>
      <c r="BQ36" s="32">
        <v>0</v>
      </c>
      <c r="BR36" s="32">
        <v>243.35287289999999</v>
      </c>
      <c r="BS36" s="32">
        <v>0</v>
      </c>
      <c r="BT36" s="32">
        <v>455.40942057400002</v>
      </c>
      <c r="BU36" s="32">
        <v>254.21583523000001</v>
      </c>
      <c r="BV36" s="62">
        <v>2974.3598999999999</v>
      </c>
      <c r="BW36" s="62">
        <v>3409.1079</v>
      </c>
      <c r="BX36" s="62">
        <v>142.44016999999999</v>
      </c>
      <c r="BY36" s="62">
        <v>590742.25</v>
      </c>
      <c r="BZ36" s="62">
        <v>9370.1532999999999</v>
      </c>
      <c r="CA36" s="62">
        <v>0</v>
      </c>
      <c r="CB36" s="62">
        <v>230.19583</v>
      </c>
      <c r="CC36" s="62">
        <v>0</v>
      </c>
      <c r="CD36" s="62">
        <v>234.04611</v>
      </c>
      <c r="CE36" s="62">
        <v>247.60371000000001</v>
      </c>
      <c r="CF36" s="32"/>
      <c r="CG36" s="32"/>
    </row>
    <row r="37" spans="1:85" x14ac:dyDescent="0.25">
      <c r="A37" s="34" t="s">
        <v>36</v>
      </c>
      <c r="B37" s="32">
        <v>12472.287</v>
      </c>
      <c r="C37" s="32">
        <v>800.29025000000001</v>
      </c>
      <c r="D37" s="32">
        <v>80733.183999999907</v>
      </c>
      <c r="E37" s="32">
        <v>5606.2329999999902</v>
      </c>
      <c r="F37" s="32">
        <v>3507.4501399999899</v>
      </c>
      <c r="G37" s="32">
        <v>95684.056999999899</v>
      </c>
      <c r="H37" s="32">
        <v>1026.922</v>
      </c>
      <c r="I37" s="32">
        <v>7.8548508049999901</v>
      </c>
      <c r="J37" s="32">
        <v>10.558</v>
      </c>
      <c r="K37" s="32"/>
      <c r="L37" s="32">
        <v>66.555999999999997</v>
      </c>
      <c r="M37" s="32">
        <v>443.28030000000001</v>
      </c>
      <c r="N37" s="32"/>
      <c r="O37" s="32"/>
      <c r="P37" s="34" t="s">
        <v>36</v>
      </c>
      <c r="Q37" s="32">
        <v>2.9019881018999998</v>
      </c>
      <c r="R37" s="32">
        <v>0</v>
      </c>
      <c r="S37" s="32">
        <v>0</v>
      </c>
      <c r="T37" s="32">
        <v>0</v>
      </c>
      <c r="U37" s="32">
        <v>53.366831411200003</v>
      </c>
      <c r="V37" s="32">
        <v>3.4513840719200002E-2</v>
      </c>
      <c r="W37" s="32">
        <v>683.91982382499998</v>
      </c>
      <c r="X37" s="32">
        <v>0</v>
      </c>
      <c r="Y37" s="32">
        <v>12472.9326889</v>
      </c>
      <c r="Z37" s="32">
        <v>2.65125240607E-2</v>
      </c>
      <c r="AA37" s="32">
        <v>131.26612631399999</v>
      </c>
      <c r="AB37" s="32">
        <v>0</v>
      </c>
      <c r="AC37" s="32">
        <v>191.06129623699999</v>
      </c>
      <c r="AD37" s="32">
        <v>0</v>
      </c>
      <c r="AE37" s="32">
        <v>443.29666842</v>
      </c>
      <c r="AF37" s="32">
        <v>0</v>
      </c>
      <c r="AG37" s="32">
        <v>0</v>
      </c>
      <c r="AH37" s="32">
        <v>0</v>
      </c>
      <c r="AI37" s="32">
        <v>0</v>
      </c>
      <c r="AJ37" s="32">
        <v>1.6310960081200001</v>
      </c>
      <c r="AK37" s="32">
        <v>800.29026405399998</v>
      </c>
      <c r="AL37" s="32">
        <v>0</v>
      </c>
      <c r="AM37" s="32">
        <v>73941.138222499998</v>
      </c>
      <c r="AN37" s="32">
        <v>8215.6826035199992</v>
      </c>
      <c r="AO37" s="32">
        <v>82156.820826099996</v>
      </c>
      <c r="AP37" s="32">
        <v>0</v>
      </c>
      <c r="AQ37" s="32">
        <v>30.201926767100002</v>
      </c>
      <c r="AR37" s="32">
        <v>159.62035155500001</v>
      </c>
      <c r="AS37" s="32">
        <v>546.51328381799999</v>
      </c>
      <c r="AT37" s="32">
        <v>92.242955697900001</v>
      </c>
      <c r="AU37" s="32">
        <v>1.6817881166399999</v>
      </c>
      <c r="AV37" s="32">
        <v>434.61972137800001</v>
      </c>
      <c r="AW37" s="32">
        <v>78.072359304399995</v>
      </c>
      <c r="AX37" s="32">
        <v>0</v>
      </c>
      <c r="AY37" s="32">
        <v>12.418071593000001</v>
      </c>
      <c r="AZ37" s="32">
        <v>5606.3713175000003</v>
      </c>
      <c r="BA37" s="32">
        <v>3507.5832207399999</v>
      </c>
      <c r="BB37" s="32">
        <v>2098.7880967599999</v>
      </c>
      <c r="BC37" s="32">
        <v>2419.8608519099998</v>
      </c>
      <c r="BD37" s="32">
        <v>0</v>
      </c>
      <c r="BE37" s="32">
        <v>0.75799635256300002</v>
      </c>
      <c r="BF37" s="32">
        <v>1697.0003572000001</v>
      </c>
      <c r="BG37" s="32">
        <v>0</v>
      </c>
      <c r="BH37" s="32">
        <v>116.334439407</v>
      </c>
      <c r="BI37" s="32">
        <v>9.2938054287699998</v>
      </c>
      <c r="BJ37" s="32">
        <v>19.032407178300002</v>
      </c>
      <c r="BK37" s="32">
        <v>290.43909742</v>
      </c>
      <c r="BL37" s="32">
        <v>240.901804075</v>
      </c>
      <c r="BM37" s="32">
        <v>343.63114285099999</v>
      </c>
      <c r="BN37" s="32">
        <v>11.5370525033</v>
      </c>
      <c r="BO37" s="32">
        <v>95697.777372700002</v>
      </c>
      <c r="BP37" s="32">
        <v>2097.1552065800001</v>
      </c>
      <c r="BQ37" s="32">
        <v>0</v>
      </c>
      <c r="BR37" s="32">
        <v>117.44450992599999</v>
      </c>
      <c r="BS37" s="32">
        <v>0</v>
      </c>
      <c r="BT37" s="32">
        <v>258.097223101</v>
      </c>
      <c r="BU37" s="32">
        <v>108.55091028</v>
      </c>
      <c r="BV37" s="62">
        <v>240.89760000000001</v>
      </c>
      <c r="BW37" s="62">
        <v>343.62329</v>
      </c>
      <c r="BX37" s="62">
        <v>11.536849999999999</v>
      </c>
      <c r="BY37" s="62">
        <v>95684.062000000005</v>
      </c>
      <c r="BZ37" s="62">
        <v>2097.0886</v>
      </c>
      <c r="CA37" s="62">
        <v>0</v>
      </c>
      <c r="CB37" s="62">
        <v>111.05524</v>
      </c>
      <c r="CC37" s="62">
        <v>0</v>
      </c>
      <c r="CD37" s="62">
        <v>133.39391000000001</v>
      </c>
      <c r="CE37" s="62">
        <v>105.72745</v>
      </c>
      <c r="CF37" s="32"/>
      <c r="CG37" s="32"/>
    </row>
    <row r="38" spans="1:85" x14ac:dyDescent="0.25">
      <c r="A38" s="34" t="s">
        <v>37</v>
      </c>
      <c r="B38" s="32">
        <v>1644.3299999999899</v>
      </c>
      <c r="C38" s="32">
        <v>123.5052</v>
      </c>
      <c r="D38" s="32">
        <v>4570.4399999999896</v>
      </c>
      <c r="E38" s="32">
        <v>762.60399999999902</v>
      </c>
      <c r="F38" s="32">
        <v>388.26024899999902</v>
      </c>
      <c r="G38" s="32">
        <v>13140.15</v>
      </c>
      <c r="H38" s="32">
        <v>103.581999999999</v>
      </c>
      <c r="I38" s="32">
        <v>1.7493216999999901</v>
      </c>
      <c r="J38" s="32">
        <v>2.4274852999999901</v>
      </c>
      <c r="K38" s="32">
        <v>0.53</v>
      </c>
      <c r="L38" s="32">
        <v>10.507379309999999</v>
      </c>
      <c r="M38" s="32">
        <v>64.965999999999894</v>
      </c>
      <c r="N38" s="32"/>
      <c r="O38" s="32"/>
      <c r="P38" s="34" t="s">
        <v>37</v>
      </c>
      <c r="Q38" s="32">
        <v>1.2413550708800001</v>
      </c>
      <c r="R38" s="32">
        <v>0</v>
      </c>
      <c r="S38" s="32">
        <v>0</v>
      </c>
      <c r="T38" s="32">
        <v>9.4717520342500001E-4</v>
      </c>
      <c r="U38" s="32">
        <v>3.8839880671300002</v>
      </c>
      <c r="V38" s="32">
        <v>1.10028563028E-2</v>
      </c>
      <c r="W38" s="32">
        <v>96.633653855899993</v>
      </c>
      <c r="X38" s="32">
        <v>0.52981718744399997</v>
      </c>
      <c r="Y38" s="32">
        <v>1644.2933899100001</v>
      </c>
      <c r="Z38" s="32">
        <v>1.1681118687500001</v>
      </c>
      <c r="AA38" s="32">
        <v>13.2434358158</v>
      </c>
      <c r="AB38" s="32">
        <v>0.98532613057499996</v>
      </c>
      <c r="AC38" s="32">
        <v>40.380336508100001</v>
      </c>
      <c r="AD38" s="32">
        <v>0</v>
      </c>
      <c r="AE38" s="32">
        <v>64.961555059899993</v>
      </c>
      <c r="AF38" s="32">
        <v>0</v>
      </c>
      <c r="AG38" s="32">
        <v>5.3489759545199999E-5</v>
      </c>
      <c r="AH38" s="32">
        <v>0</v>
      </c>
      <c r="AI38" s="32">
        <v>0</v>
      </c>
      <c r="AJ38" s="32">
        <v>5.6165160035400001E-2</v>
      </c>
      <c r="AK38" s="32">
        <v>123.505187545</v>
      </c>
      <c r="AL38" s="32">
        <v>0</v>
      </c>
      <c r="AM38" s="32">
        <v>4369.2539851000001</v>
      </c>
      <c r="AN38" s="32">
        <v>485.47271116100001</v>
      </c>
      <c r="AO38" s="32">
        <v>4854.7266962599997</v>
      </c>
      <c r="AP38" s="32">
        <v>0</v>
      </c>
      <c r="AQ38" s="32">
        <v>3.08348599785</v>
      </c>
      <c r="AR38" s="32">
        <v>16.948534747699998</v>
      </c>
      <c r="AS38" s="32">
        <v>33.141755116500001</v>
      </c>
      <c r="AT38" s="32">
        <v>9.8669980066900003</v>
      </c>
      <c r="AU38" s="32">
        <v>0.23967113945599999</v>
      </c>
      <c r="AV38" s="32">
        <v>48.182603983500002</v>
      </c>
      <c r="AW38" s="32">
        <v>8.2900037899400001</v>
      </c>
      <c r="AX38" s="32">
        <v>0</v>
      </c>
      <c r="AY38" s="32">
        <v>2.3308405666200001</v>
      </c>
      <c r="AZ38" s="32">
        <v>762.60414652500003</v>
      </c>
      <c r="BA38" s="32">
        <v>388.26098231200001</v>
      </c>
      <c r="BB38" s="32">
        <v>374.34316421300002</v>
      </c>
      <c r="BC38" s="32">
        <v>264.39170108899998</v>
      </c>
      <c r="BD38" s="32">
        <v>1.62300968821E-2</v>
      </c>
      <c r="BE38" s="32">
        <v>8.0484260274499994E-2</v>
      </c>
      <c r="BF38" s="32">
        <v>182.870981637</v>
      </c>
      <c r="BG38" s="32">
        <v>1.7185218594899999E-2</v>
      </c>
      <c r="BH38" s="32">
        <v>14.391431070599999</v>
      </c>
      <c r="BI38" s="32">
        <v>0.98681878186500005</v>
      </c>
      <c r="BJ38" s="32">
        <v>2.1076797679200001</v>
      </c>
      <c r="BK38" s="32">
        <v>35.937127375499998</v>
      </c>
      <c r="BL38" s="32">
        <v>27.127532975800001</v>
      </c>
      <c r="BM38" s="32">
        <v>37.641870096600002</v>
      </c>
      <c r="BN38" s="32">
        <v>1.2250068598899999</v>
      </c>
      <c r="BO38" s="32">
        <v>13135.9692424</v>
      </c>
      <c r="BP38" s="32">
        <v>321.04494032299999</v>
      </c>
      <c r="BQ38" s="32">
        <v>1.60026514534E-3</v>
      </c>
      <c r="BR38" s="32">
        <v>10.236943714600001</v>
      </c>
      <c r="BS38" s="32">
        <v>0</v>
      </c>
      <c r="BT38" s="32">
        <v>20.979378958400002</v>
      </c>
      <c r="BU38" s="32">
        <v>10.6936795216</v>
      </c>
      <c r="BV38" s="62">
        <v>27.128060999999999</v>
      </c>
      <c r="BW38" s="62">
        <v>37.642119999999998</v>
      </c>
      <c r="BX38" s="62">
        <v>1.2250068000000001</v>
      </c>
      <c r="BY38" s="62">
        <v>13140.15</v>
      </c>
      <c r="BZ38" s="62">
        <v>320.94997999999998</v>
      </c>
      <c r="CA38" s="62">
        <v>1.9648613000000001E-3</v>
      </c>
      <c r="CB38" s="62">
        <v>9.6841744999999992</v>
      </c>
      <c r="CC38" s="62">
        <v>0</v>
      </c>
      <c r="CD38" s="62">
        <v>10.766978</v>
      </c>
      <c r="CE38" s="62">
        <v>10.416118000000001</v>
      </c>
      <c r="CF38" s="32"/>
      <c r="CG38" s="32"/>
    </row>
    <row r="39" spans="1:85" x14ac:dyDescent="0.25">
      <c r="A39" s="34" t="s">
        <v>38</v>
      </c>
      <c r="B39" s="32">
        <v>21239.923699999999</v>
      </c>
      <c r="C39" s="32">
        <v>553.18541200000004</v>
      </c>
      <c r="D39" s="32">
        <v>147674.54249999899</v>
      </c>
      <c r="E39" s="32">
        <v>12465.5224243259</v>
      </c>
      <c r="F39" s="32">
        <v>7675.0681253720004</v>
      </c>
      <c r="G39" s="32">
        <v>336646.47999999899</v>
      </c>
      <c r="H39" s="32">
        <v>592.63764000000003</v>
      </c>
      <c r="I39" s="32">
        <v>17.07242800309</v>
      </c>
      <c r="J39" s="32">
        <v>30.1150250922</v>
      </c>
      <c r="K39" s="32">
        <v>6.2295999999999898</v>
      </c>
      <c r="L39" s="32">
        <v>55.3445231829999</v>
      </c>
      <c r="M39" s="32">
        <v>6369.6091699999897</v>
      </c>
      <c r="N39" s="32">
        <v>0.47999999999999898</v>
      </c>
      <c r="O39" s="32"/>
      <c r="P39" s="34" t="s">
        <v>131</v>
      </c>
      <c r="Q39" s="32">
        <v>10.5166192271</v>
      </c>
      <c r="R39" s="32">
        <v>3.3117325352599999E-3</v>
      </c>
      <c r="S39" s="32">
        <v>0</v>
      </c>
      <c r="T39" s="32">
        <v>5.8753623271000002E-3</v>
      </c>
      <c r="U39" s="32">
        <v>28.6702213881</v>
      </c>
      <c r="V39" s="32">
        <v>3.41260429561E-2</v>
      </c>
      <c r="W39" s="32">
        <v>371.55529810899998</v>
      </c>
      <c r="X39" s="32">
        <v>6.2296180773299996</v>
      </c>
      <c r="Y39" s="32">
        <v>21239.968482</v>
      </c>
      <c r="Z39" s="32">
        <v>8.1394865616000001</v>
      </c>
      <c r="AA39" s="32">
        <v>87.5724532001</v>
      </c>
      <c r="AB39" s="32">
        <v>5.1566824963000002</v>
      </c>
      <c r="AC39" s="32">
        <v>136.43052361400001</v>
      </c>
      <c r="AD39" s="32">
        <v>0</v>
      </c>
      <c r="AE39" s="32">
        <v>6369.6176704700001</v>
      </c>
      <c r="AF39" s="32">
        <v>0</v>
      </c>
      <c r="AG39" s="32">
        <v>2.6262204270700001E-2</v>
      </c>
      <c r="AH39" s="32">
        <v>0</v>
      </c>
      <c r="AI39" s="32">
        <v>0</v>
      </c>
      <c r="AJ39" s="32">
        <v>0.435359037118</v>
      </c>
      <c r="AK39" s="32">
        <v>553.188621689</v>
      </c>
      <c r="AL39" s="32">
        <v>0</v>
      </c>
      <c r="AM39" s="32">
        <v>132808.62686799999</v>
      </c>
      <c r="AN39" s="32">
        <v>14756.515001100001</v>
      </c>
      <c r="AO39" s="32">
        <v>147565.14186900001</v>
      </c>
      <c r="AP39" s="32">
        <v>0</v>
      </c>
      <c r="AQ39" s="32">
        <v>20.480171190299998</v>
      </c>
      <c r="AR39" s="32">
        <v>398.31746869400001</v>
      </c>
      <c r="AS39" s="32">
        <v>260.49923962999998</v>
      </c>
      <c r="AT39" s="32">
        <v>230.43268260100001</v>
      </c>
      <c r="AU39" s="32">
        <v>5.0292586515000002</v>
      </c>
      <c r="AV39" s="32">
        <v>648.22532073399998</v>
      </c>
      <c r="AW39" s="32">
        <v>194.85848834199999</v>
      </c>
      <c r="AX39" s="32">
        <v>0</v>
      </c>
      <c r="AY39" s="32">
        <v>33.218955546799997</v>
      </c>
      <c r="AZ39" s="32">
        <v>12465.640161699999</v>
      </c>
      <c r="BA39" s="32">
        <v>7675.18693231</v>
      </c>
      <c r="BB39" s="32">
        <v>4790.4532293599996</v>
      </c>
      <c r="BC39" s="32">
        <v>5770.98943495</v>
      </c>
      <c r="BD39" s="32">
        <v>3.17738213485E-2</v>
      </c>
      <c r="BE39" s="32">
        <v>1.89318644486</v>
      </c>
      <c r="BF39" s="32">
        <v>4065.2119249799998</v>
      </c>
      <c r="BG39" s="32">
        <v>4.5602067986900003</v>
      </c>
      <c r="BH39" s="32">
        <v>181.154004977</v>
      </c>
      <c r="BI39" s="32">
        <v>23.463984038700001</v>
      </c>
      <c r="BJ39" s="32">
        <v>23.375980291899999</v>
      </c>
      <c r="BK39" s="32">
        <v>452.22108155500001</v>
      </c>
      <c r="BL39" s="32">
        <v>604.01533662099996</v>
      </c>
      <c r="BM39" s="32">
        <v>780.37511477800001</v>
      </c>
      <c r="BN39" s="32">
        <v>28.802647384699998</v>
      </c>
      <c r="BO39" s="32">
        <v>336722.31406599999</v>
      </c>
      <c r="BP39" s="32">
        <v>6935.6185338499999</v>
      </c>
      <c r="BQ39" s="32">
        <v>8.3750758444899997E-3</v>
      </c>
      <c r="BR39" s="32">
        <v>69.075787737599995</v>
      </c>
      <c r="BS39" s="32">
        <v>0</v>
      </c>
      <c r="BT39" s="32">
        <v>146.80013080500001</v>
      </c>
      <c r="BU39" s="32">
        <v>69.796839500100006</v>
      </c>
      <c r="BV39" s="62">
        <v>604.01531999999997</v>
      </c>
      <c r="BW39" s="62">
        <v>780.37756000000002</v>
      </c>
      <c r="BX39" s="62">
        <v>28.802644999999998</v>
      </c>
      <c r="BY39" s="62">
        <v>336646.38</v>
      </c>
      <c r="BZ39" s="62">
        <v>6937.7812000000004</v>
      </c>
      <c r="CA39" s="62">
        <v>1.0278529999999999E-2</v>
      </c>
      <c r="CB39" s="62">
        <v>65.338356000000005</v>
      </c>
      <c r="CC39" s="62">
        <v>0</v>
      </c>
      <c r="CD39" s="62">
        <v>75.499435000000005</v>
      </c>
      <c r="CE39" s="62">
        <v>67.984534999999994</v>
      </c>
      <c r="CF39" s="32"/>
      <c r="CG39" s="32"/>
    </row>
    <row r="40" spans="1:85" x14ac:dyDescent="0.25">
      <c r="A40" s="34" t="s">
        <v>39</v>
      </c>
      <c r="B40" s="32">
        <v>267.16649999999902</v>
      </c>
      <c r="C40" s="32">
        <v>71.203999999999994</v>
      </c>
      <c r="D40" s="32">
        <v>468.94999999999902</v>
      </c>
      <c r="E40" s="32">
        <v>12.280999999999899</v>
      </c>
      <c r="F40" s="32">
        <v>12.280999999999899</v>
      </c>
      <c r="G40" s="32">
        <v>7.5744999999999996</v>
      </c>
      <c r="H40" s="32">
        <v>24.544</v>
      </c>
      <c r="I40" s="32">
        <v>0.63700000000000001</v>
      </c>
      <c r="J40" s="32">
        <v>0.191</v>
      </c>
      <c r="K40" s="32"/>
      <c r="L40" s="32">
        <v>11.303999999999901</v>
      </c>
      <c r="M40" s="32"/>
      <c r="N40" s="32"/>
      <c r="O40" s="32"/>
      <c r="P40" s="34" t="s">
        <v>39</v>
      </c>
      <c r="Q40" s="32">
        <v>0.10151018478399999</v>
      </c>
      <c r="R40" s="32">
        <v>0</v>
      </c>
      <c r="S40" s="32">
        <v>0</v>
      </c>
      <c r="T40" s="32">
        <v>0</v>
      </c>
      <c r="U40" s="32">
        <v>8.0608982200700008E-3</v>
      </c>
      <c r="V40" s="32">
        <v>6.50063356353E-3</v>
      </c>
      <c r="W40" s="32">
        <v>57.018493030599998</v>
      </c>
      <c r="X40" s="32">
        <v>0</v>
      </c>
      <c r="Y40" s="32">
        <v>267.20211246899999</v>
      </c>
      <c r="Z40" s="32">
        <v>4.3526633868899997E-3</v>
      </c>
      <c r="AA40" s="32">
        <v>3.6027404206599999E-4</v>
      </c>
      <c r="AB40" s="32">
        <v>0</v>
      </c>
      <c r="AC40" s="32">
        <v>24.369892357099999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2.1002091018300001E-2</v>
      </c>
      <c r="AK40" s="32">
        <v>71.221296350800003</v>
      </c>
      <c r="AL40" s="32">
        <v>0</v>
      </c>
      <c r="AM40" s="32">
        <v>336.348099671</v>
      </c>
      <c r="AN40" s="32">
        <v>37.371938226499999</v>
      </c>
      <c r="AO40" s="32">
        <v>373.720037897</v>
      </c>
      <c r="AP40" s="32">
        <v>0</v>
      </c>
      <c r="AQ40" s="32">
        <v>3.7724800176499999E-3</v>
      </c>
      <c r="AR40" s="32">
        <v>0</v>
      </c>
      <c r="AS40" s="32">
        <v>6.2187167622899997E-2</v>
      </c>
      <c r="AT40" s="32">
        <v>0</v>
      </c>
      <c r="AU40" s="32">
        <v>0</v>
      </c>
      <c r="AV40" s="32">
        <v>4.7163546575400002</v>
      </c>
      <c r="AW40" s="32">
        <v>0</v>
      </c>
      <c r="AX40" s="32">
        <v>0</v>
      </c>
      <c r="AY40" s="32">
        <v>0</v>
      </c>
      <c r="AZ40" s="32">
        <v>12.282173161999999</v>
      </c>
      <c r="BA40" s="32">
        <v>12.282173161999999</v>
      </c>
      <c r="BB40" s="32">
        <v>0</v>
      </c>
      <c r="BC40" s="32">
        <v>3.2179296394899999</v>
      </c>
      <c r="BD40" s="32">
        <v>0</v>
      </c>
      <c r="BE40" s="32">
        <v>0</v>
      </c>
      <c r="BF40" s="32">
        <v>2.00445268606</v>
      </c>
      <c r="BG40" s="32">
        <v>0</v>
      </c>
      <c r="BH40" s="32">
        <v>1.2134800288800001</v>
      </c>
      <c r="BI40" s="32">
        <v>0</v>
      </c>
      <c r="BJ40" s="32">
        <v>0.25792566014599999</v>
      </c>
      <c r="BK40" s="32">
        <v>3.0336968755</v>
      </c>
      <c r="BL40" s="32">
        <v>0</v>
      </c>
      <c r="BM40" s="32">
        <v>1.0562663293600001</v>
      </c>
      <c r="BN40" s="32">
        <v>0</v>
      </c>
      <c r="BO40" s="32">
        <v>5.6734110550799999</v>
      </c>
      <c r="BP40" s="32">
        <v>0</v>
      </c>
      <c r="BQ40" s="32">
        <v>0</v>
      </c>
      <c r="BR40" s="32">
        <v>3.7353707658300001E-3</v>
      </c>
      <c r="BS40" s="32">
        <v>0</v>
      </c>
      <c r="BT40" s="32">
        <v>2.10998329778E-2</v>
      </c>
      <c r="BU40" s="32">
        <v>0</v>
      </c>
      <c r="BV40" s="62">
        <v>0</v>
      </c>
      <c r="BW40" s="62">
        <v>1.0561661</v>
      </c>
      <c r="BX40" s="62">
        <v>0</v>
      </c>
      <c r="BY40" s="62">
        <v>7.5745006000000004</v>
      </c>
      <c r="BZ40" s="62">
        <v>0</v>
      </c>
      <c r="CA40" s="62">
        <v>0</v>
      </c>
      <c r="CB40" s="62">
        <v>3.5227276E-3</v>
      </c>
      <c r="CC40" s="62">
        <v>0</v>
      </c>
      <c r="CD40" s="62">
        <v>1.1012521000000001E-2</v>
      </c>
      <c r="CE40" s="62">
        <v>0</v>
      </c>
      <c r="CF40" s="32"/>
      <c r="CG40" s="32"/>
    </row>
    <row r="41" spans="1:85" x14ac:dyDescent="0.25">
      <c r="A41" s="34" t="s">
        <v>40</v>
      </c>
      <c r="B41" s="32">
        <v>16320.418345300001</v>
      </c>
      <c r="C41" s="32">
        <v>257.979500999999</v>
      </c>
      <c r="D41" s="32">
        <v>26370.270738999901</v>
      </c>
      <c r="E41" s="32">
        <v>10457.156330199899</v>
      </c>
      <c r="F41" s="32">
        <v>8308.7296669486004</v>
      </c>
      <c r="G41" s="32">
        <v>68244.001453100005</v>
      </c>
      <c r="H41" s="32">
        <v>542.73556776999897</v>
      </c>
      <c r="I41" s="32">
        <v>10.6418074828439</v>
      </c>
      <c r="J41" s="32">
        <v>33.599369946300001</v>
      </c>
      <c r="K41" s="32">
        <v>4.4990729999999903</v>
      </c>
      <c r="L41" s="32">
        <v>60.767355877999996</v>
      </c>
      <c r="M41" s="32">
        <v>1994.87026069999</v>
      </c>
      <c r="N41" s="32">
        <v>0.95899999999999896</v>
      </c>
      <c r="O41" s="32"/>
      <c r="P41" s="34" t="s">
        <v>40</v>
      </c>
      <c r="Q41" s="32">
        <v>25.085224312600001</v>
      </c>
      <c r="R41" s="32">
        <v>7.2158554605700003E-4</v>
      </c>
      <c r="S41" s="32">
        <v>0</v>
      </c>
      <c r="T41" s="32">
        <v>2.7748799367300001E-2</v>
      </c>
      <c r="U41" s="32">
        <v>48.299672296799997</v>
      </c>
      <c r="V41" s="32">
        <v>2.91812903761E-3</v>
      </c>
      <c r="W41" s="32">
        <v>300.20988425399997</v>
      </c>
      <c r="X41" s="32">
        <v>4.4990668298900003</v>
      </c>
      <c r="Y41" s="32">
        <v>16320.910336499999</v>
      </c>
      <c r="Z41" s="32">
        <v>33.294715807099998</v>
      </c>
      <c r="AA41" s="32">
        <v>83.208670252100006</v>
      </c>
      <c r="AB41" s="32">
        <v>27.985315565699999</v>
      </c>
      <c r="AC41" s="32">
        <v>101.064749992</v>
      </c>
      <c r="AD41" s="32">
        <v>0</v>
      </c>
      <c r="AE41" s="32">
        <v>1994.8729175599999</v>
      </c>
      <c r="AF41" s="32">
        <v>0</v>
      </c>
      <c r="AG41" s="32">
        <v>1.78966584412E-3</v>
      </c>
      <c r="AH41" s="32">
        <v>1.6194278113099999E-4</v>
      </c>
      <c r="AI41" s="32">
        <v>5.6667921096600004E-4</v>
      </c>
      <c r="AJ41" s="32">
        <v>0.215516590373</v>
      </c>
      <c r="AK41" s="32">
        <v>257.98830907299998</v>
      </c>
      <c r="AL41" s="32">
        <v>0</v>
      </c>
      <c r="AM41" s="32">
        <v>21847.1296545</v>
      </c>
      <c r="AN41" s="32">
        <v>2427.4590176400002</v>
      </c>
      <c r="AO41" s="32">
        <v>24274.588672099999</v>
      </c>
      <c r="AP41" s="32">
        <v>1.5781184444199999E-4</v>
      </c>
      <c r="AQ41" s="32">
        <v>20.328146942899998</v>
      </c>
      <c r="AR41" s="32">
        <v>454.53634525299998</v>
      </c>
      <c r="AS41" s="32">
        <v>201.30247673900001</v>
      </c>
      <c r="AT41" s="32">
        <v>265.05121272600002</v>
      </c>
      <c r="AU41" s="32">
        <v>6.7950220002300004</v>
      </c>
      <c r="AV41" s="32">
        <v>458.94823622299998</v>
      </c>
      <c r="AW41" s="32">
        <v>222.32229922600001</v>
      </c>
      <c r="AX41" s="32">
        <v>0.28545863302399999</v>
      </c>
      <c r="AY41" s="32">
        <v>68.540565631700005</v>
      </c>
      <c r="AZ41" s="32">
        <v>10457.768411999999</v>
      </c>
      <c r="BA41" s="32">
        <v>8309.1590280500004</v>
      </c>
      <c r="BB41" s="32">
        <v>2148.6093839700002</v>
      </c>
      <c r="BC41" s="32">
        <v>6562.5247348100002</v>
      </c>
      <c r="BD41" s="32">
        <v>0.53200258778499998</v>
      </c>
      <c r="BE41" s="32">
        <v>2.15851362644</v>
      </c>
      <c r="BF41" s="32">
        <v>4565.5393707499998</v>
      </c>
      <c r="BG41" s="32">
        <v>0.563310461042</v>
      </c>
      <c r="BH41" s="32">
        <v>180.18406572200001</v>
      </c>
      <c r="BI41" s="32">
        <v>26.4651277611</v>
      </c>
      <c r="BJ41" s="32">
        <v>10.845387387500001</v>
      </c>
      <c r="BK41" s="32">
        <v>449.38230914899998</v>
      </c>
      <c r="BL41" s="32">
        <v>736.69852214299999</v>
      </c>
      <c r="BM41" s="32">
        <v>827.45836047900002</v>
      </c>
      <c r="BN41" s="32">
        <v>32.853646284900002</v>
      </c>
      <c r="BO41" s="32">
        <v>68245.157981199998</v>
      </c>
      <c r="BP41" s="32">
        <v>1540.76975421</v>
      </c>
      <c r="BQ41" s="32">
        <v>4.57251887789E-2</v>
      </c>
      <c r="BR41" s="32">
        <v>58.888593296300002</v>
      </c>
      <c r="BS41" s="32">
        <v>0</v>
      </c>
      <c r="BT41" s="32">
        <v>165.56576955200001</v>
      </c>
      <c r="BU41" s="32">
        <v>61.461910926500003</v>
      </c>
      <c r="BV41" s="62">
        <v>736.67364999999995</v>
      </c>
      <c r="BW41" s="62">
        <v>827.42705999999998</v>
      </c>
      <c r="BX41" s="62">
        <v>32.852463</v>
      </c>
      <c r="BY41" s="62">
        <v>68243.991999999998</v>
      </c>
      <c r="BZ41" s="62">
        <v>1540.7654</v>
      </c>
      <c r="CA41" s="62">
        <v>5.6060631E-2</v>
      </c>
      <c r="CB41" s="62">
        <v>55.721446999999998</v>
      </c>
      <c r="CC41" s="62">
        <v>0</v>
      </c>
      <c r="CD41" s="62">
        <v>84.632889000000006</v>
      </c>
      <c r="CE41" s="62">
        <v>59.876838999999997</v>
      </c>
      <c r="CF41" s="32"/>
      <c r="CG41" s="32"/>
    </row>
    <row r="42" spans="1:85" x14ac:dyDescent="0.25">
      <c r="A42" s="34" t="s">
        <v>41</v>
      </c>
      <c r="B42" s="32">
        <v>508.7</v>
      </c>
      <c r="C42" s="32">
        <v>24.3737999999999</v>
      </c>
      <c r="D42" s="32">
        <v>10591.8</v>
      </c>
      <c r="E42" s="32">
        <v>140.825604</v>
      </c>
      <c r="F42" s="32">
        <v>130.425603999999</v>
      </c>
      <c r="G42" s="32">
        <v>11101.299999999899</v>
      </c>
      <c r="H42" s="32">
        <v>93.7</v>
      </c>
      <c r="I42" s="32">
        <v>0.4639335</v>
      </c>
      <c r="J42" s="32">
        <v>1.0594300000000001</v>
      </c>
      <c r="K42" s="32"/>
      <c r="L42" s="32">
        <v>0.19526750000000001</v>
      </c>
      <c r="M42" s="32">
        <v>44.301400000000001</v>
      </c>
      <c r="N42" s="32"/>
      <c r="O42" s="32"/>
      <c r="P42" s="34" t="s">
        <v>41</v>
      </c>
      <c r="Q42" s="32">
        <v>0.236812645095</v>
      </c>
      <c r="R42" s="32">
        <v>0</v>
      </c>
      <c r="S42" s="32">
        <v>0</v>
      </c>
      <c r="T42" s="32">
        <v>0</v>
      </c>
      <c r="U42" s="32">
        <v>4.3093585015400002</v>
      </c>
      <c r="V42" s="32">
        <v>0</v>
      </c>
      <c r="W42" s="32">
        <v>0</v>
      </c>
      <c r="X42" s="32">
        <v>0</v>
      </c>
      <c r="Y42" s="32">
        <v>508.70504186900001</v>
      </c>
      <c r="Z42" s="32">
        <v>0</v>
      </c>
      <c r="AA42" s="32">
        <v>20.325078497100002</v>
      </c>
      <c r="AB42" s="32">
        <v>0</v>
      </c>
      <c r="AC42" s="32">
        <v>0</v>
      </c>
      <c r="AD42" s="32">
        <v>0</v>
      </c>
      <c r="AE42" s="32">
        <v>44.301330224600001</v>
      </c>
      <c r="AF42" s="32">
        <v>0</v>
      </c>
      <c r="AG42" s="32">
        <v>0</v>
      </c>
      <c r="AH42" s="32">
        <v>0</v>
      </c>
      <c r="AI42" s="32">
        <v>0</v>
      </c>
      <c r="AJ42" s="32">
        <v>1.05942971126E-2</v>
      </c>
      <c r="AK42" s="32">
        <v>24.373769133700002</v>
      </c>
      <c r="AL42" s="32">
        <v>0</v>
      </c>
      <c r="AM42" s="32">
        <v>9533.1490880700003</v>
      </c>
      <c r="AN42" s="32">
        <v>1059.23883755</v>
      </c>
      <c r="AO42" s="32">
        <v>10592.3879256</v>
      </c>
      <c r="AP42" s="32">
        <v>0</v>
      </c>
      <c r="AQ42" s="32">
        <v>4.67294504923</v>
      </c>
      <c r="AR42" s="32">
        <v>7.7787620373999999</v>
      </c>
      <c r="AS42" s="32">
        <v>51.443805664800003</v>
      </c>
      <c r="AT42" s="32">
        <v>4.4952897157700002</v>
      </c>
      <c r="AU42" s="32">
        <v>8.1957116222200005E-2</v>
      </c>
      <c r="AV42" s="32">
        <v>5.5895441741200003</v>
      </c>
      <c r="AW42" s="32">
        <v>3.8048024214499998</v>
      </c>
      <c r="AX42" s="32">
        <v>0</v>
      </c>
      <c r="AY42" s="32">
        <v>0.60521850427400004</v>
      </c>
      <c r="AZ42" s="32">
        <v>140.828053939</v>
      </c>
      <c r="BA42" s="32">
        <v>130.42803541800001</v>
      </c>
      <c r="BB42" s="32">
        <v>10.4000185214</v>
      </c>
      <c r="BC42" s="32">
        <v>107.339129527</v>
      </c>
      <c r="BD42" s="32">
        <v>0</v>
      </c>
      <c r="BE42" s="32">
        <v>3.6939358851799997E-2</v>
      </c>
      <c r="BF42" s="32">
        <v>76.112599502899997</v>
      </c>
      <c r="BG42" s="32">
        <v>0</v>
      </c>
      <c r="BH42" s="32">
        <v>1.6675898061600001</v>
      </c>
      <c r="BI42" s="32">
        <v>0.452914182113</v>
      </c>
      <c r="BJ42" s="32">
        <v>7.4334640288400006E-2</v>
      </c>
      <c r="BK42" s="32">
        <v>4.1494291630699998</v>
      </c>
      <c r="BL42" s="32">
        <v>11.7408311767</v>
      </c>
      <c r="BM42" s="32">
        <v>13.2755979133</v>
      </c>
      <c r="BN42" s="32">
        <v>0.56223379564300002</v>
      </c>
      <c r="BO42" s="32">
        <v>11141.4695001</v>
      </c>
      <c r="BP42" s="32">
        <v>272.966045216</v>
      </c>
      <c r="BQ42" s="32">
        <v>0</v>
      </c>
      <c r="BR42" s="32">
        <v>16.089432469399998</v>
      </c>
      <c r="BS42" s="32">
        <v>0</v>
      </c>
      <c r="BT42" s="32">
        <v>29.876639243900001</v>
      </c>
      <c r="BU42" s="32">
        <v>16.808177108700001</v>
      </c>
      <c r="BV42" s="62">
        <v>11.740830000000001</v>
      </c>
      <c r="BW42" s="62">
        <v>13.275596</v>
      </c>
      <c r="BX42" s="62">
        <v>0.56223374999999998</v>
      </c>
      <c r="BY42" s="62">
        <v>11101.300999999999</v>
      </c>
      <c r="BZ42" s="62">
        <v>271.98183999999998</v>
      </c>
      <c r="CA42" s="62">
        <v>0</v>
      </c>
      <c r="CB42" s="62">
        <v>15.219552</v>
      </c>
      <c r="CC42" s="62">
        <v>0</v>
      </c>
      <c r="CD42" s="62">
        <v>15.356358999999999</v>
      </c>
      <c r="CE42" s="62">
        <v>16.370995000000001</v>
      </c>
      <c r="CF42" s="32"/>
      <c r="CG42" s="32"/>
    </row>
    <row r="43" spans="1:85" x14ac:dyDescent="0.25">
      <c r="A43" s="34" t="s">
        <v>42</v>
      </c>
      <c r="B43" s="32">
        <v>5304.5311899999997</v>
      </c>
      <c r="C43" s="32">
        <v>223.578578999999</v>
      </c>
      <c r="D43" s="32">
        <v>26862.497154820001</v>
      </c>
      <c r="E43" s="32">
        <v>5143.2966001109899</v>
      </c>
      <c r="F43" s="32">
        <v>4126.6302181110004</v>
      </c>
      <c r="G43" s="32">
        <v>120134.2919404</v>
      </c>
      <c r="H43" s="32">
        <v>690.77719249999905</v>
      </c>
      <c r="I43" s="32">
        <v>0.868047294999999</v>
      </c>
      <c r="J43" s="32">
        <v>0.88687237649999995</v>
      </c>
      <c r="K43" s="32"/>
      <c r="L43" s="32">
        <v>1.7465329549999999</v>
      </c>
      <c r="M43" s="32">
        <v>3033.5724307999899</v>
      </c>
      <c r="N43" s="32"/>
      <c r="O43" s="32"/>
      <c r="P43" s="34" t="s">
        <v>42</v>
      </c>
      <c r="Q43" s="32">
        <v>0.43184805411400001</v>
      </c>
      <c r="R43" s="32">
        <v>1.2410723299E-2</v>
      </c>
      <c r="S43" s="32">
        <v>0</v>
      </c>
      <c r="T43" s="32">
        <v>1.45685574034E-2</v>
      </c>
      <c r="U43" s="32">
        <v>31.0106843877</v>
      </c>
      <c r="V43" s="32">
        <v>3.60382327538E-3</v>
      </c>
      <c r="W43" s="32">
        <v>41.971663260200003</v>
      </c>
      <c r="X43" s="32">
        <v>0</v>
      </c>
      <c r="Y43" s="32">
        <v>5304.7727980999998</v>
      </c>
      <c r="Z43" s="32">
        <v>0.29250608279099999</v>
      </c>
      <c r="AA43" s="32">
        <v>145.27304405199999</v>
      </c>
      <c r="AB43" s="32">
        <v>9.6676448486299991E-3</v>
      </c>
      <c r="AC43" s="32">
        <v>18.011224024200001</v>
      </c>
      <c r="AD43" s="32">
        <v>0</v>
      </c>
      <c r="AE43" s="32">
        <v>3033.5715840100002</v>
      </c>
      <c r="AF43" s="32">
        <v>0</v>
      </c>
      <c r="AG43" s="32">
        <v>4.6524236819400003E-3</v>
      </c>
      <c r="AH43" s="32">
        <v>2.7852456727100001E-3</v>
      </c>
      <c r="AI43" s="32">
        <v>9.7464345199699993E-3</v>
      </c>
      <c r="AJ43" s="32">
        <v>0.140686567396</v>
      </c>
      <c r="AK43" s="32">
        <v>223.57862682199999</v>
      </c>
      <c r="AL43" s="32">
        <v>0</v>
      </c>
      <c r="AM43" s="32">
        <v>24189.609542499998</v>
      </c>
      <c r="AN43" s="32">
        <v>2687.7346316100002</v>
      </c>
      <c r="AO43" s="32">
        <v>26877.344174099999</v>
      </c>
      <c r="AP43" s="32">
        <v>2.7142349939600001E-3</v>
      </c>
      <c r="AQ43" s="32">
        <v>33.662452466799998</v>
      </c>
      <c r="AR43" s="32">
        <v>241.89969657699999</v>
      </c>
      <c r="AS43" s="32">
        <v>370.00482288000001</v>
      </c>
      <c r="AT43" s="32">
        <v>139.93190943499999</v>
      </c>
      <c r="AU43" s="32">
        <v>4.3850993845400001</v>
      </c>
      <c r="AV43" s="32">
        <v>197.86643678300001</v>
      </c>
      <c r="AW43" s="32">
        <v>118.50862751</v>
      </c>
      <c r="AX43" s="32">
        <v>2.6526133037899999E-3</v>
      </c>
      <c r="AY43" s="32">
        <v>19.0879580754</v>
      </c>
      <c r="AZ43" s="32">
        <v>5143.4277152499999</v>
      </c>
      <c r="BA43" s="32">
        <v>4126.7616167300002</v>
      </c>
      <c r="BB43" s="32">
        <v>1016.66609852</v>
      </c>
      <c r="BC43" s="32">
        <v>3361.4425835799998</v>
      </c>
      <c r="BD43" s="32">
        <v>0</v>
      </c>
      <c r="BE43" s="32">
        <v>1.1554460284300001</v>
      </c>
      <c r="BF43" s="32">
        <v>2379.8574763500001</v>
      </c>
      <c r="BG43" s="32">
        <v>0.10751903084800001</v>
      </c>
      <c r="BH43" s="32">
        <v>58.211215217300001</v>
      </c>
      <c r="BI43" s="32">
        <v>15.1615473376</v>
      </c>
      <c r="BJ43" s="32">
        <v>3.7115209283700001</v>
      </c>
      <c r="BK43" s="32">
        <v>145.06918353</v>
      </c>
      <c r="BL43" s="32">
        <v>365.63652127199998</v>
      </c>
      <c r="BM43" s="32">
        <v>418.67189190599998</v>
      </c>
      <c r="BN43" s="32">
        <v>17.496974356799999</v>
      </c>
      <c r="BO43" s="32">
        <v>120319.01785400001</v>
      </c>
      <c r="BP43" s="32">
        <v>2768.2930439000002</v>
      </c>
      <c r="BQ43" s="32">
        <v>4.7305041419299998E-3</v>
      </c>
      <c r="BR43" s="32">
        <v>115.088380031</v>
      </c>
      <c r="BS43" s="32">
        <v>0</v>
      </c>
      <c r="BT43" s="32">
        <v>214.18173293800001</v>
      </c>
      <c r="BU43" s="32">
        <v>120.142422557</v>
      </c>
      <c r="BV43" s="62">
        <v>365.63677999999999</v>
      </c>
      <c r="BW43" s="62">
        <v>418.66710999999998</v>
      </c>
      <c r="BX43" s="62">
        <v>17.496979</v>
      </c>
      <c r="BY43" s="62">
        <v>120134.3</v>
      </c>
      <c r="BZ43" s="62">
        <v>2763.6995000000002</v>
      </c>
      <c r="CA43" s="62">
        <v>4.7290231999999998E-3</v>
      </c>
      <c r="CB43" s="62">
        <v>108.86835000000001</v>
      </c>
      <c r="CC43" s="62">
        <v>0</v>
      </c>
      <c r="CD43" s="62">
        <v>110.15327000000001</v>
      </c>
      <c r="CE43" s="62">
        <v>117.01849</v>
      </c>
      <c r="CF43" s="32"/>
      <c r="CG43" s="32"/>
    </row>
    <row r="44" spans="1:85" x14ac:dyDescent="0.25">
      <c r="A44" s="34" t="s">
        <v>43</v>
      </c>
      <c r="B44" s="32">
        <v>169254.99069999999</v>
      </c>
      <c r="C44" s="32">
        <v>4195.4523599999902</v>
      </c>
      <c r="D44" s="32">
        <v>140441.28579999899</v>
      </c>
      <c r="E44" s="32">
        <v>19725.166099999999</v>
      </c>
      <c r="F44" s="32">
        <v>12736.17673352</v>
      </c>
      <c r="G44" s="32">
        <v>426410.3236</v>
      </c>
      <c r="H44" s="32">
        <v>3099.3721999999998</v>
      </c>
      <c r="I44" s="32">
        <v>51.283818132199897</v>
      </c>
      <c r="J44" s="32">
        <v>57.417248758749899</v>
      </c>
      <c r="K44" s="32"/>
      <c r="L44" s="32">
        <v>273.599093858</v>
      </c>
      <c r="M44" s="32">
        <v>2434.6344949999898</v>
      </c>
      <c r="N44" s="32"/>
      <c r="O44" s="32"/>
      <c r="P44" s="34" t="s">
        <v>43</v>
      </c>
      <c r="Q44" s="32">
        <v>17.177421386500001</v>
      </c>
      <c r="R44" s="32">
        <v>1.0755805443500001E-2</v>
      </c>
      <c r="S44" s="32">
        <v>0</v>
      </c>
      <c r="T44" s="32">
        <v>8.0331496562399997E-3</v>
      </c>
      <c r="U44" s="32">
        <v>133.601713585</v>
      </c>
      <c r="V44" s="32">
        <v>0.22850671728899999</v>
      </c>
      <c r="W44" s="32">
        <v>2448.4295755200001</v>
      </c>
      <c r="X44" s="32">
        <v>0</v>
      </c>
      <c r="Y44" s="32">
        <v>169255.07289700001</v>
      </c>
      <c r="Z44" s="32">
        <v>10.052884547</v>
      </c>
      <c r="AA44" s="32">
        <v>388.71367164399999</v>
      </c>
      <c r="AB44" s="32">
        <v>3.8983890201900002E-3</v>
      </c>
      <c r="AC44" s="32">
        <v>845.06866317499998</v>
      </c>
      <c r="AD44" s="32">
        <v>0</v>
      </c>
      <c r="AE44" s="32">
        <v>2434.6337475599998</v>
      </c>
      <c r="AF44" s="32">
        <v>0</v>
      </c>
      <c r="AG44" s="32">
        <v>4.3103510340700001E-2</v>
      </c>
      <c r="AH44" s="32">
        <v>1.1231405755E-3</v>
      </c>
      <c r="AI44" s="32">
        <v>4.1352168389000004E-3</v>
      </c>
      <c r="AJ44" s="32">
        <v>1.3705327916900001</v>
      </c>
      <c r="AK44" s="32">
        <v>4195.4544631600002</v>
      </c>
      <c r="AL44" s="32">
        <v>0</v>
      </c>
      <c r="AM44" s="32">
        <v>127254.165504</v>
      </c>
      <c r="AN44" s="32">
        <v>14139.352787899999</v>
      </c>
      <c r="AO44" s="32">
        <v>141393.51829199999</v>
      </c>
      <c r="AP44" s="32">
        <v>1.0944879716900001E-3</v>
      </c>
      <c r="AQ44" s="32">
        <v>97.563486259900003</v>
      </c>
      <c r="AR44" s="32">
        <v>359.24232648100002</v>
      </c>
      <c r="AS44" s="32">
        <v>1399.38088945</v>
      </c>
      <c r="AT44" s="32">
        <v>951.08651006000002</v>
      </c>
      <c r="AU44" s="32">
        <v>6.8666918477500003</v>
      </c>
      <c r="AV44" s="32">
        <v>1862.4617591700001</v>
      </c>
      <c r="AW44" s="32">
        <v>231.00306056700001</v>
      </c>
      <c r="AX44" s="32">
        <v>4.9584383990000003</v>
      </c>
      <c r="AY44" s="32">
        <v>35.900485311300002</v>
      </c>
      <c r="AZ44" s="32">
        <v>19725.270423599999</v>
      </c>
      <c r="BA44" s="32">
        <v>12736.282296699999</v>
      </c>
      <c r="BB44" s="32">
        <v>6988.9881268600002</v>
      </c>
      <c r="BC44" s="32">
        <v>6901.6182154099997</v>
      </c>
      <c r="BD44" s="32">
        <v>59.687646495499997</v>
      </c>
      <c r="BE44" s="32">
        <v>2.2254896733299998</v>
      </c>
      <c r="BF44" s="32">
        <v>3448.4025664599999</v>
      </c>
      <c r="BG44" s="32">
        <v>11.7518348919</v>
      </c>
      <c r="BH44" s="32">
        <v>1124.9705908999999</v>
      </c>
      <c r="BI44" s="32">
        <v>32.170480646599998</v>
      </c>
      <c r="BJ44" s="32">
        <v>108.39343463</v>
      </c>
      <c r="BK44" s="32">
        <v>2824.6328069400001</v>
      </c>
      <c r="BL44" s="32">
        <v>582.57277867699997</v>
      </c>
      <c r="BM44" s="32">
        <v>1039.1760805700001</v>
      </c>
      <c r="BN44" s="32">
        <v>50.779670695900002</v>
      </c>
      <c r="BO44" s="32">
        <v>426445.10200700001</v>
      </c>
      <c r="BP44" s="32">
        <v>11125.829930100001</v>
      </c>
      <c r="BQ44" s="32">
        <v>1.9075554706400001E-3</v>
      </c>
      <c r="BR44" s="32">
        <v>331.779491108</v>
      </c>
      <c r="BS44" s="32">
        <v>0</v>
      </c>
      <c r="BT44" s="32">
        <v>701.06341980800005</v>
      </c>
      <c r="BU44" s="32">
        <v>319.22871083500002</v>
      </c>
      <c r="BV44" s="62">
        <v>582.57281</v>
      </c>
      <c r="BW44" s="62">
        <v>1039.1713999999999</v>
      </c>
      <c r="BX44" s="62">
        <v>50.779662999999999</v>
      </c>
      <c r="BY44" s="62">
        <v>426410.44</v>
      </c>
      <c r="BZ44" s="62">
        <v>11122.093999999999</v>
      </c>
      <c r="CA44" s="62">
        <v>1.9069458E-3</v>
      </c>
      <c r="CB44" s="62">
        <v>313.76796999999999</v>
      </c>
      <c r="CC44" s="62">
        <v>0</v>
      </c>
      <c r="CD44" s="62">
        <v>361.72876000000002</v>
      </c>
      <c r="CE44" s="62">
        <v>310.92617999999999</v>
      </c>
      <c r="CF44" s="32"/>
      <c r="CG44" s="32"/>
    </row>
    <row r="45" spans="1:85" x14ac:dyDescent="0.25">
      <c r="A45" s="34" t="s">
        <v>44</v>
      </c>
      <c r="B45" s="32">
        <v>13392.723997999899</v>
      </c>
      <c r="C45" s="32">
        <v>11.154246000000001</v>
      </c>
      <c r="D45" s="32">
        <v>50365.082272999898</v>
      </c>
      <c r="E45" s="32">
        <v>2694.72027199999</v>
      </c>
      <c r="F45" s="32">
        <v>2368.8132679999899</v>
      </c>
      <c r="G45" s="32">
        <v>22115.110252999901</v>
      </c>
      <c r="H45" s="32">
        <v>245.397145999999</v>
      </c>
      <c r="I45" s="32">
        <v>3.8747097077000001</v>
      </c>
      <c r="J45" s="32">
        <v>8.6449741070999995</v>
      </c>
      <c r="K45" s="32"/>
      <c r="L45" s="32">
        <v>3.3452705432999998</v>
      </c>
      <c r="M45" s="32">
        <v>558.95450000000005</v>
      </c>
      <c r="N45" s="32"/>
      <c r="O45" s="32"/>
      <c r="P45" s="34" t="s">
        <v>44</v>
      </c>
      <c r="Q45" s="32">
        <v>1.9402776965499999</v>
      </c>
      <c r="R45" s="32">
        <v>2.7609742502399999E-4</v>
      </c>
      <c r="S45" s="32">
        <v>0</v>
      </c>
      <c r="T45" s="32">
        <v>7.6554558353599995E-5</v>
      </c>
      <c r="U45" s="32">
        <v>11.1079201246</v>
      </c>
      <c r="V45" s="32">
        <v>0</v>
      </c>
      <c r="W45" s="32">
        <v>13.2772652317</v>
      </c>
      <c r="X45" s="32">
        <v>0</v>
      </c>
      <c r="Y45" s="32">
        <v>13392.800073300001</v>
      </c>
      <c r="Z45" s="32">
        <v>0.68235491739800003</v>
      </c>
      <c r="AA45" s="32">
        <v>51.798188216</v>
      </c>
      <c r="AB45" s="32">
        <v>0</v>
      </c>
      <c r="AC45" s="32">
        <v>5.4441225749499997</v>
      </c>
      <c r="AD45" s="32">
        <v>0</v>
      </c>
      <c r="AE45" s="32">
        <v>558.97658440700002</v>
      </c>
      <c r="AF45" s="32">
        <v>0</v>
      </c>
      <c r="AG45" s="32">
        <v>2.1661596749299999E-3</v>
      </c>
      <c r="AH45" s="32">
        <v>0</v>
      </c>
      <c r="AI45" s="32">
        <v>0</v>
      </c>
      <c r="AJ45" s="32">
        <v>8.9533600719999995E-2</v>
      </c>
      <c r="AK45" s="32">
        <v>11.1543449192</v>
      </c>
      <c r="AL45" s="32">
        <v>0</v>
      </c>
      <c r="AM45" s="32">
        <v>45587.112939500003</v>
      </c>
      <c r="AN45" s="32">
        <v>5065.2350605700003</v>
      </c>
      <c r="AO45" s="32">
        <v>50652.348000099999</v>
      </c>
      <c r="AP45" s="32">
        <v>0</v>
      </c>
      <c r="AQ45" s="32">
        <v>12.469758369399999</v>
      </c>
      <c r="AR45" s="32">
        <v>140.42905129600001</v>
      </c>
      <c r="AS45" s="32">
        <v>131.335860419</v>
      </c>
      <c r="AT45" s="32">
        <v>81.152805448099997</v>
      </c>
      <c r="AU45" s="32">
        <v>1.4798037669499999</v>
      </c>
      <c r="AV45" s="32">
        <v>106.672640887</v>
      </c>
      <c r="AW45" s="32">
        <v>68.686827384500006</v>
      </c>
      <c r="AX45" s="32">
        <v>0</v>
      </c>
      <c r="AY45" s="32">
        <v>10.925549225199999</v>
      </c>
      <c r="AZ45" s="32">
        <v>2694.7859787399998</v>
      </c>
      <c r="BA45" s="32">
        <v>2368.8741762300001</v>
      </c>
      <c r="BB45" s="32">
        <v>325.91180250999997</v>
      </c>
      <c r="BC45" s="32">
        <v>1941.3281612599999</v>
      </c>
      <c r="BD45" s="32">
        <v>0</v>
      </c>
      <c r="BE45" s="32">
        <v>0.66686450116600005</v>
      </c>
      <c r="BF45" s="32">
        <v>1376.2111018200001</v>
      </c>
      <c r="BG45" s="32">
        <v>0</v>
      </c>
      <c r="BH45" s="32">
        <v>31.501743734400002</v>
      </c>
      <c r="BI45" s="32">
        <v>8.1764054795900005</v>
      </c>
      <c r="BJ45" s="32">
        <v>1.6584602147600001</v>
      </c>
      <c r="BK45" s="32">
        <v>78.407948674300002</v>
      </c>
      <c r="BL45" s="32">
        <v>211.948112017</v>
      </c>
      <c r="BM45" s="32">
        <v>240.80696519399999</v>
      </c>
      <c r="BN45" s="32">
        <v>10.1499844335</v>
      </c>
      <c r="BO45" s="32">
        <v>22116.5260647</v>
      </c>
      <c r="BP45" s="32">
        <v>388.25290826000003</v>
      </c>
      <c r="BQ45" s="32">
        <v>0</v>
      </c>
      <c r="BR45" s="32">
        <v>40.880315809899997</v>
      </c>
      <c r="BS45" s="32">
        <v>0</v>
      </c>
      <c r="BT45" s="32">
        <v>76.421973231300001</v>
      </c>
      <c r="BU45" s="32">
        <v>42.706836678899997</v>
      </c>
      <c r="BV45" s="62">
        <v>211.94668999999999</v>
      </c>
      <c r="BW45" s="62">
        <v>240.80521999999999</v>
      </c>
      <c r="BX45" s="62">
        <v>10.149918</v>
      </c>
      <c r="BY45" s="62">
        <v>22115.109</v>
      </c>
      <c r="BZ45" s="62">
        <v>388.22066999999998</v>
      </c>
      <c r="CA45" s="62">
        <v>0</v>
      </c>
      <c r="CB45" s="62">
        <v>38.668796999999998</v>
      </c>
      <c r="CC45" s="62">
        <v>0</v>
      </c>
      <c r="CD45" s="62">
        <v>39.274425999999998</v>
      </c>
      <c r="CE45" s="62">
        <v>41.594616000000002</v>
      </c>
      <c r="CF45" s="32"/>
      <c r="CG45" s="32"/>
    </row>
    <row r="46" spans="1:85" x14ac:dyDescent="0.25">
      <c r="A46" s="34" t="s">
        <v>45</v>
      </c>
      <c r="B46" s="32">
        <v>920.7</v>
      </c>
      <c r="C46" s="32">
        <v>13.1715</v>
      </c>
      <c r="D46" s="32">
        <v>109.6</v>
      </c>
      <c r="E46" s="32">
        <v>0.69999999999999896</v>
      </c>
      <c r="F46" s="32">
        <v>0.47499999999999898</v>
      </c>
      <c r="G46" s="32">
        <v>1.5</v>
      </c>
      <c r="H46" s="32">
        <v>15.26</v>
      </c>
      <c r="I46" s="32">
        <v>1.5247299999999899</v>
      </c>
      <c r="J46" s="32">
        <v>7.7154999999999898</v>
      </c>
      <c r="K46" s="32">
        <v>1.4512499999999899</v>
      </c>
      <c r="L46" s="32">
        <v>8.0829000000000004</v>
      </c>
      <c r="M46" s="32">
        <v>34.9034499999999</v>
      </c>
      <c r="N46" s="32"/>
      <c r="O46" s="32"/>
      <c r="P46" s="34" t="s">
        <v>45</v>
      </c>
      <c r="Q46" s="32">
        <v>7.3480960093699998</v>
      </c>
      <c r="R46" s="32">
        <v>0</v>
      </c>
      <c r="S46" s="32">
        <v>0</v>
      </c>
      <c r="T46" s="32">
        <v>4.2235922656799997E-3</v>
      </c>
      <c r="U46" s="32">
        <v>5.1017613522899996</v>
      </c>
      <c r="V46" s="32">
        <v>0</v>
      </c>
      <c r="W46" s="32">
        <v>10.3949718834</v>
      </c>
      <c r="X46" s="32">
        <v>1.45124867251</v>
      </c>
      <c r="Y46" s="32">
        <v>920.699065174</v>
      </c>
      <c r="Z46" s="32">
        <v>5.2086323349999999</v>
      </c>
      <c r="AA46" s="32">
        <v>1.40556075298</v>
      </c>
      <c r="AB46" s="32">
        <v>4.3935900813200002</v>
      </c>
      <c r="AC46" s="32">
        <v>1.0895513527700001E-2</v>
      </c>
      <c r="AD46" s="32">
        <v>0</v>
      </c>
      <c r="AE46" s="32">
        <v>34.9034221143</v>
      </c>
      <c r="AF46" s="32">
        <v>0</v>
      </c>
      <c r="AG46" s="32">
        <v>2.38509211799E-4</v>
      </c>
      <c r="AH46" s="32">
        <v>0</v>
      </c>
      <c r="AI46" s="32">
        <v>0</v>
      </c>
      <c r="AJ46" s="32">
        <v>0.17819091157700001</v>
      </c>
      <c r="AK46" s="32">
        <v>13.171491834999999</v>
      </c>
      <c r="AL46" s="32">
        <v>0</v>
      </c>
      <c r="AM46" s="32">
        <v>105.143761227</v>
      </c>
      <c r="AN46" s="32">
        <v>11.682640514299999</v>
      </c>
      <c r="AO46" s="32">
        <v>116.826401741</v>
      </c>
      <c r="AP46" s="32">
        <v>0</v>
      </c>
      <c r="AQ46" s="32">
        <v>0.49563299111100001</v>
      </c>
      <c r="AR46" s="32">
        <v>0</v>
      </c>
      <c r="AS46" s="32">
        <v>1.80702902149</v>
      </c>
      <c r="AT46" s="32">
        <v>2.4162291814800001E-3</v>
      </c>
      <c r="AU46" s="32">
        <v>2.0347072702900002E-3</v>
      </c>
      <c r="AV46" s="32">
        <v>5.0577966677100003E-2</v>
      </c>
      <c r="AW46" s="32">
        <v>0</v>
      </c>
      <c r="AX46" s="32">
        <v>0</v>
      </c>
      <c r="AY46" s="32">
        <v>3.3706014208799998E-2</v>
      </c>
      <c r="AZ46" s="32">
        <v>0.69997703128099997</v>
      </c>
      <c r="BA46" s="32">
        <v>0.47497728580499998</v>
      </c>
      <c r="BB46" s="32">
        <v>0.22499974547599999</v>
      </c>
      <c r="BC46" s="32">
        <v>0.23253751550099999</v>
      </c>
      <c r="BD46" s="32">
        <v>5.4047326399799997E-4</v>
      </c>
      <c r="BE46" s="32">
        <v>0</v>
      </c>
      <c r="BF46" s="32">
        <v>7.9039858904199997E-2</v>
      </c>
      <c r="BG46" s="32">
        <v>5.7227979960000001E-4</v>
      </c>
      <c r="BH46" s="32">
        <v>6.2737875516000005E-2</v>
      </c>
      <c r="BI46" s="32">
        <v>0</v>
      </c>
      <c r="BJ46" s="32">
        <v>1.9949972971299999E-3</v>
      </c>
      <c r="BK46" s="32">
        <v>0.15688284749</v>
      </c>
      <c r="BL46" s="32">
        <v>5.1489847495300001E-2</v>
      </c>
      <c r="BM46" s="32">
        <v>3.2983958839699998E-2</v>
      </c>
      <c r="BN46" s="32">
        <v>0</v>
      </c>
      <c r="BO46" s="32">
        <v>1.4717419004900001</v>
      </c>
      <c r="BP46" s="32">
        <v>0</v>
      </c>
      <c r="BQ46" s="32">
        <v>7.13567386551E-3</v>
      </c>
      <c r="BR46" s="32">
        <v>1.5846448691799998E-2</v>
      </c>
      <c r="BS46" s="32">
        <v>0</v>
      </c>
      <c r="BT46" s="32">
        <v>8.8202473625</v>
      </c>
      <c r="BU46" s="32">
        <v>1.09571677807E-2</v>
      </c>
      <c r="BV46" s="62">
        <v>5.1490001000000001E-2</v>
      </c>
      <c r="BW46" s="62">
        <v>3.2983999999999999E-2</v>
      </c>
      <c r="BX46" s="62">
        <v>0</v>
      </c>
      <c r="BY46" s="62">
        <v>1.5</v>
      </c>
      <c r="BZ46" s="62">
        <v>0</v>
      </c>
      <c r="CA46" s="62">
        <v>8.7583260999999999E-3</v>
      </c>
      <c r="CB46" s="62">
        <v>1.8038578E-2</v>
      </c>
      <c r="CC46" s="62">
        <v>0</v>
      </c>
      <c r="CD46" s="62">
        <v>4.4595079000000002</v>
      </c>
      <c r="CE46" s="62">
        <v>1.3266313E-2</v>
      </c>
      <c r="CF46" s="32"/>
      <c r="CG46" s="32"/>
    </row>
    <row r="47" spans="1:85" x14ac:dyDescent="0.25">
      <c r="A47" s="34" t="s">
        <v>46</v>
      </c>
      <c r="B47" s="32">
        <v>4406.7826690000002</v>
      </c>
      <c r="C47" s="32">
        <v>204.8137395</v>
      </c>
      <c r="D47" s="32">
        <v>35933.41633</v>
      </c>
      <c r="E47" s="32">
        <v>6019.9042954999904</v>
      </c>
      <c r="F47" s="32">
        <v>1225.9196765199999</v>
      </c>
      <c r="G47" s="32">
        <v>71520.773086500005</v>
      </c>
      <c r="H47" s="32">
        <v>735.39006229999904</v>
      </c>
      <c r="I47" s="32">
        <v>4.3163817249999896</v>
      </c>
      <c r="J47" s="32">
        <v>4.2957358959999903</v>
      </c>
      <c r="K47" s="32">
        <v>0</v>
      </c>
      <c r="L47" s="32">
        <v>51.451280545000003</v>
      </c>
      <c r="M47" s="32">
        <v>2327.7463955500002</v>
      </c>
      <c r="N47" s="32"/>
      <c r="O47" s="32"/>
      <c r="P47" s="34" t="s">
        <v>46</v>
      </c>
      <c r="Q47" s="32">
        <v>1.18958314192</v>
      </c>
      <c r="R47" s="32">
        <v>0</v>
      </c>
      <c r="S47" s="32">
        <v>0</v>
      </c>
      <c r="T47" s="32">
        <v>0</v>
      </c>
      <c r="U47" s="32">
        <v>28.231677127800001</v>
      </c>
      <c r="V47" s="32">
        <v>1.62550750807E-2</v>
      </c>
      <c r="W47" s="32">
        <v>371.762040598</v>
      </c>
      <c r="X47" s="32">
        <v>0</v>
      </c>
      <c r="Y47" s="32">
        <v>4406.7856585899999</v>
      </c>
      <c r="Z47" s="32">
        <v>1.5105394270100001</v>
      </c>
      <c r="AA47" s="32">
        <v>124.151195288</v>
      </c>
      <c r="AB47" s="32">
        <v>0</v>
      </c>
      <c r="AC47" s="32">
        <v>151.425686332</v>
      </c>
      <c r="AD47" s="32">
        <v>0</v>
      </c>
      <c r="AE47" s="32">
        <v>2327.7446242199999</v>
      </c>
      <c r="AF47" s="32">
        <v>0</v>
      </c>
      <c r="AG47" s="32">
        <v>0</v>
      </c>
      <c r="AH47" s="32">
        <v>0</v>
      </c>
      <c r="AI47" s="32">
        <v>0</v>
      </c>
      <c r="AJ47" s="32">
        <v>0.12357293087600001</v>
      </c>
      <c r="AK47" s="32">
        <v>204.81308625700001</v>
      </c>
      <c r="AL47" s="32">
        <v>0</v>
      </c>
      <c r="AM47" s="32">
        <v>32559.949442900001</v>
      </c>
      <c r="AN47" s="32">
        <v>3617.7723465200002</v>
      </c>
      <c r="AO47" s="32">
        <v>36177.721789399999</v>
      </c>
      <c r="AP47" s="32">
        <v>0</v>
      </c>
      <c r="AQ47" s="32">
        <v>28.832674575799999</v>
      </c>
      <c r="AR47" s="32">
        <v>51.509573917600001</v>
      </c>
      <c r="AS47" s="32">
        <v>322.991276965</v>
      </c>
      <c r="AT47" s="32">
        <v>29.7733196836</v>
      </c>
      <c r="AU47" s="32">
        <v>0.54364741807600003</v>
      </c>
      <c r="AV47" s="32">
        <v>175.00545440299999</v>
      </c>
      <c r="AW47" s="32">
        <v>25.201690029000002</v>
      </c>
      <c r="AX47" s="32">
        <v>9.9773516096500004E-4</v>
      </c>
      <c r="AY47" s="32">
        <v>4.0105448405199997</v>
      </c>
      <c r="AZ47" s="32">
        <v>6019.9877662400004</v>
      </c>
      <c r="BA47" s="32">
        <v>1225.97216607</v>
      </c>
      <c r="BB47" s="32">
        <v>4794.0156001699997</v>
      </c>
      <c r="BC47" s="32">
        <v>806.62152936899997</v>
      </c>
      <c r="BD47" s="32">
        <v>2.9700107675900001E-4</v>
      </c>
      <c r="BE47" s="32">
        <v>0.24461011335499999</v>
      </c>
      <c r="BF47" s="32">
        <v>564.08415152800001</v>
      </c>
      <c r="BG47" s="32">
        <v>8.7601167827999995E-5</v>
      </c>
      <c r="BH47" s="32">
        <v>46.729876022399999</v>
      </c>
      <c r="BI47" s="32">
        <v>2.99946444897</v>
      </c>
      <c r="BJ47" s="32">
        <v>7.91594856631</v>
      </c>
      <c r="BK47" s="32">
        <v>116.833317342</v>
      </c>
      <c r="BL47" s="32">
        <v>77.800161126800006</v>
      </c>
      <c r="BM47" s="32">
        <v>119.59591638800001</v>
      </c>
      <c r="BN47" s="32">
        <v>3.7231482256400001</v>
      </c>
      <c r="BO47" s="32">
        <v>71676.873741300005</v>
      </c>
      <c r="BP47" s="32">
        <v>1576.4026901</v>
      </c>
      <c r="BQ47" s="32">
        <v>0</v>
      </c>
      <c r="BR47" s="32">
        <v>98.567457804100002</v>
      </c>
      <c r="BS47" s="32">
        <v>0</v>
      </c>
      <c r="BT47" s="32">
        <v>186.35324269</v>
      </c>
      <c r="BU47" s="32">
        <v>102.395576601</v>
      </c>
      <c r="BV47" s="62">
        <v>77.796752999999995</v>
      </c>
      <c r="BW47" s="62">
        <v>119.59218</v>
      </c>
      <c r="BX47" s="62">
        <v>3.7229841000000001</v>
      </c>
      <c r="BY47" s="62">
        <v>71520.766000000003</v>
      </c>
      <c r="BZ47" s="62">
        <v>1601.91</v>
      </c>
      <c r="CA47" s="62">
        <v>0</v>
      </c>
      <c r="CB47" s="62">
        <v>93.235855000000001</v>
      </c>
      <c r="CC47" s="62">
        <v>0</v>
      </c>
      <c r="CD47" s="62">
        <v>95.794539999999998</v>
      </c>
      <c r="CE47" s="62">
        <v>99.731239000000002</v>
      </c>
      <c r="CF47" s="32"/>
      <c r="CG47" s="32"/>
    </row>
    <row r="48" spans="1:85" x14ac:dyDescent="0.25">
      <c r="A48" s="34" t="s">
        <v>47</v>
      </c>
      <c r="B48" s="32">
        <v>546.29899999999895</v>
      </c>
      <c r="C48" s="32">
        <v>60.316099999999899</v>
      </c>
      <c r="D48" s="32">
        <v>6978.16</v>
      </c>
      <c r="E48" s="32">
        <v>261.71100000000001</v>
      </c>
      <c r="F48" s="32">
        <v>226.61099999999999</v>
      </c>
      <c r="G48" s="32">
        <v>1159.913</v>
      </c>
      <c r="H48" s="32">
        <v>32.757499999999901</v>
      </c>
      <c r="I48" s="32">
        <v>1.110665</v>
      </c>
      <c r="J48" s="32">
        <v>0.74724499999999905</v>
      </c>
      <c r="K48" s="32"/>
      <c r="L48" s="32">
        <v>2.2106499999999998</v>
      </c>
      <c r="M48" s="32">
        <v>66.210750000000004</v>
      </c>
      <c r="N48" s="32"/>
      <c r="O48" s="32"/>
      <c r="P48" s="34" t="s">
        <v>47</v>
      </c>
      <c r="Q48" s="32">
        <v>0.58076077700399997</v>
      </c>
      <c r="R48" s="32">
        <v>0</v>
      </c>
      <c r="S48" s="32">
        <v>0</v>
      </c>
      <c r="T48" s="32">
        <v>0</v>
      </c>
      <c r="U48" s="32">
        <v>0.13797311160299999</v>
      </c>
      <c r="V48" s="32">
        <v>1.74511553942E-3</v>
      </c>
      <c r="W48" s="32">
        <v>69.227706316999999</v>
      </c>
      <c r="X48" s="32">
        <v>0</v>
      </c>
      <c r="Y48" s="32">
        <v>546.28058215500005</v>
      </c>
      <c r="Z48" s="32">
        <v>0</v>
      </c>
      <c r="AA48" s="32">
        <v>0.65075112705799998</v>
      </c>
      <c r="AB48" s="32">
        <v>0</v>
      </c>
      <c r="AC48" s="32">
        <v>29.6229917444</v>
      </c>
      <c r="AD48" s="32">
        <v>0</v>
      </c>
      <c r="AE48" s="32">
        <v>66.210787288800006</v>
      </c>
      <c r="AF48" s="32">
        <v>0</v>
      </c>
      <c r="AG48" s="32">
        <v>0</v>
      </c>
      <c r="AH48" s="32">
        <v>0</v>
      </c>
      <c r="AI48" s="32">
        <v>0</v>
      </c>
      <c r="AJ48" s="32">
        <v>3.60913120006E-2</v>
      </c>
      <c r="AK48" s="32">
        <v>60.314601896100001</v>
      </c>
      <c r="AL48" s="32">
        <v>0</v>
      </c>
      <c r="AM48" s="32">
        <v>6268.7938727800001</v>
      </c>
      <c r="AN48" s="32">
        <v>696.53269471700003</v>
      </c>
      <c r="AO48" s="32">
        <v>6965.3265675000002</v>
      </c>
      <c r="AP48" s="32">
        <v>0</v>
      </c>
      <c r="AQ48" s="32">
        <v>0.14961436834799999</v>
      </c>
      <c r="AR48" s="32">
        <v>11.820607263099999</v>
      </c>
      <c r="AS48" s="32">
        <v>1.6470815242800001</v>
      </c>
      <c r="AT48" s="32">
        <v>6.8310026069700003</v>
      </c>
      <c r="AU48" s="32">
        <v>0.124542139696</v>
      </c>
      <c r="AV48" s="32">
        <v>19.461030923100001</v>
      </c>
      <c r="AW48" s="32">
        <v>5.7816035318000001</v>
      </c>
      <c r="AX48" s="32">
        <v>0</v>
      </c>
      <c r="AY48" s="32">
        <v>0.91961149049000002</v>
      </c>
      <c r="AZ48" s="32">
        <v>261.71282749099998</v>
      </c>
      <c r="BA48" s="32">
        <v>226.614778503</v>
      </c>
      <c r="BB48" s="32">
        <v>35.098048988800002</v>
      </c>
      <c r="BC48" s="32">
        <v>170.519077205</v>
      </c>
      <c r="BD48" s="32">
        <v>0</v>
      </c>
      <c r="BE48" s="32">
        <v>5.6133023583900002E-2</v>
      </c>
      <c r="BF48" s="32">
        <v>120.26179003999999</v>
      </c>
      <c r="BG48" s="32">
        <v>0</v>
      </c>
      <c r="BH48" s="32">
        <v>5.3413683583799996</v>
      </c>
      <c r="BI48" s="32">
        <v>0.68824889079999996</v>
      </c>
      <c r="BJ48" s="32">
        <v>0.71379111581400001</v>
      </c>
      <c r="BK48" s="32">
        <v>13.323721838899999</v>
      </c>
      <c r="BL48" s="32">
        <v>17.839808969500002</v>
      </c>
      <c r="BM48" s="32">
        <v>22.597157419399998</v>
      </c>
      <c r="BN48" s="32">
        <v>0.85437092765</v>
      </c>
      <c r="BO48" s="32">
        <v>1160.8278679299999</v>
      </c>
      <c r="BP48" s="32">
        <v>27.8582974256</v>
      </c>
      <c r="BQ48" s="32">
        <v>0</v>
      </c>
      <c r="BR48" s="32">
        <v>0.51513523519500004</v>
      </c>
      <c r="BS48" s="32">
        <v>0</v>
      </c>
      <c r="BT48" s="32">
        <v>0.95656368348200005</v>
      </c>
      <c r="BU48" s="32">
        <v>0.538149275175</v>
      </c>
      <c r="BV48" s="62">
        <v>17.8398</v>
      </c>
      <c r="BW48" s="62">
        <v>22.597147</v>
      </c>
      <c r="BX48" s="62">
        <v>0.85436999999999996</v>
      </c>
      <c r="BY48" s="62">
        <v>1159.9131</v>
      </c>
      <c r="BZ48" s="62">
        <v>27.831999</v>
      </c>
      <c r="CA48" s="62">
        <v>0</v>
      </c>
      <c r="CB48" s="62">
        <v>0.48728555000000001</v>
      </c>
      <c r="CC48" s="62">
        <v>0</v>
      </c>
      <c r="CD48" s="62">
        <v>0.49166571999999997</v>
      </c>
      <c r="CE48" s="62">
        <v>0.52415137999999994</v>
      </c>
      <c r="CF48" s="32"/>
      <c r="CG48" s="32"/>
    </row>
    <row r="49" spans="1:85" x14ac:dyDescent="0.25">
      <c r="A49" s="34" t="s">
        <v>48</v>
      </c>
      <c r="B49" s="32">
        <v>10316.1597059999</v>
      </c>
      <c r="C49" s="32">
        <v>63.332270000000001</v>
      </c>
      <c r="D49" s="32">
        <v>54936.981500000002</v>
      </c>
      <c r="E49" s="32">
        <v>11113.542536999899</v>
      </c>
      <c r="F49" s="32">
        <v>9184.6019999999899</v>
      </c>
      <c r="G49" s="32">
        <v>92036.813599999994</v>
      </c>
      <c r="H49" s="32">
        <v>1010.9924129999901</v>
      </c>
      <c r="I49" s="32">
        <v>9.0702611999999903</v>
      </c>
      <c r="J49" s="32">
        <v>20.699332162729899</v>
      </c>
      <c r="K49" s="32">
        <v>2.0199999999999999E-2</v>
      </c>
      <c r="L49" s="32">
        <v>4.1686364549999899</v>
      </c>
      <c r="M49" s="32">
        <v>2090.1715999999901</v>
      </c>
      <c r="N49" s="32"/>
      <c r="O49" s="32"/>
      <c r="P49" s="34" t="s">
        <v>48</v>
      </c>
      <c r="Q49" s="32">
        <v>4.58994992486</v>
      </c>
      <c r="R49" s="32">
        <v>2.28209436003E-5</v>
      </c>
      <c r="S49" s="32">
        <v>0</v>
      </c>
      <c r="T49" s="32">
        <v>3.0503014049E-5</v>
      </c>
      <c r="U49" s="32">
        <v>46.626665673399998</v>
      </c>
      <c r="V49" s="32">
        <v>6.0008483679099996E-4</v>
      </c>
      <c r="W49" s="32">
        <v>8.3848641200700005</v>
      </c>
      <c r="X49" s="32">
        <v>2.0200019201200001E-2</v>
      </c>
      <c r="Y49" s="32">
        <v>10316.1568627</v>
      </c>
      <c r="Z49" s="32">
        <v>4.6234185518899996E-3</v>
      </c>
      <c r="AA49" s="32">
        <v>217.70095453299999</v>
      </c>
      <c r="AB49" s="32">
        <v>0</v>
      </c>
      <c r="AC49" s="32">
        <v>2.48581043676</v>
      </c>
      <c r="AD49" s="32">
        <v>0</v>
      </c>
      <c r="AE49" s="32">
        <v>2090.1722738899998</v>
      </c>
      <c r="AF49" s="32">
        <v>0</v>
      </c>
      <c r="AG49" s="32">
        <v>1.2051057976E-5</v>
      </c>
      <c r="AH49" s="32">
        <v>0</v>
      </c>
      <c r="AI49" s="32">
        <v>8.7917996880499995E-6</v>
      </c>
      <c r="AJ49" s="32">
        <v>0.20611608030100001</v>
      </c>
      <c r="AK49" s="32">
        <v>63.332200368000002</v>
      </c>
      <c r="AL49" s="32">
        <v>0</v>
      </c>
      <c r="AM49" s="32">
        <v>50522.970063699999</v>
      </c>
      <c r="AN49" s="32">
        <v>5613.6637423499997</v>
      </c>
      <c r="AO49" s="32">
        <v>56136.633806099999</v>
      </c>
      <c r="AP49" s="32">
        <v>0</v>
      </c>
      <c r="AQ49" s="32">
        <v>50.0573973188</v>
      </c>
      <c r="AR49" s="32">
        <v>547.37036067600002</v>
      </c>
      <c r="AS49" s="32">
        <v>555.89382381300004</v>
      </c>
      <c r="AT49" s="32">
        <v>316.32143988899998</v>
      </c>
      <c r="AU49" s="32">
        <v>5.7683541098499997</v>
      </c>
      <c r="AV49" s="32">
        <v>396.13355768299999</v>
      </c>
      <c r="AW49" s="32">
        <v>267.73310565000003</v>
      </c>
      <c r="AX49" s="32">
        <v>0</v>
      </c>
      <c r="AY49" s="32">
        <v>42.587245424400002</v>
      </c>
      <c r="AZ49" s="32">
        <v>11113.709006700001</v>
      </c>
      <c r="BA49" s="32">
        <v>9184.7691228999993</v>
      </c>
      <c r="BB49" s="32">
        <v>1928.9398837799999</v>
      </c>
      <c r="BC49" s="32">
        <v>7554.8776077800003</v>
      </c>
      <c r="BD49" s="32">
        <v>0</v>
      </c>
      <c r="BE49" s="32">
        <v>2.5993354050200002</v>
      </c>
      <c r="BF49" s="32">
        <v>5356.9241106500003</v>
      </c>
      <c r="BG49" s="32">
        <v>0</v>
      </c>
      <c r="BH49" s="32">
        <v>117.97640283600001</v>
      </c>
      <c r="BI49" s="32">
        <v>31.870340225</v>
      </c>
      <c r="BJ49" s="32">
        <v>5.3798343236499999</v>
      </c>
      <c r="BK49" s="32">
        <v>293.57981357800003</v>
      </c>
      <c r="BL49" s="32">
        <v>826.16412102300001</v>
      </c>
      <c r="BM49" s="32">
        <v>934.79830953099997</v>
      </c>
      <c r="BN49" s="32">
        <v>39.563114772399999</v>
      </c>
      <c r="BO49" s="32">
        <v>94664.288065999994</v>
      </c>
      <c r="BP49" s="32">
        <v>2115.832324</v>
      </c>
      <c r="BQ49" s="32">
        <v>0</v>
      </c>
      <c r="BR49" s="32">
        <v>172.57803473300001</v>
      </c>
      <c r="BS49" s="32">
        <v>0</v>
      </c>
      <c r="BT49" s="32">
        <v>321.22097056400003</v>
      </c>
      <c r="BU49" s="32">
        <v>180.02761099899999</v>
      </c>
      <c r="BV49" s="62">
        <v>826.16443000000004</v>
      </c>
      <c r="BW49" s="62">
        <v>934.79852000000005</v>
      </c>
      <c r="BX49" s="62">
        <v>39.563125999999997</v>
      </c>
      <c r="BY49" s="62">
        <v>92036.812000000005</v>
      </c>
      <c r="BZ49" s="62">
        <v>2080.0048999999999</v>
      </c>
      <c r="CA49" s="62">
        <v>0</v>
      </c>
      <c r="CB49" s="62">
        <v>163.24709999999999</v>
      </c>
      <c r="CC49" s="62">
        <v>0</v>
      </c>
      <c r="CD49" s="62">
        <v>165.11966000000001</v>
      </c>
      <c r="CE49" s="62">
        <v>175.34533999999999</v>
      </c>
      <c r="CF49" s="32"/>
      <c r="CG49" s="32"/>
    </row>
    <row r="50" spans="1:85" x14ac:dyDescent="0.25">
      <c r="A50" s="34" t="s">
        <v>49</v>
      </c>
      <c r="B50" s="32">
        <v>11732.066520320001</v>
      </c>
      <c r="C50" s="32">
        <v>988.17568708500005</v>
      </c>
      <c r="D50" s="32">
        <v>31426.575029949901</v>
      </c>
      <c r="E50" s="32">
        <v>4476.9528847299998</v>
      </c>
      <c r="F50" s="32">
        <v>3598.1954891761802</v>
      </c>
      <c r="G50" s="32">
        <v>91887.447904239903</v>
      </c>
      <c r="H50" s="32">
        <v>665.96864871499895</v>
      </c>
      <c r="I50" s="32">
        <v>7.591515405</v>
      </c>
      <c r="J50" s="32">
        <v>12.0374690999999</v>
      </c>
      <c r="K50" s="32">
        <v>1.996219175</v>
      </c>
      <c r="L50" s="32">
        <v>15.3717636249999</v>
      </c>
      <c r="M50" s="32">
        <v>741.35442712999895</v>
      </c>
      <c r="N50" s="32"/>
      <c r="O50" s="32"/>
      <c r="P50" s="34" t="s">
        <v>49</v>
      </c>
      <c r="Q50" s="32">
        <v>7.9697246879600003</v>
      </c>
      <c r="R50" s="32">
        <v>3.8106358002000002E-3</v>
      </c>
      <c r="S50" s="32">
        <v>0</v>
      </c>
      <c r="T50" s="32">
        <v>1.0616633652300001E-2</v>
      </c>
      <c r="U50" s="32">
        <v>37.702622260399998</v>
      </c>
      <c r="V50" s="32">
        <v>6.8430295226500001E-3</v>
      </c>
      <c r="W50" s="32">
        <v>65.803663460899998</v>
      </c>
      <c r="X50" s="32">
        <v>1.9962242198</v>
      </c>
      <c r="Y50" s="32">
        <v>11732.101191199999</v>
      </c>
      <c r="Z50" s="32">
        <v>11.412616631400001</v>
      </c>
      <c r="AA50" s="32">
        <v>137.54870946400001</v>
      </c>
      <c r="AB50" s="32">
        <v>6.7357671398800001</v>
      </c>
      <c r="AC50" s="32">
        <v>10.7629871366</v>
      </c>
      <c r="AD50" s="32">
        <v>0</v>
      </c>
      <c r="AE50" s="32">
        <v>741.35803600099996</v>
      </c>
      <c r="AF50" s="32">
        <v>0</v>
      </c>
      <c r="AG50" s="32">
        <v>5.6795753728100001E-2</v>
      </c>
      <c r="AH50" s="32">
        <v>7.9479092362599998E-4</v>
      </c>
      <c r="AI50" s="32">
        <v>2.76860168543E-3</v>
      </c>
      <c r="AJ50" s="32">
        <v>0.196622144188</v>
      </c>
      <c r="AK50" s="32">
        <v>988.17413364799995</v>
      </c>
      <c r="AL50" s="32">
        <v>0</v>
      </c>
      <c r="AM50" s="32">
        <v>28268.609949500002</v>
      </c>
      <c r="AN50" s="32">
        <v>3140.95688462</v>
      </c>
      <c r="AO50" s="32">
        <v>31409.566834099998</v>
      </c>
      <c r="AP50" s="32">
        <v>7.7102043353900003E-4</v>
      </c>
      <c r="AQ50" s="32">
        <v>32.013429269200003</v>
      </c>
      <c r="AR50" s="32">
        <v>176.06759639000001</v>
      </c>
      <c r="AS50" s="32">
        <v>349.00270130799998</v>
      </c>
      <c r="AT50" s="32">
        <v>103.295840075</v>
      </c>
      <c r="AU50" s="32">
        <v>3.3834371576</v>
      </c>
      <c r="AV50" s="32">
        <v>286.24930048200002</v>
      </c>
      <c r="AW50" s="32">
        <v>86.141736658200003</v>
      </c>
      <c r="AX50" s="32">
        <v>0.48656740356200001</v>
      </c>
      <c r="AY50" s="32">
        <v>35.0737539928</v>
      </c>
      <c r="AZ50" s="32">
        <v>4477.0066036899998</v>
      </c>
      <c r="BA50" s="32">
        <v>3598.2393553299999</v>
      </c>
      <c r="BB50" s="32">
        <v>878.76724836699998</v>
      </c>
      <c r="BC50" s="32">
        <v>2674.9424032799998</v>
      </c>
      <c r="BD50" s="32">
        <v>0.34220413278799999</v>
      </c>
      <c r="BE50" s="32">
        <v>0.83697891528199997</v>
      </c>
      <c r="BF50" s="32">
        <v>1837.04815945</v>
      </c>
      <c r="BG50" s="32">
        <v>0.37640332574399998</v>
      </c>
      <c r="BH50" s="32">
        <v>110.37504925499999</v>
      </c>
      <c r="BI50" s="32">
        <v>10.392293073599999</v>
      </c>
      <c r="BJ50" s="32">
        <v>9.9778462773399994</v>
      </c>
      <c r="BK50" s="32">
        <v>275.54740236499998</v>
      </c>
      <c r="BL50" s="32">
        <v>298.39506473</v>
      </c>
      <c r="BM50" s="32">
        <v>351.522402924</v>
      </c>
      <c r="BN50" s="32">
        <v>12.7274981642</v>
      </c>
      <c r="BO50" s="32">
        <v>91908.982172899996</v>
      </c>
      <c r="BP50" s="32">
        <v>2172.1754558500002</v>
      </c>
      <c r="BQ50" s="32">
        <v>1.2288571474000001E-2</v>
      </c>
      <c r="BR50" s="32">
        <v>107.259351067</v>
      </c>
      <c r="BS50" s="32">
        <v>0</v>
      </c>
      <c r="BT50" s="32">
        <v>214.40512361699999</v>
      </c>
      <c r="BU50" s="32">
        <v>112.458804124</v>
      </c>
      <c r="BV50" s="62">
        <v>298.39510999999999</v>
      </c>
      <c r="BW50" s="62">
        <v>351.52172999999999</v>
      </c>
      <c r="BX50" s="62">
        <v>12.727496</v>
      </c>
      <c r="BY50" s="62">
        <v>91887.452999999994</v>
      </c>
      <c r="BZ50" s="62">
        <v>2171.6880000000001</v>
      </c>
      <c r="CA50" s="62">
        <v>1.4777093999999999E-2</v>
      </c>
      <c r="CB50" s="62">
        <v>101.46572999999999</v>
      </c>
      <c r="CC50" s="62">
        <v>0</v>
      </c>
      <c r="CD50" s="62">
        <v>110.10415999999999</v>
      </c>
      <c r="CE50" s="62">
        <v>109.53789999999999</v>
      </c>
      <c r="CF50" s="32"/>
      <c r="CG50" s="32"/>
    </row>
    <row r="51" spans="1:85" s="34" customFormat="1" x14ac:dyDescent="0.25">
      <c r="A51" s="34" t="s">
        <v>50</v>
      </c>
      <c r="B51" s="32">
        <v>14012.49</v>
      </c>
      <c r="C51" s="32">
        <v>304.64535999999902</v>
      </c>
      <c r="D51" s="32">
        <v>52304.219999999899</v>
      </c>
      <c r="E51" s="32">
        <v>6087.2776000000003</v>
      </c>
      <c r="F51" s="32">
        <v>3157.3915400000001</v>
      </c>
      <c r="G51" s="32">
        <v>54973.279999999999</v>
      </c>
      <c r="H51" s="32">
        <v>751.88109999999995</v>
      </c>
      <c r="I51" s="32">
        <v>4.1670499999999899</v>
      </c>
      <c r="J51" s="32">
        <v>9.0483929999999901</v>
      </c>
      <c r="K51" s="32"/>
      <c r="L51" s="32">
        <v>0.85985299999999898</v>
      </c>
      <c r="M51" s="32">
        <v>37.271929999999998</v>
      </c>
      <c r="N51" s="32"/>
      <c r="O51" s="32"/>
      <c r="P51" s="34" t="s">
        <v>50</v>
      </c>
      <c r="Q51" s="32">
        <v>2.1574373739100001</v>
      </c>
      <c r="R51" s="32">
        <v>0</v>
      </c>
      <c r="S51" s="32">
        <v>0</v>
      </c>
      <c r="T51" s="32">
        <v>0</v>
      </c>
      <c r="U51" s="32">
        <v>33.581730324900001</v>
      </c>
      <c r="V51" s="32">
        <v>0</v>
      </c>
      <c r="W51" s="32">
        <v>0</v>
      </c>
      <c r="X51" s="32">
        <v>0</v>
      </c>
      <c r="Y51" s="32">
        <v>14012.4831755</v>
      </c>
      <c r="Z51" s="32">
        <v>0</v>
      </c>
      <c r="AA51" s="32">
        <v>158.85182238199999</v>
      </c>
      <c r="AB51" s="32">
        <v>0</v>
      </c>
      <c r="AC51" s="32">
        <v>0</v>
      </c>
      <c r="AD51" s="32">
        <v>0</v>
      </c>
      <c r="AE51" s="32">
        <v>37.2718821335</v>
      </c>
      <c r="AF51" s="32">
        <v>0</v>
      </c>
      <c r="AG51" s="32">
        <v>0.56796154290500001</v>
      </c>
      <c r="AH51" s="32">
        <v>0</v>
      </c>
      <c r="AI51" s="32">
        <v>0</v>
      </c>
      <c r="AJ51" s="32">
        <v>0.17118931129699999</v>
      </c>
      <c r="AK51" s="32">
        <v>304.645181788</v>
      </c>
      <c r="AL51" s="32">
        <v>0</v>
      </c>
      <c r="AM51" s="32">
        <v>47368.6300997</v>
      </c>
      <c r="AN51" s="32">
        <v>5263.1813791000004</v>
      </c>
      <c r="AO51" s="32">
        <v>52631.811478800002</v>
      </c>
      <c r="AP51" s="32">
        <v>0</v>
      </c>
      <c r="AQ51" s="32">
        <v>37.004582685300001</v>
      </c>
      <c r="AR51" s="32">
        <v>188.49622072700001</v>
      </c>
      <c r="AS51" s="32">
        <v>408.45680110500001</v>
      </c>
      <c r="AT51" s="32">
        <v>108.929974151</v>
      </c>
      <c r="AU51" s="32">
        <v>1.98599889769</v>
      </c>
      <c r="AV51" s="32">
        <v>135.13632225000001</v>
      </c>
      <c r="AW51" s="32">
        <v>92.195809564800001</v>
      </c>
      <c r="AX51" s="32">
        <v>0</v>
      </c>
      <c r="AY51" s="32">
        <v>14.6645016728</v>
      </c>
      <c r="AZ51" s="32">
        <v>6087.3356663000004</v>
      </c>
      <c r="BA51" s="32">
        <v>3157.4490197999999</v>
      </c>
      <c r="BB51" s="32">
        <v>2929.8866464900002</v>
      </c>
      <c r="BC51" s="32">
        <v>2599.6312461100001</v>
      </c>
      <c r="BD51" s="32">
        <v>0</v>
      </c>
      <c r="BE51" s="32">
        <v>0.89512022134400004</v>
      </c>
      <c r="BF51" s="32">
        <v>1843.2848008999999</v>
      </c>
      <c r="BG51" s="32">
        <v>0</v>
      </c>
      <c r="BH51" s="32">
        <v>40.098860430899997</v>
      </c>
      <c r="BI51" s="32">
        <v>10.975088807700001</v>
      </c>
      <c r="BJ51" s="32">
        <v>1.8012919415599999</v>
      </c>
      <c r="BK51" s="32">
        <v>99.773541119000001</v>
      </c>
      <c r="BL51" s="32">
        <v>284.48088791200001</v>
      </c>
      <c r="BM51" s="32">
        <v>321.10661838499999</v>
      </c>
      <c r="BN51" s="32">
        <v>13.6241379322</v>
      </c>
      <c r="BO51" s="32">
        <v>55074.109911400003</v>
      </c>
      <c r="BP51" s="32">
        <v>1334.4586515000001</v>
      </c>
      <c r="BQ51" s="32">
        <v>0</v>
      </c>
      <c r="BR51" s="32">
        <v>128.99528024099999</v>
      </c>
      <c r="BS51" s="32">
        <v>0</v>
      </c>
      <c r="BT51" s="32">
        <v>233.168728351</v>
      </c>
      <c r="BU51" s="32">
        <v>141.87928465499999</v>
      </c>
      <c r="BV51" s="62">
        <v>284.48099000000002</v>
      </c>
      <c r="BW51" s="62">
        <v>321.10672</v>
      </c>
      <c r="BX51" s="62">
        <v>13.624147000000001</v>
      </c>
      <c r="BY51" s="62">
        <v>54973.281000000003</v>
      </c>
      <c r="BZ51" s="62">
        <v>1331.9882</v>
      </c>
      <c r="CA51" s="62">
        <v>0</v>
      </c>
      <c r="CB51" s="62">
        <v>122.02866</v>
      </c>
      <c r="CC51" s="62">
        <v>0</v>
      </c>
      <c r="CD51" s="62">
        <v>119.86557999999999</v>
      </c>
      <c r="CE51" s="62">
        <v>138.18912</v>
      </c>
      <c r="CF51" s="32"/>
      <c r="CG51" s="32"/>
    </row>
    <row r="52" spans="1:85" s="34" customForma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32"/>
      <c r="CG52" s="32"/>
    </row>
    <row r="53" spans="1:85" s="34" customFormat="1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32"/>
      <c r="CG53" s="32"/>
    </row>
    <row r="54" spans="1:85" x14ac:dyDescent="0.25">
      <c r="A54" s="34" t="s">
        <v>51</v>
      </c>
      <c r="B54" s="32">
        <v>5029.2579999999989</v>
      </c>
      <c r="C54" s="32">
        <v>300.52780000000001</v>
      </c>
      <c r="D54" s="32">
        <v>65141.679999999906</v>
      </c>
      <c r="E54" s="32">
        <v>7622.5940000000001</v>
      </c>
      <c r="F54" s="32">
        <v>5065.1320000000005</v>
      </c>
      <c r="G54" s="32">
        <v>17642.500999999993</v>
      </c>
      <c r="H54" s="32">
        <v>87.3158999999999</v>
      </c>
      <c r="I54" s="32">
        <v>5.0037259999999995</v>
      </c>
      <c r="J54" s="32">
        <v>11.419410499999989</v>
      </c>
      <c r="K54" s="32"/>
      <c r="L54" s="32">
        <v>2.1035609999999991</v>
      </c>
      <c r="M54" s="32">
        <v>139.623629999999</v>
      </c>
      <c r="N54" s="32"/>
      <c r="O54" s="32"/>
      <c r="P54" s="34" t="s">
        <v>51</v>
      </c>
      <c r="Q54" s="32">
        <v>2.5498525456199999</v>
      </c>
      <c r="R54" s="32">
        <v>0</v>
      </c>
      <c r="S54" s="32">
        <v>0</v>
      </c>
      <c r="T54" s="32">
        <v>0</v>
      </c>
      <c r="U54" s="32">
        <v>4.0157442516700002</v>
      </c>
      <c r="V54" s="32">
        <v>0</v>
      </c>
      <c r="W54" s="32">
        <v>0</v>
      </c>
      <c r="X54" s="32">
        <v>0</v>
      </c>
      <c r="Y54" s="32">
        <v>5029.2610810799997</v>
      </c>
      <c r="Z54" s="32">
        <v>0</v>
      </c>
      <c r="AA54" s="32">
        <v>18.940254674399998</v>
      </c>
      <c r="AB54" s="32">
        <v>0</v>
      </c>
      <c r="AC54" s="32">
        <v>0</v>
      </c>
      <c r="AD54" s="32">
        <v>0</v>
      </c>
      <c r="AE54" s="32">
        <v>139.623660046</v>
      </c>
      <c r="AF54" s="32">
        <v>0</v>
      </c>
      <c r="AG54" s="32">
        <v>0</v>
      </c>
      <c r="AH54" s="32">
        <v>0</v>
      </c>
      <c r="AI54" s="32">
        <v>0</v>
      </c>
      <c r="AJ54" s="32">
        <v>0.11419416228400001</v>
      </c>
      <c r="AK54" s="32">
        <v>300.52798079899998</v>
      </c>
      <c r="AL54" s="32">
        <v>0</v>
      </c>
      <c r="AM54" s="32">
        <v>58627.488087199999</v>
      </c>
      <c r="AN54" s="32">
        <v>6514.1658918000003</v>
      </c>
      <c r="AO54" s="32">
        <v>65141.653979000002</v>
      </c>
      <c r="AP54" s="32">
        <v>0</v>
      </c>
      <c r="AQ54" s="32">
        <v>4.3545595928300003</v>
      </c>
      <c r="AR54" s="32">
        <v>302.38860841000002</v>
      </c>
      <c r="AS54" s="32">
        <v>47.938771000300001</v>
      </c>
      <c r="AT54" s="32">
        <v>174.74718427900001</v>
      </c>
      <c r="AU54" s="32">
        <v>3.1859703005500002</v>
      </c>
      <c r="AV54" s="32">
        <v>216.787823586</v>
      </c>
      <c r="AW54" s="32">
        <v>147.90197287199999</v>
      </c>
      <c r="AX54" s="32">
        <v>0</v>
      </c>
      <c r="AY54" s="32">
        <v>23.5250231871</v>
      </c>
      <c r="AZ54" s="32">
        <v>7622.6935671700003</v>
      </c>
      <c r="BA54" s="32">
        <v>5065.2295954299998</v>
      </c>
      <c r="BB54" s="32">
        <v>2557.46397174</v>
      </c>
      <c r="BC54" s="32">
        <v>4170.36949972</v>
      </c>
      <c r="BD54" s="32">
        <v>0</v>
      </c>
      <c r="BE54" s="32">
        <v>1.4359661158399999</v>
      </c>
      <c r="BF54" s="32">
        <v>2957.0265791400002</v>
      </c>
      <c r="BG54" s="32">
        <v>0</v>
      </c>
      <c r="BH54" s="32">
        <v>64.327225361999993</v>
      </c>
      <c r="BI54" s="32">
        <v>17.6064112667</v>
      </c>
      <c r="BJ54" s="32">
        <v>2.8896599036600001</v>
      </c>
      <c r="BK54" s="32">
        <v>160.058292553</v>
      </c>
      <c r="BL54" s="32">
        <v>456.36873610100002</v>
      </c>
      <c r="BM54" s="32">
        <v>515.12431966999998</v>
      </c>
      <c r="BN54" s="32">
        <v>21.856061392099999</v>
      </c>
      <c r="BO54" s="32">
        <v>17642.500866999999</v>
      </c>
      <c r="BP54" s="32">
        <v>421.183090892</v>
      </c>
      <c r="BQ54" s="32">
        <v>0</v>
      </c>
      <c r="BR54" s="32">
        <v>14.993183663</v>
      </c>
      <c r="BS54" s="32">
        <v>0</v>
      </c>
      <c r="BT54" s="32">
        <v>27.841064056499999</v>
      </c>
      <c r="BU54" s="32">
        <v>15.6629816575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32"/>
      <c r="CG54" s="32"/>
    </row>
    <row r="55" spans="1:85" x14ac:dyDescent="0.25">
      <c r="A55" s="34" t="s">
        <v>1</v>
      </c>
    </row>
    <row r="56" spans="1:85" s="34" customFormat="1" x14ac:dyDescent="0.25">
      <c r="A56" s="34" t="s">
        <v>11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</row>
    <row r="57" spans="1:85" s="34" customFormat="1" x14ac:dyDescent="0.25">
      <c r="A57" s="34" t="s">
        <v>58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</row>
    <row r="58" spans="1:85" s="34" customFormat="1" x14ac:dyDescent="0.25">
      <c r="A58" s="34" t="s">
        <v>75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</row>
    <row r="59" spans="1:85" s="34" customFormat="1" x14ac:dyDescent="0.25">
      <c r="A59" s="34" t="s">
        <v>341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</row>
    <row r="60" spans="1:85" s="34" customFormat="1" x14ac:dyDescent="0.25"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</row>
    <row r="61" spans="1:85" x14ac:dyDescent="0.25">
      <c r="A61" s="1" t="s">
        <v>55</v>
      </c>
      <c r="B61" s="1">
        <f>SUM(B3:B54)</f>
        <v>724443.57038790896</v>
      </c>
      <c r="C61" s="1">
        <f t="shared" ref="C61:N61" si="0">SUM(C3:C54)</f>
        <v>21944.433937202673</v>
      </c>
      <c r="D61" s="1">
        <f t="shared" si="0"/>
        <v>1990883.6559466373</v>
      </c>
      <c r="E61" s="1">
        <f t="shared" si="0"/>
        <v>266633.28622402751</v>
      </c>
      <c r="F61" s="1">
        <f t="shared" si="0"/>
        <v>193876.601578642</v>
      </c>
      <c r="G61" s="1">
        <f t="shared" si="0"/>
        <v>4614298.934645284</v>
      </c>
      <c r="H61" s="1">
        <f t="shared" si="0"/>
        <v>32375.521123523125</v>
      </c>
      <c r="I61" s="1">
        <f t="shared" si="0"/>
        <v>744.46673485254587</v>
      </c>
      <c r="J61" s="1">
        <f t="shared" si="0"/>
        <v>603.42741511106362</v>
      </c>
      <c r="K61" s="1">
        <f t="shared" si="0"/>
        <v>99.686746805099844</v>
      </c>
      <c r="L61" s="1">
        <f t="shared" si="0"/>
        <v>1589.4746801790502</v>
      </c>
      <c r="M61" s="1">
        <f t="shared" si="0"/>
        <v>69451.442014729895</v>
      </c>
      <c r="N61" s="1">
        <f t="shared" si="0"/>
        <v>4.6917929999999979</v>
      </c>
      <c r="Q61" s="1">
        <f t="shared" ref="Q61:AV61" si="1">SUM(Q3:Q54)</f>
        <v>243.49951080260502</v>
      </c>
      <c r="R61" s="1">
        <f t="shared" si="1"/>
        <v>5.5474751354458123</v>
      </c>
      <c r="S61" s="1">
        <f t="shared" si="1"/>
        <v>0</v>
      </c>
      <c r="T61" s="1">
        <f t="shared" si="1"/>
        <v>5.0572130989375506</v>
      </c>
      <c r="U61" s="1">
        <f t="shared" si="1"/>
        <v>1580.3448492578125</v>
      </c>
      <c r="V61" s="1">
        <f t="shared" si="1"/>
        <v>1.2991906405609199</v>
      </c>
      <c r="W61" s="1">
        <f t="shared" si="1"/>
        <v>14145.852813436988</v>
      </c>
      <c r="X61" s="1">
        <f t="shared" si="1"/>
        <v>99.688847321012602</v>
      </c>
      <c r="Y61" s="1">
        <f t="shared" si="1"/>
        <v>724450.48442427302</v>
      </c>
      <c r="Z61" s="1">
        <f t="shared" si="1"/>
        <v>378.98248910697322</v>
      </c>
      <c r="AA61" s="1">
        <f t="shared" si="1"/>
        <v>5390.7001911978614</v>
      </c>
      <c r="AB61" s="1">
        <f t="shared" si="1"/>
        <v>145.05704990854144</v>
      </c>
      <c r="AC61" s="1">
        <f t="shared" si="1"/>
        <v>4652.4384855346398</v>
      </c>
      <c r="AD61" s="1">
        <f t="shared" si="1"/>
        <v>0</v>
      </c>
      <c r="AE61" s="1">
        <f t="shared" si="1"/>
        <v>69452.158903154195</v>
      </c>
      <c r="AF61" s="1">
        <f t="shared" si="1"/>
        <v>0</v>
      </c>
      <c r="AG61" s="1">
        <f t="shared" si="1"/>
        <v>3.7107497613804115</v>
      </c>
      <c r="AH61" s="1">
        <f t="shared" si="1"/>
        <v>0.87474985619311174</v>
      </c>
      <c r="AI61" s="1">
        <f t="shared" si="1"/>
        <v>4.4414682725062828</v>
      </c>
      <c r="AJ61" s="1">
        <f t="shared" si="1"/>
        <v>16.530659013764897</v>
      </c>
      <c r="AK61" s="1">
        <f t="shared" si="1"/>
        <v>21944.587879670569</v>
      </c>
      <c r="AL61" s="1">
        <f t="shared" si="1"/>
        <v>0</v>
      </c>
      <c r="AM61" s="1">
        <f t="shared" si="1"/>
        <v>1801117.020242248</v>
      </c>
      <c r="AN61" s="1">
        <f t="shared" si="1"/>
        <v>200124.12561709981</v>
      </c>
      <c r="AO61" s="1">
        <f t="shared" si="1"/>
        <v>2001241.1458604578</v>
      </c>
      <c r="AP61" s="1">
        <f t="shared" si="1"/>
        <v>0.85344761272090797</v>
      </c>
      <c r="AQ61" s="1">
        <f t="shared" si="1"/>
        <v>1316.8502386445182</v>
      </c>
      <c r="AR61" s="1">
        <f t="shared" si="1"/>
        <v>9770.5565210433397</v>
      </c>
      <c r="AS61" s="1">
        <f t="shared" si="1"/>
        <v>15740.070861621658</v>
      </c>
      <c r="AT61" s="1">
        <f t="shared" si="1"/>
        <v>6773.4097018841867</v>
      </c>
      <c r="AU61" s="1">
        <f t="shared" si="1"/>
        <v>132.46950877320248</v>
      </c>
      <c r="AV61" s="1">
        <f t="shared" si="1"/>
        <v>16019.83693648694</v>
      </c>
      <c r="AW61" s="1">
        <f t="shared" ref="AW61:BU61" si="2">SUM(AW3:AW54)</f>
        <v>4864.2710601278468</v>
      </c>
      <c r="AX61" s="1">
        <f t="shared" si="2"/>
        <v>34.10166874261656</v>
      </c>
      <c r="AY61" s="1">
        <f t="shared" si="2"/>
        <v>888.63064276585987</v>
      </c>
      <c r="AZ61" s="1">
        <f t="shared" si="2"/>
        <v>266638.49966863822</v>
      </c>
      <c r="BA61" s="1">
        <f t="shared" si="2"/>
        <v>193881.23506360574</v>
      </c>
      <c r="BB61" s="1">
        <f t="shared" si="2"/>
        <v>72757.264604923927</v>
      </c>
      <c r="BC61" s="1">
        <f t="shared" si="2"/>
        <v>144124.38945791588</v>
      </c>
      <c r="BD61" s="1">
        <f t="shared" si="2"/>
        <v>91.702033123098147</v>
      </c>
      <c r="BE61" s="1">
        <f t="shared" si="2"/>
        <v>47.290372296280125</v>
      </c>
      <c r="BF61" s="1">
        <f t="shared" si="2"/>
        <v>99612.723979468443</v>
      </c>
      <c r="BG61" s="1">
        <f t="shared" si="2"/>
        <v>25.275859168032035</v>
      </c>
      <c r="BH61" s="1">
        <f t="shared" si="2"/>
        <v>5555.8432135656158</v>
      </c>
      <c r="BI61" s="1">
        <f t="shared" si="2"/>
        <v>596.0910942840618</v>
      </c>
      <c r="BJ61" s="1">
        <f t="shared" si="2"/>
        <v>613.85770368745239</v>
      </c>
      <c r="BK61" s="1">
        <f t="shared" si="2"/>
        <v>13888.324479495461</v>
      </c>
      <c r="BL61" s="1">
        <f t="shared" si="2"/>
        <v>14988.077915408094</v>
      </c>
      <c r="BM61" s="1">
        <f t="shared" si="2"/>
        <v>19234.826486092708</v>
      </c>
      <c r="BN61" s="1">
        <f t="shared" si="2"/>
        <v>743.95227693850268</v>
      </c>
      <c r="BO61" s="1">
        <f t="shared" si="2"/>
        <v>4636758.4703961266</v>
      </c>
      <c r="BP61" s="1">
        <f t="shared" si="2"/>
        <v>101090.67411615078</v>
      </c>
      <c r="BQ61" s="1">
        <f t="shared" si="2"/>
        <v>1.8811719813642824</v>
      </c>
      <c r="BR61" s="1">
        <f t="shared" si="2"/>
        <v>4346.1159681985264</v>
      </c>
      <c r="BS61" s="1">
        <f t="shared" si="2"/>
        <v>0</v>
      </c>
      <c r="BT61" s="1">
        <f t="shared" si="2"/>
        <v>8829.6307962460196</v>
      </c>
      <c r="BU61" s="1">
        <f t="shared" si="2"/>
        <v>4427.0308006060122</v>
      </c>
      <c r="BV61" s="1"/>
      <c r="BW61" s="1"/>
      <c r="BX61" s="1"/>
      <c r="BY61" s="1">
        <f>SUM(BY3:BY54)</f>
        <v>4596656.2674105987</v>
      </c>
      <c r="BZ61" s="1"/>
      <c r="CA61" s="1"/>
      <c r="CB61" s="1"/>
      <c r="CC61" s="1"/>
      <c r="CD61" s="1"/>
      <c r="CE61" s="1"/>
      <c r="CF61" s="1"/>
      <c r="CG61" s="1"/>
    </row>
    <row r="62" spans="1:85" x14ac:dyDescent="0.25">
      <c r="A62" s="34" t="s">
        <v>56</v>
      </c>
      <c r="B62" s="1">
        <f>SUM(B2:B51)</f>
        <v>719414.31238790893</v>
      </c>
      <c r="C62" s="1">
        <f t="shared" ref="C62:M62" si="3">SUM(C2:C51)</f>
        <v>21643.906137202674</v>
      </c>
      <c r="D62" s="1">
        <f t="shared" si="3"/>
        <v>1925741.9759466373</v>
      </c>
      <c r="E62" s="1">
        <f t="shared" si="3"/>
        <v>259010.6922240275</v>
      </c>
      <c r="F62" s="1">
        <f t="shared" si="3"/>
        <v>188811.46957864199</v>
      </c>
      <c r="G62" s="1">
        <f t="shared" si="3"/>
        <v>4596656.4336452838</v>
      </c>
      <c r="H62" s="1">
        <f t="shared" si="3"/>
        <v>32288.205223523124</v>
      </c>
      <c r="I62" s="1">
        <f t="shared" si="3"/>
        <v>739.46300885254584</v>
      </c>
      <c r="J62" s="1">
        <f t="shared" si="3"/>
        <v>592.0080046110636</v>
      </c>
      <c r="K62" s="1">
        <f t="shared" si="3"/>
        <v>99.686746805099844</v>
      </c>
      <c r="L62" s="1">
        <f t="shared" si="3"/>
        <v>1587.3711191790503</v>
      </c>
      <c r="M62" s="1">
        <f t="shared" si="3"/>
        <v>69311.818384729893</v>
      </c>
    </row>
    <row r="63" spans="1:85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610829.58317742904</v>
      </c>
      <c r="C63" s="32">
        <f t="shared" ref="C63:N63" si="4">+C3+C5+C8+C9+C11+C12+C14+C15+C16+C17+C18+C19+C20+C21+C22+C23+C24+C25+C26+C28+C30+C31+C33+C34+C35+C36+C37+C39+C40+C41+C42+C43+C44+C46+C47+C49+C50</f>
        <v>19067.169421312679</v>
      </c>
      <c r="D63" s="32">
        <f t="shared" si="4"/>
        <v>1674909.9394263378</v>
      </c>
      <c r="E63" s="32">
        <f t="shared" si="4"/>
        <v>240087.14373748354</v>
      </c>
      <c r="F63" s="32">
        <f t="shared" si="4"/>
        <v>174930.97891305859</v>
      </c>
      <c r="G63" s="32">
        <f t="shared" si="4"/>
        <v>4403953.1916689137</v>
      </c>
      <c r="H63" s="32">
        <f t="shared" si="4"/>
        <v>28950.121321573126</v>
      </c>
      <c r="I63" s="32">
        <f t="shared" si="4"/>
        <v>692.59114822075287</v>
      </c>
      <c r="J63" s="32">
        <f t="shared" si="4"/>
        <v>530.47226985388352</v>
      </c>
      <c r="K63" s="32">
        <f t="shared" si="4"/>
        <v>77.07099030509994</v>
      </c>
      <c r="L63" s="32">
        <f t="shared" si="4"/>
        <v>1410.5619212384506</v>
      </c>
      <c r="M63" s="32">
        <f t="shared" si="4"/>
        <v>66979.656122229891</v>
      </c>
      <c r="N63" s="32">
        <f t="shared" si="4"/>
        <v>4.6917929999999979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5" x14ac:dyDescent="0.25"/>
  <cols>
    <col min="1" max="1" width="19" customWidth="1"/>
    <col min="2" max="2" width="9.42578125" bestFit="1" customWidth="1"/>
    <col min="3" max="4" width="9.28515625" bestFit="1" customWidth="1"/>
    <col min="5" max="5" width="9.28515625" style="33" bestFit="1" customWidth="1"/>
    <col min="6" max="6" width="9.7109375" customWidth="1"/>
    <col min="7" max="7" width="10.5703125" customWidth="1"/>
    <col min="8" max="8" width="9.28515625" bestFit="1" customWidth="1"/>
    <col min="9" max="9" width="10.42578125" customWidth="1"/>
    <col min="10" max="10" width="9.7109375" customWidth="1"/>
    <col min="11" max="11" width="9.28515625" bestFit="1" customWidth="1"/>
    <col min="12" max="12" width="11.42578125" customWidth="1"/>
    <col min="13" max="13" width="9.28515625" bestFit="1" customWidth="1"/>
    <col min="14" max="14" width="11.5703125" customWidth="1"/>
    <col min="16" max="16" width="15" bestFit="1" customWidth="1"/>
    <col min="17" max="71" width="8.28515625" style="32" customWidth="1"/>
  </cols>
  <sheetData>
    <row r="1" spans="1:72" x14ac:dyDescent="0.25">
      <c r="B1" s="34" t="s">
        <v>352</v>
      </c>
      <c r="P1" s="34" t="s">
        <v>452</v>
      </c>
      <c r="BT1" s="33"/>
    </row>
    <row r="2" spans="1:72" x14ac:dyDescent="0.25">
      <c r="A2" s="34" t="s">
        <v>308</v>
      </c>
      <c r="B2" s="34" t="s">
        <v>59</v>
      </c>
      <c r="C2" s="34" t="s">
        <v>57</v>
      </c>
      <c r="D2" s="34" t="s">
        <v>60</v>
      </c>
      <c r="E2" s="34" t="s">
        <v>323</v>
      </c>
      <c r="F2" s="34" t="s">
        <v>324</v>
      </c>
      <c r="G2" s="34" t="s">
        <v>61</v>
      </c>
      <c r="H2" s="34" t="s">
        <v>62</v>
      </c>
      <c r="I2" s="34" t="s">
        <v>63</v>
      </c>
      <c r="J2" s="34" t="s">
        <v>64</v>
      </c>
      <c r="K2" s="34" t="s">
        <v>306</v>
      </c>
      <c r="L2" s="34" t="s">
        <v>65</v>
      </c>
      <c r="M2" s="34" t="s">
        <v>67</v>
      </c>
      <c r="N2" s="34" t="s">
        <v>68</v>
      </c>
      <c r="P2" s="34" t="s">
        <v>307</v>
      </c>
      <c r="Q2" s="32" t="s">
        <v>132</v>
      </c>
      <c r="R2" s="32" t="s">
        <v>133</v>
      </c>
      <c r="S2" s="32" t="s">
        <v>134</v>
      </c>
      <c r="T2" s="32" t="s">
        <v>64</v>
      </c>
      <c r="U2" s="32" t="s">
        <v>135</v>
      </c>
      <c r="V2" s="32" t="s">
        <v>136</v>
      </c>
      <c r="W2" s="32" t="s">
        <v>59</v>
      </c>
      <c r="X2" s="32" t="s">
        <v>137</v>
      </c>
      <c r="Y2" s="32" t="s">
        <v>138</v>
      </c>
      <c r="Z2" s="32" t="s">
        <v>139</v>
      </c>
      <c r="AA2" s="32" t="s">
        <v>140</v>
      </c>
      <c r="AB2" s="32" t="s">
        <v>141</v>
      </c>
      <c r="AC2" s="32" t="s">
        <v>67</v>
      </c>
      <c r="AD2" s="32" t="s">
        <v>142</v>
      </c>
      <c r="AE2" s="32" t="s">
        <v>143</v>
      </c>
      <c r="AF2" s="32" t="s">
        <v>144</v>
      </c>
      <c r="AG2" s="32" t="s">
        <v>145</v>
      </c>
      <c r="AH2" s="32" t="s">
        <v>57</v>
      </c>
      <c r="AI2" s="32" t="s">
        <v>129</v>
      </c>
      <c r="AJ2" s="32" t="s">
        <v>146</v>
      </c>
      <c r="AK2" s="32" t="s">
        <v>147</v>
      </c>
      <c r="AL2" s="32" t="s">
        <v>60</v>
      </c>
      <c r="AM2" s="32" t="s">
        <v>148</v>
      </c>
      <c r="AN2" s="32" t="s">
        <v>149</v>
      </c>
      <c r="AO2" s="32" t="s">
        <v>150</v>
      </c>
      <c r="AP2" s="32" t="s">
        <v>151</v>
      </c>
      <c r="AQ2" s="32" t="s">
        <v>152</v>
      </c>
      <c r="AR2" s="32" t="s">
        <v>153</v>
      </c>
      <c r="AS2" s="32" t="s">
        <v>154</v>
      </c>
      <c r="AT2" s="32" t="s">
        <v>155</v>
      </c>
      <c r="AU2" s="32" t="s">
        <v>156</v>
      </c>
      <c r="AV2" s="32" t="s">
        <v>157</v>
      </c>
      <c r="AW2" s="32" t="s">
        <v>54</v>
      </c>
      <c r="AX2" s="32" t="s">
        <v>53</v>
      </c>
      <c r="AY2" s="32" t="s">
        <v>158</v>
      </c>
      <c r="AZ2" s="32" t="s">
        <v>159</v>
      </c>
      <c r="BA2" s="32" t="s">
        <v>160</v>
      </c>
      <c r="BB2" s="32" t="s">
        <v>161</v>
      </c>
      <c r="BC2" s="32" t="s">
        <v>162</v>
      </c>
      <c r="BD2" s="32" t="s">
        <v>163</v>
      </c>
      <c r="BE2" s="32" t="s">
        <v>164</v>
      </c>
      <c r="BF2" s="32" t="s">
        <v>165</v>
      </c>
      <c r="BG2" s="32" t="s">
        <v>166</v>
      </c>
      <c r="BH2" s="32" t="s">
        <v>167</v>
      </c>
      <c r="BI2" s="32" t="s">
        <v>168</v>
      </c>
      <c r="BJ2" s="32" t="s">
        <v>169</v>
      </c>
      <c r="BK2" s="32" t="s">
        <v>170</v>
      </c>
      <c r="BL2" s="32" t="s">
        <v>61</v>
      </c>
      <c r="BM2" s="32" t="s">
        <v>171</v>
      </c>
      <c r="BN2" s="32" t="s">
        <v>172</v>
      </c>
      <c r="BO2" s="32" t="s">
        <v>173</v>
      </c>
      <c r="BP2" s="32" t="s">
        <v>174</v>
      </c>
      <c r="BQ2" s="32" t="s">
        <v>175</v>
      </c>
      <c r="BR2" s="32" t="s">
        <v>176</v>
      </c>
      <c r="BS2" s="32" t="s">
        <v>177</v>
      </c>
    </row>
    <row r="3" spans="1:72" x14ac:dyDescent="0.25">
      <c r="A3" s="34" t="s">
        <v>0</v>
      </c>
      <c r="B3" s="32">
        <v>67851.754282786002</v>
      </c>
      <c r="C3" s="32">
        <v>1944.8578456458199</v>
      </c>
      <c r="D3" s="32">
        <v>59900.4319208897</v>
      </c>
      <c r="E3" s="32">
        <v>20138.273924764999</v>
      </c>
      <c r="F3" s="32">
        <v>16575.929636933699</v>
      </c>
      <c r="G3" s="32">
        <v>39562.514299070797</v>
      </c>
      <c r="H3" s="32">
        <v>25018.595032824502</v>
      </c>
      <c r="I3" s="32">
        <v>469.16568769924203</v>
      </c>
      <c r="J3" s="32">
        <v>145.62231512979201</v>
      </c>
      <c r="K3" s="32">
        <v>57.158110821000001</v>
      </c>
      <c r="L3" s="32">
        <v>653.656202243998</v>
      </c>
      <c r="M3" s="32">
        <v>1239.6071244999901</v>
      </c>
      <c r="N3" s="32">
        <v>5732.1425317274598</v>
      </c>
      <c r="O3" s="32"/>
      <c r="P3" s="34" t="s">
        <v>0</v>
      </c>
      <c r="Q3" s="32">
        <v>728.30451085100003</v>
      </c>
      <c r="R3" s="32">
        <v>469.16376252499998</v>
      </c>
      <c r="S3" s="32">
        <v>240.51789484</v>
      </c>
      <c r="T3" s="32">
        <v>1072.13983515</v>
      </c>
      <c r="U3" s="32">
        <v>16023.9710629</v>
      </c>
      <c r="V3" s="32">
        <v>57.157268965599997</v>
      </c>
      <c r="W3" s="32">
        <v>67847.895809199996</v>
      </c>
      <c r="X3" s="32">
        <v>902.29953223999996</v>
      </c>
      <c r="Y3" s="32">
        <v>2406.6791767700001</v>
      </c>
      <c r="Z3" s="32">
        <v>359.69284497699999</v>
      </c>
      <c r="AA3" s="32">
        <v>1286.6953280299999</v>
      </c>
      <c r="AB3" s="32">
        <v>653.63153084199996</v>
      </c>
      <c r="AC3" s="32">
        <v>1239.4820293800001</v>
      </c>
      <c r="AD3" s="32">
        <v>4.57879050867</v>
      </c>
      <c r="AE3" s="32">
        <v>170.656429245</v>
      </c>
      <c r="AF3" s="32">
        <v>35.545353120599998</v>
      </c>
      <c r="AG3" s="32">
        <v>5855.1051040800003</v>
      </c>
      <c r="AH3" s="32">
        <v>1944.85219557</v>
      </c>
      <c r="AI3" s="32">
        <v>0</v>
      </c>
      <c r="AJ3" s="32">
        <v>53903.263216500003</v>
      </c>
      <c r="AK3" s="32">
        <v>5984.6723836199999</v>
      </c>
      <c r="AL3" s="32">
        <v>59892.514390700002</v>
      </c>
      <c r="AM3" s="32">
        <v>25.865002603699999</v>
      </c>
      <c r="AN3" s="32">
        <v>1073.34691245</v>
      </c>
      <c r="AO3" s="32">
        <v>146.65270635600001</v>
      </c>
      <c r="AP3" s="32">
        <v>13280.242388000001</v>
      </c>
      <c r="AQ3" s="32">
        <v>391.74314961099998</v>
      </c>
      <c r="AR3" s="32">
        <v>335.42873108499998</v>
      </c>
      <c r="AS3" s="32">
        <v>1232.14946667</v>
      </c>
      <c r="AT3" s="32">
        <v>281.62828730899997</v>
      </c>
      <c r="AU3" s="32">
        <v>103.889904165</v>
      </c>
      <c r="AV3" s="32">
        <v>522.45729147199995</v>
      </c>
      <c r="AW3" s="32">
        <v>20130.230736599999</v>
      </c>
      <c r="AX3" s="32">
        <v>16569.0895858</v>
      </c>
      <c r="AY3" s="32">
        <v>3561.14115081</v>
      </c>
      <c r="AZ3" s="32">
        <v>9904.3144873300007</v>
      </c>
      <c r="BA3" s="32">
        <v>62.278345149000003</v>
      </c>
      <c r="BB3" s="32">
        <v>22.107950755899999</v>
      </c>
      <c r="BC3" s="32">
        <v>5312.8903362600004</v>
      </c>
      <c r="BD3" s="32">
        <v>1284.0665033299999</v>
      </c>
      <c r="BE3" s="32">
        <v>797.42452747000004</v>
      </c>
      <c r="BF3" s="32">
        <v>45.797056358900001</v>
      </c>
      <c r="BG3" s="32">
        <v>179.22342185400001</v>
      </c>
      <c r="BH3" s="32">
        <v>2014.5803396199999</v>
      </c>
      <c r="BI3" s="32">
        <v>560.81676496900002</v>
      </c>
      <c r="BJ3" s="32">
        <v>3238.8218703299999</v>
      </c>
      <c r="BK3" s="32">
        <v>37.137883602800002</v>
      </c>
      <c r="BL3" s="32">
        <v>39561.531019599999</v>
      </c>
      <c r="BM3" s="32">
        <v>89.112203609199995</v>
      </c>
      <c r="BN3" s="32">
        <v>584.56045355699996</v>
      </c>
      <c r="BO3" s="32">
        <v>2717.2148519699999</v>
      </c>
      <c r="BP3" s="32">
        <v>0.33979843827099998</v>
      </c>
      <c r="BQ3" s="32">
        <v>5623.2316949400001</v>
      </c>
      <c r="BR3" s="32">
        <v>25013.263528700001</v>
      </c>
      <c r="BS3" s="32">
        <v>2974.3433307700002</v>
      </c>
    </row>
    <row r="4" spans="1:72" x14ac:dyDescent="0.25">
      <c r="A4" s="34" t="s">
        <v>2</v>
      </c>
      <c r="B4" s="32">
        <v>21130.078201886299</v>
      </c>
      <c r="C4" s="32">
        <v>1230.1647446899999</v>
      </c>
      <c r="D4" s="32">
        <v>14835.4559105439</v>
      </c>
      <c r="E4" s="32">
        <v>6563.0601066475601</v>
      </c>
      <c r="F4" s="32">
        <v>2734.6830381298601</v>
      </c>
      <c r="G4" s="32">
        <v>37308.618984063898</v>
      </c>
      <c r="H4" s="32">
        <v>2963.55666984858</v>
      </c>
      <c r="I4" s="32">
        <v>39.852664641540002</v>
      </c>
      <c r="J4" s="32">
        <v>22.117638064682399</v>
      </c>
      <c r="K4" s="32">
        <v>1.1737452799999899</v>
      </c>
      <c r="L4" s="32">
        <v>131.75706245082699</v>
      </c>
      <c r="M4" s="32">
        <v>63.330044000000001</v>
      </c>
      <c r="N4" s="32">
        <v>84.571389871083099</v>
      </c>
      <c r="O4" s="32"/>
      <c r="P4" s="34" t="s">
        <v>2</v>
      </c>
      <c r="Q4" s="32">
        <v>124.14067955100001</v>
      </c>
      <c r="R4" s="32">
        <v>39.864946121000003</v>
      </c>
      <c r="S4" s="32">
        <v>74.208051676099998</v>
      </c>
      <c r="T4" s="32">
        <v>72.4317024745</v>
      </c>
      <c r="U4" s="32">
        <v>11164.5599996</v>
      </c>
      <c r="V4" s="32">
        <v>1.17373154428</v>
      </c>
      <c r="W4" s="32">
        <v>21128.276840099999</v>
      </c>
      <c r="X4" s="32">
        <v>165.716553143</v>
      </c>
      <c r="Y4" s="32">
        <v>84.754571354600003</v>
      </c>
      <c r="Z4" s="32">
        <v>78.079273383699999</v>
      </c>
      <c r="AA4" s="32">
        <v>417.29491863300001</v>
      </c>
      <c r="AB4" s="32">
        <v>131.73524983600001</v>
      </c>
      <c r="AC4" s="32">
        <v>63.330994680099998</v>
      </c>
      <c r="AD4" s="32">
        <v>25.675317600900001</v>
      </c>
      <c r="AE4" s="32">
        <v>54.644216764699998</v>
      </c>
      <c r="AF4" s="32">
        <v>1.54648493924</v>
      </c>
      <c r="AG4" s="32">
        <v>104.36693520599999</v>
      </c>
      <c r="AH4" s="32">
        <v>1229.9583814099999</v>
      </c>
      <c r="AI4" s="32">
        <v>0</v>
      </c>
      <c r="AJ4" s="32">
        <v>13348.865209600001</v>
      </c>
      <c r="AK4" s="32">
        <v>1457.53467886</v>
      </c>
      <c r="AL4" s="32">
        <v>14832.075206</v>
      </c>
      <c r="AM4" s="32">
        <v>2.1975964440100002</v>
      </c>
      <c r="AN4" s="32">
        <v>360.12615681800003</v>
      </c>
      <c r="AO4" s="32">
        <v>32.778197375200001</v>
      </c>
      <c r="AP4" s="32">
        <v>1419.3379461</v>
      </c>
      <c r="AQ4" s="32">
        <v>46.775282743799998</v>
      </c>
      <c r="AR4" s="32">
        <v>10.0646364454</v>
      </c>
      <c r="AS4" s="32">
        <v>344.50166239499998</v>
      </c>
      <c r="AT4" s="32">
        <v>22.137199647199999</v>
      </c>
      <c r="AU4" s="32">
        <v>40.255513769300002</v>
      </c>
      <c r="AV4" s="32">
        <v>21.287725085000002</v>
      </c>
      <c r="AW4" s="32">
        <v>6562.0155072799998</v>
      </c>
      <c r="AX4" s="32">
        <v>2733.8751014600002</v>
      </c>
      <c r="AY4" s="32">
        <v>3828.1404058200001</v>
      </c>
      <c r="AZ4" s="32">
        <v>1926.3472307899999</v>
      </c>
      <c r="BA4" s="32">
        <v>2.6719231683700002</v>
      </c>
      <c r="BB4" s="32">
        <v>1.2879202037599999</v>
      </c>
      <c r="BC4" s="32">
        <v>1551.9467626000001</v>
      </c>
      <c r="BD4" s="32">
        <v>7.9238283096700002</v>
      </c>
      <c r="BE4" s="32">
        <v>75.780746473999997</v>
      </c>
      <c r="BF4" s="32">
        <v>21.144596463399999</v>
      </c>
      <c r="BG4" s="32">
        <v>72.905871909300004</v>
      </c>
      <c r="BH4" s="32">
        <v>210.301721259</v>
      </c>
      <c r="BI4" s="32">
        <v>89.728050047699995</v>
      </c>
      <c r="BJ4" s="32">
        <v>179.818615112</v>
      </c>
      <c r="BK4" s="32">
        <v>2.5613431335099999</v>
      </c>
      <c r="BL4" s="32">
        <v>37308.492646799998</v>
      </c>
      <c r="BM4" s="32">
        <v>70.953517332900006</v>
      </c>
      <c r="BN4" s="32">
        <v>7.4080172621399996</v>
      </c>
      <c r="BO4" s="32">
        <v>370.04134269000002</v>
      </c>
      <c r="BP4" s="32">
        <v>0.54911691856800005</v>
      </c>
      <c r="BQ4" s="32">
        <v>291.880296542</v>
      </c>
      <c r="BR4" s="32">
        <v>2957.4665101999999</v>
      </c>
      <c r="BS4" s="32">
        <v>139.95994179900001</v>
      </c>
    </row>
    <row r="5" spans="1:72" x14ac:dyDescent="0.25">
      <c r="A5" s="34" t="s">
        <v>3</v>
      </c>
      <c r="B5" s="32">
        <v>40117.473756049098</v>
      </c>
      <c r="C5" s="32">
        <v>948.88423459399996</v>
      </c>
      <c r="D5" s="32">
        <v>32926.780114722802</v>
      </c>
      <c r="E5" s="32">
        <v>8024.2594989383897</v>
      </c>
      <c r="F5" s="32">
        <v>5805.4186274528201</v>
      </c>
      <c r="G5" s="32">
        <v>11084.444942877801</v>
      </c>
      <c r="H5" s="32">
        <v>22189.523833592899</v>
      </c>
      <c r="I5" s="32">
        <v>194.182835809501</v>
      </c>
      <c r="J5" s="32">
        <v>69.584199746831104</v>
      </c>
      <c r="K5" s="32">
        <v>101.61916509164</v>
      </c>
      <c r="L5" s="32">
        <v>401.35832210467299</v>
      </c>
      <c r="M5" s="32">
        <v>737.95913212999903</v>
      </c>
      <c r="N5" s="32">
        <v>2447.9041286791398</v>
      </c>
      <c r="O5" s="32"/>
      <c r="P5" s="34" t="s">
        <v>3</v>
      </c>
      <c r="Q5" s="32">
        <v>480.772773626</v>
      </c>
      <c r="R5" s="32">
        <v>194.15640477400001</v>
      </c>
      <c r="S5" s="32">
        <v>317.141499571</v>
      </c>
      <c r="T5" s="32">
        <v>941.50476119799998</v>
      </c>
      <c r="U5" s="32">
        <v>9656.1710661199995</v>
      </c>
      <c r="V5" s="32">
        <v>101.619794652</v>
      </c>
      <c r="W5" s="32">
        <v>40115.608803499999</v>
      </c>
      <c r="X5" s="32">
        <v>854.32202108499996</v>
      </c>
      <c r="Y5" s="32">
        <v>1427.2714722200001</v>
      </c>
      <c r="Z5" s="32">
        <v>344.19163945899999</v>
      </c>
      <c r="AA5" s="32">
        <v>966.31562029700001</v>
      </c>
      <c r="AB5" s="32">
        <v>401.336760486</v>
      </c>
      <c r="AC5" s="32">
        <v>737.91860006100001</v>
      </c>
      <c r="AD5" s="32">
        <v>2.83057261669</v>
      </c>
      <c r="AE5" s="32">
        <v>132.34962066700001</v>
      </c>
      <c r="AF5" s="32">
        <v>52.421466003100001</v>
      </c>
      <c r="AG5" s="32">
        <v>2654.1830510999998</v>
      </c>
      <c r="AH5" s="32">
        <v>948.85552950700003</v>
      </c>
      <c r="AI5" s="32">
        <v>0</v>
      </c>
      <c r="AJ5" s="32">
        <v>29631.159484</v>
      </c>
      <c r="AK5" s="32">
        <v>3289.5209194600002</v>
      </c>
      <c r="AL5" s="32">
        <v>32923.510975999998</v>
      </c>
      <c r="AM5" s="32">
        <v>48.9022742812</v>
      </c>
      <c r="AN5" s="32">
        <v>1694.60877723</v>
      </c>
      <c r="AO5" s="32">
        <v>11.2160355227</v>
      </c>
      <c r="AP5" s="32">
        <v>10517.4725442</v>
      </c>
      <c r="AQ5" s="32">
        <v>55.929055033200001</v>
      </c>
      <c r="AR5" s="32">
        <v>64.319992015400004</v>
      </c>
      <c r="AS5" s="32">
        <v>456.51132354800001</v>
      </c>
      <c r="AT5" s="32">
        <v>55.408106174700002</v>
      </c>
      <c r="AU5" s="32">
        <v>24.3599006936</v>
      </c>
      <c r="AV5" s="32">
        <v>208.0983348</v>
      </c>
      <c r="AW5" s="32">
        <v>8022.51177921</v>
      </c>
      <c r="AX5" s="32">
        <v>5803.9812690700001</v>
      </c>
      <c r="AY5" s="32">
        <v>2218.5305101399999</v>
      </c>
      <c r="AZ5" s="32">
        <v>3190.2258052400002</v>
      </c>
      <c r="BA5" s="32">
        <v>9.6961599198599995</v>
      </c>
      <c r="BB5" s="32">
        <v>5.2391233126900003</v>
      </c>
      <c r="BC5" s="32">
        <v>1645.30442126</v>
      </c>
      <c r="BD5" s="32">
        <v>320.130150442</v>
      </c>
      <c r="BE5" s="32">
        <v>460.89269951</v>
      </c>
      <c r="BF5" s="32">
        <v>41.139445593700003</v>
      </c>
      <c r="BG5" s="32">
        <v>104.939658811</v>
      </c>
      <c r="BH5" s="32">
        <v>1166.2838529999999</v>
      </c>
      <c r="BI5" s="32">
        <v>278.21128763899998</v>
      </c>
      <c r="BJ5" s="32">
        <v>886.02062847000002</v>
      </c>
      <c r="BK5" s="32">
        <v>10.281203937400001</v>
      </c>
      <c r="BL5" s="32">
        <v>11084.104234</v>
      </c>
      <c r="BM5" s="32">
        <v>84.151090118400006</v>
      </c>
      <c r="BN5" s="32">
        <v>753.35304914699998</v>
      </c>
      <c r="BO5" s="32">
        <v>2401.3918265299999</v>
      </c>
      <c r="BP5" s="32">
        <v>0.60657876907499997</v>
      </c>
      <c r="BQ5" s="32">
        <v>4867.7783671099996</v>
      </c>
      <c r="BR5" s="32">
        <v>22171.919684600001</v>
      </c>
      <c r="BS5" s="32">
        <v>1933.0895869200001</v>
      </c>
    </row>
    <row r="6" spans="1:72" x14ac:dyDescent="0.25">
      <c r="A6" s="34" t="s">
        <v>4</v>
      </c>
      <c r="B6" s="32">
        <v>97026.574912726006</v>
      </c>
      <c r="C6" s="32">
        <v>8363.2617389304505</v>
      </c>
      <c r="D6" s="32">
        <v>70568.632588547</v>
      </c>
      <c r="E6" s="32">
        <v>29747.998539337001</v>
      </c>
      <c r="F6" s="32">
        <v>17163.763738157799</v>
      </c>
      <c r="G6" s="32">
        <v>18872.492607702399</v>
      </c>
      <c r="H6" s="32">
        <v>37332.758852015802</v>
      </c>
      <c r="I6" s="32">
        <v>168.47212002294</v>
      </c>
      <c r="J6" s="32">
        <v>248.39098879225401</v>
      </c>
      <c r="K6" s="32">
        <v>9.4705994500199893</v>
      </c>
      <c r="L6" s="32">
        <v>984.97394551740001</v>
      </c>
      <c r="M6" s="32">
        <v>506.29833064472302</v>
      </c>
      <c r="N6" s="32">
        <v>367.73790473020398</v>
      </c>
      <c r="O6" s="32"/>
      <c r="P6" s="34" t="s">
        <v>4</v>
      </c>
      <c r="Q6" s="32">
        <v>634.57626905200004</v>
      </c>
      <c r="R6" s="32">
        <v>168.463474886</v>
      </c>
      <c r="S6" s="32">
        <v>454.27267245799999</v>
      </c>
      <c r="T6" s="32">
        <v>1510.8975563700001</v>
      </c>
      <c r="U6" s="32">
        <v>107692.348384</v>
      </c>
      <c r="V6" s="32">
        <v>9.4681002888200005</v>
      </c>
      <c r="W6" s="32">
        <v>96974.977372399997</v>
      </c>
      <c r="X6" s="32">
        <v>1682.16161917</v>
      </c>
      <c r="Y6" s="32">
        <v>3062.2907978200001</v>
      </c>
      <c r="Z6" s="32">
        <v>1648.8854326200001</v>
      </c>
      <c r="AA6" s="32">
        <v>2843.8975663299998</v>
      </c>
      <c r="AB6" s="32">
        <v>984.68968979600004</v>
      </c>
      <c r="AC6" s="32">
        <v>506.121157095</v>
      </c>
      <c r="AD6" s="32">
        <v>118.534647744</v>
      </c>
      <c r="AE6" s="32">
        <v>424.27440640999998</v>
      </c>
      <c r="AF6" s="32">
        <v>21.717787595200001</v>
      </c>
      <c r="AG6" s="32">
        <v>716.04585008599997</v>
      </c>
      <c r="AH6" s="32">
        <v>8341.3757484100006</v>
      </c>
      <c r="AI6" s="32">
        <v>0</v>
      </c>
      <c r="AJ6" s="32">
        <v>63459.843999899997</v>
      </c>
      <c r="AK6" s="32">
        <v>6932.5610891899996</v>
      </c>
      <c r="AL6" s="32">
        <v>70510.939736800006</v>
      </c>
      <c r="AM6" s="32">
        <v>27.847400911200001</v>
      </c>
      <c r="AN6" s="32">
        <v>2349.7012809600001</v>
      </c>
      <c r="AO6" s="32">
        <v>311.49692055000003</v>
      </c>
      <c r="AP6" s="32">
        <v>20999.088942999999</v>
      </c>
      <c r="AQ6" s="32">
        <v>391.40797144300001</v>
      </c>
      <c r="AR6" s="32">
        <v>127.727300228</v>
      </c>
      <c r="AS6" s="32">
        <v>2538.7944996299998</v>
      </c>
      <c r="AT6" s="32">
        <v>177.48653457200001</v>
      </c>
      <c r="AU6" s="32">
        <v>190.419073016</v>
      </c>
      <c r="AV6" s="32">
        <v>246.58000122999999</v>
      </c>
      <c r="AW6" s="32">
        <v>29711.635975599998</v>
      </c>
      <c r="AX6" s="32">
        <v>17145.242913099999</v>
      </c>
      <c r="AY6" s="32">
        <v>12566.3930626</v>
      </c>
      <c r="AZ6" s="32">
        <v>10358.4448502</v>
      </c>
      <c r="BA6" s="32">
        <v>22.236792751799999</v>
      </c>
      <c r="BB6" s="32">
        <v>8.9027993364100002</v>
      </c>
      <c r="BC6" s="32">
        <v>6582.8300383400001</v>
      </c>
      <c r="BD6" s="32">
        <v>118.566543987</v>
      </c>
      <c r="BE6" s="32">
        <v>995.84263117199998</v>
      </c>
      <c r="BF6" s="32">
        <v>161.40920976800001</v>
      </c>
      <c r="BG6" s="32">
        <v>180.65960662099999</v>
      </c>
      <c r="BH6" s="32">
        <v>2584.5095366199998</v>
      </c>
      <c r="BI6" s="32">
        <v>933.91904788600004</v>
      </c>
      <c r="BJ6" s="32">
        <v>1482.83442003</v>
      </c>
      <c r="BK6" s="32">
        <v>89.962725491499995</v>
      </c>
      <c r="BL6" s="32">
        <v>18857.008373299999</v>
      </c>
      <c r="BM6" s="32">
        <v>5.8586392704700003</v>
      </c>
      <c r="BN6" s="32">
        <v>565.67887203500004</v>
      </c>
      <c r="BO6" s="32">
        <v>3896.5500730099998</v>
      </c>
      <c r="BP6" s="32">
        <v>1.7976224403800001</v>
      </c>
      <c r="BQ6" s="32">
        <v>6174.5443234699997</v>
      </c>
      <c r="BR6" s="32">
        <v>37303.332022399998</v>
      </c>
      <c r="BS6" s="32">
        <v>2150.8764972399999</v>
      </c>
    </row>
    <row r="7" spans="1:72" x14ac:dyDescent="0.25">
      <c r="A7" s="34" t="s">
        <v>5</v>
      </c>
      <c r="B7" s="32">
        <v>46392.443277799401</v>
      </c>
      <c r="C7" s="32">
        <v>91.452446299999906</v>
      </c>
      <c r="D7" s="32">
        <v>49488.473713696003</v>
      </c>
      <c r="E7" s="32">
        <v>17375.907288067199</v>
      </c>
      <c r="F7" s="32">
        <v>7999.2018718270201</v>
      </c>
      <c r="G7" s="32">
        <v>5805.9116463537102</v>
      </c>
      <c r="H7" s="32">
        <v>34357.017476577101</v>
      </c>
      <c r="I7" s="32">
        <v>317.64383729779399</v>
      </c>
      <c r="J7" s="32">
        <v>253.73027105367501</v>
      </c>
      <c r="K7" s="32">
        <v>2.069510604</v>
      </c>
      <c r="L7" s="32">
        <v>1281.50553876084</v>
      </c>
      <c r="M7" s="32">
        <v>155.24256800000001</v>
      </c>
      <c r="N7" s="32">
        <v>221.35868142414199</v>
      </c>
      <c r="O7" s="32"/>
      <c r="P7" s="34" t="s">
        <v>5</v>
      </c>
      <c r="Q7" s="32">
        <v>767.97190493400001</v>
      </c>
      <c r="R7" s="32">
        <v>317.64072141600002</v>
      </c>
      <c r="S7" s="32">
        <v>176.11522959199999</v>
      </c>
      <c r="T7" s="32">
        <v>1003.28850973</v>
      </c>
      <c r="U7" s="32">
        <v>62604.916143000002</v>
      </c>
      <c r="V7" s="32">
        <v>2.06764073129</v>
      </c>
      <c r="W7" s="32">
        <v>46375.796482600002</v>
      </c>
      <c r="X7" s="32">
        <v>568.94105560900005</v>
      </c>
      <c r="Y7" s="32">
        <v>2756.0859520200001</v>
      </c>
      <c r="Z7" s="32">
        <v>1013.24258481</v>
      </c>
      <c r="AA7" s="32">
        <v>7108.9197846200004</v>
      </c>
      <c r="AB7" s="32">
        <v>1281.4768458200001</v>
      </c>
      <c r="AC7" s="32">
        <v>155.20902923899999</v>
      </c>
      <c r="AD7" s="32">
        <v>28.1501057103</v>
      </c>
      <c r="AE7" s="32">
        <v>830.1279763</v>
      </c>
      <c r="AF7" s="32">
        <v>15.0759880733</v>
      </c>
      <c r="AG7" s="32">
        <v>347.59645013099998</v>
      </c>
      <c r="AH7" s="32">
        <v>91.452711298099999</v>
      </c>
      <c r="AI7" s="32">
        <v>0</v>
      </c>
      <c r="AJ7" s="32">
        <v>44531.672069100001</v>
      </c>
      <c r="AK7" s="32">
        <v>4919.8089479199998</v>
      </c>
      <c r="AL7" s="32">
        <v>49479.631122699997</v>
      </c>
      <c r="AM7" s="32">
        <v>12.595520649499999</v>
      </c>
      <c r="AN7" s="32">
        <v>1193.55756922</v>
      </c>
      <c r="AO7" s="32">
        <v>226.27659833999999</v>
      </c>
      <c r="AP7" s="32">
        <v>20932.2930523</v>
      </c>
      <c r="AQ7" s="32">
        <v>241.29786618399999</v>
      </c>
      <c r="AR7" s="32">
        <v>32.248862606499998</v>
      </c>
      <c r="AS7" s="32">
        <v>890.58516304800003</v>
      </c>
      <c r="AT7" s="32">
        <v>107.68268749800001</v>
      </c>
      <c r="AU7" s="32">
        <v>88.4443062462</v>
      </c>
      <c r="AV7" s="32">
        <v>72.223976309899996</v>
      </c>
      <c r="AW7" s="32">
        <v>17261.421155299999</v>
      </c>
      <c r="AX7" s="32">
        <v>7963.3020066199997</v>
      </c>
      <c r="AY7" s="32">
        <v>9298.1191486499993</v>
      </c>
      <c r="AZ7" s="32">
        <v>5666.6049157099997</v>
      </c>
      <c r="BA7" s="32">
        <v>17.259628935399999</v>
      </c>
      <c r="BB7" s="32">
        <v>5.7946592237100001</v>
      </c>
      <c r="BC7" s="32">
        <v>3875.7167412099998</v>
      </c>
      <c r="BD7" s="32">
        <v>50.844836317899997</v>
      </c>
      <c r="BE7" s="32">
        <v>284.14266554800002</v>
      </c>
      <c r="BF7" s="32">
        <v>19.323624302399999</v>
      </c>
      <c r="BG7" s="32">
        <v>61.278170863699998</v>
      </c>
      <c r="BH7" s="32">
        <v>732.97638803699999</v>
      </c>
      <c r="BI7" s="32">
        <v>604.62569582699996</v>
      </c>
      <c r="BJ7" s="32">
        <v>611.85736896200001</v>
      </c>
      <c r="BK7" s="32">
        <v>40.728611200099998</v>
      </c>
      <c r="BL7" s="32">
        <v>5805.2310371800004</v>
      </c>
      <c r="BM7" s="32">
        <v>56.050822913099999</v>
      </c>
      <c r="BN7" s="32">
        <v>97.276341483600007</v>
      </c>
      <c r="BO7" s="32">
        <v>2592.1439583900001</v>
      </c>
      <c r="BP7" s="32">
        <v>0.576488036506</v>
      </c>
      <c r="BQ7" s="32">
        <v>3961.7316595799998</v>
      </c>
      <c r="BR7" s="32">
        <v>34351.217800400002</v>
      </c>
      <c r="BS7" s="32">
        <v>1785.4595881600001</v>
      </c>
    </row>
    <row r="8" spans="1:72" x14ac:dyDescent="0.25">
      <c r="A8" s="34" t="s">
        <v>6</v>
      </c>
      <c r="B8" s="32">
        <v>3774.0473592931298</v>
      </c>
      <c r="C8" s="32">
        <v>316.23354871549901</v>
      </c>
      <c r="D8" s="32">
        <v>4927.1030685518499</v>
      </c>
      <c r="E8" s="32">
        <v>242.74055178779901</v>
      </c>
      <c r="F8" s="32">
        <v>217.002811878258</v>
      </c>
      <c r="G8" s="32">
        <v>354.085205393004</v>
      </c>
      <c r="H8" s="32">
        <v>918.37930011453</v>
      </c>
      <c r="I8" s="32">
        <v>3.8769893034787102</v>
      </c>
      <c r="J8" s="32">
        <v>3.4124640965664899</v>
      </c>
      <c r="K8" s="32">
        <v>5.6004999999999902E-2</v>
      </c>
      <c r="L8" s="32">
        <v>19.3365679872133</v>
      </c>
      <c r="M8" s="32">
        <v>90.251279999999895</v>
      </c>
      <c r="N8" s="32">
        <v>18.9654948887956</v>
      </c>
      <c r="O8" s="32"/>
      <c r="P8" s="34" t="s">
        <v>6</v>
      </c>
      <c r="Q8" s="32">
        <v>16.575568733600001</v>
      </c>
      <c r="R8" s="32">
        <v>3.8789146248500002</v>
      </c>
      <c r="S8" s="32">
        <v>12.6798391351</v>
      </c>
      <c r="T8" s="32">
        <v>42.912895063900002</v>
      </c>
      <c r="U8" s="32">
        <v>361.67069252700003</v>
      </c>
      <c r="V8" s="32">
        <v>5.6005596338700003E-2</v>
      </c>
      <c r="W8" s="32">
        <v>3773.86472263</v>
      </c>
      <c r="X8" s="32">
        <v>52.174839183000003</v>
      </c>
      <c r="Y8" s="32">
        <v>29.1522641406</v>
      </c>
      <c r="Z8" s="32">
        <v>7.32324742565</v>
      </c>
      <c r="AA8" s="32">
        <v>73.824886218399996</v>
      </c>
      <c r="AB8" s="32">
        <v>19.338751757200001</v>
      </c>
      <c r="AC8" s="32">
        <v>90.250989966899994</v>
      </c>
      <c r="AD8" s="32">
        <v>3.5749710705100002</v>
      </c>
      <c r="AE8" s="32">
        <v>14.5225054831</v>
      </c>
      <c r="AF8" s="32">
        <v>0.38736551348600001</v>
      </c>
      <c r="AG8" s="32">
        <v>26.2482204111</v>
      </c>
      <c r="AH8" s="32">
        <v>316.20789829099999</v>
      </c>
      <c r="AI8" s="32">
        <v>0</v>
      </c>
      <c r="AJ8" s="32">
        <v>4434.1756296699996</v>
      </c>
      <c r="AK8" s="32">
        <v>489.110710208</v>
      </c>
      <c r="AL8" s="32">
        <v>4926.8613109500002</v>
      </c>
      <c r="AM8" s="32">
        <v>0.40792322840700002</v>
      </c>
      <c r="AN8" s="32">
        <v>56.835114714500001</v>
      </c>
      <c r="AO8" s="32">
        <v>0.471307424561</v>
      </c>
      <c r="AP8" s="32">
        <v>517.36045009899999</v>
      </c>
      <c r="AQ8" s="32">
        <v>0.76118719423299996</v>
      </c>
      <c r="AR8" s="32">
        <v>2.8936396597199998</v>
      </c>
      <c r="AS8" s="32">
        <v>83.852806428700006</v>
      </c>
      <c r="AT8" s="32">
        <v>1.1962686795999999</v>
      </c>
      <c r="AU8" s="32">
        <v>0.27137844706399999</v>
      </c>
      <c r="AV8" s="32">
        <v>0.87729813533099998</v>
      </c>
      <c r="AW8" s="32">
        <v>242.53187933000001</v>
      </c>
      <c r="AX8" s="32">
        <v>216.850064871</v>
      </c>
      <c r="AY8" s="32">
        <v>25.681814459000002</v>
      </c>
      <c r="AZ8" s="32">
        <v>69.501103744000005</v>
      </c>
      <c r="BA8" s="32">
        <v>6.8984978477399997E-2</v>
      </c>
      <c r="BB8" s="32">
        <v>4.81088141889E-2</v>
      </c>
      <c r="BC8" s="32">
        <v>41.4349042367</v>
      </c>
      <c r="BD8" s="32">
        <v>2.9721071991899999</v>
      </c>
      <c r="BE8" s="32">
        <v>15.0276250158</v>
      </c>
      <c r="BF8" s="32">
        <v>1.5603301145899999</v>
      </c>
      <c r="BG8" s="32">
        <v>2.5687780331500001</v>
      </c>
      <c r="BH8" s="32">
        <v>41.399688486899997</v>
      </c>
      <c r="BI8" s="32">
        <v>1.82326265249</v>
      </c>
      <c r="BJ8" s="32">
        <v>19.5276881783</v>
      </c>
      <c r="BK8" s="32">
        <v>9.4625589190699994E-2</v>
      </c>
      <c r="BL8" s="32">
        <v>354.056968402</v>
      </c>
      <c r="BM8" s="32">
        <v>0.433055323208</v>
      </c>
      <c r="BN8" s="32">
        <v>4.4567890236299998</v>
      </c>
      <c r="BO8" s="32">
        <v>101.340204578</v>
      </c>
      <c r="BP8" s="32">
        <v>2.6408627103200001E-2</v>
      </c>
      <c r="BQ8" s="32">
        <v>145.08925603700001</v>
      </c>
      <c r="BR8" s="32">
        <v>918.33585960999994</v>
      </c>
      <c r="BS8" s="32">
        <v>56.215044918399997</v>
      </c>
    </row>
    <row r="9" spans="1:72" x14ac:dyDescent="0.25">
      <c r="A9" s="34" t="s">
        <v>7</v>
      </c>
      <c r="B9" s="32">
        <v>4587.9316503549899</v>
      </c>
      <c r="C9" s="32">
        <v>78.632971970099902</v>
      </c>
      <c r="D9" s="32">
        <v>2017.1318992030001</v>
      </c>
      <c r="E9" s="32">
        <v>658.31167799315097</v>
      </c>
      <c r="F9" s="32">
        <v>573.75384752908099</v>
      </c>
      <c r="G9" s="32">
        <v>926.35617883984798</v>
      </c>
      <c r="H9" s="32">
        <v>1454.1433418316899</v>
      </c>
      <c r="I9" s="32">
        <v>0.67762092695344001</v>
      </c>
      <c r="J9" s="32">
        <v>3.97727030103685</v>
      </c>
      <c r="K9" s="32">
        <v>1.84085417499999</v>
      </c>
      <c r="L9" s="32">
        <v>2.6804809284664302</v>
      </c>
      <c r="M9" s="32">
        <v>27.972165100000002</v>
      </c>
      <c r="N9" s="32">
        <v>22.263233479275002</v>
      </c>
      <c r="O9" s="32"/>
      <c r="P9" s="34" t="s">
        <v>7</v>
      </c>
      <c r="Q9" s="32">
        <v>14.1129593214</v>
      </c>
      <c r="R9" s="32">
        <v>0.67765080477600004</v>
      </c>
      <c r="S9" s="32">
        <v>20.913306484300001</v>
      </c>
      <c r="T9" s="32">
        <v>57.665214470599999</v>
      </c>
      <c r="U9" s="32">
        <v>1537.74237096</v>
      </c>
      <c r="V9" s="32">
        <v>1.8408538029099999</v>
      </c>
      <c r="W9" s="32">
        <v>4587.1338145999998</v>
      </c>
      <c r="X9" s="32">
        <v>30.376431618400002</v>
      </c>
      <c r="Y9" s="32">
        <v>56.527994432200003</v>
      </c>
      <c r="Z9" s="32">
        <v>6.0761892658300001</v>
      </c>
      <c r="AA9" s="32">
        <v>25.310750370699999</v>
      </c>
      <c r="AB9" s="32">
        <v>2.6784206784400002</v>
      </c>
      <c r="AC9" s="32">
        <v>27.9718600432</v>
      </c>
      <c r="AD9" s="32">
        <v>0.22734928730100001</v>
      </c>
      <c r="AE9" s="32">
        <v>8.8700264907400008</v>
      </c>
      <c r="AF9" s="32">
        <v>0.91695288090100002</v>
      </c>
      <c r="AG9" s="32">
        <v>29.624706510799999</v>
      </c>
      <c r="AH9" s="32">
        <v>78.6300220352</v>
      </c>
      <c r="AI9" s="32">
        <v>0</v>
      </c>
      <c r="AJ9" s="32">
        <v>1814.7524531399999</v>
      </c>
      <c r="AK9" s="32">
        <v>201.41067484600001</v>
      </c>
      <c r="AL9" s="32">
        <v>2016.39047727</v>
      </c>
      <c r="AM9" s="32">
        <v>0.971869440004</v>
      </c>
      <c r="AN9" s="32">
        <v>56.798262803100002</v>
      </c>
      <c r="AO9" s="32">
        <v>1.03387933806</v>
      </c>
      <c r="AP9" s="32">
        <v>1136.54579096</v>
      </c>
      <c r="AQ9" s="32">
        <v>3.93305569283</v>
      </c>
      <c r="AR9" s="32">
        <v>1.03574928388</v>
      </c>
      <c r="AS9" s="32">
        <v>128.82548443799999</v>
      </c>
      <c r="AT9" s="32">
        <v>15.1893175877</v>
      </c>
      <c r="AU9" s="32">
        <v>2.5269070333000001</v>
      </c>
      <c r="AV9" s="32">
        <v>1.3658973097</v>
      </c>
      <c r="AW9" s="32">
        <v>658.04354531900003</v>
      </c>
      <c r="AX9" s="32">
        <v>573.56104571799995</v>
      </c>
      <c r="AY9" s="32">
        <v>84.482499600400004</v>
      </c>
      <c r="AZ9" s="32">
        <v>288.09539178900002</v>
      </c>
      <c r="BA9" s="32">
        <v>1.5533487747500001</v>
      </c>
      <c r="BB9" s="32">
        <v>1.6608918159999999</v>
      </c>
      <c r="BC9" s="32">
        <v>211.16427652600001</v>
      </c>
      <c r="BD9" s="32">
        <v>1.80725145397</v>
      </c>
      <c r="BE9" s="32">
        <v>37.970053186500003</v>
      </c>
      <c r="BF9" s="32">
        <v>2.3595307509899999</v>
      </c>
      <c r="BG9" s="32">
        <v>7.2918948836200004</v>
      </c>
      <c r="BH9" s="32">
        <v>95.871197385299993</v>
      </c>
      <c r="BI9" s="32">
        <v>6.2288063872299997</v>
      </c>
      <c r="BJ9" s="32">
        <v>53.477077222399998</v>
      </c>
      <c r="BK9" s="32">
        <v>0.26720923394899998</v>
      </c>
      <c r="BL9" s="32">
        <v>926.20099741499996</v>
      </c>
      <c r="BM9" s="32">
        <v>6.0416822998599997</v>
      </c>
      <c r="BN9" s="32">
        <v>3.4879440710299998</v>
      </c>
      <c r="BO9" s="32">
        <v>86.524194157799997</v>
      </c>
      <c r="BP9" s="32">
        <v>3.0815049678799999E-2</v>
      </c>
      <c r="BQ9" s="32">
        <v>301.28450413299998</v>
      </c>
      <c r="BR9" s="32">
        <v>1453.4783352899999</v>
      </c>
      <c r="BS9" s="32">
        <v>32.009565498800001</v>
      </c>
    </row>
    <row r="10" spans="1:72" x14ac:dyDescent="0.25">
      <c r="A10" s="34" t="s">
        <v>8</v>
      </c>
      <c r="B10" s="32">
        <v>416.75024208249903</v>
      </c>
      <c r="C10" s="32">
        <v>9.6100329999999901E-2</v>
      </c>
      <c r="D10" s="32">
        <v>487.98847307284899</v>
      </c>
      <c r="E10" s="32">
        <v>35.470561828499903</v>
      </c>
      <c r="F10" s="32">
        <v>34.602001809000001</v>
      </c>
      <c r="G10" s="32">
        <v>64.524705647700003</v>
      </c>
      <c r="H10" s="32">
        <v>67.828922275499906</v>
      </c>
      <c r="I10" s="32">
        <v>2.2330702599999998E-2</v>
      </c>
      <c r="J10" s="32">
        <v>1.7122658527000002E-2</v>
      </c>
      <c r="K10" s="32">
        <v>0.47649999999999998</v>
      </c>
      <c r="L10" s="32">
        <v>0.33120373668999997</v>
      </c>
      <c r="M10" s="32"/>
      <c r="N10" s="32">
        <v>3.7099259999999901E-3</v>
      </c>
      <c r="O10" s="32"/>
      <c r="P10" s="34" t="s">
        <v>8</v>
      </c>
      <c r="Q10" s="32">
        <v>0.23774349443600001</v>
      </c>
      <c r="R10" s="32">
        <v>2.23308176613E-2</v>
      </c>
      <c r="S10" s="32">
        <v>0.67562158435200004</v>
      </c>
      <c r="T10" s="32">
        <v>3.06721093648</v>
      </c>
      <c r="U10" s="32">
        <v>26.6143889063</v>
      </c>
      <c r="V10" s="32">
        <v>0.47651104162899999</v>
      </c>
      <c r="W10" s="32">
        <v>416.71814018100002</v>
      </c>
      <c r="X10" s="32">
        <v>9.4387323456600003E-2</v>
      </c>
      <c r="Y10" s="32">
        <v>3.2938876414400002E-3</v>
      </c>
      <c r="Z10" s="32">
        <v>0</v>
      </c>
      <c r="AA10" s="32">
        <v>4.3673765571500001</v>
      </c>
      <c r="AB10" s="32">
        <v>0.33117295993399998</v>
      </c>
      <c r="AC10" s="32">
        <v>0</v>
      </c>
      <c r="AD10" s="32">
        <v>8.5117379586299995E-4</v>
      </c>
      <c r="AE10" s="32">
        <v>5.8916930945699997E-2</v>
      </c>
      <c r="AF10" s="32">
        <v>0</v>
      </c>
      <c r="AG10" s="32">
        <v>7.8138329006800008E-3</v>
      </c>
      <c r="AH10" s="32">
        <v>9.6099748121900003E-2</v>
      </c>
      <c r="AI10" s="32">
        <v>0</v>
      </c>
      <c r="AJ10" s="32">
        <v>439.00586539699998</v>
      </c>
      <c r="AK10" s="32">
        <v>48.777944961599999</v>
      </c>
      <c r="AL10" s="32">
        <v>487.78466153199997</v>
      </c>
      <c r="AM10" s="32">
        <v>6.1605631706900003E-3</v>
      </c>
      <c r="AN10" s="32">
        <v>0.68532333669500001</v>
      </c>
      <c r="AO10" s="32">
        <v>0.18567750789500001</v>
      </c>
      <c r="AP10" s="32">
        <v>40.4373202158</v>
      </c>
      <c r="AQ10" s="32">
        <v>0.15023012946600001</v>
      </c>
      <c r="AR10" s="32">
        <v>1.71021599784E-3</v>
      </c>
      <c r="AS10" s="32">
        <v>12.2587307991</v>
      </c>
      <c r="AT10" s="32">
        <v>9.8209736712999998E-2</v>
      </c>
      <c r="AU10" s="32">
        <v>3.2113852191099999E-3</v>
      </c>
      <c r="AV10" s="32">
        <v>1.90974299619E-2</v>
      </c>
      <c r="AW10" s="32">
        <v>35.454499688600002</v>
      </c>
      <c r="AX10" s="32">
        <v>34.587836769799999</v>
      </c>
      <c r="AY10" s="32">
        <v>0.86666291880900004</v>
      </c>
      <c r="AZ10" s="32">
        <v>10.9654594157</v>
      </c>
      <c r="BA10" s="32">
        <v>3.4630510866000002E-3</v>
      </c>
      <c r="BB10" s="32">
        <v>1.35408709359E-3</v>
      </c>
      <c r="BC10" s="32">
        <v>6.9722338883499999</v>
      </c>
      <c r="BD10" s="32">
        <v>2.02362693387E-2</v>
      </c>
      <c r="BE10" s="32">
        <v>3.10595677839</v>
      </c>
      <c r="BF10" s="32">
        <v>7.6964290635300001E-3</v>
      </c>
      <c r="BG10" s="32">
        <v>0.61865330665700002</v>
      </c>
      <c r="BH10" s="32">
        <v>7.8270060682200002</v>
      </c>
      <c r="BI10" s="32">
        <v>0.38279838180699999</v>
      </c>
      <c r="BJ10" s="32">
        <v>2.9179871801199999</v>
      </c>
      <c r="BK10" s="32">
        <v>1.35454973352E-2</v>
      </c>
      <c r="BL10" s="32">
        <v>64.426927693899998</v>
      </c>
      <c r="BM10" s="32">
        <v>1.14847020839</v>
      </c>
      <c r="BN10" s="32">
        <v>0.90218676896100003</v>
      </c>
      <c r="BO10" s="32">
        <v>6.06079564808</v>
      </c>
      <c r="BP10" s="32">
        <v>3.9388110253100002E-3</v>
      </c>
      <c r="BQ10" s="32">
        <v>11.2481174623</v>
      </c>
      <c r="BR10" s="32">
        <v>67.826458329900007</v>
      </c>
      <c r="BS10" s="32">
        <v>10.640207565200001</v>
      </c>
    </row>
    <row r="11" spans="1:72" x14ac:dyDescent="0.25">
      <c r="A11" s="34" t="s">
        <v>9</v>
      </c>
      <c r="B11" s="32">
        <v>98617.652432656294</v>
      </c>
      <c r="C11" s="32">
        <v>3018.004739473</v>
      </c>
      <c r="D11" s="32">
        <v>50171.484851071902</v>
      </c>
      <c r="E11" s="32">
        <v>15841.532573975301</v>
      </c>
      <c r="F11" s="32">
        <v>13255.8979331176</v>
      </c>
      <c r="G11" s="32">
        <v>38247.8246318085</v>
      </c>
      <c r="H11" s="32">
        <v>27783.538776830599</v>
      </c>
      <c r="I11" s="32">
        <v>247.31657102543099</v>
      </c>
      <c r="J11" s="32">
        <v>134.97312597015701</v>
      </c>
      <c r="K11" s="32">
        <v>26.859773449999999</v>
      </c>
      <c r="L11" s="32">
        <v>450.982176499307</v>
      </c>
      <c r="M11" s="32">
        <v>809.64388260500004</v>
      </c>
      <c r="N11" s="32">
        <v>3120.13338430044</v>
      </c>
      <c r="O11" s="32"/>
      <c r="P11" s="34" t="s">
        <v>9</v>
      </c>
      <c r="Q11" s="32">
        <v>600.19009663700001</v>
      </c>
      <c r="R11" s="32">
        <v>247.34785695799999</v>
      </c>
      <c r="S11" s="32">
        <v>378.40544947900003</v>
      </c>
      <c r="T11" s="32">
        <v>1923.2263878700001</v>
      </c>
      <c r="U11" s="32">
        <v>60045.288299799999</v>
      </c>
      <c r="V11" s="32">
        <v>26.854466531</v>
      </c>
      <c r="W11" s="32">
        <v>98602.5107689</v>
      </c>
      <c r="X11" s="32">
        <v>2086.75240424</v>
      </c>
      <c r="Y11" s="32">
        <v>1888.5520552</v>
      </c>
      <c r="Z11" s="32">
        <v>1192.4263646100001</v>
      </c>
      <c r="AA11" s="32">
        <v>1380.1144735600001</v>
      </c>
      <c r="AB11" s="32">
        <v>450.98506642299998</v>
      </c>
      <c r="AC11" s="32">
        <v>808.59255501200005</v>
      </c>
      <c r="AD11" s="32">
        <v>85.617478170200002</v>
      </c>
      <c r="AE11" s="32">
        <v>219.886995109</v>
      </c>
      <c r="AF11" s="32">
        <v>41.389918152100002</v>
      </c>
      <c r="AG11" s="32">
        <v>3320.7997724900001</v>
      </c>
      <c r="AH11" s="32">
        <v>3017.29090735</v>
      </c>
      <c r="AI11" s="32">
        <v>0</v>
      </c>
      <c r="AJ11" s="32">
        <v>45131.430634099997</v>
      </c>
      <c r="AK11" s="32">
        <v>4928.9883567500001</v>
      </c>
      <c r="AL11" s="32">
        <v>50146.036468999999</v>
      </c>
      <c r="AM11" s="32">
        <v>40.162568799500001</v>
      </c>
      <c r="AN11" s="32">
        <v>1915.0810225099999</v>
      </c>
      <c r="AO11" s="32">
        <v>35.381761043799997</v>
      </c>
      <c r="AP11" s="32">
        <v>13232.916581400001</v>
      </c>
      <c r="AQ11" s="32">
        <v>156.63625964400001</v>
      </c>
      <c r="AR11" s="32">
        <v>112.225704647</v>
      </c>
      <c r="AS11" s="32">
        <v>1237.5327564700001</v>
      </c>
      <c r="AT11" s="32">
        <v>40.287821991900003</v>
      </c>
      <c r="AU11" s="32">
        <v>68.515562023100003</v>
      </c>
      <c r="AV11" s="32">
        <v>607.08250422399999</v>
      </c>
      <c r="AW11" s="32">
        <v>15836.9806008</v>
      </c>
      <c r="AX11" s="32">
        <v>13252.1639053</v>
      </c>
      <c r="AY11" s="32">
        <v>2584.8166955199999</v>
      </c>
      <c r="AZ11" s="32">
        <v>7335.0089744500001</v>
      </c>
      <c r="BA11" s="32">
        <v>18.871422871299998</v>
      </c>
      <c r="BB11" s="32">
        <v>2.9818070813099999</v>
      </c>
      <c r="BC11" s="32">
        <v>3710.1108936400001</v>
      </c>
      <c r="BD11" s="32">
        <v>387.44887308400001</v>
      </c>
      <c r="BE11" s="32">
        <v>1200.19537001</v>
      </c>
      <c r="BF11" s="32">
        <v>39.634231165400003</v>
      </c>
      <c r="BG11" s="32">
        <v>68.577201692399996</v>
      </c>
      <c r="BH11" s="32">
        <v>3043.9495848400002</v>
      </c>
      <c r="BI11" s="32">
        <v>937.923048537</v>
      </c>
      <c r="BJ11" s="32">
        <v>1567.0953878400001</v>
      </c>
      <c r="BK11" s="32">
        <v>17.719137922000002</v>
      </c>
      <c r="BL11" s="32">
        <v>38245.174334199997</v>
      </c>
      <c r="BM11" s="32">
        <v>92.578918535699998</v>
      </c>
      <c r="BN11" s="32">
        <v>249.42587168599999</v>
      </c>
      <c r="BO11" s="32">
        <v>3498.0435682000002</v>
      </c>
      <c r="BP11" s="32">
        <v>0.81027311990200002</v>
      </c>
      <c r="BQ11" s="32">
        <v>6259.8152394600002</v>
      </c>
      <c r="BR11" s="32">
        <v>27778.084383699999</v>
      </c>
      <c r="BS11" s="32">
        <v>1837.8612105899999</v>
      </c>
    </row>
    <row r="12" spans="1:72" x14ac:dyDescent="0.25">
      <c r="A12" s="34" t="s">
        <v>10</v>
      </c>
      <c r="B12" s="32">
        <v>64801.724102147302</v>
      </c>
      <c r="C12" s="32">
        <v>5810.0443447042999</v>
      </c>
      <c r="D12" s="32">
        <v>48883.3723201346</v>
      </c>
      <c r="E12" s="32">
        <v>15680.974924002199</v>
      </c>
      <c r="F12" s="32">
        <v>12559.840601604001</v>
      </c>
      <c r="G12" s="32">
        <v>29009.6822366243</v>
      </c>
      <c r="H12" s="32">
        <v>27470.694552620502</v>
      </c>
      <c r="I12" s="32">
        <v>370.62982191226399</v>
      </c>
      <c r="J12" s="32">
        <v>93.148993300792498</v>
      </c>
      <c r="K12" s="32">
        <v>9.9455109099999994</v>
      </c>
      <c r="L12" s="32">
        <v>619.22991580910104</v>
      </c>
      <c r="M12" s="32">
        <v>1107.8315399999899</v>
      </c>
      <c r="N12" s="32">
        <v>5499.1932520478304</v>
      </c>
      <c r="O12" s="32"/>
      <c r="P12" s="34" t="s">
        <v>10</v>
      </c>
      <c r="Q12" s="32">
        <v>680.51482125899997</v>
      </c>
      <c r="R12" s="32">
        <v>370.64701205699998</v>
      </c>
      <c r="S12" s="32">
        <v>332.78069226899999</v>
      </c>
      <c r="T12" s="32">
        <v>1132.4581020099999</v>
      </c>
      <c r="U12" s="32">
        <v>22998.2650985</v>
      </c>
      <c r="V12" s="32">
        <v>9.9442630863999995</v>
      </c>
      <c r="W12" s="32">
        <v>64798.005111899998</v>
      </c>
      <c r="X12" s="32">
        <v>914.22485317999997</v>
      </c>
      <c r="Y12" s="32">
        <v>1681.6395213799999</v>
      </c>
      <c r="Z12" s="32">
        <v>674.99901824899996</v>
      </c>
      <c r="AA12" s="32">
        <v>1680.25215325</v>
      </c>
      <c r="AB12" s="32">
        <v>619.22780349100003</v>
      </c>
      <c r="AC12" s="32">
        <v>1107.5829173100001</v>
      </c>
      <c r="AD12" s="32">
        <v>36.634653381500002</v>
      </c>
      <c r="AE12" s="32">
        <v>154.37937875899999</v>
      </c>
      <c r="AF12" s="32">
        <v>45.042447148299999</v>
      </c>
      <c r="AG12" s="32">
        <v>5728.1863372400003</v>
      </c>
      <c r="AH12" s="32">
        <v>5810.0190211199997</v>
      </c>
      <c r="AI12" s="32">
        <v>0</v>
      </c>
      <c r="AJ12" s="32">
        <v>43990.801099099997</v>
      </c>
      <c r="AK12" s="32">
        <v>4851.2287069599997</v>
      </c>
      <c r="AL12" s="32">
        <v>48878.664459400003</v>
      </c>
      <c r="AM12" s="32">
        <v>113.48446473200001</v>
      </c>
      <c r="AN12" s="32">
        <v>2198.9713514599998</v>
      </c>
      <c r="AO12" s="32">
        <v>64.478334103099996</v>
      </c>
      <c r="AP12" s="32">
        <v>12902.384270799999</v>
      </c>
      <c r="AQ12" s="32">
        <v>132.082116802</v>
      </c>
      <c r="AR12" s="32">
        <v>187.17620958500001</v>
      </c>
      <c r="AS12" s="32">
        <v>766.36491013800003</v>
      </c>
      <c r="AT12" s="32">
        <v>41.492097202799997</v>
      </c>
      <c r="AU12" s="32">
        <v>142.47082058399999</v>
      </c>
      <c r="AV12" s="32">
        <v>275.31140620000002</v>
      </c>
      <c r="AW12" s="32">
        <v>15785.960621800001</v>
      </c>
      <c r="AX12" s="32">
        <v>12578.3347909</v>
      </c>
      <c r="AY12" s="32">
        <v>3207.6258309300001</v>
      </c>
      <c r="AZ12" s="32">
        <v>7572.40991433</v>
      </c>
      <c r="BA12" s="32">
        <v>7.5318505402199998</v>
      </c>
      <c r="BB12" s="32">
        <v>2.0508051435899999</v>
      </c>
      <c r="BC12" s="32">
        <v>4767.18817769</v>
      </c>
      <c r="BD12" s="32">
        <v>678.04667454200001</v>
      </c>
      <c r="BE12" s="32">
        <v>813.30120718499995</v>
      </c>
      <c r="BF12" s="32">
        <v>59.624979221899999</v>
      </c>
      <c r="BG12" s="32">
        <v>127.00410503800001</v>
      </c>
      <c r="BH12" s="32">
        <v>1956.74270256</v>
      </c>
      <c r="BI12" s="32">
        <v>381.51417419299997</v>
      </c>
      <c r="BJ12" s="32">
        <v>2155.8131588199999</v>
      </c>
      <c r="BK12" s="32">
        <v>20.102946479</v>
      </c>
      <c r="BL12" s="32">
        <v>29006.609139200002</v>
      </c>
      <c r="BM12" s="32">
        <v>328.31880148099998</v>
      </c>
      <c r="BN12" s="32">
        <v>1296.1027675600001</v>
      </c>
      <c r="BO12" s="32">
        <v>3477.3374201500001</v>
      </c>
      <c r="BP12" s="32">
        <v>0.77653820388700001</v>
      </c>
      <c r="BQ12" s="32">
        <v>5484.8943576700003</v>
      </c>
      <c r="BR12" s="32">
        <v>27455.704739100001</v>
      </c>
      <c r="BS12" s="32">
        <v>2347.4190064300001</v>
      </c>
    </row>
    <row r="13" spans="1:72" x14ac:dyDescent="0.25">
      <c r="A13" s="34" t="s">
        <v>12</v>
      </c>
      <c r="B13" s="32">
        <v>28616.391899035301</v>
      </c>
      <c r="C13" s="32">
        <v>1258.7234977200001</v>
      </c>
      <c r="D13" s="32">
        <v>11589.4104493664</v>
      </c>
      <c r="E13" s="32">
        <v>732.25070200632194</v>
      </c>
      <c r="F13" s="32">
        <v>609.36301746240099</v>
      </c>
      <c r="G13" s="32">
        <v>6927.2962374735498</v>
      </c>
      <c r="H13" s="32">
        <v>1835.66019125041</v>
      </c>
      <c r="I13" s="32">
        <v>66.227180035599503</v>
      </c>
      <c r="J13" s="32">
        <v>16.019194084176</v>
      </c>
      <c r="K13" s="32">
        <v>3.1943327699999902</v>
      </c>
      <c r="L13" s="32">
        <v>45.750878426026702</v>
      </c>
      <c r="M13" s="32">
        <v>61.431342999999998</v>
      </c>
      <c r="N13" s="32">
        <v>315.335750700147</v>
      </c>
      <c r="O13" s="32"/>
      <c r="P13" s="34" t="s">
        <v>12</v>
      </c>
      <c r="Q13" s="32">
        <v>113.961873301</v>
      </c>
      <c r="R13" s="32">
        <v>66.227795017700004</v>
      </c>
      <c r="S13" s="32">
        <v>38.499584175400003</v>
      </c>
      <c r="T13" s="32">
        <v>113.058024205</v>
      </c>
      <c r="U13" s="32">
        <v>536.95646812699999</v>
      </c>
      <c r="V13" s="32">
        <v>3.1936555207400001</v>
      </c>
      <c r="W13" s="32">
        <v>28615.797134799999</v>
      </c>
      <c r="X13" s="32">
        <v>126.707749167</v>
      </c>
      <c r="Y13" s="32">
        <v>149.623060485</v>
      </c>
      <c r="Z13" s="32">
        <v>189.92283636299999</v>
      </c>
      <c r="AA13" s="32">
        <v>110.940340695</v>
      </c>
      <c r="AB13" s="32">
        <v>45.747476044800003</v>
      </c>
      <c r="AC13" s="32">
        <v>61.414683513299998</v>
      </c>
      <c r="AD13" s="32">
        <v>2.37949324557</v>
      </c>
      <c r="AE13" s="32">
        <v>14.7212251073</v>
      </c>
      <c r="AF13" s="32">
        <v>2.21026399967</v>
      </c>
      <c r="AG13" s="32">
        <v>328.63414510199999</v>
      </c>
      <c r="AH13" s="32">
        <v>1258.72233001</v>
      </c>
      <c r="AI13" s="32">
        <v>0</v>
      </c>
      <c r="AJ13" s="32">
        <v>10430.0841788</v>
      </c>
      <c r="AK13" s="32">
        <v>1156.51795803</v>
      </c>
      <c r="AL13" s="32">
        <v>11588.981630099999</v>
      </c>
      <c r="AM13" s="32">
        <v>2.8640522003900002</v>
      </c>
      <c r="AN13" s="32">
        <v>95.984990707600005</v>
      </c>
      <c r="AO13" s="32">
        <v>0.56667141356499995</v>
      </c>
      <c r="AP13" s="32">
        <v>724.93835733699996</v>
      </c>
      <c r="AQ13" s="32">
        <v>2.8097573293</v>
      </c>
      <c r="AR13" s="32">
        <v>1.4159512079800001</v>
      </c>
      <c r="AS13" s="32">
        <v>119.75763114</v>
      </c>
      <c r="AT13" s="32">
        <v>0.38675059443799997</v>
      </c>
      <c r="AU13" s="32">
        <v>2.1886756211799998</v>
      </c>
      <c r="AV13" s="32">
        <v>17.3890953517</v>
      </c>
      <c r="AW13" s="32">
        <v>783.70039270100006</v>
      </c>
      <c r="AX13" s="32">
        <v>621.27936785500003</v>
      </c>
      <c r="AY13" s="32">
        <v>162.42102484599999</v>
      </c>
      <c r="AZ13" s="32">
        <v>364.44120018400002</v>
      </c>
      <c r="BA13" s="32">
        <v>0.65240881848800003</v>
      </c>
      <c r="BB13" s="32">
        <v>3.9784270779799999E-2</v>
      </c>
      <c r="BC13" s="32">
        <v>259.37143820599999</v>
      </c>
      <c r="BD13" s="32">
        <v>1.2580460983199999</v>
      </c>
      <c r="BE13" s="32">
        <v>41.085073600199998</v>
      </c>
      <c r="BF13" s="32">
        <v>0.26259819395299999</v>
      </c>
      <c r="BG13" s="32">
        <v>1.20787286298</v>
      </c>
      <c r="BH13" s="32">
        <v>111.424056592</v>
      </c>
      <c r="BI13" s="32">
        <v>36.513582640499997</v>
      </c>
      <c r="BJ13" s="32">
        <v>24.4486070769</v>
      </c>
      <c r="BK13" s="32">
        <v>0.50085061034900002</v>
      </c>
      <c r="BL13" s="32">
        <v>6927.2630333200004</v>
      </c>
      <c r="BM13" s="32">
        <v>79.065324312399994</v>
      </c>
      <c r="BN13" s="32">
        <v>82.654151387300004</v>
      </c>
      <c r="BO13" s="32">
        <v>214.65206705400001</v>
      </c>
      <c r="BP13" s="32">
        <v>0.46708354176599998</v>
      </c>
      <c r="BQ13" s="32">
        <v>389.06886452399999</v>
      </c>
      <c r="BR13" s="32">
        <v>1834.04839573</v>
      </c>
      <c r="BS13" s="32">
        <v>111.071992435</v>
      </c>
    </row>
    <row r="14" spans="1:72" x14ac:dyDescent="0.25">
      <c r="A14" s="34" t="s">
        <v>13</v>
      </c>
      <c r="B14" s="32">
        <v>73855.273721548307</v>
      </c>
      <c r="C14" s="32">
        <v>1463.2673317347801</v>
      </c>
      <c r="D14" s="32">
        <v>67382.232783792293</v>
      </c>
      <c r="E14" s="32">
        <v>18116.482705937899</v>
      </c>
      <c r="F14" s="32">
        <v>11269.014569249801</v>
      </c>
      <c r="G14" s="32">
        <v>52230.898794282301</v>
      </c>
      <c r="H14" s="32">
        <v>43353.953057819301</v>
      </c>
      <c r="I14" s="32">
        <v>150.141604674332</v>
      </c>
      <c r="J14" s="32">
        <v>114.87524258038999</v>
      </c>
      <c r="K14" s="32">
        <v>79.542586388000004</v>
      </c>
      <c r="L14" s="32">
        <v>590.77319884741098</v>
      </c>
      <c r="M14" s="32">
        <v>1022.06241599999</v>
      </c>
      <c r="N14" s="32">
        <v>679.660566785372</v>
      </c>
      <c r="O14" s="32"/>
      <c r="P14" s="34" t="s">
        <v>13</v>
      </c>
      <c r="Q14" s="32">
        <v>693.75664200799997</v>
      </c>
      <c r="R14" s="32">
        <v>150.16585853699999</v>
      </c>
      <c r="S14" s="32">
        <v>588.47832620199995</v>
      </c>
      <c r="T14" s="32">
        <v>1612.6331248199999</v>
      </c>
      <c r="U14" s="32">
        <v>44971.969530800001</v>
      </c>
      <c r="V14" s="32">
        <v>79.543052911900006</v>
      </c>
      <c r="W14" s="32">
        <v>73848.001379099995</v>
      </c>
      <c r="X14" s="32">
        <v>1806.7235224900001</v>
      </c>
      <c r="Y14" s="32">
        <v>2359.8681813600001</v>
      </c>
      <c r="Z14" s="32">
        <v>1567.25281144</v>
      </c>
      <c r="AA14" s="32">
        <v>2526.4808595200002</v>
      </c>
      <c r="AB14" s="32">
        <v>590.67667004199996</v>
      </c>
      <c r="AC14" s="32">
        <v>1021.9834495699999</v>
      </c>
      <c r="AD14" s="32">
        <v>54.596770680100001</v>
      </c>
      <c r="AE14" s="32">
        <v>289.01619540199999</v>
      </c>
      <c r="AF14" s="32">
        <v>65.348360898199999</v>
      </c>
      <c r="AG14" s="32">
        <v>979.01209786699997</v>
      </c>
      <c r="AH14" s="32">
        <v>1463.19179525</v>
      </c>
      <c r="AI14" s="32">
        <v>0</v>
      </c>
      <c r="AJ14" s="32">
        <v>60638.279273200002</v>
      </c>
      <c r="AK14" s="32">
        <v>6682.9984376499997</v>
      </c>
      <c r="AL14" s="32">
        <v>67375.874481499995</v>
      </c>
      <c r="AM14" s="32">
        <v>66.841504007300003</v>
      </c>
      <c r="AN14" s="32">
        <v>3152.0312928200001</v>
      </c>
      <c r="AO14" s="32">
        <v>133.04119401400001</v>
      </c>
      <c r="AP14" s="32">
        <v>23484.175314600001</v>
      </c>
      <c r="AQ14" s="32">
        <v>167.293015096</v>
      </c>
      <c r="AR14" s="32">
        <v>58.202363089999999</v>
      </c>
      <c r="AS14" s="32">
        <v>1148.41213788</v>
      </c>
      <c r="AT14" s="32">
        <v>159.44164667300001</v>
      </c>
      <c r="AU14" s="32">
        <v>137.00247639200001</v>
      </c>
      <c r="AV14" s="32">
        <v>99.735600399899994</v>
      </c>
      <c r="AW14" s="32">
        <v>18110.8770563</v>
      </c>
      <c r="AX14" s="32">
        <v>11266.082459900001</v>
      </c>
      <c r="AY14" s="32">
        <v>6844.7945963800003</v>
      </c>
      <c r="AZ14" s="32">
        <v>7666.4429454199999</v>
      </c>
      <c r="BA14" s="32">
        <v>14.2798768816</v>
      </c>
      <c r="BB14" s="32">
        <v>10.995809164500001</v>
      </c>
      <c r="BC14" s="32">
        <v>5789.5477670700002</v>
      </c>
      <c r="BD14" s="32">
        <v>88.529458085100003</v>
      </c>
      <c r="BE14" s="32">
        <v>466.52260811299999</v>
      </c>
      <c r="BF14" s="32">
        <v>39.766161811300002</v>
      </c>
      <c r="BG14" s="32">
        <v>85.121398889399998</v>
      </c>
      <c r="BH14" s="32">
        <v>1200.0740683700001</v>
      </c>
      <c r="BI14" s="32">
        <v>436.12822295699999</v>
      </c>
      <c r="BJ14" s="32">
        <v>1166.0319093200001</v>
      </c>
      <c r="BK14" s="32">
        <v>65.9931044028</v>
      </c>
      <c r="BL14" s="32">
        <v>52218.762823600002</v>
      </c>
      <c r="BM14" s="32">
        <v>541.61284450400001</v>
      </c>
      <c r="BN14" s="32">
        <v>206.978824092</v>
      </c>
      <c r="BO14" s="32">
        <v>4581.5469227100002</v>
      </c>
      <c r="BP14" s="32">
        <v>1.5050321630600001</v>
      </c>
      <c r="BQ14" s="32">
        <v>7267.2489409700001</v>
      </c>
      <c r="BR14" s="32">
        <v>43338.2656279</v>
      </c>
      <c r="BS14" s="32">
        <v>2794.1739377099998</v>
      </c>
    </row>
    <row r="15" spans="1:72" x14ac:dyDescent="0.25">
      <c r="A15" s="34" t="s">
        <v>14</v>
      </c>
      <c r="B15" s="32">
        <v>308930.587684692</v>
      </c>
      <c r="C15" s="32">
        <v>962.74248226999998</v>
      </c>
      <c r="D15" s="32">
        <v>60227.395232928196</v>
      </c>
      <c r="E15" s="32">
        <v>19206.1085139803</v>
      </c>
      <c r="F15" s="32">
        <v>12023.5564728563</v>
      </c>
      <c r="G15" s="32">
        <v>60571.532295323603</v>
      </c>
      <c r="H15" s="32">
        <v>35893.508384477696</v>
      </c>
      <c r="I15" s="32">
        <v>92.707855264661902</v>
      </c>
      <c r="J15" s="32">
        <v>42.843518337568803</v>
      </c>
      <c r="K15" s="32">
        <v>24.135812349999899</v>
      </c>
      <c r="L15" s="32">
        <v>282.01609038364097</v>
      </c>
      <c r="M15" s="32">
        <v>859.55999244999998</v>
      </c>
      <c r="N15" s="32">
        <v>205.925891200287</v>
      </c>
      <c r="O15" s="32"/>
      <c r="P15" s="34" t="s">
        <v>14</v>
      </c>
      <c r="Q15" s="32">
        <v>431.36737685899999</v>
      </c>
      <c r="R15" s="32">
        <v>92.711200837000007</v>
      </c>
      <c r="S15" s="32">
        <v>348.84170105999999</v>
      </c>
      <c r="T15" s="32">
        <v>1227.48055146</v>
      </c>
      <c r="U15" s="32">
        <v>12913.7636188</v>
      </c>
      <c r="V15" s="32">
        <v>24.134767491000002</v>
      </c>
      <c r="W15" s="32">
        <v>308926.36995299999</v>
      </c>
      <c r="X15" s="32">
        <v>1252.9887298399999</v>
      </c>
      <c r="Y15" s="32">
        <v>488.46364632299998</v>
      </c>
      <c r="Z15" s="32">
        <v>2773.62892977</v>
      </c>
      <c r="AA15" s="32">
        <v>1359.3278024799999</v>
      </c>
      <c r="AB15" s="32">
        <v>281.99534720899999</v>
      </c>
      <c r="AC15" s="32">
        <v>859.44056985500004</v>
      </c>
      <c r="AD15" s="32">
        <v>10.3122489604</v>
      </c>
      <c r="AE15" s="32">
        <v>195.169777299</v>
      </c>
      <c r="AF15" s="32">
        <v>33.690752557899998</v>
      </c>
      <c r="AG15" s="32">
        <v>455.53269294199998</v>
      </c>
      <c r="AH15" s="32">
        <v>962.62456906800003</v>
      </c>
      <c r="AI15" s="32">
        <v>0</v>
      </c>
      <c r="AJ15" s="32">
        <v>54199.840971099999</v>
      </c>
      <c r="AK15" s="32">
        <v>6011.89951329</v>
      </c>
      <c r="AL15" s="32">
        <v>60222.052733299999</v>
      </c>
      <c r="AM15" s="32">
        <v>34.646872441399999</v>
      </c>
      <c r="AN15" s="32">
        <v>2205.4858137299998</v>
      </c>
      <c r="AO15" s="32">
        <v>297.136200368</v>
      </c>
      <c r="AP15" s="32">
        <v>16569.7477048</v>
      </c>
      <c r="AQ15" s="32">
        <v>233.22026892700001</v>
      </c>
      <c r="AR15" s="32">
        <v>273.17935481199999</v>
      </c>
      <c r="AS15" s="32">
        <v>1281.2628992499999</v>
      </c>
      <c r="AT15" s="32">
        <v>395.18007344799997</v>
      </c>
      <c r="AU15" s="32">
        <v>91.121888942799998</v>
      </c>
      <c r="AV15" s="32">
        <v>320.29016624600001</v>
      </c>
      <c r="AW15" s="32">
        <v>19677.4600828</v>
      </c>
      <c r="AX15" s="32">
        <v>12126.9929151</v>
      </c>
      <c r="AY15" s="32">
        <v>7550.4671676400003</v>
      </c>
      <c r="AZ15" s="32">
        <v>7686.4681720199997</v>
      </c>
      <c r="BA15" s="32">
        <v>37.878887081800002</v>
      </c>
      <c r="BB15" s="32">
        <v>26.643433329899999</v>
      </c>
      <c r="BC15" s="32">
        <v>4663.8714368499996</v>
      </c>
      <c r="BD15" s="32">
        <v>254.89542813200001</v>
      </c>
      <c r="BE15" s="32">
        <v>606.51701384299997</v>
      </c>
      <c r="BF15" s="32">
        <v>27.9846982201</v>
      </c>
      <c r="BG15" s="32">
        <v>98.508603819300006</v>
      </c>
      <c r="BH15" s="32">
        <v>1530.6260707900001</v>
      </c>
      <c r="BI15" s="32">
        <v>364.23224822100002</v>
      </c>
      <c r="BJ15" s="32">
        <v>1530.1271692600001</v>
      </c>
      <c r="BK15" s="32">
        <v>94.313077289800006</v>
      </c>
      <c r="BL15" s="32">
        <v>60569.495461799997</v>
      </c>
      <c r="BM15" s="32">
        <v>392.60628211699998</v>
      </c>
      <c r="BN15" s="32">
        <v>181.365101302</v>
      </c>
      <c r="BO15" s="32">
        <v>5570.8027229199997</v>
      </c>
      <c r="BP15" s="32">
        <v>0.38996525690599998</v>
      </c>
      <c r="BQ15" s="32">
        <v>5158.7605516900003</v>
      </c>
      <c r="BR15" s="32">
        <v>35845.539533800002</v>
      </c>
      <c r="BS15" s="32">
        <v>3712.7276806099999</v>
      </c>
    </row>
    <row r="16" spans="1:72" x14ac:dyDescent="0.25">
      <c r="A16" s="34" t="s">
        <v>15</v>
      </c>
      <c r="B16" s="32">
        <v>21891.479915152398</v>
      </c>
      <c r="C16" s="32">
        <v>3642.06611071002</v>
      </c>
      <c r="D16" s="32">
        <v>29589.882305076899</v>
      </c>
      <c r="E16" s="32">
        <v>7856.9969598327698</v>
      </c>
      <c r="F16" s="32">
        <v>5318.0933584312497</v>
      </c>
      <c r="G16" s="32">
        <v>27051.536268965199</v>
      </c>
      <c r="H16" s="32">
        <v>20781.340195653702</v>
      </c>
      <c r="I16" s="32">
        <v>362.878738608226</v>
      </c>
      <c r="J16" s="32">
        <v>97.482144805639706</v>
      </c>
      <c r="K16" s="32">
        <v>18.06456901</v>
      </c>
      <c r="L16" s="32">
        <v>255.62499764989599</v>
      </c>
      <c r="M16" s="32">
        <v>1028.81134399999</v>
      </c>
      <c r="N16" s="32">
        <v>164.36152044709601</v>
      </c>
      <c r="O16" s="32"/>
      <c r="P16" s="34" t="s">
        <v>15</v>
      </c>
      <c r="Q16" s="32">
        <v>695.87177066100003</v>
      </c>
      <c r="R16" s="32">
        <v>362.874882087</v>
      </c>
      <c r="S16" s="32">
        <v>288.57364837199998</v>
      </c>
      <c r="T16" s="32">
        <v>829.61910738100005</v>
      </c>
      <c r="U16" s="32">
        <v>8497.8673222500001</v>
      </c>
      <c r="V16" s="32">
        <v>17.919226207600001</v>
      </c>
      <c r="W16" s="32">
        <v>21890.287091800001</v>
      </c>
      <c r="X16" s="32">
        <v>1062.6644099099999</v>
      </c>
      <c r="Y16" s="32">
        <v>417.60648722600001</v>
      </c>
      <c r="Z16" s="32">
        <v>3348.7135265100001</v>
      </c>
      <c r="AA16" s="32">
        <v>771.07338637299995</v>
      </c>
      <c r="AB16" s="32">
        <v>255.541524506</v>
      </c>
      <c r="AC16" s="32">
        <v>1027.8490631899999</v>
      </c>
      <c r="AD16" s="32">
        <v>2.5440744248099998</v>
      </c>
      <c r="AE16" s="32">
        <v>121.183668826</v>
      </c>
      <c r="AF16" s="32">
        <v>31.989264364699999</v>
      </c>
      <c r="AG16" s="32">
        <v>293.79414317099997</v>
      </c>
      <c r="AH16" s="32">
        <v>3604.5506077599998</v>
      </c>
      <c r="AI16" s="32">
        <v>0</v>
      </c>
      <c r="AJ16" s="32">
        <v>26628.863108099998</v>
      </c>
      <c r="AK16" s="32">
        <v>2956.2198712600002</v>
      </c>
      <c r="AL16" s="32">
        <v>29587.627053799999</v>
      </c>
      <c r="AM16" s="32">
        <v>32.1081510506</v>
      </c>
      <c r="AN16" s="32">
        <v>847.46625248199996</v>
      </c>
      <c r="AO16" s="32">
        <v>70.810044308599998</v>
      </c>
      <c r="AP16" s="32">
        <v>9448.7022637299997</v>
      </c>
      <c r="AQ16" s="32">
        <v>113.27107579299999</v>
      </c>
      <c r="AR16" s="32">
        <v>37.2262974657</v>
      </c>
      <c r="AS16" s="32">
        <v>346.70807140199997</v>
      </c>
      <c r="AT16" s="32">
        <v>83.473014642799995</v>
      </c>
      <c r="AU16" s="32">
        <v>65.331872931000007</v>
      </c>
      <c r="AV16" s="32">
        <v>42.814007681200003</v>
      </c>
      <c r="AW16" s="32">
        <v>7979.5190135299999</v>
      </c>
      <c r="AX16" s="32">
        <v>5350.2269596799997</v>
      </c>
      <c r="AY16" s="32">
        <v>2629.2920538499998</v>
      </c>
      <c r="AZ16" s="32">
        <v>4058.7298492300001</v>
      </c>
      <c r="BA16" s="32">
        <v>6.8978137664999997</v>
      </c>
      <c r="BB16" s="32">
        <v>6.8225544111299996</v>
      </c>
      <c r="BC16" s="32">
        <v>3129.0438126200002</v>
      </c>
      <c r="BD16" s="32">
        <v>61.291083169899998</v>
      </c>
      <c r="BE16" s="32">
        <v>178.05998522600001</v>
      </c>
      <c r="BF16" s="32">
        <v>7.5393247046800003</v>
      </c>
      <c r="BG16" s="32">
        <v>25.0451100551</v>
      </c>
      <c r="BH16" s="32">
        <v>454.52820910000003</v>
      </c>
      <c r="BI16" s="32">
        <v>196.19652688400001</v>
      </c>
      <c r="BJ16" s="32">
        <v>465.21571989</v>
      </c>
      <c r="BK16" s="32">
        <v>59.948414733</v>
      </c>
      <c r="BL16" s="32">
        <v>27048.264789500001</v>
      </c>
      <c r="BM16" s="32">
        <v>542.14206375699996</v>
      </c>
      <c r="BN16" s="32">
        <v>93.818426968599994</v>
      </c>
      <c r="BO16" s="32">
        <v>2035.18287938</v>
      </c>
      <c r="BP16" s="32">
        <v>0.49444308628200001</v>
      </c>
      <c r="BQ16" s="32">
        <v>3225.4500302199999</v>
      </c>
      <c r="BR16" s="32">
        <v>20766.065500100001</v>
      </c>
      <c r="BS16" s="32">
        <v>1440.39369876</v>
      </c>
    </row>
    <row r="17" spans="1:71" x14ac:dyDescent="0.25">
      <c r="A17" s="34" t="s">
        <v>16</v>
      </c>
      <c r="B17" s="32">
        <v>27908.440300689399</v>
      </c>
      <c r="C17" s="32">
        <v>1605.43295340999</v>
      </c>
      <c r="D17" s="32">
        <v>52502.652644679198</v>
      </c>
      <c r="E17" s="32">
        <v>7888.9780152392896</v>
      </c>
      <c r="F17" s="32">
        <v>4821.6206786801304</v>
      </c>
      <c r="G17" s="32">
        <v>7461.2283718091203</v>
      </c>
      <c r="H17" s="32">
        <v>16318.5573285637</v>
      </c>
      <c r="I17" s="32">
        <v>154.33471400541501</v>
      </c>
      <c r="J17" s="32">
        <v>73.259717546451697</v>
      </c>
      <c r="K17" s="32">
        <v>3.10565891999999</v>
      </c>
      <c r="L17" s="32">
        <v>750.317081991534</v>
      </c>
      <c r="M17" s="32">
        <v>80.982435799999905</v>
      </c>
      <c r="N17" s="32">
        <v>154.00094432213501</v>
      </c>
      <c r="O17" s="32"/>
      <c r="P17" s="34" t="s">
        <v>16</v>
      </c>
      <c r="Q17" s="32">
        <v>345.10357495599999</v>
      </c>
      <c r="R17" s="32">
        <v>154.33256909599999</v>
      </c>
      <c r="S17" s="32">
        <v>162.785192636</v>
      </c>
      <c r="T17" s="32">
        <v>555.62019373400005</v>
      </c>
      <c r="U17" s="32">
        <v>15390.5100817</v>
      </c>
      <c r="V17" s="32">
        <v>3.1056474449399998</v>
      </c>
      <c r="W17" s="32">
        <v>27906.337145900001</v>
      </c>
      <c r="X17" s="32">
        <v>268.19839009700001</v>
      </c>
      <c r="Y17" s="32">
        <v>233.813783769</v>
      </c>
      <c r="Z17" s="32">
        <v>581.11122242700003</v>
      </c>
      <c r="AA17" s="32">
        <v>3047.3218621599999</v>
      </c>
      <c r="AB17" s="32">
        <v>750.27308457399999</v>
      </c>
      <c r="AC17" s="32">
        <v>80.700428912500001</v>
      </c>
      <c r="AD17" s="32">
        <v>1.98701572517</v>
      </c>
      <c r="AE17" s="32">
        <v>110.46487149399999</v>
      </c>
      <c r="AF17" s="32">
        <v>10.9836695033</v>
      </c>
      <c r="AG17" s="32">
        <v>215.39279150499999</v>
      </c>
      <c r="AH17" s="32">
        <v>1605.4186131700001</v>
      </c>
      <c r="AI17" s="32">
        <v>0</v>
      </c>
      <c r="AJ17" s="32">
        <v>47250.300395999999</v>
      </c>
      <c r="AK17" s="32">
        <v>5248.0432235799999</v>
      </c>
      <c r="AL17" s="32">
        <v>52500.330635300001</v>
      </c>
      <c r="AM17" s="32">
        <v>11.5683337418</v>
      </c>
      <c r="AN17" s="32">
        <v>620.43043369400004</v>
      </c>
      <c r="AO17" s="32">
        <v>52.292597914600002</v>
      </c>
      <c r="AP17" s="32">
        <v>8468.72489666</v>
      </c>
      <c r="AQ17" s="32">
        <v>71.850651272299999</v>
      </c>
      <c r="AR17" s="32">
        <v>96.988775993700003</v>
      </c>
      <c r="AS17" s="32">
        <v>483.40836977499998</v>
      </c>
      <c r="AT17" s="32">
        <v>116.635017781</v>
      </c>
      <c r="AU17" s="32">
        <v>69.061933631900004</v>
      </c>
      <c r="AV17" s="32">
        <v>39.567405501099998</v>
      </c>
      <c r="AW17" s="32">
        <v>7898.8705939900001</v>
      </c>
      <c r="AX17" s="32">
        <v>4821.9340042900003</v>
      </c>
      <c r="AY17" s="32">
        <v>3076.9365896899999</v>
      </c>
      <c r="AZ17" s="32">
        <v>3232.7288252899998</v>
      </c>
      <c r="BA17" s="32">
        <v>12.856812855399999</v>
      </c>
      <c r="BB17" s="32">
        <v>11.258131564799999</v>
      </c>
      <c r="BC17" s="32">
        <v>2213.1289886499999</v>
      </c>
      <c r="BD17" s="32">
        <v>54.742512649799998</v>
      </c>
      <c r="BE17" s="32">
        <v>230.17195210200001</v>
      </c>
      <c r="BF17" s="32">
        <v>30.472812272700001</v>
      </c>
      <c r="BG17" s="32">
        <v>74.721789683599994</v>
      </c>
      <c r="BH17" s="32">
        <v>588.19532990100004</v>
      </c>
      <c r="BI17" s="32">
        <v>171.226798884</v>
      </c>
      <c r="BJ17" s="32">
        <v>442.879689638</v>
      </c>
      <c r="BK17" s="32">
        <v>62.476781907599999</v>
      </c>
      <c r="BL17" s="32">
        <v>7460.7580903199996</v>
      </c>
      <c r="BM17" s="32">
        <v>4.8650689710099997E-2</v>
      </c>
      <c r="BN17" s="32">
        <v>68.198479285399998</v>
      </c>
      <c r="BO17" s="32">
        <v>2120.3677331899999</v>
      </c>
      <c r="BP17" s="32">
        <v>0.63121927241800002</v>
      </c>
      <c r="BQ17" s="32">
        <v>2137.175166</v>
      </c>
      <c r="BR17" s="32">
        <v>16314.399688899999</v>
      </c>
      <c r="BS17" s="32">
        <v>1105.3741464100001</v>
      </c>
    </row>
    <row r="18" spans="1:71" x14ac:dyDescent="0.25">
      <c r="A18" s="34" t="s">
        <v>17</v>
      </c>
      <c r="B18" s="32">
        <v>85042.118505090402</v>
      </c>
      <c r="C18" s="32">
        <v>506.959255732099</v>
      </c>
      <c r="D18" s="32">
        <v>31321.718563869999</v>
      </c>
      <c r="E18" s="32">
        <v>18879.0127152803</v>
      </c>
      <c r="F18" s="32">
        <v>12525.505657625699</v>
      </c>
      <c r="G18" s="32">
        <v>21695.247466108001</v>
      </c>
      <c r="H18" s="32">
        <v>43945.260906510099</v>
      </c>
      <c r="I18" s="32">
        <v>113.496494683278</v>
      </c>
      <c r="J18" s="32">
        <v>80.767181305029197</v>
      </c>
      <c r="K18" s="32">
        <v>59.093377380999897</v>
      </c>
      <c r="L18" s="32">
        <v>333.95270857960099</v>
      </c>
      <c r="M18" s="32">
        <v>960.11711373000003</v>
      </c>
      <c r="N18" s="32">
        <v>2396.26194277901</v>
      </c>
      <c r="O18" s="32"/>
      <c r="P18" s="34" t="s">
        <v>17</v>
      </c>
      <c r="Q18" s="32">
        <v>233.94139729299999</v>
      </c>
      <c r="R18" s="32">
        <v>113.503844349</v>
      </c>
      <c r="S18" s="32">
        <v>159.51553165300001</v>
      </c>
      <c r="T18" s="32">
        <v>645.24795610399997</v>
      </c>
      <c r="U18" s="32">
        <v>5670.76477471</v>
      </c>
      <c r="V18" s="32">
        <v>59.084565693000002</v>
      </c>
      <c r="W18" s="32">
        <v>85036.667823800002</v>
      </c>
      <c r="X18" s="32">
        <v>733.20293325</v>
      </c>
      <c r="Y18" s="32">
        <v>1077.29804685</v>
      </c>
      <c r="Z18" s="32">
        <v>18716.801231599999</v>
      </c>
      <c r="AA18" s="32">
        <v>864.84075310000003</v>
      </c>
      <c r="AB18" s="32">
        <v>333.948178493</v>
      </c>
      <c r="AC18" s="32">
        <v>958.91698620800003</v>
      </c>
      <c r="AD18" s="32">
        <v>18.243347355000001</v>
      </c>
      <c r="AE18" s="32">
        <v>118.992225519</v>
      </c>
      <c r="AF18" s="32">
        <v>12.0157216799</v>
      </c>
      <c r="AG18" s="32">
        <v>3265.8828812199999</v>
      </c>
      <c r="AH18" s="32">
        <v>506.954556825</v>
      </c>
      <c r="AI18" s="32">
        <v>0</v>
      </c>
      <c r="AJ18" s="32">
        <v>28185.873715900001</v>
      </c>
      <c r="AK18" s="32">
        <v>3113.5215484099999</v>
      </c>
      <c r="AL18" s="32">
        <v>31317.638611599999</v>
      </c>
      <c r="AM18" s="32">
        <v>24.060294275699999</v>
      </c>
      <c r="AN18" s="32">
        <v>1502.77152174</v>
      </c>
      <c r="AO18" s="32">
        <v>563.83028240199997</v>
      </c>
      <c r="AP18" s="32">
        <v>11812.451194900001</v>
      </c>
      <c r="AQ18" s="32">
        <v>225.269768406</v>
      </c>
      <c r="AR18" s="32">
        <v>322.19773598900002</v>
      </c>
      <c r="AS18" s="32">
        <v>710.71374874100002</v>
      </c>
      <c r="AT18" s="32">
        <v>188.09279531300001</v>
      </c>
      <c r="AU18" s="32">
        <v>147.03917162900001</v>
      </c>
      <c r="AV18" s="32">
        <v>290.56570961400001</v>
      </c>
      <c r="AW18" s="32">
        <v>18864.912627900001</v>
      </c>
      <c r="AX18" s="32">
        <v>12516.1538722</v>
      </c>
      <c r="AY18" s="32">
        <v>6348.7587556099998</v>
      </c>
      <c r="AZ18" s="32">
        <v>9348.8234921000003</v>
      </c>
      <c r="BA18" s="32">
        <v>69.9298172795</v>
      </c>
      <c r="BB18" s="32">
        <v>11.349856818199999</v>
      </c>
      <c r="BC18" s="32">
        <v>6151.8176117399998</v>
      </c>
      <c r="BD18" s="32">
        <v>364.37625324499999</v>
      </c>
      <c r="BE18" s="32">
        <v>493.417393592</v>
      </c>
      <c r="BF18" s="32">
        <v>24.294535474900002</v>
      </c>
      <c r="BG18" s="32">
        <v>77.698461671299995</v>
      </c>
      <c r="BH18" s="32">
        <v>1243.64431726</v>
      </c>
      <c r="BI18" s="32">
        <v>459.89051777999998</v>
      </c>
      <c r="BJ18" s="32">
        <v>1135.2738524700001</v>
      </c>
      <c r="BK18" s="32">
        <v>36.778108108799998</v>
      </c>
      <c r="BL18" s="32">
        <v>21694.493570499999</v>
      </c>
      <c r="BM18" s="32">
        <v>118.13412436999999</v>
      </c>
      <c r="BN18" s="32">
        <v>101.608949358</v>
      </c>
      <c r="BO18" s="32">
        <v>5694.72600504</v>
      </c>
      <c r="BP18" s="32">
        <v>0.32097355952899997</v>
      </c>
      <c r="BQ18" s="32">
        <v>3684.1756659299999</v>
      </c>
      <c r="BR18" s="32">
        <v>43903.8430697</v>
      </c>
      <c r="BS18" s="32">
        <v>3446.1706035699999</v>
      </c>
    </row>
    <row r="19" spans="1:71" x14ac:dyDescent="0.25">
      <c r="A19" s="34" t="s">
        <v>18</v>
      </c>
      <c r="B19" s="32">
        <v>88723.665774793699</v>
      </c>
      <c r="C19" s="32">
        <v>5390.5399549000003</v>
      </c>
      <c r="D19" s="32">
        <v>118597.117560713</v>
      </c>
      <c r="E19" s="32">
        <v>40801.000922428502</v>
      </c>
      <c r="F19" s="32">
        <v>34224.960790858902</v>
      </c>
      <c r="G19" s="32">
        <v>96299.898403425701</v>
      </c>
      <c r="H19" s="32">
        <v>48360.084747506698</v>
      </c>
      <c r="I19" s="32">
        <v>397.39300607548898</v>
      </c>
      <c r="J19" s="32">
        <v>300.06206619409602</v>
      </c>
      <c r="K19" s="32">
        <v>145.20306185000001</v>
      </c>
      <c r="L19" s="32">
        <v>810.63604341809003</v>
      </c>
      <c r="M19" s="32">
        <v>781.53503573549699</v>
      </c>
      <c r="N19" s="32">
        <v>4916.9910276310802</v>
      </c>
      <c r="O19" s="32"/>
      <c r="P19" s="34" t="s">
        <v>18</v>
      </c>
      <c r="Q19" s="32">
        <v>640.24691019099998</v>
      </c>
      <c r="R19" s="32">
        <v>397.396017024</v>
      </c>
      <c r="S19" s="32">
        <v>315.06783294399997</v>
      </c>
      <c r="T19" s="32">
        <v>2411.2519373999999</v>
      </c>
      <c r="U19" s="32">
        <v>50331.1077191</v>
      </c>
      <c r="V19" s="32">
        <v>145.20154524500001</v>
      </c>
      <c r="W19" s="32">
        <v>88718.314076199997</v>
      </c>
      <c r="X19" s="32">
        <v>1974.5695816899999</v>
      </c>
      <c r="Y19" s="32">
        <v>4737.8290923300001</v>
      </c>
      <c r="Z19" s="32">
        <v>360.18598886299998</v>
      </c>
      <c r="AA19" s="32">
        <v>3158.5732579099999</v>
      </c>
      <c r="AB19" s="32">
        <v>810.588436527</v>
      </c>
      <c r="AC19" s="32">
        <v>781.53044256500004</v>
      </c>
      <c r="AD19" s="32">
        <v>6.9736153531099996</v>
      </c>
      <c r="AE19" s="32">
        <v>346.06682335800002</v>
      </c>
      <c r="AF19" s="32">
        <v>41.2784241751</v>
      </c>
      <c r="AG19" s="32">
        <v>5621.9738215999996</v>
      </c>
      <c r="AH19" s="32">
        <v>5390.514005</v>
      </c>
      <c r="AI19" s="32">
        <v>0</v>
      </c>
      <c r="AJ19" s="32">
        <v>106719.367988</v>
      </c>
      <c r="AK19" s="32">
        <v>11850.7401515</v>
      </c>
      <c r="AL19" s="32">
        <v>118577.08175500001</v>
      </c>
      <c r="AM19" s="32">
        <v>24.216827381000002</v>
      </c>
      <c r="AN19" s="32">
        <v>2585.53173638</v>
      </c>
      <c r="AO19" s="32">
        <v>347.75461116100001</v>
      </c>
      <c r="AP19" s="32">
        <v>28346.7614718</v>
      </c>
      <c r="AQ19" s="32">
        <v>390.03624226900001</v>
      </c>
      <c r="AR19" s="32">
        <v>263.71109034</v>
      </c>
      <c r="AS19" s="32">
        <v>3446.5898216999999</v>
      </c>
      <c r="AT19" s="32">
        <v>212.043461493</v>
      </c>
      <c r="AU19" s="32">
        <v>261.34750919599998</v>
      </c>
      <c r="AV19" s="32">
        <v>1283.50686576</v>
      </c>
      <c r="AW19" s="32">
        <v>40797.203647599999</v>
      </c>
      <c r="AX19" s="32">
        <v>34221.443563300003</v>
      </c>
      <c r="AY19" s="32">
        <v>6575.7600843099999</v>
      </c>
      <c r="AZ19" s="32">
        <v>18866.3859773</v>
      </c>
      <c r="BA19" s="32">
        <v>59.473876073699998</v>
      </c>
      <c r="BB19" s="32">
        <v>11.7663647122</v>
      </c>
      <c r="BC19" s="32">
        <v>9774.4393432300003</v>
      </c>
      <c r="BD19" s="32">
        <v>574.95126469499996</v>
      </c>
      <c r="BE19" s="32">
        <v>2982.23526167</v>
      </c>
      <c r="BF19" s="32">
        <v>240.106505255</v>
      </c>
      <c r="BG19" s="32">
        <v>232.24283104700001</v>
      </c>
      <c r="BH19" s="32">
        <v>7472.1767814699997</v>
      </c>
      <c r="BI19" s="32">
        <v>2427.5207752699998</v>
      </c>
      <c r="BJ19" s="32">
        <v>4204.0481517099997</v>
      </c>
      <c r="BK19" s="32">
        <v>37.479938847299998</v>
      </c>
      <c r="BL19" s="32">
        <v>96298.351111299999</v>
      </c>
      <c r="BM19" s="32">
        <v>1.7278521711299999</v>
      </c>
      <c r="BN19" s="32">
        <v>629.86768692199996</v>
      </c>
      <c r="BO19" s="32">
        <v>5625.5041566399996</v>
      </c>
      <c r="BP19" s="32">
        <v>0.34491992414400002</v>
      </c>
      <c r="BQ19" s="32">
        <v>10482.9906854</v>
      </c>
      <c r="BR19" s="32">
        <v>48352.609414099999</v>
      </c>
      <c r="BS19" s="32">
        <v>3186.61723471</v>
      </c>
    </row>
    <row r="20" spans="1:71" x14ac:dyDescent="0.25">
      <c r="A20" s="34" t="s">
        <v>19</v>
      </c>
      <c r="B20" s="32">
        <v>13246.5121728337</v>
      </c>
      <c r="C20" s="32">
        <v>478.71551710017002</v>
      </c>
      <c r="D20" s="32">
        <v>11141.764716526601</v>
      </c>
      <c r="E20" s="32">
        <v>3229.4062486775802</v>
      </c>
      <c r="F20" s="32">
        <v>2504.0663016594399</v>
      </c>
      <c r="G20" s="32">
        <v>5315.6011042126702</v>
      </c>
      <c r="H20" s="32">
        <v>3446.63361997128</v>
      </c>
      <c r="I20" s="32">
        <v>104.549521805892</v>
      </c>
      <c r="J20" s="32">
        <v>33.442729683489503</v>
      </c>
      <c r="K20" s="32">
        <v>11.639339262724899</v>
      </c>
      <c r="L20" s="32">
        <v>75.1380840091946</v>
      </c>
      <c r="M20" s="32">
        <v>214.71196648349999</v>
      </c>
      <c r="N20" s="32">
        <v>956.75472588452897</v>
      </c>
      <c r="O20" s="32"/>
      <c r="P20" s="34" t="s">
        <v>19</v>
      </c>
      <c r="Q20" s="32">
        <v>147.41118494099999</v>
      </c>
      <c r="R20" s="32">
        <v>104.548208241</v>
      </c>
      <c r="S20" s="32">
        <v>42.471723684399997</v>
      </c>
      <c r="T20" s="32">
        <v>220.99053078399999</v>
      </c>
      <c r="U20" s="32">
        <v>1681.74204459</v>
      </c>
      <c r="V20" s="32">
        <v>11.638239973799999</v>
      </c>
      <c r="W20" s="32">
        <v>13243.2727904</v>
      </c>
      <c r="X20" s="32">
        <v>190.05698107399999</v>
      </c>
      <c r="Y20" s="32">
        <v>242.255788059</v>
      </c>
      <c r="Z20" s="32">
        <v>99.578613044500003</v>
      </c>
      <c r="AA20" s="32">
        <v>143.05900154700001</v>
      </c>
      <c r="AB20" s="32">
        <v>75.127461705800002</v>
      </c>
      <c r="AC20" s="32">
        <v>214.68618333500001</v>
      </c>
      <c r="AD20" s="32">
        <v>1.6830163044999999</v>
      </c>
      <c r="AE20" s="32">
        <v>25.778625025</v>
      </c>
      <c r="AF20" s="32">
        <v>6.9090921888799999</v>
      </c>
      <c r="AG20" s="32">
        <v>980.25771042700001</v>
      </c>
      <c r="AH20" s="32">
        <v>478.66324962499999</v>
      </c>
      <c r="AI20" s="32">
        <v>0</v>
      </c>
      <c r="AJ20" s="32">
        <v>10026.266346500001</v>
      </c>
      <c r="AK20" s="32">
        <v>1112.3465234600001</v>
      </c>
      <c r="AL20" s="32">
        <v>11140.2958863</v>
      </c>
      <c r="AM20" s="32">
        <v>6.7085049961500003</v>
      </c>
      <c r="AN20" s="32">
        <v>181.381708188</v>
      </c>
      <c r="AO20" s="32">
        <v>3.4587825314599998</v>
      </c>
      <c r="AP20" s="32">
        <v>1810.62384066</v>
      </c>
      <c r="AQ20" s="32">
        <v>39.219317302299999</v>
      </c>
      <c r="AR20" s="32">
        <v>41.698918700199997</v>
      </c>
      <c r="AS20" s="32">
        <v>164.97997755700001</v>
      </c>
      <c r="AT20" s="32">
        <v>2.8271820289099998</v>
      </c>
      <c r="AU20" s="32">
        <v>2.1222791672699999</v>
      </c>
      <c r="AV20" s="32">
        <v>93.177802163699994</v>
      </c>
      <c r="AW20" s="32">
        <v>3228.3376968299999</v>
      </c>
      <c r="AX20" s="32">
        <v>2503.5621235200001</v>
      </c>
      <c r="AY20" s="32">
        <v>724.77557330599996</v>
      </c>
      <c r="AZ20" s="32">
        <v>1165.3693214899999</v>
      </c>
      <c r="BA20" s="32">
        <v>2.7166879274900002</v>
      </c>
      <c r="BB20" s="32">
        <v>0.41414651831799998</v>
      </c>
      <c r="BC20" s="32">
        <v>370.65646545599998</v>
      </c>
      <c r="BD20" s="32">
        <v>298.530789771</v>
      </c>
      <c r="BE20" s="32">
        <v>189.560268135</v>
      </c>
      <c r="BF20" s="32">
        <v>12.4601544003</v>
      </c>
      <c r="BG20" s="32">
        <v>9.7125520751599996</v>
      </c>
      <c r="BH20" s="32">
        <v>477.51792341100003</v>
      </c>
      <c r="BI20" s="32">
        <v>107.944218291</v>
      </c>
      <c r="BJ20" s="32">
        <v>685.98234899399995</v>
      </c>
      <c r="BK20" s="32">
        <v>0.58214737831300001</v>
      </c>
      <c r="BL20" s="32">
        <v>5313.9653990400002</v>
      </c>
      <c r="BM20" s="32">
        <v>44.784755124500002</v>
      </c>
      <c r="BN20" s="32">
        <v>25.037427683800001</v>
      </c>
      <c r="BO20" s="32">
        <v>368.96578234100002</v>
      </c>
      <c r="BP20" s="32">
        <v>9.5800404630299995E-3</v>
      </c>
      <c r="BQ20" s="32">
        <v>853.05799117799995</v>
      </c>
      <c r="BR20" s="32">
        <v>3446.23717373</v>
      </c>
      <c r="BS20" s="32">
        <v>296.555769097</v>
      </c>
    </row>
    <row r="21" spans="1:71" x14ac:dyDescent="0.25">
      <c r="A21" s="34" t="s">
        <v>20</v>
      </c>
      <c r="B21" s="32">
        <v>32860.186756779898</v>
      </c>
      <c r="C21" s="32">
        <v>190.63468169999999</v>
      </c>
      <c r="D21" s="32">
        <v>16507.187912077599</v>
      </c>
      <c r="E21" s="32">
        <v>3134.1495071829399</v>
      </c>
      <c r="F21" s="32">
        <v>2259.9037119581699</v>
      </c>
      <c r="G21" s="32">
        <v>25621.031630401001</v>
      </c>
      <c r="H21" s="32">
        <v>2637.3225052600801</v>
      </c>
      <c r="I21" s="32">
        <v>19.7743701477531</v>
      </c>
      <c r="J21" s="32">
        <v>19.3985304649146</v>
      </c>
      <c r="K21" s="32">
        <v>0.58654989999999896</v>
      </c>
      <c r="L21" s="32">
        <v>122.706561014203</v>
      </c>
      <c r="M21" s="32">
        <v>198.54286579999999</v>
      </c>
      <c r="N21" s="32">
        <v>29.265686154661999</v>
      </c>
      <c r="O21" s="32"/>
      <c r="P21" s="34" t="s">
        <v>20</v>
      </c>
      <c r="Q21" s="32">
        <v>66.460538142900006</v>
      </c>
      <c r="R21" s="32">
        <v>19.777909940200001</v>
      </c>
      <c r="S21" s="32">
        <v>46.664049841599997</v>
      </c>
      <c r="T21" s="32">
        <v>97.074362139399994</v>
      </c>
      <c r="U21" s="32">
        <v>1217.2956388099999</v>
      </c>
      <c r="V21" s="32">
        <v>0.58655051366900002</v>
      </c>
      <c r="W21" s="32">
        <v>32858.888224599999</v>
      </c>
      <c r="X21" s="32">
        <v>140.583064697</v>
      </c>
      <c r="Y21" s="32">
        <v>95.041592130400005</v>
      </c>
      <c r="Z21" s="32">
        <v>28.285194820899999</v>
      </c>
      <c r="AA21" s="32">
        <v>476.41650614399998</v>
      </c>
      <c r="AB21" s="32">
        <v>122.70000483</v>
      </c>
      <c r="AC21" s="32">
        <v>198.535261015</v>
      </c>
      <c r="AD21" s="32">
        <v>7.4947697689900004</v>
      </c>
      <c r="AE21" s="32">
        <v>30.0899241352</v>
      </c>
      <c r="AF21" s="32">
        <v>3.4662486315800001</v>
      </c>
      <c r="AG21" s="32">
        <v>50.177177423300002</v>
      </c>
      <c r="AH21" s="32">
        <v>190.63477157700001</v>
      </c>
      <c r="AI21" s="32">
        <v>0</v>
      </c>
      <c r="AJ21" s="32">
        <v>14854.5867973</v>
      </c>
      <c r="AK21" s="32">
        <v>1643.0130822000001</v>
      </c>
      <c r="AL21" s="32">
        <v>16505.094649300001</v>
      </c>
      <c r="AM21" s="32">
        <v>3.3933654514499998</v>
      </c>
      <c r="AN21" s="32">
        <v>161.22472362299999</v>
      </c>
      <c r="AO21" s="32">
        <v>23.668806917800001</v>
      </c>
      <c r="AP21" s="32">
        <v>1264.02061753</v>
      </c>
      <c r="AQ21" s="32">
        <v>84.380577788500005</v>
      </c>
      <c r="AR21" s="32">
        <v>85.541347164399994</v>
      </c>
      <c r="AS21" s="32">
        <v>190.40390714099999</v>
      </c>
      <c r="AT21" s="32">
        <v>42.842396870400002</v>
      </c>
      <c r="AU21" s="32">
        <v>13.281376742300001</v>
      </c>
      <c r="AV21" s="32">
        <v>101.68686807</v>
      </c>
      <c r="AW21" s="32">
        <v>3133.3168113199999</v>
      </c>
      <c r="AX21" s="32">
        <v>2259.3806052800001</v>
      </c>
      <c r="AY21" s="32">
        <v>873.93620603299996</v>
      </c>
      <c r="AZ21" s="32">
        <v>1406.41726928</v>
      </c>
      <c r="BA21" s="32">
        <v>3.4890380377299999</v>
      </c>
      <c r="BB21" s="32">
        <v>1.8796475911599999</v>
      </c>
      <c r="BC21" s="32">
        <v>791.96651721800004</v>
      </c>
      <c r="BD21" s="32">
        <v>115.33258395999999</v>
      </c>
      <c r="BE21" s="32">
        <v>66.466121353399998</v>
      </c>
      <c r="BF21" s="32">
        <v>12.960408301799999</v>
      </c>
      <c r="BG21" s="32">
        <v>17.276329475099999</v>
      </c>
      <c r="BH21" s="32">
        <v>172.63158259900001</v>
      </c>
      <c r="BI21" s="32">
        <v>58.787909345599999</v>
      </c>
      <c r="BJ21" s="32">
        <v>472.65151679000002</v>
      </c>
      <c r="BK21" s="32">
        <v>4.1333288343400003</v>
      </c>
      <c r="BL21" s="32">
        <v>25620.369998599999</v>
      </c>
      <c r="BM21" s="32">
        <v>511.48974694999998</v>
      </c>
      <c r="BN21" s="32">
        <v>41.133416556500002</v>
      </c>
      <c r="BO21" s="32">
        <v>314.44946252199998</v>
      </c>
      <c r="BP21" s="32">
        <v>0.13832000848100001</v>
      </c>
      <c r="BQ21" s="32">
        <v>436.24519465700001</v>
      </c>
      <c r="BR21" s="32">
        <v>2636.67607211</v>
      </c>
      <c r="BS21" s="32">
        <v>115.911012062</v>
      </c>
    </row>
    <row r="22" spans="1:71" x14ac:dyDescent="0.25">
      <c r="A22" s="34" t="s">
        <v>21</v>
      </c>
      <c r="B22" s="32">
        <v>13760.9515421945</v>
      </c>
      <c r="C22" s="32">
        <v>455.494306039994</v>
      </c>
      <c r="D22" s="32">
        <v>13272.137294230601</v>
      </c>
      <c r="E22" s="32">
        <v>1430.8878682540201</v>
      </c>
      <c r="F22" s="32">
        <v>1170.1034210758501</v>
      </c>
      <c r="G22" s="32">
        <v>3743.93699363715</v>
      </c>
      <c r="H22" s="32">
        <v>3712.9239875359999</v>
      </c>
      <c r="I22" s="32">
        <v>19.3418587356934</v>
      </c>
      <c r="J22" s="32">
        <v>11.7424752064468</v>
      </c>
      <c r="K22" s="32">
        <v>1.9386559999999899</v>
      </c>
      <c r="L22" s="32">
        <v>75.047710374370197</v>
      </c>
      <c r="M22" s="32">
        <v>84.888999999999996</v>
      </c>
      <c r="N22" s="32">
        <v>43.998449483705201</v>
      </c>
      <c r="O22" s="32"/>
      <c r="P22" s="34" t="s">
        <v>130</v>
      </c>
      <c r="Q22" s="32">
        <v>70.762639656100006</v>
      </c>
      <c r="R22" s="32">
        <v>19.348344410199999</v>
      </c>
      <c r="S22" s="32">
        <v>52.111285241300003</v>
      </c>
      <c r="T22" s="32">
        <v>161.56698845299999</v>
      </c>
      <c r="U22" s="32">
        <v>3324.80348112</v>
      </c>
      <c r="V22" s="32">
        <v>1.93867534168</v>
      </c>
      <c r="W22" s="32">
        <v>13759.392561799999</v>
      </c>
      <c r="X22" s="32">
        <v>276.55911617599997</v>
      </c>
      <c r="Y22" s="32">
        <v>186.95299753899999</v>
      </c>
      <c r="Z22" s="32">
        <v>48.447578173700002</v>
      </c>
      <c r="AA22" s="32">
        <v>322.748793632</v>
      </c>
      <c r="AB22" s="32">
        <v>75.033562668599998</v>
      </c>
      <c r="AC22" s="32">
        <v>84.850563671800003</v>
      </c>
      <c r="AD22" s="32">
        <v>17.828706255699998</v>
      </c>
      <c r="AE22" s="32">
        <v>37.594229873099998</v>
      </c>
      <c r="AF22" s="32">
        <v>1.7099252600099999</v>
      </c>
      <c r="AG22" s="32">
        <v>83.637400177499998</v>
      </c>
      <c r="AH22" s="32">
        <v>455.40001026200002</v>
      </c>
      <c r="AI22" s="32">
        <v>0</v>
      </c>
      <c r="AJ22" s="32">
        <v>11943.104062099999</v>
      </c>
      <c r="AK22" s="32">
        <v>1309.1833532999999</v>
      </c>
      <c r="AL22" s="32">
        <v>13270.116121700001</v>
      </c>
      <c r="AM22" s="32">
        <v>9.0572804190199996</v>
      </c>
      <c r="AN22" s="32">
        <v>285.43534321499999</v>
      </c>
      <c r="AO22" s="32">
        <v>9.5495189207099997</v>
      </c>
      <c r="AP22" s="32">
        <v>2005.7350256699999</v>
      </c>
      <c r="AQ22" s="32">
        <v>12.204668509699999</v>
      </c>
      <c r="AR22" s="32">
        <v>6.6069399093900003</v>
      </c>
      <c r="AS22" s="32">
        <v>368.47598251699998</v>
      </c>
      <c r="AT22" s="32">
        <v>5.9940038927000003</v>
      </c>
      <c r="AU22" s="32">
        <v>4.3518929393699999</v>
      </c>
      <c r="AV22" s="32">
        <v>4.5500166260499997</v>
      </c>
      <c r="AW22" s="32">
        <v>1429.06925776</v>
      </c>
      <c r="AX22" s="32">
        <v>1169.09780133</v>
      </c>
      <c r="AY22" s="32">
        <v>259.97145642800001</v>
      </c>
      <c r="AZ22" s="32">
        <v>487.02649615000001</v>
      </c>
      <c r="BA22" s="32">
        <v>0.61353552329500005</v>
      </c>
      <c r="BB22" s="32">
        <v>0.193186097827</v>
      </c>
      <c r="BC22" s="32">
        <v>331.18779688400002</v>
      </c>
      <c r="BD22" s="32">
        <v>10.2331855096</v>
      </c>
      <c r="BE22" s="32">
        <v>68.328742792300005</v>
      </c>
      <c r="BF22" s="32">
        <v>3.3315349938500001</v>
      </c>
      <c r="BG22" s="32">
        <v>11.7457494679</v>
      </c>
      <c r="BH22" s="32">
        <v>186.901994301</v>
      </c>
      <c r="BI22" s="32">
        <v>24.7368829075</v>
      </c>
      <c r="BJ22" s="32">
        <v>114.947578898</v>
      </c>
      <c r="BK22" s="32">
        <v>5.1405297012500002</v>
      </c>
      <c r="BL22" s="32">
        <v>3743.2722123100002</v>
      </c>
      <c r="BM22" s="32">
        <v>36.687773951099999</v>
      </c>
      <c r="BN22" s="32">
        <v>16.936834059500001</v>
      </c>
      <c r="BO22" s="32">
        <v>397.80546334899998</v>
      </c>
      <c r="BP22" s="32">
        <v>0.13333076246600001</v>
      </c>
      <c r="BQ22" s="32">
        <v>557.72766593100005</v>
      </c>
      <c r="BR22" s="32">
        <v>3710.2363628100002</v>
      </c>
      <c r="BS22" s="32">
        <v>261.06538797299999</v>
      </c>
    </row>
    <row r="23" spans="1:71" x14ac:dyDescent="0.25">
      <c r="A23" s="34" t="s">
        <v>22</v>
      </c>
      <c r="B23" s="32">
        <v>70484.411429269705</v>
      </c>
      <c r="C23" s="32">
        <v>758.29382195000096</v>
      </c>
      <c r="D23" s="32">
        <v>64087.915321908797</v>
      </c>
      <c r="E23" s="32">
        <v>11677.5604650884</v>
      </c>
      <c r="F23" s="32">
        <v>8155.1998925587704</v>
      </c>
      <c r="G23" s="32">
        <v>36698.183244973399</v>
      </c>
      <c r="H23" s="32">
        <v>22710.323631596701</v>
      </c>
      <c r="I23" s="32">
        <v>84.253404408662007</v>
      </c>
      <c r="J23" s="32">
        <v>66.519148526475803</v>
      </c>
      <c r="K23" s="32">
        <v>12.5675157</v>
      </c>
      <c r="L23" s="32">
        <v>559.504164512579</v>
      </c>
      <c r="M23" s="32">
        <v>3896.8012479499998</v>
      </c>
      <c r="N23" s="32">
        <v>3411.61528327931</v>
      </c>
      <c r="O23" s="32"/>
      <c r="P23" s="34" t="s">
        <v>22</v>
      </c>
      <c r="Q23" s="32">
        <v>311.09480672799998</v>
      </c>
      <c r="R23" s="32">
        <v>85.825473238000001</v>
      </c>
      <c r="S23" s="32">
        <v>216.71858653800001</v>
      </c>
      <c r="T23" s="32">
        <v>761.92190329599998</v>
      </c>
      <c r="U23" s="32">
        <v>10409.7305447</v>
      </c>
      <c r="V23" s="32">
        <v>12.5587458374</v>
      </c>
      <c r="W23" s="32">
        <v>70473.865288500005</v>
      </c>
      <c r="X23" s="32">
        <v>787.58979772999999</v>
      </c>
      <c r="Y23" s="32">
        <v>1373.3504237499999</v>
      </c>
      <c r="Z23" s="32">
        <v>367.963160426</v>
      </c>
      <c r="AA23" s="32">
        <v>1959.11024972</v>
      </c>
      <c r="AB23" s="32">
        <v>559.51419540500001</v>
      </c>
      <c r="AC23" s="32">
        <v>3895.6679267999998</v>
      </c>
      <c r="AD23" s="32">
        <v>22.7994473344</v>
      </c>
      <c r="AE23" s="32">
        <v>122.05423693</v>
      </c>
      <c r="AF23" s="32">
        <v>15.006055161200001</v>
      </c>
      <c r="AG23" s="32">
        <v>3532.3067754099998</v>
      </c>
      <c r="AH23" s="32">
        <v>758.02473077100001</v>
      </c>
      <c r="AI23" s="32">
        <v>0</v>
      </c>
      <c r="AJ23" s="32">
        <v>57665.893212399998</v>
      </c>
      <c r="AK23" s="32">
        <v>6384.5791720999996</v>
      </c>
      <c r="AL23" s="32">
        <v>64073.271831899998</v>
      </c>
      <c r="AM23" s="32">
        <v>15.8368982229</v>
      </c>
      <c r="AN23" s="32">
        <v>1951.64792053</v>
      </c>
      <c r="AO23" s="32">
        <v>104.739481415</v>
      </c>
      <c r="AP23" s="32">
        <v>10702.3432945</v>
      </c>
      <c r="AQ23" s="32">
        <v>155.71745555999999</v>
      </c>
      <c r="AR23" s="32">
        <v>216.364344942</v>
      </c>
      <c r="AS23" s="32">
        <v>980.42183184199996</v>
      </c>
      <c r="AT23" s="32">
        <v>114.731929683</v>
      </c>
      <c r="AU23" s="32">
        <v>72.570740069999999</v>
      </c>
      <c r="AV23" s="32">
        <v>190.28397078099999</v>
      </c>
      <c r="AW23" s="32">
        <v>11663.327309300001</v>
      </c>
      <c r="AX23" s="32">
        <v>8144.7660715800002</v>
      </c>
      <c r="AY23" s="32">
        <v>3518.56123776</v>
      </c>
      <c r="AZ23" s="32">
        <v>5051.5288108100003</v>
      </c>
      <c r="BA23" s="32">
        <v>11.285163278300001</v>
      </c>
      <c r="BB23" s="32">
        <v>12.0952439635</v>
      </c>
      <c r="BC23" s="32">
        <v>3067.2217384099999</v>
      </c>
      <c r="BD23" s="32">
        <v>333.77035633899999</v>
      </c>
      <c r="BE23" s="32">
        <v>385.97824597300001</v>
      </c>
      <c r="BF23" s="32">
        <v>18.145699371300001</v>
      </c>
      <c r="BG23" s="32">
        <v>68.562139000299993</v>
      </c>
      <c r="BH23" s="32">
        <v>998.78812447400003</v>
      </c>
      <c r="BI23" s="32">
        <v>341.56451347500001</v>
      </c>
      <c r="BJ23" s="32">
        <v>1045.4651654500001</v>
      </c>
      <c r="BK23" s="32">
        <v>27.042244528499999</v>
      </c>
      <c r="BL23" s="32">
        <v>36687.803033900003</v>
      </c>
      <c r="BM23" s="32">
        <v>223.63600390900001</v>
      </c>
      <c r="BN23" s="32">
        <v>347.77093280700001</v>
      </c>
      <c r="BO23" s="32">
        <v>3530.0698146099999</v>
      </c>
      <c r="BP23" s="32">
        <v>0.378939778688</v>
      </c>
      <c r="BQ23" s="32">
        <v>3096.5575671199999</v>
      </c>
      <c r="BR23" s="32">
        <v>22682.782180300001</v>
      </c>
      <c r="BS23" s="32">
        <v>2660.7368474800001</v>
      </c>
    </row>
    <row r="24" spans="1:71" x14ac:dyDescent="0.25">
      <c r="A24" s="34" t="s">
        <v>23</v>
      </c>
      <c r="B24" s="32">
        <v>28731.859861993202</v>
      </c>
      <c r="C24" s="32">
        <v>1110.4334962310099</v>
      </c>
      <c r="D24" s="32">
        <v>51334.124719934</v>
      </c>
      <c r="E24" s="32">
        <v>22191.825856291602</v>
      </c>
      <c r="F24" s="32">
        <v>15049.0033856961</v>
      </c>
      <c r="G24" s="32">
        <v>16970.676822599999</v>
      </c>
      <c r="H24" s="32">
        <v>20259.439393716999</v>
      </c>
      <c r="I24" s="32">
        <v>121.375087852551</v>
      </c>
      <c r="J24" s="32">
        <v>96.412440637886405</v>
      </c>
      <c r="K24" s="32">
        <v>57.833882717100003</v>
      </c>
      <c r="L24" s="32">
        <v>399.56847619983</v>
      </c>
      <c r="M24" s="32">
        <v>2056.3140163075</v>
      </c>
      <c r="N24" s="32">
        <v>355.18351851935302</v>
      </c>
      <c r="O24" s="32"/>
      <c r="P24" s="34" t="s">
        <v>23</v>
      </c>
      <c r="Q24" s="32">
        <v>319.22351364399998</v>
      </c>
      <c r="R24" s="32">
        <v>121.37247157900001</v>
      </c>
      <c r="S24" s="32">
        <v>215.625430352</v>
      </c>
      <c r="T24" s="32">
        <v>623.38855527199996</v>
      </c>
      <c r="U24" s="32">
        <v>27104.226914899999</v>
      </c>
      <c r="V24" s="32">
        <v>57.828394830599997</v>
      </c>
      <c r="W24" s="32">
        <v>28725.443226899999</v>
      </c>
      <c r="X24" s="32">
        <v>728.33790288600005</v>
      </c>
      <c r="Y24" s="32">
        <v>396.85579485300002</v>
      </c>
      <c r="Z24" s="32">
        <v>1116.56063943</v>
      </c>
      <c r="AA24" s="32">
        <v>918.59756978899998</v>
      </c>
      <c r="AB24" s="32">
        <v>399.49886601999998</v>
      </c>
      <c r="AC24" s="32">
        <v>2056.04201371</v>
      </c>
      <c r="AD24" s="32">
        <v>19.497297054600001</v>
      </c>
      <c r="AE24" s="32">
        <v>156.67428545300001</v>
      </c>
      <c r="AF24" s="32">
        <v>16.466126329800002</v>
      </c>
      <c r="AG24" s="32">
        <v>466.30156135999999</v>
      </c>
      <c r="AH24" s="32">
        <v>1109.5689467699999</v>
      </c>
      <c r="AI24" s="32">
        <v>0</v>
      </c>
      <c r="AJ24" s="32">
        <v>46195.073431099998</v>
      </c>
      <c r="AK24" s="32">
        <v>5113.2917645099997</v>
      </c>
      <c r="AL24" s="32">
        <v>51327.862492699998</v>
      </c>
      <c r="AM24" s="32">
        <v>18.179558386099998</v>
      </c>
      <c r="AN24" s="32">
        <v>907.13121716800003</v>
      </c>
      <c r="AO24" s="32">
        <v>252.60819225</v>
      </c>
      <c r="AP24" s="32">
        <v>12156.7736097</v>
      </c>
      <c r="AQ24" s="32">
        <v>244.14163603399999</v>
      </c>
      <c r="AR24" s="32">
        <v>121.88037629199999</v>
      </c>
      <c r="AS24" s="32">
        <v>1245.0927161100001</v>
      </c>
      <c r="AT24" s="32">
        <v>206.24896410100001</v>
      </c>
      <c r="AU24" s="32">
        <v>137.80654628100001</v>
      </c>
      <c r="AV24" s="32">
        <v>129.53974484599999</v>
      </c>
      <c r="AW24" s="32">
        <v>22221.363242799998</v>
      </c>
      <c r="AX24" s="32">
        <v>15040.174348299999</v>
      </c>
      <c r="AY24" s="32">
        <v>7181.1888944599996</v>
      </c>
      <c r="AZ24" s="32">
        <v>10644.9390702</v>
      </c>
      <c r="BA24" s="32">
        <v>22.326152500799999</v>
      </c>
      <c r="BB24" s="32">
        <v>10.8737746307</v>
      </c>
      <c r="BC24" s="32">
        <v>7741.1608742300004</v>
      </c>
      <c r="BD24" s="32">
        <v>119.16243372700001</v>
      </c>
      <c r="BE24" s="32">
        <v>734.89054241600002</v>
      </c>
      <c r="BF24" s="32">
        <v>32.687624530000001</v>
      </c>
      <c r="BG24" s="32">
        <v>75.780409913400007</v>
      </c>
      <c r="BH24" s="32">
        <v>1856.86614392</v>
      </c>
      <c r="BI24" s="32">
        <v>753.972190383</v>
      </c>
      <c r="BJ24" s="32">
        <v>1217.49600818</v>
      </c>
      <c r="BK24" s="32">
        <v>137.664032289</v>
      </c>
      <c r="BL24" s="32">
        <v>16966.737912299999</v>
      </c>
      <c r="BM24" s="32">
        <v>119.549863665</v>
      </c>
      <c r="BN24" s="32">
        <v>326.01942094499998</v>
      </c>
      <c r="BO24" s="32">
        <v>2452.8039603100001</v>
      </c>
      <c r="BP24" s="32">
        <v>0.48910935048499998</v>
      </c>
      <c r="BQ24" s="32">
        <v>2691.8488120900001</v>
      </c>
      <c r="BR24" s="32">
        <v>20250.741443399998</v>
      </c>
      <c r="BS24" s="32">
        <v>1352.5499751</v>
      </c>
    </row>
    <row r="25" spans="1:71" x14ac:dyDescent="0.25">
      <c r="A25" s="34" t="s">
        <v>24</v>
      </c>
      <c r="B25" s="32">
        <v>35124.836483994099</v>
      </c>
      <c r="C25" s="32">
        <v>1910.78895910399</v>
      </c>
      <c r="D25" s="32">
        <v>39148.459671201803</v>
      </c>
      <c r="E25" s="32">
        <v>9963.4396346568792</v>
      </c>
      <c r="F25" s="32">
        <v>8600.5984884150203</v>
      </c>
      <c r="G25" s="32">
        <v>9459.1158606361005</v>
      </c>
      <c r="H25" s="32">
        <v>25120.308775590802</v>
      </c>
      <c r="I25" s="32">
        <v>252.00253652490599</v>
      </c>
      <c r="J25" s="32">
        <v>64.695612317787706</v>
      </c>
      <c r="K25" s="32">
        <v>43.317692000000001</v>
      </c>
      <c r="L25" s="32">
        <v>574.37680055227395</v>
      </c>
      <c r="M25" s="32">
        <v>256.5804</v>
      </c>
      <c r="N25" s="32">
        <v>2924.42087117761</v>
      </c>
      <c r="O25" s="32"/>
      <c r="P25" s="34" t="s">
        <v>24</v>
      </c>
      <c r="Q25" s="32">
        <v>468.85262071</v>
      </c>
      <c r="R25" s="32">
        <v>252.00311938999999</v>
      </c>
      <c r="S25" s="32">
        <v>241.56470569999999</v>
      </c>
      <c r="T25" s="32">
        <v>1192.8567877400001</v>
      </c>
      <c r="U25" s="32">
        <v>14735.7939898</v>
      </c>
      <c r="V25" s="32">
        <v>43.317659104699999</v>
      </c>
      <c r="W25" s="32">
        <v>35124.182719999997</v>
      </c>
      <c r="X25" s="32">
        <v>736.91128951300004</v>
      </c>
      <c r="Y25" s="32">
        <v>2306.0252862100001</v>
      </c>
      <c r="Z25" s="32">
        <v>446.049657158</v>
      </c>
      <c r="AA25" s="32">
        <v>1432.55849558</v>
      </c>
      <c r="AB25" s="32">
        <v>574.36601829100005</v>
      </c>
      <c r="AC25" s="32">
        <v>256.580548427</v>
      </c>
      <c r="AD25" s="32">
        <v>1.9132770671699999</v>
      </c>
      <c r="AE25" s="32">
        <v>147.219390484</v>
      </c>
      <c r="AF25" s="32">
        <v>30.779205202899998</v>
      </c>
      <c r="AG25" s="32">
        <v>3045.06939758</v>
      </c>
      <c r="AH25" s="32">
        <v>1910.7707508599999</v>
      </c>
      <c r="AI25" s="32">
        <v>0</v>
      </c>
      <c r="AJ25" s="32">
        <v>35232.932988499997</v>
      </c>
      <c r="AK25" s="32">
        <v>3912.8585423599998</v>
      </c>
      <c r="AL25" s="32">
        <v>39147.704807900001</v>
      </c>
      <c r="AM25" s="32">
        <v>47.856505153299999</v>
      </c>
      <c r="AN25" s="32">
        <v>1636.3626041099999</v>
      </c>
      <c r="AO25" s="32">
        <v>58.767240795200003</v>
      </c>
      <c r="AP25" s="32">
        <v>13336.312700799999</v>
      </c>
      <c r="AQ25" s="32">
        <v>87.908224498400003</v>
      </c>
      <c r="AR25" s="32">
        <v>82.166071236299999</v>
      </c>
      <c r="AS25" s="32">
        <v>632.24263010499999</v>
      </c>
      <c r="AT25" s="32">
        <v>76.526598774899995</v>
      </c>
      <c r="AU25" s="32">
        <v>47.8841284055</v>
      </c>
      <c r="AV25" s="32">
        <v>199.45423785899999</v>
      </c>
      <c r="AW25" s="32">
        <v>9961.9416773899993</v>
      </c>
      <c r="AX25" s="32">
        <v>8599.6224679299994</v>
      </c>
      <c r="AY25" s="32">
        <v>1362.3192094599999</v>
      </c>
      <c r="AZ25" s="32">
        <v>4917.8416269999998</v>
      </c>
      <c r="BA25" s="32">
        <v>9.908183459</v>
      </c>
      <c r="BB25" s="32">
        <v>5.88910624784</v>
      </c>
      <c r="BC25" s="32">
        <v>2797.75750995</v>
      </c>
      <c r="BD25" s="32">
        <v>444.521700388</v>
      </c>
      <c r="BE25" s="32">
        <v>663.47801118100006</v>
      </c>
      <c r="BF25" s="32">
        <v>45.509182378699997</v>
      </c>
      <c r="BG25" s="32">
        <v>103.397654385</v>
      </c>
      <c r="BH25" s="32">
        <v>1666.9732869899999</v>
      </c>
      <c r="BI25" s="32">
        <v>348.47931007300002</v>
      </c>
      <c r="BJ25" s="32">
        <v>1279.16726945</v>
      </c>
      <c r="BK25" s="32">
        <v>49.594403993100002</v>
      </c>
      <c r="BL25" s="32">
        <v>9455.7865006600005</v>
      </c>
      <c r="BM25" s="32">
        <v>114.241116331</v>
      </c>
      <c r="BN25" s="32">
        <v>881.35893838200002</v>
      </c>
      <c r="BO25" s="32">
        <v>3123.2130641899998</v>
      </c>
      <c r="BP25" s="32">
        <v>0.29180851153800003</v>
      </c>
      <c r="BQ25" s="32">
        <v>5223.58805923</v>
      </c>
      <c r="BR25" s="32">
        <v>25104.2552239</v>
      </c>
      <c r="BS25" s="32">
        <v>1927.0535145199999</v>
      </c>
    </row>
    <row r="26" spans="1:71" x14ac:dyDescent="0.25">
      <c r="A26" s="34" t="s">
        <v>25</v>
      </c>
      <c r="B26" s="32">
        <v>90310.1004065327</v>
      </c>
      <c r="C26" s="32">
        <v>1415.45346398999</v>
      </c>
      <c r="D26" s="32">
        <v>30470.815324698298</v>
      </c>
      <c r="E26" s="32">
        <v>7641.1731879447898</v>
      </c>
      <c r="F26" s="32">
        <v>4719.7240514282203</v>
      </c>
      <c r="G26" s="32">
        <v>50322.657351977199</v>
      </c>
      <c r="H26" s="32">
        <v>13583.150401254001</v>
      </c>
      <c r="I26" s="32">
        <v>84.772954160325099</v>
      </c>
      <c r="J26" s="32">
        <v>54.878237112371401</v>
      </c>
      <c r="K26" s="32">
        <v>2.5924579999999899</v>
      </c>
      <c r="L26" s="32">
        <v>223.76909767938599</v>
      </c>
      <c r="M26" s="32">
        <v>613.66201499999795</v>
      </c>
      <c r="N26" s="32">
        <v>162.71746196421799</v>
      </c>
      <c r="O26" s="32"/>
      <c r="P26" s="34" t="s">
        <v>25</v>
      </c>
      <c r="Q26" s="32">
        <v>229.732213145</v>
      </c>
      <c r="R26" s="32">
        <v>84.776551402500004</v>
      </c>
      <c r="S26" s="32">
        <v>168.624281946</v>
      </c>
      <c r="T26" s="32">
        <v>342.30517141600001</v>
      </c>
      <c r="U26" s="32">
        <v>14920.080459999999</v>
      </c>
      <c r="V26" s="32">
        <v>2.59196679148</v>
      </c>
      <c r="W26" s="32">
        <v>90308.971601900004</v>
      </c>
      <c r="X26" s="32">
        <v>325.23992542000002</v>
      </c>
      <c r="Y26" s="32">
        <v>301.32008404800001</v>
      </c>
      <c r="Z26" s="32">
        <v>440.13992459999997</v>
      </c>
      <c r="AA26" s="32">
        <v>705.49131463599997</v>
      </c>
      <c r="AB26" s="32">
        <v>223.74542639500001</v>
      </c>
      <c r="AC26" s="32">
        <v>613.50657292000005</v>
      </c>
      <c r="AD26" s="32">
        <v>13.7325367145</v>
      </c>
      <c r="AE26" s="32">
        <v>78.353437185800004</v>
      </c>
      <c r="AF26" s="32">
        <v>15.0661279263</v>
      </c>
      <c r="AG26" s="32">
        <v>261.083352698</v>
      </c>
      <c r="AH26" s="32">
        <v>1414.9652596999999</v>
      </c>
      <c r="AI26" s="32">
        <v>0</v>
      </c>
      <c r="AJ26" s="32">
        <v>27422.4585296</v>
      </c>
      <c r="AK26" s="32">
        <v>3033.2068193300001</v>
      </c>
      <c r="AL26" s="32">
        <v>30469.397885599999</v>
      </c>
      <c r="AM26" s="32">
        <v>17.603635943699999</v>
      </c>
      <c r="AN26" s="32">
        <v>840.83595248699999</v>
      </c>
      <c r="AO26" s="32">
        <v>144.59845923500001</v>
      </c>
      <c r="AP26" s="32">
        <v>6986.7418379600003</v>
      </c>
      <c r="AQ26" s="32">
        <v>259.04859878600001</v>
      </c>
      <c r="AR26" s="32">
        <v>74.827281535099999</v>
      </c>
      <c r="AS26" s="32">
        <v>337.82699824600002</v>
      </c>
      <c r="AT26" s="32">
        <v>52.608875739799998</v>
      </c>
      <c r="AU26" s="32">
        <v>58.791395370499998</v>
      </c>
      <c r="AV26" s="32">
        <v>97.664621389700002</v>
      </c>
      <c r="AW26" s="32">
        <v>7813.0772782000004</v>
      </c>
      <c r="AX26" s="32">
        <v>4727.9361581100002</v>
      </c>
      <c r="AY26" s="32">
        <v>3085.1411200900002</v>
      </c>
      <c r="AZ26" s="32">
        <v>3279.9950509599998</v>
      </c>
      <c r="BA26" s="32">
        <v>19.635067427500001</v>
      </c>
      <c r="BB26" s="32">
        <v>3.2700525875099999</v>
      </c>
      <c r="BC26" s="32">
        <v>1923.1224715999999</v>
      </c>
      <c r="BD26" s="32">
        <v>193.197042439</v>
      </c>
      <c r="BE26" s="32">
        <v>164.746757836</v>
      </c>
      <c r="BF26" s="32">
        <v>36.898078936099999</v>
      </c>
      <c r="BG26" s="32">
        <v>108.001059138</v>
      </c>
      <c r="BH26" s="32">
        <v>422.55531407400002</v>
      </c>
      <c r="BI26" s="32">
        <v>216.07819155300001</v>
      </c>
      <c r="BJ26" s="32">
        <v>579.55773568500001</v>
      </c>
      <c r="BK26" s="32">
        <v>35.512619214499999</v>
      </c>
      <c r="BL26" s="32">
        <v>50322.4209567</v>
      </c>
      <c r="BM26" s="32">
        <v>464.753798985</v>
      </c>
      <c r="BN26" s="32">
        <v>93.606262111500001</v>
      </c>
      <c r="BO26" s="32">
        <v>2053.0961886300001</v>
      </c>
      <c r="BP26" s="32">
        <v>0.50914537655600001</v>
      </c>
      <c r="BQ26" s="32">
        <v>1717.69590773</v>
      </c>
      <c r="BR26" s="32">
        <v>13562.9517397</v>
      </c>
      <c r="BS26" s="32">
        <v>1551.1740519</v>
      </c>
    </row>
    <row r="27" spans="1:71" x14ac:dyDescent="0.25">
      <c r="A27" s="34" t="s">
        <v>26</v>
      </c>
      <c r="B27" s="32">
        <v>9073.8115200354096</v>
      </c>
      <c r="C27" s="32">
        <v>69.584440337999894</v>
      </c>
      <c r="D27" s="32">
        <v>8168.7516393998603</v>
      </c>
      <c r="E27" s="32">
        <v>6686.6154949504098</v>
      </c>
      <c r="F27" s="32">
        <v>2416.5157702093802</v>
      </c>
      <c r="G27" s="32">
        <v>3845.2581501632999</v>
      </c>
      <c r="H27" s="32">
        <v>4381.8200591059604</v>
      </c>
      <c r="I27" s="32">
        <v>33.173705449383803</v>
      </c>
      <c r="J27" s="32">
        <v>29.124658199218398</v>
      </c>
      <c r="K27" s="32">
        <v>0.59225307999999899</v>
      </c>
      <c r="L27" s="32">
        <v>188.06775865286099</v>
      </c>
      <c r="M27" s="32">
        <v>34.823</v>
      </c>
      <c r="N27" s="32">
        <v>66.567145331759306</v>
      </c>
      <c r="O27" s="32"/>
      <c r="P27" s="34" t="s">
        <v>26</v>
      </c>
      <c r="Q27" s="32">
        <v>75.686532701000004</v>
      </c>
      <c r="R27" s="32">
        <v>33.175229919099998</v>
      </c>
      <c r="S27" s="32">
        <v>42.030278407600001</v>
      </c>
      <c r="T27" s="32">
        <v>247.70155954399999</v>
      </c>
      <c r="U27" s="32">
        <v>12335.456792700001</v>
      </c>
      <c r="V27" s="32">
        <v>0.59225556058700002</v>
      </c>
      <c r="W27" s="32">
        <v>9073.6937350999997</v>
      </c>
      <c r="X27" s="32">
        <v>135.05207259700001</v>
      </c>
      <c r="Y27" s="32">
        <v>543.51336756900002</v>
      </c>
      <c r="Z27" s="32">
        <v>19.690191323699999</v>
      </c>
      <c r="AA27" s="32">
        <v>697.54823626300004</v>
      </c>
      <c r="AB27" s="32">
        <v>188.06972492200001</v>
      </c>
      <c r="AC27" s="32">
        <v>34.823064862700001</v>
      </c>
      <c r="AD27" s="32">
        <v>2.0880092278000002</v>
      </c>
      <c r="AE27" s="32">
        <v>48.526074352800002</v>
      </c>
      <c r="AF27" s="32">
        <v>1.4920434547799999</v>
      </c>
      <c r="AG27" s="32">
        <v>82.458585874099995</v>
      </c>
      <c r="AH27" s="32">
        <v>69.584199097999999</v>
      </c>
      <c r="AI27" s="32">
        <v>0</v>
      </c>
      <c r="AJ27" s="32">
        <v>7351.6774716600003</v>
      </c>
      <c r="AK27" s="32">
        <v>814.76327604300002</v>
      </c>
      <c r="AL27" s="32">
        <v>8168.5287569299999</v>
      </c>
      <c r="AM27" s="32">
        <v>1.7577165606</v>
      </c>
      <c r="AN27" s="32">
        <v>222.02850126000001</v>
      </c>
      <c r="AO27" s="32">
        <v>80.909088068299994</v>
      </c>
      <c r="AP27" s="32">
        <v>2514.9804176900002</v>
      </c>
      <c r="AQ27" s="32">
        <v>56.343530167300003</v>
      </c>
      <c r="AR27" s="32">
        <v>17.463687959600001</v>
      </c>
      <c r="AS27" s="32">
        <v>164.15072934299999</v>
      </c>
      <c r="AT27" s="32">
        <v>39.294680505700001</v>
      </c>
      <c r="AU27" s="32">
        <v>38.061047370200001</v>
      </c>
      <c r="AV27" s="32">
        <v>40.240376235500001</v>
      </c>
      <c r="AW27" s="32">
        <v>6684.1080847699996</v>
      </c>
      <c r="AX27" s="32">
        <v>2415.9411954100001</v>
      </c>
      <c r="AY27" s="32">
        <v>4268.1668893599999</v>
      </c>
      <c r="AZ27" s="32">
        <v>1681.3154032800001</v>
      </c>
      <c r="BA27" s="32">
        <v>5.4741255998799998</v>
      </c>
      <c r="BB27" s="32">
        <v>1.5604254799099999</v>
      </c>
      <c r="BC27" s="32">
        <v>995.48497153200003</v>
      </c>
      <c r="BD27" s="32">
        <v>17.109079040800001</v>
      </c>
      <c r="BE27" s="32">
        <v>143.33116351999999</v>
      </c>
      <c r="BF27" s="32">
        <v>9.02337865336</v>
      </c>
      <c r="BG27" s="32">
        <v>13.747428983700001</v>
      </c>
      <c r="BH27" s="32">
        <v>364.52344414499998</v>
      </c>
      <c r="BI27" s="32">
        <v>231.19120948299999</v>
      </c>
      <c r="BJ27" s="32">
        <v>192.20418966099999</v>
      </c>
      <c r="BK27" s="32">
        <v>5.8287968113100002</v>
      </c>
      <c r="BL27" s="32">
        <v>3845.2371563699999</v>
      </c>
      <c r="BM27" s="32">
        <v>3.81202839994</v>
      </c>
      <c r="BN27" s="32">
        <v>160.15266779000001</v>
      </c>
      <c r="BO27" s="32">
        <v>396.601501128</v>
      </c>
      <c r="BP27" s="32">
        <v>0.27061073049200002</v>
      </c>
      <c r="BQ27" s="32">
        <v>945.66336320000005</v>
      </c>
      <c r="BR27" s="32">
        <v>4381.7506520400002</v>
      </c>
      <c r="BS27" s="32">
        <v>102.873614305</v>
      </c>
    </row>
    <row r="28" spans="1:71" x14ac:dyDescent="0.25">
      <c r="A28" s="34" t="s">
        <v>27</v>
      </c>
      <c r="B28" s="32">
        <v>13457.8813813629</v>
      </c>
      <c r="C28" s="32">
        <v>800.87355185055003</v>
      </c>
      <c r="D28" s="32">
        <v>14452.097640493799</v>
      </c>
      <c r="E28" s="32">
        <v>5749.4408854898302</v>
      </c>
      <c r="F28" s="32">
        <v>2593.0722129650298</v>
      </c>
      <c r="G28" s="32">
        <v>2656.9232647784202</v>
      </c>
      <c r="H28" s="32">
        <v>5629.0248391409004</v>
      </c>
      <c r="I28" s="32">
        <v>166.309898126913</v>
      </c>
      <c r="J28" s="32">
        <v>17.7682271043019</v>
      </c>
      <c r="K28" s="32">
        <v>7.5369351034600003</v>
      </c>
      <c r="L28" s="32">
        <v>125.46034936931601</v>
      </c>
      <c r="M28" s="32">
        <v>156.26879817699901</v>
      </c>
      <c r="N28" s="32">
        <v>59.151591072142899</v>
      </c>
      <c r="O28" s="32"/>
      <c r="P28" s="34" t="s">
        <v>27</v>
      </c>
      <c r="Q28" s="32">
        <v>249.26761247799999</v>
      </c>
      <c r="R28" s="32">
        <v>166.31209316499999</v>
      </c>
      <c r="S28" s="32">
        <v>69.569233700699996</v>
      </c>
      <c r="T28" s="32">
        <v>391.31262746900001</v>
      </c>
      <c r="U28" s="32">
        <v>5874.7727180900001</v>
      </c>
      <c r="V28" s="32">
        <v>7.5368687139499997</v>
      </c>
      <c r="W28" s="32">
        <v>13455.1295804</v>
      </c>
      <c r="X28" s="32">
        <v>89.356683627400002</v>
      </c>
      <c r="Y28" s="32">
        <v>80.260339392600002</v>
      </c>
      <c r="Z28" s="32">
        <v>518.43012244600004</v>
      </c>
      <c r="AA28" s="32">
        <v>452.11748726000002</v>
      </c>
      <c r="AB28" s="32">
        <v>125.461495411</v>
      </c>
      <c r="AC28" s="32">
        <v>156.26926914399999</v>
      </c>
      <c r="AD28" s="32">
        <v>3.39946681769</v>
      </c>
      <c r="AE28" s="32">
        <v>30.868526638300001</v>
      </c>
      <c r="AF28" s="32">
        <v>3.20523074823</v>
      </c>
      <c r="AG28" s="32">
        <v>157.062547475</v>
      </c>
      <c r="AH28" s="32">
        <v>800.84969893499999</v>
      </c>
      <c r="AI28" s="32">
        <v>0</v>
      </c>
      <c r="AJ28" s="32">
        <v>13004.623879000001</v>
      </c>
      <c r="AK28" s="32">
        <v>1441.5594470200001</v>
      </c>
      <c r="AL28" s="32">
        <v>14449.582792900001</v>
      </c>
      <c r="AM28" s="32">
        <v>4.2335452234800002</v>
      </c>
      <c r="AN28" s="32">
        <v>323.75435743899999</v>
      </c>
      <c r="AO28" s="32">
        <v>11.0761631791</v>
      </c>
      <c r="AP28" s="32">
        <v>2794.8405407199998</v>
      </c>
      <c r="AQ28" s="32">
        <v>25.9381845811</v>
      </c>
      <c r="AR28" s="32">
        <v>9.1216603970100003</v>
      </c>
      <c r="AS28" s="32">
        <v>330.748633896</v>
      </c>
      <c r="AT28" s="32">
        <v>20.161601073500002</v>
      </c>
      <c r="AU28" s="32">
        <v>26.015065477299999</v>
      </c>
      <c r="AV28" s="32">
        <v>18.193808376300002</v>
      </c>
      <c r="AW28" s="32">
        <v>5746.4567174599997</v>
      </c>
      <c r="AX28" s="32">
        <v>2592.0488538200002</v>
      </c>
      <c r="AY28" s="32">
        <v>3154.40786364</v>
      </c>
      <c r="AZ28" s="32">
        <v>1774.47601657</v>
      </c>
      <c r="BA28" s="32">
        <v>2.7012239095699999</v>
      </c>
      <c r="BB28" s="32">
        <v>2.01791435166</v>
      </c>
      <c r="BC28" s="32">
        <v>1444.10588822</v>
      </c>
      <c r="BD28" s="32">
        <v>8.3084368156400004</v>
      </c>
      <c r="BE28" s="32">
        <v>117.66182848699999</v>
      </c>
      <c r="BF28" s="32">
        <v>2.85059962345</v>
      </c>
      <c r="BG28" s="32">
        <v>18.7034750057</v>
      </c>
      <c r="BH28" s="32">
        <v>303.122408447</v>
      </c>
      <c r="BI28" s="32">
        <v>79.389190297499994</v>
      </c>
      <c r="BJ28" s="32">
        <v>164.998319904</v>
      </c>
      <c r="BK28" s="32">
        <v>6.9338266791500001</v>
      </c>
      <c r="BL28" s="32">
        <v>2656.2864101499999</v>
      </c>
      <c r="BM28" s="32">
        <v>12.337845160900001</v>
      </c>
      <c r="BN28" s="32">
        <v>34.465241255700001</v>
      </c>
      <c r="BO28" s="32">
        <v>759.45450960699998</v>
      </c>
      <c r="BP28" s="32">
        <v>0.64403103610800005</v>
      </c>
      <c r="BQ28" s="32">
        <v>1136.1802630499999</v>
      </c>
      <c r="BR28" s="32">
        <v>5628.4588293999996</v>
      </c>
      <c r="BS28" s="32">
        <v>292.80597773199997</v>
      </c>
    </row>
    <row r="29" spans="1:71" x14ac:dyDescent="0.25">
      <c r="A29" s="34" t="s">
        <v>28</v>
      </c>
      <c r="B29" s="32">
        <v>10835.5038135345</v>
      </c>
      <c r="C29" s="32">
        <v>198.888477499999</v>
      </c>
      <c r="D29" s="32">
        <v>9114.6260068144602</v>
      </c>
      <c r="E29" s="32">
        <v>3797.2289041122099</v>
      </c>
      <c r="F29" s="32">
        <v>2303.83965877323</v>
      </c>
      <c r="G29" s="32">
        <v>1356.1465645953799</v>
      </c>
      <c r="H29" s="32">
        <v>2243.0611868148299</v>
      </c>
      <c r="I29" s="32">
        <v>21.5632688154768</v>
      </c>
      <c r="J29" s="32">
        <v>11.221037665919701</v>
      </c>
      <c r="K29" s="32">
        <v>4.8379378599999896</v>
      </c>
      <c r="L29" s="32">
        <v>93.684429763422102</v>
      </c>
      <c r="M29" s="32">
        <v>14.25723511</v>
      </c>
      <c r="N29" s="32">
        <v>7.7898276471146897</v>
      </c>
      <c r="O29" s="32"/>
      <c r="P29" s="34" t="s">
        <v>28</v>
      </c>
      <c r="Q29" s="32">
        <v>74.344177543300006</v>
      </c>
      <c r="R29" s="32">
        <v>21.575594363499999</v>
      </c>
      <c r="S29" s="32">
        <v>54.025866954100003</v>
      </c>
      <c r="T29" s="32">
        <v>77.356428779300003</v>
      </c>
      <c r="U29" s="32">
        <v>4228.2113112099996</v>
      </c>
      <c r="V29" s="32">
        <v>4.82765787704</v>
      </c>
      <c r="W29" s="32">
        <v>10834.7273339</v>
      </c>
      <c r="X29" s="32">
        <v>129.078934011</v>
      </c>
      <c r="Y29" s="32">
        <v>75.165403135199995</v>
      </c>
      <c r="Z29" s="32">
        <v>11.3889394924</v>
      </c>
      <c r="AA29" s="32">
        <v>376.68070842399999</v>
      </c>
      <c r="AB29" s="32">
        <v>93.639479167299996</v>
      </c>
      <c r="AC29" s="32">
        <v>14.2572281367</v>
      </c>
      <c r="AD29" s="32">
        <v>24.342126763100001</v>
      </c>
      <c r="AE29" s="32">
        <v>22.826422665999999</v>
      </c>
      <c r="AF29" s="32">
        <v>0.95838293739500002</v>
      </c>
      <c r="AG29" s="32">
        <v>23.904849961099998</v>
      </c>
      <c r="AH29" s="32">
        <v>198.62831601900001</v>
      </c>
      <c r="AI29" s="32">
        <v>0</v>
      </c>
      <c r="AJ29" s="32">
        <v>8201.7824652500003</v>
      </c>
      <c r="AK29" s="32">
        <v>886.96974762599996</v>
      </c>
      <c r="AL29" s="32">
        <v>9113.0943396399998</v>
      </c>
      <c r="AM29" s="32">
        <v>1.5315784271399999</v>
      </c>
      <c r="AN29" s="32">
        <v>206.420870565</v>
      </c>
      <c r="AO29" s="32">
        <v>37.062041668500001</v>
      </c>
      <c r="AP29" s="32">
        <v>1153.05856126</v>
      </c>
      <c r="AQ29" s="32">
        <v>93.429231292400004</v>
      </c>
      <c r="AR29" s="32">
        <v>7.0200520169500003</v>
      </c>
      <c r="AS29" s="32">
        <v>292.52153651100002</v>
      </c>
      <c r="AT29" s="32">
        <v>19.903022523899999</v>
      </c>
      <c r="AU29" s="32">
        <v>32.686533685000001</v>
      </c>
      <c r="AV29" s="32">
        <v>19.081952762699999</v>
      </c>
      <c r="AW29" s="32">
        <v>3794.9798931400001</v>
      </c>
      <c r="AX29" s="32">
        <v>2302.6922088199999</v>
      </c>
      <c r="AY29" s="32">
        <v>1492.2876843199999</v>
      </c>
      <c r="AZ29" s="32">
        <v>1579.6068085300001</v>
      </c>
      <c r="BA29" s="32">
        <v>5.6919899729400001</v>
      </c>
      <c r="BB29" s="32">
        <v>0.97927667653200001</v>
      </c>
      <c r="BC29" s="32">
        <v>1139.30502806</v>
      </c>
      <c r="BD29" s="32">
        <v>13.039523196799999</v>
      </c>
      <c r="BE29" s="32">
        <v>87.400781714900006</v>
      </c>
      <c r="BF29" s="32">
        <v>3.6133050354699998</v>
      </c>
      <c r="BG29" s="32">
        <v>17.052099612500001</v>
      </c>
      <c r="BH29" s="32">
        <v>230.97345888699999</v>
      </c>
      <c r="BI29" s="32">
        <v>95.521377736600002</v>
      </c>
      <c r="BJ29" s="32">
        <v>182.53830527400001</v>
      </c>
      <c r="BK29" s="32">
        <v>24.872977566199999</v>
      </c>
      <c r="BL29" s="32">
        <v>1355.98343398</v>
      </c>
      <c r="BM29" s="32">
        <v>1.5130276198299999</v>
      </c>
      <c r="BN29" s="32">
        <v>5.80892893599</v>
      </c>
      <c r="BO29" s="32">
        <v>207.66345258000001</v>
      </c>
      <c r="BP29" s="32">
        <v>0.39198236775</v>
      </c>
      <c r="BQ29" s="32">
        <v>306.12784210400002</v>
      </c>
      <c r="BR29" s="32">
        <v>2241.6782018899999</v>
      </c>
      <c r="BS29" s="32">
        <v>124.669484854</v>
      </c>
    </row>
    <row r="30" spans="1:71" x14ac:dyDescent="0.25">
      <c r="A30" s="34" t="s">
        <v>29</v>
      </c>
      <c r="B30" s="32">
        <v>3875.64071169212</v>
      </c>
      <c r="C30" s="32">
        <v>161.581288</v>
      </c>
      <c r="D30" s="32">
        <v>1864.21493653075</v>
      </c>
      <c r="E30" s="32">
        <v>490.299725425953</v>
      </c>
      <c r="F30" s="32">
        <v>430.42484258596301</v>
      </c>
      <c r="G30" s="32">
        <v>1321.81727624317</v>
      </c>
      <c r="H30" s="32">
        <v>574.656888097653</v>
      </c>
      <c r="I30" s="32">
        <v>5.5517650416284203</v>
      </c>
      <c r="J30" s="32">
        <v>10.030206469946</v>
      </c>
      <c r="K30" s="32">
        <v>0.3</v>
      </c>
      <c r="L30" s="32">
        <v>18.689540285639001</v>
      </c>
      <c r="M30" s="32">
        <v>32.536506000000003</v>
      </c>
      <c r="N30" s="32">
        <v>7.2970360498448699</v>
      </c>
      <c r="O30" s="32"/>
      <c r="P30" s="34" t="s">
        <v>29</v>
      </c>
      <c r="Q30" s="32">
        <v>13.0104012845</v>
      </c>
      <c r="R30" s="32">
        <v>5.5509816436600001</v>
      </c>
      <c r="S30" s="32">
        <v>8.8413033407999997</v>
      </c>
      <c r="T30" s="32">
        <v>30.146013396699999</v>
      </c>
      <c r="U30" s="32">
        <v>623.33894491800004</v>
      </c>
      <c r="V30" s="32">
        <v>0.29949169547799998</v>
      </c>
      <c r="W30" s="32">
        <v>3872.55287598</v>
      </c>
      <c r="X30" s="32">
        <v>44.688771185599997</v>
      </c>
      <c r="Y30" s="32">
        <v>42.6185610641</v>
      </c>
      <c r="Z30" s="32">
        <v>35.749688317599997</v>
      </c>
      <c r="AA30" s="32">
        <v>67.102235721300005</v>
      </c>
      <c r="AB30" s="32">
        <v>18.673688929200001</v>
      </c>
      <c r="AC30" s="32">
        <v>32.521416522999999</v>
      </c>
      <c r="AD30" s="32">
        <v>1.92196468967</v>
      </c>
      <c r="AE30" s="32">
        <v>5.7888706146800004</v>
      </c>
      <c r="AF30" s="32">
        <v>0.436462008811</v>
      </c>
      <c r="AG30" s="32">
        <v>11.8845738587</v>
      </c>
      <c r="AH30" s="32">
        <v>161.56144837100001</v>
      </c>
      <c r="AI30" s="32">
        <v>0</v>
      </c>
      <c r="AJ30" s="32">
        <v>1676.93273561</v>
      </c>
      <c r="AK30" s="32">
        <v>184.40427240099999</v>
      </c>
      <c r="AL30" s="32">
        <v>1863.2589727</v>
      </c>
      <c r="AM30" s="32">
        <v>0.35579291940699997</v>
      </c>
      <c r="AN30" s="32">
        <v>45.536011869200003</v>
      </c>
      <c r="AO30" s="32">
        <v>0.120018779146</v>
      </c>
      <c r="AP30" s="32">
        <v>274.45276677800001</v>
      </c>
      <c r="AQ30" s="32">
        <v>5.8842163464999997</v>
      </c>
      <c r="AR30" s="32">
        <v>1.80347147759</v>
      </c>
      <c r="AS30" s="32">
        <v>60.251202764600002</v>
      </c>
      <c r="AT30" s="32">
        <v>0.38550382799499999</v>
      </c>
      <c r="AU30" s="32">
        <v>5.9870092368099996</v>
      </c>
      <c r="AV30" s="32">
        <v>11.0916055887</v>
      </c>
      <c r="AW30" s="32">
        <v>489.96840298500001</v>
      </c>
      <c r="AX30" s="32">
        <v>430.11604985999998</v>
      </c>
      <c r="AY30" s="32">
        <v>59.852353125299999</v>
      </c>
      <c r="AZ30" s="32">
        <v>225.83896388299999</v>
      </c>
      <c r="BA30" s="32">
        <v>0.177419505724</v>
      </c>
      <c r="BB30" s="32">
        <v>2.5677180170000001E-2</v>
      </c>
      <c r="BC30" s="32">
        <v>152.73550863299999</v>
      </c>
      <c r="BD30" s="32">
        <v>0.270126483739</v>
      </c>
      <c r="BE30" s="32">
        <v>29.9853437722</v>
      </c>
      <c r="BF30" s="32">
        <v>0.425460997196</v>
      </c>
      <c r="BG30" s="32">
        <v>2.1197356305500001</v>
      </c>
      <c r="BH30" s="32">
        <v>76.975676912599994</v>
      </c>
      <c r="BI30" s="32">
        <v>16.8919594758</v>
      </c>
      <c r="BJ30" s="32">
        <v>64.930470669200005</v>
      </c>
      <c r="BK30" s="32">
        <v>5.4504033930200001E-2</v>
      </c>
      <c r="BL30" s="32">
        <v>1321.68615432</v>
      </c>
      <c r="BM30" s="32">
        <v>15.763112957600001</v>
      </c>
      <c r="BN30" s="32">
        <v>1.50060625149</v>
      </c>
      <c r="BO30" s="32">
        <v>74.635722351499993</v>
      </c>
      <c r="BP30" s="32">
        <v>1.7349543887399999E-2</v>
      </c>
      <c r="BQ30" s="32">
        <v>117.99553468800001</v>
      </c>
      <c r="BR30" s="32">
        <v>573.81056590900005</v>
      </c>
      <c r="BS30" s="32">
        <v>20.158477374</v>
      </c>
    </row>
    <row r="31" spans="1:71" x14ac:dyDescent="0.25">
      <c r="A31" s="34" t="s">
        <v>30</v>
      </c>
      <c r="B31" s="32">
        <v>13381.0553187726</v>
      </c>
      <c r="C31" s="32">
        <v>902.31059999999002</v>
      </c>
      <c r="D31" s="32">
        <v>11817.139456631199</v>
      </c>
      <c r="E31" s="32">
        <v>2844.4756450487898</v>
      </c>
      <c r="F31" s="32">
        <v>2483.19119670093</v>
      </c>
      <c r="G31" s="32">
        <v>2035.9310552811401</v>
      </c>
      <c r="H31" s="32">
        <v>7575.7820152084996</v>
      </c>
      <c r="I31" s="32">
        <v>25.688675176791499</v>
      </c>
      <c r="J31" s="32">
        <v>35.7143583851946</v>
      </c>
      <c r="K31" s="32">
        <v>4.6639999999999899</v>
      </c>
      <c r="L31" s="32">
        <v>119.61468511772399</v>
      </c>
      <c r="M31" s="32">
        <v>87.308391499999999</v>
      </c>
      <c r="N31" s="32">
        <v>45.7843812712334</v>
      </c>
      <c r="O31" s="32"/>
      <c r="P31" s="34" t="s">
        <v>30</v>
      </c>
      <c r="Q31" s="32">
        <v>97.083697459500002</v>
      </c>
      <c r="R31" s="32">
        <v>25.699083118699999</v>
      </c>
      <c r="S31" s="32">
        <v>67.191771738100002</v>
      </c>
      <c r="T31" s="32">
        <v>320.06942295099998</v>
      </c>
      <c r="U31" s="32">
        <v>7918.70404383</v>
      </c>
      <c r="V31" s="32">
        <v>4.6640194347400001</v>
      </c>
      <c r="W31" s="32">
        <v>13377.4743242</v>
      </c>
      <c r="X31" s="32">
        <v>215.20009544499999</v>
      </c>
      <c r="Y31" s="32">
        <v>216.58279843400001</v>
      </c>
      <c r="Z31" s="32">
        <v>34.7390540297</v>
      </c>
      <c r="AA31" s="32">
        <v>444.80347656399999</v>
      </c>
      <c r="AB31" s="32">
        <v>119.621409098</v>
      </c>
      <c r="AC31" s="32">
        <v>87.273123422699996</v>
      </c>
      <c r="AD31" s="32">
        <v>25.235786773099999</v>
      </c>
      <c r="AE31" s="32">
        <v>96.835571282900005</v>
      </c>
      <c r="AF31" s="32">
        <v>1.76262977571</v>
      </c>
      <c r="AG31" s="32">
        <v>238.650833248</v>
      </c>
      <c r="AH31" s="32">
        <v>902.21564088399998</v>
      </c>
      <c r="AI31" s="32">
        <v>0</v>
      </c>
      <c r="AJ31" s="32">
        <v>10632.9028669</v>
      </c>
      <c r="AK31" s="32">
        <v>1156.19982781</v>
      </c>
      <c r="AL31" s="32">
        <v>11814.338481500001</v>
      </c>
      <c r="AM31" s="32">
        <v>4.6040073359699996</v>
      </c>
      <c r="AN31" s="32">
        <v>359.08554248299998</v>
      </c>
      <c r="AO31" s="32">
        <v>30.097150281299999</v>
      </c>
      <c r="AP31" s="32">
        <v>4522.4275123899997</v>
      </c>
      <c r="AQ31" s="32">
        <v>10.342600834300001</v>
      </c>
      <c r="AR31" s="32">
        <v>22.886713350099999</v>
      </c>
      <c r="AS31" s="32">
        <v>324.53338492099999</v>
      </c>
      <c r="AT31" s="32">
        <v>14.427855923699999</v>
      </c>
      <c r="AU31" s="32">
        <v>47.012651444900001</v>
      </c>
      <c r="AV31" s="32">
        <v>7.7267077738300003</v>
      </c>
      <c r="AW31" s="32">
        <v>2843.77272898</v>
      </c>
      <c r="AX31" s="32">
        <v>2482.7271054299999</v>
      </c>
      <c r="AY31" s="32">
        <v>361.04562355000002</v>
      </c>
      <c r="AZ31" s="32">
        <v>1555.1489297099999</v>
      </c>
      <c r="BA31" s="32">
        <v>1.0880235566100001</v>
      </c>
      <c r="BB31" s="32">
        <v>0.83379887233600003</v>
      </c>
      <c r="BC31" s="32">
        <v>1198.9092982100001</v>
      </c>
      <c r="BD31" s="32">
        <v>23.572059897599999</v>
      </c>
      <c r="BE31" s="32">
        <v>99.496338365400007</v>
      </c>
      <c r="BF31" s="32">
        <v>13.6122689593</v>
      </c>
      <c r="BG31" s="32">
        <v>14.6826437628</v>
      </c>
      <c r="BH31" s="32">
        <v>259.159957781</v>
      </c>
      <c r="BI31" s="32">
        <v>77.743516002199996</v>
      </c>
      <c r="BJ31" s="32">
        <v>329.202189256</v>
      </c>
      <c r="BK31" s="32">
        <v>7.4056930537900003</v>
      </c>
      <c r="BL31" s="32">
        <v>2035.1804178100001</v>
      </c>
      <c r="BM31" s="32">
        <v>2.4561438631499999</v>
      </c>
      <c r="BN31" s="32">
        <v>41.519692028800002</v>
      </c>
      <c r="BO31" s="32">
        <v>1235.1392226600001</v>
      </c>
      <c r="BP31" s="32">
        <v>0.14016721477399999</v>
      </c>
      <c r="BQ31" s="32">
        <v>1086.7102791699999</v>
      </c>
      <c r="BR31" s="32">
        <v>7572.8022784499999</v>
      </c>
      <c r="BS31" s="32">
        <v>614.90712491800002</v>
      </c>
    </row>
    <row r="32" spans="1:71" x14ac:dyDescent="0.25">
      <c r="A32" s="34" t="s">
        <v>31</v>
      </c>
      <c r="B32" s="32">
        <v>15610.05551699</v>
      </c>
      <c r="C32" s="32">
        <v>37.841630699999897</v>
      </c>
      <c r="D32" s="32">
        <v>23656.092356167101</v>
      </c>
      <c r="E32" s="32">
        <v>1893.0542193932099</v>
      </c>
      <c r="F32" s="32">
        <v>1078.6805304346201</v>
      </c>
      <c r="G32" s="32">
        <v>1597.8948097039099</v>
      </c>
      <c r="H32" s="32">
        <v>4555.2802031338697</v>
      </c>
      <c r="I32" s="32">
        <v>135.50792611112001</v>
      </c>
      <c r="J32" s="32">
        <v>49.913798092071502</v>
      </c>
      <c r="K32" s="32">
        <v>4.0190000000000001</v>
      </c>
      <c r="L32" s="32">
        <v>535.20274083822403</v>
      </c>
      <c r="M32" s="32">
        <v>9.9573152</v>
      </c>
      <c r="N32" s="32">
        <v>55.252558254864802</v>
      </c>
      <c r="O32" s="32"/>
      <c r="P32" s="34" t="s">
        <v>31</v>
      </c>
      <c r="Q32" s="32">
        <v>164.87449263600001</v>
      </c>
      <c r="R32" s="32">
        <v>135.50512483599999</v>
      </c>
      <c r="S32" s="32">
        <v>25.092806130700001</v>
      </c>
      <c r="T32" s="32">
        <v>151.472010622</v>
      </c>
      <c r="U32" s="32">
        <v>8721.5126588900002</v>
      </c>
      <c r="V32" s="32">
        <v>4.0190462480100004</v>
      </c>
      <c r="W32" s="32">
        <v>15608.798276400001</v>
      </c>
      <c r="X32" s="32">
        <v>52.591782572100001</v>
      </c>
      <c r="Y32" s="32">
        <v>269.46275006100001</v>
      </c>
      <c r="Z32" s="32">
        <v>5.8512746052000004</v>
      </c>
      <c r="AA32" s="32">
        <v>3232.1633548499999</v>
      </c>
      <c r="AB32" s="32">
        <v>535.19654002499999</v>
      </c>
      <c r="AC32" s="32">
        <v>9.9573455981700008</v>
      </c>
      <c r="AD32" s="32">
        <v>3.8694266775799999</v>
      </c>
      <c r="AE32" s="32">
        <v>19.5930554746</v>
      </c>
      <c r="AF32" s="32">
        <v>0.75530568937099996</v>
      </c>
      <c r="AG32" s="32">
        <v>61.306581597499999</v>
      </c>
      <c r="AH32" s="32">
        <v>37.841330615799997</v>
      </c>
      <c r="AI32" s="32">
        <v>0</v>
      </c>
      <c r="AJ32" s="32">
        <v>21289.267773399999</v>
      </c>
      <c r="AK32" s="32">
        <v>2361.6080636500001</v>
      </c>
      <c r="AL32" s="32">
        <v>23654.745263699999</v>
      </c>
      <c r="AM32" s="32">
        <v>0.865788616954</v>
      </c>
      <c r="AN32" s="32">
        <v>110.42436346300001</v>
      </c>
      <c r="AO32" s="32">
        <v>10.6249000987</v>
      </c>
      <c r="AP32" s="32">
        <v>1317.7857181300001</v>
      </c>
      <c r="AQ32" s="32">
        <v>14.809848865299999</v>
      </c>
      <c r="AR32" s="32">
        <v>2.1559430011499998</v>
      </c>
      <c r="AS32" s="32">
        <v>219.249265933</v>
      </c>
      <c r="AT32" s="32">
        <v>5.1995976363900001</v>
      </c>
      <c r="AU32" s="32">
        <v>16.5234489033</v>
      </c>
      <c r="AV32" s="32">
        <v>5.3862131134200002</v>
      </c>
      <c r="AW32" s="32">
        <v>1892.1434732099999</v>
      </c>
      <c r="AX32" s="32">
        <v>1078.32943961</v>
      </c>
      <c r="AY32" s="32">
        <v>813.81403360000002</v>
      </c>
      <c r="AZ32" s="32">
        <v>585.80591513900004</v>
      </c>
      <c r="BA32" s="32">
        <v>0.58380698866299996</v>
      </c>
      <c r="BB32" s="32">
        <v>0.27492731373200002</v>
      </c>
      <c r="BC32" s="32">
        <v>435.53105063200002</v>
      </c>
      <c r="BD32" s="32">
        <v>1.8716870798</v>
      </c>
      <c r="BE32" s="32">
        <v>58.916698406599998</v>
      </c>
      <c r="BF32" s="32">
        <v>4.1828063603799999</v>
      </c>
      <c r="BG32" s="32">
        <v>12.8915995422</v>
      </c>
      <c r="BH32" s="32">
        <v>151.69488602499999</v>
      </c>
      <c r="BI32" s="32">
        <v>28.554428289000001</v>
      </c>
      <c r="BJ32" s="32">
        <v>108.68777296899999</v>
      </c>
      <c r="BK32" s="32">
        <v>1.1910088157500001</v>
      </c>
      <c r="BL32" s="32">
        <v>1597.5591874199999</v>
      </c>
      <c r="BM32" s="32">
        <v>1.4208332611300001E-2</v>
      </c>
      <c r="BN32" s="32">
        <v>12.847227676499999</v>
      </c>
      <c r="BO32" s="32">
        <v>162.71725140199999</v>
      </c>
      <c r="BP32" s="32">
        <v>0.111443186204</v>
      </c>
      <c r="BQ32" s="32">
        <v>517.26490690699995</v>
      </c>
      <c r="BR32" s="32">
        <v>4554.9695603</v>
      </c>
      <c r="BS32" s="32">
        <v>56.945204073900001</v>
      </c>
    </row>
    <row r="33" spans="1:71" x14ac:dyDescent="0.25">
      <c r="A33" s="34" t="s">
        <v>32</v>
      </c>
      <c r="B33" s="32">
        <v>61893.332549913503</v>
      </c>
      <c r="C33" s="32">
        <v>1235.0117416451999</v>
      </c>
      <c r="D33" s="32">
        <v>39622.888273280601</v>
      </c>
      <c r="E33" s="32">
        <v>6221.7174257532397</v>
      </c>
      <c r="F33" s="32">
        <v>4536.3604518776201</v>
      </c>
      <c r="G33" s="32">
        <v>25603.660796911299</v>
      </c>
      <c r="H33" s="32">
        <v>10090.909038915799</v>
      </c>
      <c r="I33" s="32">
        <v>71.086122376975297</v>
      </c>
      <c r="J33" s="32">
        <v>59.3592240131293</v>
      </c>
      <c r="K33" s="32">
        <v>31.503989456500001</v>
      </c>
      <c r="L33" s="32">
        <v>341.74675346374198</v>
      </c>
      <c r="M33" s="32">
        <v>826.33908216499901</v>
      </c>
      <c r="N33" s="32">
        <v>264.23468879211401</v>
      </c>
      <c r="O33" s="32"/>
      <c r="P33" s="34" t="s">
        <v>32</v>
      </c>
      <c r="Q33" s="32">
        <v>230.58439676399999</v>
      </c>
      <c r="R33" s="32">
        <v>71.104360782499995</v>
      </c>
      <c r="S33" s="32">
        <v>149.17500268699999</v>
      </c>
      <c r="T33" s="32">
        <v>302.44477791700001</v>
      </c>
      <c r="U33" s="32">
        <v>48672.254445600003</v>
      </c>
      <c r="V33" s="32">
        <v>31.503900696999999</v>
      </c>
      <c r="W33" s="32">
        <v>61884.579997300003</v>
      </c>
      <c r="X33" s="32">
        <v>656.84939778399996</v>
      </c>
      <c r="Y33" s="32">
        <v>955.62844994700004</v>
      </c>
      <c r="Z33" s="32">
        <v>732.85808248700005</v>
      </c>
      <c r="AA33" s="32">
        <v>1010.36872352</v>
      </c>
      <c r="AB33" s="32">
        <v>341.64885732499999</v>
      </c>
      <c r="AC33" s="32">
        <v>826.146829185</v>
      </c>
      <c r="AD33" s="32">
        <v>60.363903802800003</v>
      </c>
      <c r="AE33" s="32">
        <v>118.19277261400001</v>
      </c>
      <c r="AF33" s="32">
        <v>6.2433808105599997</v>
      </c>
      <c r="AG33" s="32">
        <v>350.27755959199999</v>
      </c>
      <c r="AH33" s="32">
        <v>1234.79719959</v>
      </c>
      <c r="AI33" s="32">
        <v>0</v>
      </c>
      <c r="AJ33" s="32">
        <v>35654.4499001</v>
      </c>
      <c r="AK33" s="32">
        <v>3901.2408229600001</v>
      </c>
      <c r="AL33" s="32">
        <v>39616.054626899997</v>
      </c>
      <c r="AM33" s="32">
        <v>7.1495093267499996</v>
      </c>
      <c r="AN33" s="32">
        <v>739.19009485799995</v>
      </c>
      <c r="AO33" s="32">
        <v>185.76209333400001</v>
      </c>
      <c r="AP33" s="32">
        <v>4895.5976692699996</v>
      </c>
      <c r="AQ33" s="32">
        <v>153.07573764200001</v>
      </c>
      <c r="AR33" s="32">
        <v>98.922275034500004</v>
      </c>
      <c r="AS33" s="32">
        <v>710.21572180999999</v>
      </c>
      <c r="AT33" s="32">
        <v>105.365553226</v>
      </c>
      <c r="AU33" s="32">
        <v>50.327277758800001</v>
      </c>
      <c r="AV33" s="32">
        <v>84.475471544399994</v>
      </c>
      <c r="AW33" s="32">
        <v>6460.4409884300003</v>
      </c>
      <c r="AX33" s="32">
        <v>4592.00792516</v>
      </c>
      <c r="AY33" s="32">
        <v>1868.43306327</v>
      </c>
      <c r="AZ33" s="32">
        <v>2672.0816512599999</v>
      </c>
      <c r="BA33" s="32">
        <v>30.652366032900002</v>
      </c>
      <c r="BB33" s="32">
        <v>10.9165173588</v>
      </c>
      <c r="BC33" s="32">
        <v>1437.9981303500001</v>
      </c>
      <c r="BD33" s="32">
        <v>154.04036700899999</v>
      </c>
      <c r="BE33" s="32">
        <v>218.531354214</v>
      </c>
      <c r="BF33" s="32">
        <v>16.6714035179</v>
      </c>
      <c r="BG33" s="32">
        <v>53.7322448655</v>
      </c>
      <c r="BH33" s="32">
        <v>573.30525406599997</v>
      </c>
      <c r="BI33" s="32">
        <v>99.289957148200003</v>
      </c>
      <c r="BJ33" s="32">
        <v>582.67305315800002</v>
      </c>
      <c r="BK33" s="32">
        <v>26.051394828399999</v>
      </c>
      <c r="BL33" s="32">
        <v>25602.076090400002</v>
      </c>
      <c r="BM33" s="32">
        <v>181.80673305900001</v>
      </c>
      <c r="BN33" s="32">
        <v>39.458541552500002</v>
      </c>
      <c r="BO33" s="32">
        <v>1232.2524863199999</v>
      </c>
      <c r="BP33" s="32">
        <v>0.64079330558699998</v>
      </c>
      <c r="BQ33" s="32">
        <v>1305.84564054</v>
      </c>
      <c r="BR33" s="32">
        <v>10083.5531235</v>
      </c>
      <c r="BS33" s="32">
        <v>676.46856575200002</v>
      </c>
    </row>
    <row r="34" spans="1:71" x14ac:dyDescent="0.25">
      <c r="A34" s="34" t="s">
        <v>33</v>
      </c>
      <c r="B34" s="32">
        <v>45629.501196227597</v>
      </c>
      <c r="C34" s="32">
        <v>1487.4075594123899</v>
      </c>
      <c r="D34" s="32">
        <v>35036.651829064402</v>
      </c>
      <c r="E34" s="32">
        <v>9087.5065918837099</v>
      </c>
      <c r="F34" s="32">
        <v>6693.9279276726302</v>
      </c>
      <c r="G34" s="32">
        <v>26652.942590467399</v>
      </c>
      <c r="H34" s="32">
        <v>32687.3020905212</v>
      </c>
      <c r="I34" s="32">
        <v>360.40710757525801</v>
      </c>
      <c r="J34" s="32">
        <v>64.560911436655502</v>
      </c>
      <c r="K34" s="32">
        <v>80.165328579999994</v>
      </c>
      <c r="L34" s="32">
        <v>637.70544363538397</v>
      </c>
      <c r="M34" s="32">
        <v>560.365315065</v>
      </c>
      <c r="N34" s="32">
        <v>3526.0643349769698</v>
      </c>
      <c r="O34" s="32"/>
      <c r="P34" s="34" t="s">
        <v>33</v>
      </c>
      <c r="Q34" s="32">
        <v>689.06032569900003</v>
      </c>
      <c r="R34" s="32">
        <v>360.41698433900001</v>
      </c>
      <c r="S34" s="32">
        <v>390.35923566399998</v>
      </c>
      <c r="T34" s="32">
        <v>1300.7992515999999</v>
      </c>
      <c r="U34" s="32">
        <v>26135.4956088</v>
      </c>
      <c r="V34" s="32">
        <v>80.158480088900006</v>
      </c>
      <c r="W34" s="32">
        <v>45622.457010999999</v>
      </c>
      <c r="X34" s="32">
        <v>1529.1550919900001</v>
      </c>
      <c r="Y34" s="32">
        <v>1527.1314122900001</v>
      </c>
      <c r="Z34" s="32">
        <v>611.82405344300003</v>
      </c>
      <c r="AA34" s="32">
        <v>1293.2784600299999</v>
      </c>
      <c r="AB34" s="32">
        <v>637.57013596000002</v>
      </c>
      <c r="AC34" s="32">
        <v>560.22507945500001</v>
      </c>
      <c r="AD34" s="32">
        <v>28.131107889999999</v>
      </c>
      <c r="AE34" s="32">
        <v>171.30881617099999</v>
      </c>
      <c r="AF34" s="32">
        <v>49.611975396799998</v>
      </c>
      <c r="AG34" s="32">
        <v>3776.6934249000001</v>
      </c>
      <c r="AH34" s="32">
        <v>1487.25879816</v>
      </c>
      <c r="AI34" s="32">
        <v>0</v>
      </c>
      <c r="AJ34" s="32">
        <v>31525.457981299998</v>
      </c>
      <c r="AK34" s="32">
        <v>3474.6981195600001</v>
      </c>
      <c r="AL34" s="32">
        <v>35028.2872088</v>
      </c>
      <c r="AM34" s="32">
        <v>110.88501235</v>
      </c>
      <c r="AN34" s="32">
        <v>1554.80892999</v>
      </c>
      <c r="AO34" s="32">
        <v>49.4207688718</v>
      </c>
      <c r="AP34" s="32">
        <v>16744.348258000002</v>
      </c>
      <c r="AQ34" s="32">
        <v>78.377948509399999</v>
      </c>
      <c r="AR34" s="32">
        <v>83.546763182800007</v>
      </c>
      <c r="AS34" s="32">
        <v>604.35600596799998</v>
      </c>
      <c r="AT34" s="32">
        <v>32.231842564200001</v>
      </c>
      <c r="AU34" s="32">
        <v>24.776199362500002</v>
      </c>
      <c r="AV34" s="32">
        <v>142.98407420000001</v>
      </c>
      <c r="AW34" s="32">
        <v>9083.7691734799992</v>
      </c>
      <c r="AX34" s="32">
        <v>6690.7676753699998</v>
      </c>
      <c r="AY34" s="32">
        <v>2393.0014981099998</v>
      </c>
      <c r="AZ34" s="32">
        <v>3972.0459433300002</v>
      </c>
      <c r="BA34" s="32">
        <v>6.1335450752599998</v>
      </c>
      <c r="BB34" s="32">
        <v>2.0104238575000002</v>
      </c>
      <c r="BC34" s="32">
        <v>2518.61898772</v>
      </c>
      <c r="BD34" s="32">
        <v>265.58242623699999</v>
      </c>
      <c r="BE34" s="32">
        <v>447.94861735299997</v>
      </c>
      <c r="BF34" s="32">
        <v>15.6579757276</v>
      </c>
      <c r="BG34" s="32">
        <v>28.541983972299999</v>
      </c>
      <c r="BH34" s="32">
        <v>1138.3150778199999</v>
      </c>
      <c r="BI34" s="32">
        <v>274.98764535399999</v>
      </c>
      <c r="BJ34" s="32">
        <v>947.50866428100005</v>
      </c>
      <c r="BK34" s="32">
        <v>29.766425953999999</v>
      </c>
      <c r="BL34" s="32">
        <v>26633.985075600001</v>
      </c>
      <c r="BM34" s="32">
        <v>296.63882212099998</v>
      </c>
      <c r="BN34" s="32">
        <v>918.48901364400001</v>
      </c>
      <c r="BO34" s="32">
        <v>4174.1546376599999</v>
      </c>
      <c r="BP34" s="32">
        <v>0.46185340547800002</v>
      </c>
      <c r="BQ34" s="32">
        <v>5983.2384831099998</v>
      </c>
      <c r="BR34" s="32">
        <v>32663.698014500002</v>
      </c>
      <c r="BS34" s="32">
        <v>3260.0984265699999</v>
      </c>
    </row>
    <row r="35" spans="1:71" x14ac:dyDescent="0.25">
      <c r="A35" s="34" t="s">
        <v>34</v>
      </c>
      <c r="B35" s="32">
        <v>8530.4545368769905</v>
      </c>
      <c r="C35" s="32">
        <v>5908.2226494899996</v>
      </c>
      <c r="D35" s="32">
        <v>9923.4482136722108</v>
      </c>
      <c r="E35" s="32">
        <v>2112.0787763180001</v>
      </c>
      <c r="F35" s="32">
        <v>1578.06043839053</v>
      </c>
      <c r="G35" s="32">
        <v>7985.1796727222199</v>
      </c>
      <c r="H35" s="32">
        <v>3054.4929310408402</v>
      </c>
      <c r="I35" s="32">
        <v>52.070584418451602</v>
      </c>
      <c r="J35" s="32">
        <v>14.0029113465568</v>
      </c>
      <c r="K35" s="32"/>
      <c r="L35" s="32">
        <v>51.373391062103302</v>
      </c>
      <c r="M35" s="32">
        <v>20.43</v>
      </c>
      <c r="N35" s="32">
        <v>1227.8089752784399</v>
      </c>
      <c r="O35" s="32"/>
      <c r="P35" s="34" t="s">
        <v>34</v>
      </c>
      <c r="Q35" s="32">
        <v>91.535808187800001</v>
      </c>
      <c r="R35" s="32">
        <v>52.0691055725</v>
      </c>
      <c r="S35" s="32">
        <v>44.739460074599997</v>
      </c>
      <c r="T35" s="32">
        <v>127.250335553</v>
      </c>
      <c r="U35" s="32">
        <v>8819.3333321099999</v>
      </c>
      <c r="V35" s="32">
        <v>0</v>
      </c>
      <c r="W35" s="32">
        <v>8529.5080554699998</v>
      </c>
      <c r="X35" s="32">
        <v>112.27718870699999</v>
      </c>
      <c r="Y35" s="32">
        <v>354.75335652299998</v>
      </c>
      <c r="Z35" s="32">
        <v>536.52636738299998</v>
      </c>
      <c r="AA35" s="32">
        <v>180.92217415100001</v>
      </c>
      <c r="AB35" s="32">
        <v>51.367242288100002</v>
      </c>
      <c r="AC35" s="32">
        <v>20.4300061703</v>
      </c>
      <c r="AD35" s="32">
        <v>1.6749611956399999</v>
      </c>
      <c r="AE35" s="32">
        <v>20.4456271084</v>
      </c>
      <c r="AF35" s="32">
        <v>3.6423318564999998</v>
      </c>
      <c r="AG35" s="32">
        <v>1241.6935669500001</v>
      </c>
      <c r="AH35" s="32">
        <v>5908.2185539000002</v>
      </c>
      <c r="AI35" s="32">
        <v>0</v>
      </c>
      <c r="AJ35" s="32">
        <v>8930.1873995799997</v>
      </c>
      <c r="AK35" s="32">
        <v>990.56807362300003</v>
      </c>
      <c r="AL35" s="32">
        <v>9922.4304343999993</v>
      </c>
      <c r="AM35" s="32">
        <v>3.7568404333999998</v>
      </c>
      <c r="AN35" s="32">
        <v>130.653942685</v>
      </c>
      <c r="AO35" s="32">
        <v>25.588136459000001</v>
      </c>
      <c r="AP35" s="32">
        <v>1539.2129657800001</v>
      </c>
      <c r="AQ35" s="32">
        <v>20.721099604599999</v>
      </c>
      <c r="AR35" s="32">
        <v>6.8976423350999996</v>
      </c>
      <c r="AS35" s="32">
        <v>213.51803834500001</v>
      </c>
      <c r="AT35" s="32">
        <v>28.747178122899999</v>
      </c>
      <c r="AU35" s="32">
        <v>3.2312221999899999</v>
      </c>
      <c r="AV35" s="32">
        <v>6.15841039769</v>
      </c>
      <c r="AW35" s="32">
        <v>2276.84933013</v>
      </c>
      <c r="AX35" s="32">
        <v>1616.9013791</v>
      </c>
      <c r="AY35" s="32">
        <v>659.94795103700005</v>
      </c>
      <c r="AZ35" s="32">
        <v>1090.21189344</v>
      </c>
      <c r="BA35" s="32">
        <v>0.80491717918600003</v>
      </c>
      <c r="BB35" s="32">
        <v>1.7654688700600001</v>
      </c>
      <c r="BC35" s="32">
        <v>827.58134046800001</v>
      </c>
      <c r="BD35" s="32">
        <v>0.46267793641900001</v>
      </c>
      <c r="BE35" s="32">
        <v>78.163987246999994</v>
      </c>
      <c r="BF35" s="32">
        <v>16.1316815124</v>
      </c>
      <c r="BG35" s="32">
        <v>10.2628323932</v>
      </c>
      <c r="BH35" s="32">
        <v>201.93324081899999</v>
      </c>
      <c r="BI35" s="32">
        <v>71.564909577199998</v>
      </c>
      <c r="BJ35" s="32">
        <v>100.975374102</v>
      </c>
      <c r="BK35" s="32">
        <v>2.3928118970100001</v>
      </c>
      <c r="BL35" s="32">
        <v>7985.1182759200001</v>
      </c>
      <c r="BM35" s="32">
        <v>50.043223036100002</v>
      </c>
      <c r="BN35" s="32">
        <v>15.240418738500001</v>
      </c>
      <c r="BO35" s="32">
        <v>195.39140333700001</v>
      </c>
      <c r="BP35" s="32">
        <v>0.155701645971</v>
      </c>
      <c r="BQ35" s="32">
        <v>605.71111449099999</v>
      </c>
      <c r="BR35" s="32">
        <v>3054.3681755900002</v>
      </c>
      <c r="BS35" s="32">
        <v>100.534686515</v>
      </c>
    </row>
    <row r="36" spans="1:71" x14ac:dyDescent="0.25">
      <c r="A36" s="34" t="s">
        <v>35</v>
      </c>
      <c r="B36" s="32">
        <v>261764.383752105</v>
      </c>
      <c r="C36" s="32">
        <v>3914.8118351292101</v>
      </c>
      <c r="D36" s="32">
        <v>58863.405109800799</v>
      </c>
      <c r="E36" s="32">
        <v>18338.4814472703</v>
      </c>
      <c r="F36" s="32">
        <v>15009.737562201601</v>
      </c>
      <c r="G36" s="32">
        <v>79499.034758427006</v>
      </c>
      <c r="H36" s="32">
        <v>30105.961935294999</v>
      </c>
      <c r="I36" s="32">
        <v>129.61309516577199</v>
      </c>
      <c r="J36" s="32">
        <v>71.389820073544897</v>
      </c>
      <c r="K36" s="32">
        <v>40.776142165324899</v>
      </c>
      <c r="L36" s="32">
        <v>342.79710719111898</v>
      </c>
      <c r="M36" s="32">
        <v>1967.70985885</v>
      </c>
      <c r="N36" s="32">
        <v>561.97859403531402</v>
      </c>
      <c r="O36" s="32"/>
      <c r="P36" s="34" t="s">
        <v>35</v>
      </c>
      <c r="Q36" s="32">
        <v>578.28109772100004</v>
      </c>
      <c r="R36" s="32">
        <v>129.61835177099999</v>
      </c>
      <c r="S36" s="32">
        <v>444.58705253400001</v>
      </c>
      <c r="T36" s="32">
        <v>1285.5179898700001</v>
      </c>
      <c r="U36" s="32">
        <v>43757.080159600002</v>
      </c>
      <c r="V36" s="32">
        <v>40.775312197300003</v>
      </c>
      <c r="W36" s="32">
        <v>261758.40743799999</v>
      </c>
      <c r="X36" s="32">
        <v>1001.24665888</v>
      </c>
      <c r="Y36" s="32">
        <v>1085.8772630200001</v>
      </c>
      <c r="Z36" s="32">
        <v>724.68524828800003</v>
      </c>
      <c r="AA36" s="32">
        <v>1152.4148447800001</v>
      </c>
      <c r="AB36" s="32">
        <v>342.78540770500001</v>
      </c>
      <c r="AC36" s="32">
        <v>1967.4292960499999</v>
      </c>
      <c r="AD36" s="32">
        <v>13.2559091001</v>
      </c>
      <c r="AE36" s="32">
        <v>178.04086122699999</v>
      </c>
      <c r="AF36" s="32">
        <v>43.288876273500001</v>
      </c>
      <c r="AG36" s="32">
        <v>783.22563426900001</v>
      </c>
      <c r="AH36" s="32">
        <v>3914.6587032500001</v>
      </c>
      <c r="AI36" s="32">
        <v>0</v>
      </c>
      <c r="AJ36" s="32">
        <v>52967.289189700001</v>
      </c>
      <c r="AK36" s="32">
        <v>5872.0076763099996</v>
      </c>
      <c r="AL36" s="32">
        <v>58852.552775099997</v>
      </c>
      <c r="AM36" s="32">
        <v>43.673608078699999</v>
      </c>
      <c r="AN36" s="32">
        <v>1752.1065719799999</v>
      </c>
      <c r="AO36" s="32">
        <v>357.86612537600001</v>
      </c>
      <c r="AP36" s="32">
        <v>15564.1361903</v>
      </c>
      <c r="AQ36" s="32">
        <v>314.69039453099998</v>
      </c>
      <c r="AR36" s="32">
        <v>275.62352437999999</v>
      </c>
      <c r="AS36" s="32">
        <v>1304.1017382</v>
      </c>
      <c r="AT36" s="32">
        <v>495.68614572500002</v>
      </c>
      <c r="AU36" s="32">
        <v>153.634026557</v>
      </c>
      <c r="AV36" s="32">
        <v>236.23538233900001</v>
      </c>
      <c r="AW36" s="32">
        <v>18338.411254899998</v>
      </c>
      <c r="AX36" s="32">
        <v>15006.1850789</v>
      </c>
      <c r="AY36" s="32">
        <v>3332.2261760000001</v>
      </c>
      <c r="AZ36" s="32">
        <v>9915.7982462599994</v>
      </c>
      <c r="BA36" s="32">
        <v>73.344078009599997</v>
      </c>
      <c r="BB36" s="32">
        <v>46.985716646900002</v>
      </c>
      <c r="BC36" s="32">
        <v>6150.5441070999996</v>
      </c>
      <c r="BD36" s="32">
        <v>450.91750718700001</v>
      </c>
      <c r="BE36" s="32">
        <v>670.11458444300001</v>
      </c>
      <c r="BF36" s="32">
        <v>42.5556297818</v>
      </c>
      <c r="BG36" s="32">
        <v>138.867075554</v>
      </c>
      <c r="BH36" s="32">
        <v>1701.77899583</v>
      </c>
      <c r="BI36" s="32">
        <v>584.81518733300004</v>
      </c>
      <c r="BJ36" s="32">
        <v>1945.63902306</v>
      </c>
      <c r="BK36" s="32">
        <v>62.809847665699998</v>
      </c>
      <c r="BL36" s="32">
        <v>79498.025999999998</v>
      </c>
      <c r="BM36" s="32">
        <v>1106.6251690900001</v>
      </c>
      <c r="BN36" s="32">
        <v>125.75538276899999</v>
      </c>
      <c r="BO36" s="32">
        <v>3973.8626693699998</v>
      </c>
      <c r="BP36" s="32">
        <v>0.89218895875899995</v>
      </c>
      <c r="BQ36" s="32">
        <v>5600.4604324800002</v>
      </c>
      <c r="BR36" s="32">
        <v>30086.290500499999</v>
      </c>
      <c r="BS36" s="32">
        <v>2765.7559186200001</v>
      </c>
    </row>
    <row r="37" spans="1:71" x14ac:dyDescent="0.25">
      <c r="A37" s="34" t="s">
        <v>36</v>
      </c>
      <c r="B37" s="32">
        <v>64073.514225633</v>
      </c>
      <c r="C37" s="32">
        <v>5701.0032532200003</v>
      </c>
      <c r="D37" s="32">
        <v>80000.743194165698</v>
      </c>
      <c r="E37" s="32">
        <v>8329.3153771367906</v>
      </c>
      <c r="F37" s="32">
        <v>4837.6513741352601</v>
      </c>
      <c r="G37" s="32">
        <v>20457.550408183601</v>
      </c>
      <c r="H37" s="32">
        <v>29239.218503603101</v>
      </c>
      <c r="I37" s="32">
        <v>392.37798905464001</v>
      </c>
      <c r="J37" s="32">
        <v>158.580266535932</v>
      </c>
      <c r="K37" s="32">
        <v>10.123289929999901</v>
      </c>
      <c r="L37" s="32">
        <v>2036.5369039095101</v>
      </c>
      <c r="M37" s="32">
        <v>224.732</v>
      </c>
      <c r="N37" s="32">
        <v>1714.1598366763801</v>
      </c>
      <c r="O37" s="32"/>
      <c r="P37" s="34" t="s">
        <v>36</v>
      </c>
      <c r="Q37" s="32">
        <v>512.75107789799995</v>
      </c>
      <c r="R37" s="32">
        <v>392.37897337999999</v>
      </c>
      <c r="S37" s="32">
        <v>132.79440607800001</v>
      </c>
      <c r="T37" s="32">
        <v>914.55365104800001</v>
      </c>
      <c r="U37" s="32">
        <v>30542.255354299999</v>
      </c>
      <c r="V37" s="32">
        <v>10.123422547700001</v>
      </c>
      <c r="W37" s="32">
        <v>64073.121844000001</v>
      </c>
      <c r="X37" s="32">
        <v>338.74087494999998</v>
      </c>
      <c r="Y37" s="32">
        <v>653.11199489099999</v>
      </c>
      <c r="Z37" s="32">
        <v>112.531555177</v>
      </c>
      <c r="AA37" s="32">
        <v>14832.835960599999</v>
      </c>
      <c r="AB37" s="32">
        <v>2036.53107503</v>
      </c>
      <c r="AC37" s="32">
        <v>224.73287691499999</v>
      </c>
      <c r="AD37" s="32">
        <v>4.1858420969700001</v>
      </c>
      <c r="AE37" s="32">
        <v>113.988101757</v>
      </c>
      <c r="AF37" s="32">
        <v>13.4561340311</v>
      </c>
      <c r="AG37" s="32">
        <v>1789.0003056</v>
      </c>
      <c r="AH37" s="32">
        <v>5700.9805678100001</v>
      </c>
      <c r="AI37" s="32">
        <v>0</v>
      </c>
      <c r="AJ37" s="32">
        <v>72000.071239199999</v>
      </c>
      <c r="AK37" s="32">
        <v>7995.8188848099999</v>
      </c>
      <c r="AL37" s="32">
        <v>80000.075966100005</v>
      </c>
      <c r="AM37" s="32">
        <v>9.6623244969499993</v>
      </c>
      <c r="AN37" s="32">
        <v>1057.9107014399999</v>
      </c>
      <c r="AO37" s="32">
        <v>54.565400033499998</v>
      </c>
      <c r="AP37" s="32">
        <v>11288.034512300001</v>
      </c>
      <c r="AQ37" s="32">
        <v>198.888015266</v>
      </c>
      <c r="AR37" s="32">
        <v>34.7168544325</v>
      </c>
      <c r="AS37" s="32">
        <v>703.33589541799995</v>
      </c>
      <c r="AT37" s="32">
        <v>34.474393154200001</v>
      </c>
      <c r="AU37" s="32">
        <v>107.36076383299999</v>
      </c>
      <c r="AV37" s="32">
        <v>49.310514648599998</v>
      </c>
      <c r="AW37" s="32">
        <v>8330.0835027600006</v>
      </c>
      <c r="AX37" s="32">
        <v>4837.4124513899997</v>
      </c>
      <c r="AY37" s="32">
        <v>3492.67105137</v>
      </c>
      <c r="AZ37" s="32">
        <v>2654.9623228099999</v>
      </c>
      <c r="BA37" s="32">
        <v>9.7040939128599994</v>
      </c>
      <c r="BB37" s="32">
        <v>2.0163981962899999</v>
      </c>
      <c r="BC37" s="32">
        <v>1682.3086533400001</v>
      </c>
      <c r="BD37" s="32">
        <v>80.3607712445</v>
      </c>
      <c r="BE37" s="32">
        <v>226.33446162199999</v>
      </c>
      <c r="BF37" s="32">
        <v>24.478571821399999</v>
      </c>
      <c r="BG37" s="32">
        <v>60.846581668900001</v>
      </c>
      <c r="BH37" s="32">
        <v>574.75181300899999</v>
      </c>
      <c r="BI37" s="32">
        <v>127.372876533</v>
      </c>
      <c r="BJ37" s="32">
        <v>843.51583849199994</v>
      </c>
      <c r="BK37" s="32">
        <v>23.068688997300001</v>
      </c>
      <c r="BL37" s="32">
        <v>20457.473624900002</v>
      </c>
      <c r="BM37" s="32">
        <v>47.568482801999998</v>
      </c>
      <c r="BN37" s="32">
        <v>204.84713656900001</v>
      </c>
      <c r="BO37" s="32">
        <v>1714.7743369100001</v>
      </c>
      <c r="BP37" s="32">
        <v>9.7358691908800005E-2</v>
      </c>
      <c r="BQ37" s="32">
        <v>3692.0267411700002</v>
      </c>
      <c r="BR37" s="32">
        <v>29238.545978999999</v>
      </c>
      <c r="BS37" s="32">
        <v>847.32114743099999</v>
      </c>
    </row>
    <row r="38" spans="1:71" x14ac:dyDescent="0.25">
      <c r="A38" s="34" t="s">
        <v>37</v>
      </c>
      <c r="B38" s="32">
        <v>32122.188324471899</v>
      </c>
      <c r="C38" s="32">
        <v>593.19475508999903</v>
      </c>
      <c r="D38" s="32">
        <v>15521.1719464044</v>
      </c>
      <c r="E38" s="32">
        <v>6783.0058183108104</v>
      </c>
      <c r="F38" s="32">
        <v>5154.0418738899498</v>
      </c>
      <c r="G38" s="32">
        <v>2793.3956795351201</v>
      </c>
      <c r="H38" s="32">
        <v>9243.5286913931996</v>
      </c>
      <c r="I38" s="32">
        <v>154.22270342876701</v>
      </c>
      <c r="J38" s="32">
        <v>69.903511702783504</v>
      </c>
      <c r="K38" s="32">
        <v>29.397573600000001</v>
      </c>
      <c r="L38" s="32">
        <v>162.12690417405</v>
      </c>
      <c r="M38" s="32">
        <v>346.068262</v>
      </c>
      <c r="N38" s="32">
        <v>1286.1378218770001</v>
      </c>
      <c r="O38" s="32"/>
      <c r="P38" s="34" t="s">
        <v>37</v>
      </c>
      <c r="Q38" s="32">
        <v>287.99491570200001</v>
      </c>
      <c r="R38" s="32">
        <v>154.22616022599999</v>
      </c>
      <c r="S38" s="32">
        <v>129.17026803799999</v>
      </c>
      <c r="T38" s="32">
        <v>378.94954918600001</v>
      </c>
      <c r="U38" s="32">
        <v>27210.320098100001</v>
      </c>
      <c r="V38" s="32">
        <v>29.397578003700001</v>
      </c>
      <c r="W38" s="32">
        <v>32120.729158400001</v>
      </c>
      <c r="X38" s="32">
        <v>335.51766710499999</v>
      </c>
      <c r="Y38" s="32">
        <v>726.53653082699998</v>
      </c>
      <c r="Z38" s="32">
        <v>273.74726708200001</v>
      </c>
      <c r="AA38" s="32">
        <v>326.66627124000001</v>
      </c>
      <c r="AB38" s="32">
        <v>162.12380536500001</v>
      </c>
      <c r="AC38" s="32">
        <v>346.06279342599998</v>
      </c>
      <c r="AD38" s="32">
        <v>9.8079083954899993</v>
      </c>
      <c r="AE38" s="32">
        <v>60.621605371100003</v>
      </c>
      <c r="AF38" s="32">
        <v>16.209459600300001</v>
      </c>
      <c r="AG38" s="32">
        <v>1345.9366392500001</v>
      </c>
      <c r="AH38" s="32">
        <v>593.19470430299998</v>
      </c>
      <c r="AI38" s="32">
        <v>0</v>
      </c>
      <c r="AJ38" s="32">
        <v>13967.435345899999</v>
      </c>
      <c r="AK38" s="32">
        <v>1542.131177</v>
      </c>
      <c r="AL38" s="32">
        <v>15519.374431300001</v>
      </c>
      <c r="AM38" s="32">
        <v>14.5127632636</v>
      </c>
      <c r="AN38" s="32">
        <v>481.38377491099999</v>
      </c>
      <c r="AO38" s="32">
        <v>46.866221897400003</v>
      </c>
      <c r="AP38" s="32">
        <v>3637.91113051</v>
      </c>
      <c r="AQ38" s="32">
        <v>114.820389631</v>
      </c>
      <c r="AR38" s="32">
        <v>103.466789034</v>
      </c>
      <c r="AS38" s="32">
        <v>358.64480479700001</v>
      </c>
      <c r="AT38" s="32">
        <v>69.945915558799996</v>
      </c>
      <c r="AU38" s="32">
        <v>16.0045593754</v>
      </c>
      <c r="AV38" s="32">
        <v>176.019888864</v>
      </c>
      <c r="AW38" s="32">
        <v>6821.05698433</v>
      </c>
      <c r="AX38" s="32">
        <v>5161.1321933600002</v>
      </c>
      <c r="AY38" s="32">
        <v>1659.92479097</v>
      </c>
      <c r="AZ38" s="32">
        <v>2763.2013034199999</v>
      </c>
      <c r="BA38" s="32">
        <v>16.0949997112</v>
      </c>
      <c r="BB38" s="32">
        <v>5.9358371299100003</v>
      </c>
      <c r="BC38" s="32">
        <v>1150.9767917199999</v>
      </c>
      <c r="BD38" s="32">
        <v>456.74541458599998</v>
      </c>
      <c r="BE38" s="32">
        <v>376.99818619799998</v>
      </c>
      <c r="BF38" s="32">
        <v>12.7440747638</v>
      </c>
      <c r="BG38" s="32">
        <v>23.738261478399998</v>
      </c>
      <c r="BH38" s="32">
        <v>955.02161111800001</v>
      </c>
      <c r="BI38" s="32">
        <v>205.28143755900001</v>
      </c>
      <c r="BJ38" s="32">
        <v>1060.52621254</v>
      </c>
      <c r="BK38" s="32">
        <v>11.3026586293</v>
      </c>
      <c r="BL38" s="32">
        <v>2793.2911937700001</v>
      </c>
      <c r="BM38" s="32">
        <v>4.7448633917000001E-2</v>
      </c>
      <c r="BN38" s="32">
        <v>1508.98014085</v>
      </c>
      <c r="BO38" s="32">
        <v>991.71336418199996</v>
      </c>
      <c r="BP38" s="32">
        <v>0.61283617124400003</v>
      </c>
      <c r="BQ38" s="32">
        <v>1680.67017504</v>
      </c>
      <c r="BR38" s="32">
        <v>9240.6843751600009</v>
      </c>
      <c r="BS38" s="32">
        <v>840.49742280199996</v>
      </c>
    </row>
    <row r="39" spans="1:71" x14ac:dyDescent="0.25">
      <c r="A39" s="34" t="s">
        <v>38</v>
      </c>
      <c r="B39" s="32">
        <v>86311.3268555463</v>
      </c>
      <c r="C39" s="32">
        <v>1418.18473986699</v>
      </c>
      <c r="D39" s="32">
        <v>61117.0532220733</v>
      </c>
      <c r="E39" s="32">
        <v>20401.211097465199</v>
      </c>
      <c r="F39" s="32">
        <v>15591.9319899394</v>
      </c>
      <c r="G39" s="32">
        <v>30588.212684025901</v>
      </c>
      <c r="H39" s="32">
        <v>23234.178321492302</v>
      </c>
      <c r="I39" s="32">
        <v>85.114743160727201</v>
      </c>
      <c r="J39" s="32">
        <v>186.65803206677799</v>
      </c>
      <c r="K39" s="32">
        <v>39.308221079999903</v>
      </c>
      <c r="L39" s="32">
        <v>709.82039734397097</v>
      </c>
      <c r="M39" s="32">
        <v>936.32119999999998</v>
      </c>
      <c r="N39" s="32">
        <v>425.35876951806102</v>
      </c>
      <c r="O39" s="32"/>
      <c r="P39" s="34" t="s">
        <v>131</v>
      </c>
      <c r="Q39" s="32">
        <v>339.12022205199997</v>
      </c>
      <c r="R39" s="32">
        <v>85.123628083100002</v>
      </c>
      <c r="S39" s="32">
        <v>237.70290741700001</v>
      </c>
      <c r="T39" s="32">
        <v>1508.3620369400001</v>
      </c>
      <c r="U39" s="32">
        <v>15425.588025700001</v>
      </c>
      <c r="V39" s="32">
        <v>39.209357610600001</v>
      </c>
      <c r="W39" s="32">
        <v>86234.825902700002</v>
      </c>
      <c r="X39" s="32">
        <v>797.36298593200002</v>
      </c>
      <c r="Y39" s="32">
        <v>1757.3978296800001</v>
      </c>
      <c r="Z39" s="32">
        <v>307.34418864600002</v>
      </c>
      <c r="AA39" s="32">
        <v>1580.5549148099999</v>
      </c>
      <c r="AB39" s="32">
        <v>709.711400035</v>
      </c>
      <c r="AC39" s="32">
        <v>935.07329513100001</v>
      </c>
      <c r="AD39" s="32">
        <v>25.279021496599999</v>
      </c>
      <c r="AE39" s="32">
        <v>154.060026505</v>
      </c>
      <c r="AF39" s="32">
        <v>15.639289052400001</v>
      </c>
      <c r="AG39" s="32">
        <v>555.907944208</v>
      </c>
      <c r="AH39" s="32">
        <v>1417.52958881</v>
      </c>
      <c r="AI39" s="32">
        <v>0</v>
      </c>
      <c r="AJ39" s="32">
        <v>54996.514568999999</v>
      </c>
      <c r="AK39" s="32">
        <v>6085.4457173399996</v>
      </c>
      <c r="AL39" s="32">
        <v>61107.239307800002</v>
      </c>
      <c r="AM39" s="32">
        <v>18.6501418187</v>
      </c>
      <c r="AN39" s="32">
        <v>1823.3838822800001</v>
      </c>
      <c r="AO39" s="32">
        <v>175.20052892699999</v>
      </c>
      <c r="AP39" s="32">
        <v>11961.4654242</v>
      </c>
      <c r="AQ39" s="32">
        <v>320.4252788</v>
      </c>
      <c r="AR39" s="32">
        <v>271.50384575499999</v>
      </c>
      <c r="AS39" s="32">
        <v>1834.68550263</v>
      </c>
      <c r="AT39" s="32">
        <v>347.932089464</v>
      </c>
      <c r="AU39" s="32">
        <v>174.40508330200001</v>
      </c>
      <c r="AV39" s="32">
        <v>345.55897325299998</v>
      </c>
      <c r="AW39" s="32">
        <v>20395.5054791</v>
      </c>
      <c r="AX39" s="32">
        <v>15587.625183599999</v>
      </c>
      <c r="AY39" s="32">
        <v>4807.88029551</v>
      </c>
      <c r="AZ39" s="32">
        <v>9243.8064407099992</v>
      </c>
      <c r="BA39" s="32">
        <v>25.466777858499999</v>
      </c>
      <c r="BB39" s="32">
        <v>24.606828074999999</v>
      </c>
      <c r="BC39" s="32">
        <v>5762.0322163500005</v>
      </c>
      <c r="BD39" s="32">
        <v>441.850925985</v>
      </c>
      <c r="BE39" s="32">
        <v>746.51785046999998</v>
      </c>
      <c r="BF39" s="32">
        <v>104.87551141500001</v>
      </c>
      <c r="BG39" s="32">
        <v>170.36476090799999</v>
      </c>
      <c r="BH39" s="32">
        <v>1889.50520695</v>
      </c>
      <c r="BI39" s="32">
        <v>452.05191493500001</v>
      </c>
      <c r="BJ39" s="32">
        <v>2449.2632724300001</v>
      </c>
      <c r="BK39" s="32">
        <v>51.409054007500004</v>
      </c>
      <c r="BL39" s="32">
        <v>30586.378439200002</v>
      </c>
      <c r="BM39" s="32">
        <v>211.87948367199999</v>
      </c>
      <c r="BN39" s="32">
        <v>165.05591544000001</v>
      </c>
      <c r="BO39" s="32">
        <v>3437.4521932900002</v>
      </c>
      <c r="BP39" s="32">
        <v>0.65938885143899995</v>
      </c>
      <c r="BQ39" s="32">
        <v>5389.0973192600004</v>
      </c>
      <c r="BR39" s="32">
        <v>23215.546275699999</v>
      </c>
      <c r="BS39" s="32">
        <v>1778.0355635200001</v>
      </c>
    </row>
    <row r="40" spans="1:71" x14ac:dyDescent="0.25">
      <c r="A40" s="34" t="s">
        <v>39</v>
      </c>
      <c r="B40" s="32">
        <v>2643.9924999015898</v>
      </c>
      <c r="C40" s="32">
        <v>27.335999999999999</v>
      </c>
      <c r="D40" s="32">
        <v>1332.4925018534</v>
      </c>
      <c r="E40" s="32">
        <v>161.72104822546501</v>
      </c>
      <c r="F40" s="32">
        <v>134.62706933445901</v>
      </c>
      <c r="G40" s="32">
        <v>996.45208372816398</v>
      </c>
      <c r="H40" s="32">
        <v>1081.4425196249899</v>
      </c>
      <c r="I40" s="32">
        <v>4.7550273864943602</v>
      </c>
      <c r="J40" s="32">
        <v>2.38892617314244</v>
      </c>
      <c r="K40" s="32">
        <v>9.9500000000000005E-2</v>
      </c>
      <c r="L40" s="32">
        <v>19.929701814964499</v>
      </c>
      <c r="M40" s="32">
        <v>3.0547499999999901</v>
      </c>
      <c r="N40" s="32">
        <v>27.536905161824901</v>
      </c>
      <c r="O40" s="32"/>
      <c r="P40" s="34" t="s">
        <v>39</v>
      </c>
      <c r="Q40" s="32">
        <v>15.214639374300001</v>
      </c>
      <c r="R40" s="32">
        <v>4.7544957715500002</v>
      </c>
      <c r="S40" s="32">
        <v>10.0021225362</v>
      </c>
      <c r="T40" s="32">
        <v>23.9311256455</v>
      </c>
      <c r="U40" s="32">
        <v>11943.183540100001</v>
      </c>
      <c r="V40" s="32">
        <v>9.9499013218900006E-2</v>
      </c>
      <c r="W40" s="32">
        <v>2641.64544806</v>
      </c>
      <c r="X40" s="32">
        <v>40.328392255300002</v>
      </c>
      <c r="Y40" s="32">
        <v>121.605637179</v>
      </c>
      <c r="Z40" s="32">
        <v>13.595682034399999</v>
      </c>
      <c r="AA40" s="32">
        <v>86.049509713600003</v>
      </c>
      <c r="AB40" s="32">
        <v>19.904504125900001</v>
      </c>
      <c r="AC40" s="32">
        <v>3.0547320440900001</v>
      </c>
      <c r="AD40" s="32">
        <v>1.99163283145</v>
      </c>
      <c r="AE40" s="32">
        <v>9.4325612778700005</v>
      </c>
      <c r="AF40" s="32">
        <v>0.52738628985299996</v>
      </c>
      <c r="AG40" s="32">
        <v>32.068844595100003</v>
      </c>
      <c r="AH40" s="32">
        <v>27.2942852792</v>
      </c>
      <c r="AI40" s="32">
        <v>0</v>
      </c>
      <c r="AJ40" s="32">
        <v>1198.4246741300001</v>
      </c>
      <c r="AK40" s="32">
        <v>131.16661971900001</v>
      </c>
      <c r="AL40" s="32">
        <v>1331.5829266799999</v>
      </c>
      <c r="AM40" s="32">
        <v>7.4246867426999996</v>
      </c>
      <c r="AN40" s="32">
        <v>122.37181325500001</v>
      </c>
      <c r="AO40" s="32">
        <v>0.39457487801300001</v>
      </c>
      <c r="AP40" s="32">
        <v>520.89667392000001</v>
      </c>
      <c r="AQ40" s="32">
        <v>0.56158386558399997</v>
      </c>
      <c r="AR40" s="32">
        <v>8.5296218985099995E-2</v>
      </c>
      <c r="AS40" s="32">
        <v>52.296081581999999</v>
      </c>
      <c r="AT40" s="32">
        <v>0.27808786509900002</v>
      </c>
      <c r="AU40" s="32">
        <v>4.4329521036799997E-2</v>
      </c>
      <c r="AV40" s="32">
        <v>0.106608372846</v>
      </c>
      <c r="AW40" s="32">
        <v>161.502166418</v>
      </c>
      <c r="AX40" s="32">
        <v>134.414403448</v>
      </c>
      <c r="AY40" s="32">
        <v>27.087762969500002</v>
      </c>
      <c r="AZ40" s="32">
        <v>39.008723115999999</v>
      </c>
      <c r="BA40" s="32">
        <v>2.1253641022499999E-2</v>
      </c>
      <c r="BB40" s="32">
        <v>7.1411160623200002E-3</v>
      </c>
      <c r="BC40" s="32">
        <v>25.997005715499999</v>
      </c>
      <c r="BD40" s="32">
        <v>0.10653210740000001</v>
      </c>
      <c r="BE40" s="32">
        <v>10.284597121899999</v>
      </c>
      <c r="BF40" s="32">
        <v>2.51271745948E-2</v>
      </c>
      <c r="BG40" s="32">
        <v>1.93502088549</v>
      </c>
      <c r="BH40" s="32">
        <v>27.228416497200001</v>
      </c>
      <c r="BI40" s="32">
        <v>1.0040989039699999</v>
      </c>
      <c r="BJ40" s="32">
        <v>13.9461613673</v>
      </c>
      <c r="BK40" s="32">
        <v>9.2524992233099998E-2</v>
      </c>
      <c r="BL40" s="32">
        <v>994.93053818999999</v>
      </c>
      <c r="BM40" s="32">
        <v>5.1980646366499998</v>
      </c>
      <c r="BN40" s="32">
        <v>3.5211135379899998</v>
      </c>
      <c r="BO40" s="32">
        <v>182.09355153199999</v>
      </c>
      <c r="BP40" s="32">
        <v>1.7672251952299999E-2</v>
      </c>
      <c r="BQ40" s="32">
        <v>118.90279410300001</v>
      </c>
      <c r="BR40" s="32">
        <v>1080.78892486</v>
      </c>
      <c r="BS40" s="32">
        <v>76.934967458700001</v>
      </c>
    </row>
    <row r="41" spans="1:71" x14ac:dyDescent="0.25">
      <c r="A41" s="34" t="s">
        <v>40</v>
      </c>
      <c r="B41" s="32">
        <v>89282.354928591594</v>
      </c>
      <c r="C41" s="32">
        <v>1842.01105296325</v>
      </c>
      <c r="D41" s="32">
        <v>25946.6120881071</v>
      </c>
      <c r="E41" s="32">
        <v>7391.0821565065098</v>
      </c>
      <c r="F41" s="32">
        <v>5224.7025918563304</v>
      </c>
      <c r="G41" s="32">
        <v>26638.622346487002</v>
      </c>
      <c r="H41" s="32">
        <v>24355.353699823201</v>
      </c>
      <c r="I41" s="32">
        <v>318.88562216248198</v>
      </c>
      <c r="J41" s="32">
        <v>104.522154561279</v>
      </c>
      <c r="K41" s="32">
        <v>27.333431300000001</v>
      </c>
      <c r="L41" s="32">
        <v>361.17837843869</v>
      </c>
      <c r="M41" s="32">
        <v>1109.6753102</v>
      </c>
      <c r="N41" s="32">
        <v>3990.1392754000299</v>
      </c>
      <c r="O41" s="32"/>
      <c r="P41" s="34" t="s">
        <v>40</v>
      </c>
      <c r="Q41" s="32">
        <v>579.71460694500001</v>
      </c>
      <c r="R41" s="32">
        <v>318.87741092599998</v>
      </c>
      <c r="S41" s="32">
        <v>265.99081271599999</v>
      </c>
      <c r="T41" s="32">
        <v>825.22196803400004</v>
      </c>
      <c r="U41" s="32">
        <v>24908.1589308</v>
      </c>
      <c r="V41" s="32">
        <v>27.333352037800001</v>
      </c>
      <c r="W41" s="32">
        <v>89280.008672099997</v>
      </c>
      <c r="X41" s="32">
        <v>777.77043420200005</v>
      </c>
      <c r="Y41" s="32">
        <v>1120.9008650400001</v>
      </c>
      <c r="Z41" s="32">
        <v>376.94627759500003</v>
      </c>
      <c r="AA41" s="32">
        <v>710.82161262800003</v>
      </c>
      <c r="AB41" s="32">
        <v>361.08320602600003</v>
      </c>
      <c r="AC41" s="32">
        <v>1109.4289809100001</v>
      </c>
      <c r="AD41" s="32">
        <v>4.8423572184900001</v>
      </c>
      <c r="AE41" s="32">
        <v>108.65969527599999</v>
      </c>
      <c r="AF41" s="32">
        <v>44.154405036500002</v>
      </c>
      <c r="AG41" s="32">
        <v>4238.9576757900004</v>
      </c>
      <c r="AH41" s="32">
        <v>1842.0120704799999</v>
      </c>
      <c r="AI41" s="32">
        <v>0</v>
      </c>
      <c r="AJ41" s="32">
        <v>23347.216142099998</v>
      </c>
      <c r="AK41" s="32">
        <v>2589.2934344300002</v>
      </c>
      <c r="AL41" s="32">
        <v>25941.3519337</v>
      </c>
      <c r="AM41" s="32">
        <v>85.477234972399998</v>
      </c>
      <c r="AN41" s="32">
        <v>1496.27225456</v>
      </c>
      <c r="AO41" s="32">
        <v>79.606456203500002</v>
      </c>
      <c r="AP41" s="32">
        <v>13560.9036142</v>
      </c>
      <c r="AQ41" s="32">
        <v>168.313689342</v>
      </c>
      <c r="AR41" s="32">
        <v>79.265248110900004</v>
      </c>
      <c r="AS41" s="32">
        <v>355.68447203199997</v>
      </c>
      <c r="AT41" s="32">
        <v>98.606074688999996</v>
      </c>
      <c r="AU41" s="32">
        <v>38.234897545000003</v>
      </c>
      <c r="AV41" s="32">
        <v>166.61378050299999</v>
      </c>
      <c r="AW41" s="32">
        <v>7388.8156545600004</v>
      </c>
      <c r="AX41" s="32">
        <v>5222.9186243800004</v>
      </c>
      <c r="AY41" s="32">
        <v>2165.89703018</v>
      </c>
      <c r="AZ41" s="32">
        <v>3093.60721091</v>
      </c>
      <c r="BA41" s="32">
        <v>11.2533909103</v>
      </c>
      <c r="BB41" s="32">
        <v>8.7189963320599997</v>
      </c>
      <c r="BC41" s="32">
        <v>1479.7084603400001</v>
      </c>
      <c r="BD41" s="32">
        <v>313.87761804799999</v>
      </c>
      <c r="BE41" s="32">
        <v>324.96135625400001</v>
      </c>
      <c r="BF41" s="32">
        <v>25.6801528361</v>
      </c>
      <c r="BG41" s="32">
        <v>41.157472896900003</v>
      </c>
      <c r="BH41" s="32">
        <v>821.81544590700003</v>
      </c>
      <c r="BI41" s="32">
        <v>256.21554140900002</v>
      </c>
      <c r="BJ41" s="32">
        <v>910.65402263700003</v>
      </c>
      <c r="BK41" s="32">
        <v>42.549864379299997</v>
      </c>
      <c r="BL41" s="32">
        <v>26627.805424999999</v>
      </c>
      <c r="BM41" s="32">
        <v>255.30377850599999</v>
      </c>
      <c r="BN41" s="32">
        <v>640.45021852599996</v>
      </c>
      <c r="BO41" s="32">
        <v>3462.2380051999999</v>
      </c>
      <c r="BP41" s="32">
        <v>0.15930177619800001</v>
      </c>
      <c r="BQ41" s="32">
        <v>4284.7054628400001</v>
      </c>
      <c r="BR41" s="32">
        <v>24351.215478499998</v>
      </c>
      <c r="BS41" s="32">
        <v>1736.1481055199999</v>
      </c>
    </row>
    <row r="42" spans="1:71" x14ac:dyDescent="0.25">
      <c r="A42" s="34" t="s">
        <v>41</v>
      </c>
      <c r="B42" s="32">
        <v>4399.0842843432001</v>
      </c>
      <c r="C42" s="32">
        <v>38.433500000000002</v>
      </c>
      <c r="D42" s="32">
        <v>3402.5028805717402</v>
      </c>
      <c r="E42" s="32">
        <v>867.101085856802</v>
      </c>
      <c r="F42" s="32">
        <v>831.39298691064801</v>
      </c>
      <c r="G42" s="32">
        <v>734.58860470053696</v>
      </c>
      <c r="H42" s="32">
        <v>3343.8856326611399</v>
      </c>
      <c r="I42" s="32">
        <v>37.770548440825998</v>
      </c>
      <c r="J42" s="32">
        <v>20.583905757902301</v>
      </c>
      <c r="K42" s="32">
        <v>0.45316000000000001</v>
      </c>
      <c r="L42" s="32">
        <v>43.959575196988403</v>
      </c>
      <c r="M42" s="32">
        <v>32.289000000000001</v>
      </c>
      <c r="N42" s="32">
        <v>16.136358376679201</v>
      </c>
      <c r="O42" s="32"/>
      <c r="P42" s="34" t="s">
        <v>41</v>
      </c>
      <c r="Q42" s="32">
        <v>80.253774444399994</v>
      </c>
      <c r="R42" s="32">
        <v>37.771066114200003</v>
      </c>
      <c r="S42" s="32">
        <v>41.405775812500003</v>
      </c>
      <c r="T42" s="32">
        <v>121.163423018</v>
      </c>
      <c r="U42" s="32">
        <v>7811.0320130800001</v>
      </c>
      <c r="V42" s="32">
        <v>0.453147858219</v>
      </c>
      <c r="W42" s="32">
        <v>4398.6473648499996</v>
      </c>
      <c r="X42" s="32">
        <v>121.114415354</v>
      </c>
      <c r="Y42" s="32">
        <v>78.029766866800003</v>
      </c>
      <c r="Z42" s="32">
        <v>284.61688900500002</v>
      </c>
      <c r="AA42" s="32">
        <v>96.0042722134</v>
      </c>
      <c r="AB42" s="32">
        <v>43.952560547799997</v>
      </c>
      <c r="AC42" s="32">
        <v>32.288863226099998</v>
      </c>
      <c r="AD42" s="32">
        <v>1.7128207744899999</v>
      </c>
      <c r="AE42" s="32">
        <v>36.209914338799997</v>
      </c>
      <c r="AF42" s="32">
        <v>5.7920094819300001</v>
      </c>
      <c r="AG42" s="32">
        <v>84.360212179300007</v>
      </c>
      <c r="AH42" s="32">
        <v>38.433559560600003</v>
      </c>
      <c r="AI42" s="32">
        <v>0</v>
      </c>
      <c r="AJ42" s="32">
        <v>3061.5349718100001</v>
      </c>
      <c r="AK42" s="32">
        <v>338.45723261699999</v>
      </c>
      <c r="AL42" s="32">
        <v>3401.7050251999999</v>
      </c>
      <c r="AM42" s="32">
        <v>5.5477501409399999</v>
      </c>
      <c r="AN42" s="32">
        <v>173.51498411399999</v>
      </c>
      <c r="AO42" s="32">
        <v>2.6591864039200002</v>
      </c>
      <c r="AP42" s="32">
        <v>1601.2622376899999</v>
      </c>
      <c r="AQ42" s="32">
        <v>11.3632059183</v>
      </c>
      <c r="AR42" s="32">
        <v>5.37679553107</v>
      </c>
      <c r="AS42" s="32">
        <v>107.908439356</v>
      </c>
      <c r="AT42" s="32">
        <v>10.540638918000001</v>
      </c>
      <c r="AU42" s="32">
        <v>4.5508884175800004</v>
      </c>
      <c r="AV42" s="32">
        <v>15.521924846299999</v>
      </c>
      <c r="AW42" s="32">
        <v>866.71401841500006</v>
      </c>
      <c r="AX42" s="32">
        <v>831.00733998800001</v>
      </c>
      <c r="AY42" s="32">
        <v>35.706678427100002</v>
      </c>
      <c r="AZ42" s="32">
        <v>531.48927898600004</v>
      </c>
      <c r="BA42" s="32">
        <v>0.57641987742300005</v>
      </c>
      <c r="BB42" s="32">
        <v>1.0924134373300001</v>
      </c>
      <c r="BC42" s="32">
        <v>379.38626652200003</v>
      </c>
      <c r="BD42" s="32">
        <v>4.4154591024799998</v>
      </c>
      <c r="BE42" s="32">
        <v>55.462071884099998</v>
      </c>
      <c r="BF42" s="32">
        <v>1.0546448936499999</v>
      </c>
      <c r="BG42" s="32">
        <v>6.0211594910799997</v>
      </c>
      <c r="BH42" s="32">
        <v>141.57628512100001</v>
      </c>
      <c r="BI42" s="32">
        <v>38.677180138799997</v>
      </c>
      <c r="BJ42" s="32">
        <v>44.0121770334</v>
      </c>
      <c r="BK42" s="32">
        <v>0.81187550503499994</v>
      </c>
      <c r="BL42" s="32">
        <v>734.55333399799997</v>
      </c>
      <c r="BM42" s="32">
        <v>4.00684248527</v>
      </c>
      <c r="BN42" s="32">
        <v>20.932182692000001</v>
      </c>
      <c r="BO42" s="32">
        <v>455.55641953700001</v>
      </c>
      <c r="BP42" s="32">
        <v>1.00424819576E-2</v>
      </c>
      <c r="BQ42" s="32">
        <v>523.04028207700003</v>
      </c>
      <c r="BR42" s="32">
        <v>3339.9188400500002</v>
      </c>
      <c r="BS42" s="32">
        <v>290.44722492800003</v>
      </c>
    </row>
    <row r="43" spans="1:71" x14ac:dyDescent="0.25">
      <c r="A43" s="34" t="s">
        <v>42</v>
      </c>
      <c r="B43" s="32">
        <v>46236.318328344001</v>
      </c>
      <c r="C43" s="32">
        <v>1091.2412331799901</v>
      </c>
      <c r="D43" s="32">
        <v>38557.623311008698</v>
      </c>
      <c r="E43" s="32">
        <v>11540.517308958501</v>
      </c>
      <c r="F43" s="32">
        <v>8337.1439093394001</v>
      </c>
      <c r="G43" s="32">
        <v>36185.7749465987</v>
      </c>
      <c r="H43" s="32">
        <v>33386.454254769</v>
      </c>
      <c r="I43" s="32">
        <v>276.61413825666898</v>
      </c>
      <c r="J43" s="32">
        <v>75.733810585295601</v>
      </c>
      <c r="K43" s="32">
        <v>74.754667333519905</v>
      </c>
      <c r="L43" s="32">
        <v>315.626149841548</v>
      </c>
      <c r="M43" s="32">
        <v>1056.07042186897</v>
      </c>
      <c r="N43" s="32">
        <v>1630.6924343969599</v>
      </c>
      <c r="O43" s="32"/>
      <c r="P43" s="34" t="s">
        <v>42</v>
      </c>
      <c r="Q43" s="32">
        <v>549.65214354</v>
      </c>
      <c r="R43" s="32">
        <v>276.62579989599999</v>
      </c>
      <c r="S43" s="32">
        <v>255.62666424899999</v>
      </c>
      <c r="T43" s="32">
        <v>732.11526734699999</v>
      </c>
      <c r="U43" s="32">
        <v>10933.359763500001</v>
      </c>
      <c r="V43" s="32">
        <v>74.755609653700006</v>
      </c>
      <c r="W43" s="32">
        <v>46234.130058499999</v>
      </c>
      <c r="X43" s="32">
        <v>1162.95832206</v>
      </c>
      <c r="Y43" s="32">
        <v>670.22237113699998</v>
      </c>
      <c r="Z43" s="32">
        <v>7660.7907163700002</v>
      </c>
      <c r="AA43" s="32">
        <v>863.79764913199995</v>
      </c>
      <c r="AB43" s="32">
        <v>315.61003476299999</v>
      </c>
      <c r="AC43" s="32">
        <v>1056.0671367299999</v>
      </c>
      <c r="AD43" s="32">
        <v>33.015578380999997</v>
      </c>
      <c r="AE43" s="32">
        <v>97.651394415200002</v>
      </c>
      <c r="AF43" s="32">
        <v>20.490514267799998</v>
      </c>
      <c r="AG43" s="32">
        <v>1954.63738375</v>
      </c>
      <c r="AH43" s="32">
        <v>1091.1962198599999</v>
      </c>
      <c r="AI43" s="32">
        <v>0</v>
      </c>
      <c r="AJ43" s="32">
        <v>34700.016182799998</v>
      </c>
      <c r="AK43" s="32">
        <v>3822.5424746799999</v>
      </c>
      <c r="AL43" s="32">
        <v>38555.574235799999</v>
      </c>
      <c r="AM43" s="32">
        <v>31.344151588399999</v>
      </c>
      <c r="AN43" s="32">
        <v>2097.2666925499998</v>
      </c>
      <c r="AO43" s="32">
        <v>103.138528851</v>
      </c>
      <c r="AP43" s="32">
        <v>12436.555622100001</v>
      </c>
      <c r="AQ43" s="32">
        <v>192.83623194800001</v>
      </c>
      <c r="AR43" s="32">
        <v>160.218175393</v>
      </c>
      <c r="AS43" s="32">
        <v>571.57803258399997</v>
      </c>
      <c r="AT43" s="32">
        <v>195.75110547200001</v>
      </c>
      <c r="AU43" s="32">
        <v>84.221563724500001</v>
      </c>
      <c r="AV43" s="32">
        <v>151.856405384</v>
      </c>
      <c r="AW43" s="32">
        <v>11657.7259345</v>
      </c>
      <c r="AX43" s="32">
        <v>8362.4292187400006</v>
      </c>
      <c r="AY43" s="32">
        <v>3295.2967158000001</v>
      </c>
      <c r="AZ43" s="32">
        <v>5937.6828208300003</v>
      </c>
      <c r="BA43" s="32">
        <v>21.068255193999999</v>
      </c>
      <c r="BB43" s="32">
        <v>18.004269331300002</v>
      </c>
      <c r="BC43" s="32">
        <v>3947.7657828900001</v>
      </c>
      <c r="BD43" s="32">
        <v>263.714940657</v>
      </c>
      <c r="BE43" s="32">
        <v>356.23076982700002</v>
      </c>
      <c r="BF43" s="32">
        <v>15.711127014700001</v>
      </c>
      <c r="BG43" s="32">
        <v>43.928084747500002</v>
      </c>
      <c r="BH43" s="32">
        <v>909.63800207099996</v>
      </c>
      <c r="BI43" s="32">
        <v>313.15507913499999</v>
      </c>
      <c r="BJ43" s="32">
        <v>899.60227851499997</v>
      </c>
      <c r="BK43" s="32">
        <v>114.020885099</v>
      </c>
      <c r="BL43" s="32">
        <v>36185.334624199997</v>
      </c>
      <c r="BM43" s="32">
        <v>671.81060269299996</v>
      </c>
      <c r="BN43" s="32">
        <v>94.270292683600005</v>
      </c>
      <c r="BO43" s="32">
        <v>4129.0806000399998</v>
      </c>
      <c r="BP43" s="32">
        <v>0.828668662763</v>
      </c>
      <c r="BQ43" s="32">
        <v>4267.6455830200002</v>
      </c>
      <c r="BR43" s="32">
        <v>33325.493148599999</v>
      </c>
      <c r="BS43" s="32">
        <v>3350.72258784</v>
      </c>
    </row>
    <row r="44" spans="1:71" x14ac:dyDescent="0.25">
      <c r="A44" s="34" t="s">
        <v>43</v>
      </c>
      <c r="B44" s="32">
        <v>180644.47850447701</v>
      </c>
      <c r="C44" s="32">
        <v>2568.693663731</v>
      </c>
      <c r="D44" s="32">
        <v>192473.00913258101</v>
      </c>
      <c r="E44" s="32">
        <v>33173.864995725897</v>
      </c>
      <c r="F44" s="32">
        <v>26843.236961754501</v>
      </c>
      <c r="G44" s="32">
        <v>79840.988374059394</v>
      </c>
      <c r="H44" s="32">
        <v>88256.570140139505</v>
      </c>
      <c r="I44" s="32">
        <v>1002.59075937685</v>
      </c>
      <c r="J44" s="32">
        <v>957.29642300118303</v>
      </c>
      <c r="K44" s="32">
        <v>97.072761349999993</v>
      </c>
      <c r="L44" s="32">
        <v>2979.5261838036399</v>
      </c>
      <c r="M44" s="32">
        <v>802.59020999999905</v>
      </c>
      <c r="N44" s="32">
        <v>4133.6724689960602</v>
      </c>
      <c r="O44" s="32"/>
      <c r="P44" s="34" t="s">
        <v>43</v>
      </c>
      <c r="Q44" s="32">
        <v>1849.22541452</v>
      </c>
      <c r="R44" s="32">
        <v>1002.60158571</v>
      </c>
      <c r="S44" s="32">
        <v>814.63002775799998</v>
      </c>
      <c r="T44" s="32">
        <v>4882.7788246199998</v>
      </c>
      <c r="U44" s="32">
        <v>68466.077045900005</v>
      </c>
      <c r="V44" s="32">
        <v>97.070537260400002</v>
      </c>
      <c r="W44" s="32">
        <v>180630.77135</v>
      </c>
      <c r="X44" s="32">
        <v>6249.76449658</v>
      </c>
      <c r="Y44" s="32">
        <v>3544.25518616</v>
      </c>
      <c r="Z44" s="32">
        <v>924.36879441099995</v>
      </c>
      <c r="AA44" s="32">
        <v>14967.5229177</v>
      </c>
      <c r="AB44" s="32">
        <v>2979.3887614999999</v>
      </c>
      <c r="AC44" s="32">
        <v>802.57202843799996</v>
      </c>
      <c r="AD44" s="32">
        <v>73.632938630300004</v>
      </c>
      <c r="AE44" s="32">
        <v>703.16013855200003</v>
      </c>
      <c r="AF44" s="32">
        <v>59.2538054332</v>
      </c>
      <c r="AG44" s="32">
        <v>4625.3624879099998</v>
      </c>
      <c r="AH44" s="32">
        <v>2568.1933498200001</v>
      </c>
      <c r="AI44" s="32">
        <v>0</v>
      </c>
      <c r="AJ44" s="32">
        <v>173206.800143</v>
      </c>
      <c r="AK44" s="32">
        <v>19171.611627099999</v>
      </c>
      <c r="AL44" s="32">
        <v>192452.04470900001</v>
      </c>
      <c r="AM44" s="32">
        <v>86.076307228700003</v>
      </c>
      <c r="AN44" s="32">
        <v>5513.8148745500002</v>
      </c>
      <c r="AO44" s="32">
        <v>277.80522755700002</v>
      </c>
      <c r="AP44" s="32">
        <v>46421.775514000001</v>
      </c>
      <c r="AQ44" s="32">
        <v>469.89209495699998</v>
      </c>
      <c r="AR44" s="32">
        <v>196.38964192399999</v>
      </c>
      <c r="AS44" s="32">
        <v>3715.1275457800002</v>
      </c>
      <c r="AT44" s="32">
        <v>287.53888010899999</v>
      </c>
      <c r="AU44" s="32">
        <v>408.78179873099998</v>
      </c>
      <c r="AV44" s="32">
        <v>253.85532820200001</v>
      </c>
      <c r="AW44" s="32">
        <v>33199.657975900001</v>
      </c>
      <c r="AX44" s="32">
        <v>26844.219842499999</v>
      </c>
      <c r="AY44" s="32">
        <v>6355.4381333900001</v>
      </c>
      <c r="AZ44" s="32">
        <v>15450.2738973</v>
      </c>
      <c r="BA44" s="32">
        <v>47.035394785999998</v>
      </c>
      <c r="BB44" s="32">
        <v>25.0396798803</v>
      </c>
      <c r="BC44" s="32">
        <v>10597.515671499999</v>
      </c>
      <c r="BD44" s="32">
        <v>372.80113340000003</v>
      </c>
      <c r="BE44" s="32">
        <v>1552.79253877</v>
      </c>
      <c r="BF44" s="32">
        <v>167.04754819600001</v>
      </c>
      <c r="BG44" s="32">
        <v>262.57623016899998</v>
      </c>
      <c r="BH44" s="32">
        <v>3941.7682206600002</v>
      </c>
      <c r="BI44" s="32">
        <v>733.10603950799998</v>
      </c>
      <c r="BJ44" s="32">
        <v>3474.4739485499999</v>
      </c>
      <c r="BK44" s="32">
        <v>60.740906476500001</v>
      </c>
      <c r="BL44" s="32">
        <v>79798.145838700002</v>
      </c>
      <c r="BM44" s="32">
        <v>5.5499045462199996</v>
      </c>
      <c r="BN44" s="32">
        <v>1521.67717305</v>
      </c>
      <c r="BO44" s="32">
        <v>7257.6086884599999</v>
      </c>
      <c r="BP44" s="32">
        <v>2.47767320602</v>
      </c>
      <c r="BQ44" s="32">
        <v>17143.606600499999</v>
      </c>
      <c r="BR44" s="32">
        <v>88231.695839599997</v>
      </c>
      <c r="BS44" s="32">
        <v>3207.4931354199998</v>
      </c>
    </row>
    <row r="45" spans="1:71" x14ac:dyDescent="0.25">
      <c r="A45" s="34" t="s">
        <v>44</v>
      </c>
      <c r="B45" s="32">
        <v>16827.390314636501</v>
      </c>
      <c r="C45" s="32">
        <v>509.01438394000002</v>
      </c>
      <c r="D45" s="32">
        <v>17383.0340607545</v>
      </c>
      <c r="E45" s="32">
        <v>5315.8560189113296</v>
      </c>
      <c r="F45" s="32">
        <v>2737.27652080596</v>
      </c>
      <c r="G45" s="32">
        <v>2884.6235144408802</v>
      </c>
      <c r="H45" s="32">
        <v>4060.7751231802799</v>
      </c>
      <c r="I45" s="32">
        <v>12.7092381639546</v>
      </c>
      <c r="J45" s="32">
        <v>16.309608646901701</v>
      </c>
      <c r="K45" s="32">
        <v>3736.1130027099998</v>
      </c>
      <c r="L45" s="32">
        <v>59.337954779593801</v>
      </c>
      <c r="M45" s="32">
        <v>875.41824999999903</v>
      </c>
      <c r="N45" s="32">
        <v>13.889640837282</v>
      </c>
      <c r="O45" s="32"/>
      <c r="P45" s="34" t="s">
        <v>44</v>
      </c>
      <c r="Q45" s="32">
        <v>81.464158487299997</v>
      </c>
      <c r="R45" s="32">
        <v>12.7138202513</v>
      </c>
      <c r="S45" s="32">
        <v>61.219967518799997</v>
      </c>
      <c r="T45" s="32">
        <v>180.163813409</v>
      </c>
      <c r="U45" s="32">
        <v>3039.31110137</v>
      </c>
      <c r="V45" s="32">
        <v>3736.1129905600001</v>
      </c>
      <c r="W45" s="32">
        <v>16825.424604299998</v>
      </c>
      <c r="X45" s="32">
        <v>253.00655750600001</v>
      </c>
      <c r="Y45" s="32">
        <v>349.833749248</v>
      </c>
      <c r="Z45" s="32">
        <v>24.171045764900001</v>
      </c>
      <c r="AA45" s="32">
        <v>288.99192272699997</v>
      </c>
      <c r="AB45" s="32">
        <v>59.313023449200003</v>
      </c>
      <c r="AC45" s="32">
        <v>875.41824402999998</v>
      </c>
      <c r="AD45" s="32">
        <v>11.153760155800001</v>
      </c>
      <c r="AE45" s="32">
        <v>44.178810650700001</v>
      </c>
      <c r="AF45" s="32">
        <v>3.2967534147699999</v>
      </c>
      <c r="AG45" s="32">
        <v>42.496571178799996</v>
      </c>
      <c r="AH45" s="32">
        <v>508.67431073500001</v>
      </c>
      <c r="AI45" s="32">
        <v>0</v>
      </c>
      <c r="AJ45" s="32">
        <v>15642.3980249</v>
      </c>
      <c r="AK45" s="32">
        <v>1726.8841648099999</v>
      </c>
      <c r="AL45" s="32">
        <v>17380.435949899998</v>
      </c>
      <c r="AM45" s="32">
        <v>4.2499714579500001</v>
      </c>
      <c r="AN45" s="32">
        <v>374.19307594700001</v>
      </c>
      <c r="AO45" s="32">
        <v>21.5591657887</v>
      </c>
      <c r="AP45" s="32">
        <v>2450.7713355800001</v>
      </c>
      <c r="AQ45" s="32">
        <v>53.916756477200003</v>
      </c>
      <c r="AR45" s="32">
        <v>152.34445807700001</v>
      </c>
      <c r="AS45" s="32">
        <v>442.36295870200001</v>
      </c>
      <c r="AT45" s="32">
        <v>78.099575604699993</v>
      </c>
      <c r="AU45" s="32">
        <v>12.3201779498</v>
      </c>
      <c r="AV45" s="32">
        <v>190.54677588499999</v>
      </c>
      <c r="AW45" s="32">
        <v>5309.8584948400003</v>
      </c>
      <c r="AX45" s="32">
        <v>2735.4668607100002</v>
      </c>
      <c r="AY45" s="32">
        <v>2574.3916341300001</v>
      </c>
      <c r="AZ45" s="32">
        <v>1740.4692952299999</v>
      </c>
      <c r="BA45" s="32">
        <v>5.75460603382</v>
      </c>
      <c r="BB45" s="32">
        <v>3.2834847436599999</v>
      </c>
      <c r="BC45" s="32">
        <v>913.22985244899996</v>
      </c>
      <c r="BD45" s="32">
        <v>123.27972284400001</v>
      </c>
      <c r="BE45" s="32">
        <v>108.490023962</v>
      </c>
      <c r="BF45" s="32">
        <v>13.743695225</v>
      </c>
      <c r="BG45" s="32">
        <v>31.580229276699999</v>
      </c>
      <c r="BH45" s="32">
        <v>294.94785023999998</v>
      </c>
      <c r="BI45" s="32">
        <v>61.7529026184</v>
      </c>
      <c r="BJ45" s="32">
        <v>226.106527263</v>
      </c>
      <c r="BK45" s="32">
        <v>2.1502260619100002</v>
      </c>
      <c r="BL45" s="32">
        <v>2884.5277562599999</v>
      </c>
      <c r="BM45" s="32">
        <v>2.28644768814</v>
      </c>
      <c r="BN45" s="32">
        <v>27.431828637700001</v>
      </c>
      <c r="BO45" s="32">
        <v>307.354122442</v>
      </c>
      <c r="BP45" s="32">
        <v>0.54386438068800003</v>
      </c>
      <c r="BQ45" s="32">
        <v>789.743966667</v>
      </c>
      <c r="BR45" s="32">
        <v>4057.5766665199999</v>
      </c>
      <c r="BS45" s="32">
        <v>139.91758916200001</v>
      </c>
    </row>
    <row r="46" spans="1:71" x14ac:dyDescent="0.25">
      <c r="A46" s="34" t="s">
        <v>45</v>
      </c>
      <c r="B46" s="32">
        <v>1215.67989321659</v>
      </c>
      <c r="C46" s="32">
        <v>4.5220000000000002</v>
      </c>
      <c r="D46" s="32">
        <v>539.85826671813902</v>
      </c>
      <c r="E46" s="32">
        <v>221.794346094898</v>
      </c>
      <c r="F46" s="32">
        <v>153.63996684373501</v>
      </c>
      <c r="G46" s="32">
        <v>429.52378233314602</v>
      </c>
      <c r="H46" s="32">
        <v>452.06360134900001</v>
      </c>
      <c r="I46" s="32">
        <v>3.1295900039612099</v>
      </c>
      <c r="J46" s="32">
        <v>3.7791620478524899</v>
      </c>
      <c r="K46" s="32">
        <v>0.53349999999999898</v>
      </c>
      <c r="L46" s="32">
        <v>6.8396524133640302</v>
      </c>
      <c r="M46" s="32">
        <v>5.6521150000000002</v>
      </c>
      <c r="N46" s="32">
        <v>7.99515412591699</v>
      </c>
      <c r="O46" s="32"/>
      <c r="P46" s="34" t="s">
        <v>45</v>
      </c>
      <c r="Q46" s="32">
        <v>6.6811669630799999</v>
      </c>
      <c r="R46" s="32">
        <v>3.1298243554899998</v>
      </c>
      <c r="S46" s="32">
        <v>3.75914071487</v>
      </c>
      <c r="T46" s="32">
        <v>9.9597189939199993</v>
      </c>
      <c r="U46" s="32">
        <v>14.192201002699999</v>
      </c>
      <c r="V46" s="32">
        <v>0.53345479231000004</v>
      </c>
      <c r="W46" s="32">
        <v>1215.2390716299999</v>
      </c>
      <c r="X46" s="32">
        <v>11.260573344699999</v>
      </c>
      <c r="Y46" s="32">
        <v>1.6112121742100001</v>
      </c>
      <c r="Z46" s="32">
        <v>30.062875591200001</v>
      </c>
      <c r="AA46" s="32">
        <v>14.131167169699999</v>
      </c>
      <c r="AB46" s="32">
        <v>6.8390641851799998</v>
      </c>
      <c r="AC46" s="32">
        <v>5.6505126004899999</v>
      </c>
      <c r="AD46" s="32">
        <v>0.651903624839</v>
      </c>
      <c r="AE46" s="32">
        <v>3.20448205871</v>
      </c>
      <c r="AF46" s="32">
        <v>0.147517807995</v>
      </c>
      <c r="AG46" s="32">
        <v>9.1539745652800004</v>
      </c>
      <c r="AH46" s="32">
        <v>4.52202323672</v>
      </c>
      <c r="AI46" s="32">
        <v>0</v>
      </c>
      <c r="AJ46" s="32">
        <v>485.45670812200001</v>
      </c>
      <c r="AK46" s="32">
        <v>53.287742358199999</v>
      </c>
      <c r="AL46" s="32">
        <v>539.396354105</v>
      </c>
      <c r="AM46" s="32">
        <v>0.141784075546</v>
      </c>
      <c r="AN46" s="32">
        <v>6.7349251910700003</v>
      </c>
      <c r="AO46" s="32">
        <v>8.8044148211200002E-6</v>
      </c>
      <c r="AP46" s="32">
        <v>238.70700073099999</v>
      </c>
      <c r="AQ46" s="32">
        <v>0.71924281078300001</v>
      </c>
      <c r="AR46" s="32">
        <v>2.5264846793100002</v>
      </c>
      <c r="AS46" s="32">
        <v>17.969580372300001</v>
      </c>
      <c r="AT46" s="32">
        <v>0.78047482977600002</v>
      </c>
      <c r="AU46" s="32">
        <v>0.39856959219999999</v>
      </c>
      <c r="AV46" s="32">
        <v>6.5953628005800002</v>
      </c>
      <c r="AW46" s="32">
        <v>221.782966671</v>
      </c>
      <c r="AX46" s="32">
        <v>153.62872833500001</v>
      </c>
      <c r="AY46" s="32">
        <v>68.154238336199995</v>
      </c>
      <c r="AZ46" s="32">
        <v>72.565874543199996</v>
      </c>
      <c r="BA46" s="32">
        <v>8.2580198085299997E-2</v>
      </c>
      <c r="BB46" s="32">
        <v>0.12131629883300001</v>
      </c>
      <c r="BC46" s="32">
        <v>32.736464070799997</v>
      </c>
      <c r="BD46" s="32">
        <v>2.6026773137700001</v>
      </c>
      <c r="BE46" s="32">
        <v>18.080930220999999</v>
      </c>
      <c r="BF46" s="32">
        <v>1.7604798321199999E-5</v>
      </c>
      <c r="BG46" s="32">
        <v>0.64673615976900001</v>
      </c>
      <c r="BH46" s="32">
        <v>46.163102749700002</v>
      </c>
      <c r="BI46" s="32">
        <v>7.9079054365200001</v>
      </c>
      <c r="BJ46" s="32">
        <v>16.283434509799999</v>
      </c>
      <c r="BK46" s="32">
        <v>1.3879923490199999E-2</v>
      </c>
      <c r="BL46" s="32">
        <v>429.51264746599998</v>
      </c>
      <c r="BM46" s="32">
        <v>6.3442970636</v>
      </c>
      <c r="BN46" s="32">
        <v>0.66679435963199996</v>
      </c>
      <c r="BO46" s="32">
        <v>104.13687148</v>
      </c>
      <c r="BP46" s="32">
        <v>4.9536357971000002E-3</v>
      </c>
      <c r="BQ46" s="32">
        <v>34.598104902700001</v>
      </c>
      <c r="BR46" s="32">
        <v>452.06019512099999</v>
      </c>
      <c r="BS46" s="32">
        <v>45.822539154899999</v>
      </c>
    </row>
    <row r="47" spans="1:71" x14ac:dyDescent="0.25">
      <c r="A47" s="34" t="s">
        <v>46</v>
      </c>
      <c r="B47" s="32">
        <v>34798.209660405199</v>
      </c>
      <c r="C47" s="32">
        <v>1517.9709289919899</v>
      </c>
      <c r="D47" s="32">
        <v>40371.658476631499</v>
      </c>
      <c r="E47" s="32">
        <v>6077.7324851671101</v>
      </c>
      <c r="F47" s="32">
        <v>4729.0989039803599</v>
      </c>
      <c r="G47" s="32">
        <v>21900.381865809901</v>
      </c>
      <c r="H47" s="32">
        <v>17890.1764887707</v>
      </c>
      <c r="I47" s="32">
        <v>203.64668790379099</v>
      </c>
      <c r="J47" s="32">
        <v>84.274558265132697</v>
      </c>
      <c r="K47" s="32">
        <v>3.5277225999999899</v>
      </c>
      <c r="L47" s="32">
        <v>507.67702295140998</v>
      </c>
      <c r="M47" s="32">
        <v>1410.11779199999</v>
      </c>
      <c r="N47" s="32">
        <v>945.78433935053204</v>
      </c>
      <c r="O47" s="32"/>
      <c r="P47" s="34" t="s">
        <v>46</v>
      </c>
      <c r="Q47" s="32">
        <v>512.74682424599996</v>
      </c>
      <c r="R47" s="32">
        <v>203.663352718</v>
      </c>
      <c r="S47" s="32">
        <v>322.66785940599999</v>
      </c>
      <c r="T47" s="32">
        <v>1078.84901345</v>
      </c>
      <c r="U47" s="32">
        <v>6593.3247254600001</v>
      </c>
      <c r="V47" s="32">
        <v>3.52688934637</v>
      </c>
      <c r="W47" s="32">
        <v>34796.262168100002</v>
      </c>
      <c r="X47" s="32">
        <v>904.82925018900005</v>
      </c>
      <c r="Y47" s="32">
        <v>509.815254412</v>
      </c>
      <c r="Z47" s="32">
        <v>383.29651884800001</v>
      </c>
      <c r="AA47" s="32">
        <v>1350.4695021800001</v>
      </c>
      <c r="AB47" s="32">
        <v>507.67702614000001</v>
      </c>
      <c r="AC47" s="32">
        <v>1409.4576536300001</v>
      </c>
      <c r="AD47" s="32">
        <v>39.579947523599998</v>
      </c>
      <c r="AE47" s="32">
        <v>160.77414481700001</v>
      </c>
      <c r="AF47" s="32">
        <v>19.609649831999999</v>
      </c>
      <c r="AG47" s="32">
        <v>1173.4970084199999</v>
      </c>
      <c r="AH47" s="32">
        <v>1517.96696643</v>
      </c>
      <c r="AI47" s="32">
        <v>0</v>
      </c>
      <c r="AJ47" s="32">
        <v>36330.468552099999</v>
      </c>
      <c r="AK47" s="32">
        <v>3997.1387395299998</v>
      </c>
      <c r="AL47" s="32">
        <v>40367.1872391</v>
      </c>
      <c r="AM47" s="32">
        <v>40.349120110999998</v>
      </c>
      <c r="AN47" s="32">
        <v>1031.77082071</v>
      </c>
      <c r="AO47" s="32">
        <v>86.987246022899996</v>
      </c>
      <c r="AP47" s="32">
        <v>9458.8401391900006</v>
      </c>
      <c r="AQ47" s="32">
        <v>126.937182197</v>
      </c>
      <c r="AR47" s="32">
        <v>30.805705249799999</v>
      </c>
      <c r="AS47" s="32">
        <v>454.18816017300003</v>
      </c>
      <c r="AT47" s="32">
        <v>65.600380463099995</v>
      </c>
      <c r="AU47" s="32">
        <v>28.602505681299998</v>
      </c>
      <c r="AV47" s="32">
        <v>82.693883078799999</v>
      </c>
      <c r="AW47" s="32">
        <v>6076.5720314399996</v>
      </c>
      <c r="AX47" s="32">
        <v>4728.1860777800002</v>
      </c>
      <c r="AY47" s="32">
        <v>1348.38595366</v>
      </c>
      <c r="AZ47" s="32">
        <v>2955.4275722100001</v>
      </c>
      <c r="BA47" s="32">
        <v>10.285828366900001</v>
      </c>
      <c r="BB47" s="32">
        <v>4.4520142260800002</v>
      </c>
      <c r="BC47" s="32">
        <v>1799.8148484200001</v>
      </c>
      <c r="BD47" s="32">
        <v>120.026389829</v>
      </c>
      <c r="BE47" s="32">
        <v>308.76700098999999</v>
      </c>
      <c r="BF47" s="32">
        <v>16.435998964900001</v>
      </c>
      <c r="BG47" s="32">
        <v>25.385609763800002</v>
      </c>
      <c r="BH47" s="32">
        <v>789.03937507099999</v>
      </c>
      <c r="BI47" s="32">
        <v>247.06324834599999</v>
      </c>
      <c r="BJ47" s="32">
        <v>504.14536056899999</v>
      </c>
      <c r="BK47" s="32">
        <v>26.955808322999999</v>
      </c>
      <c r="BL47" s="32">
        <v>21893.266215299998</v>
      </c>
      <c r="BM47" s="32">
        <v>215.13856064300001</v>
      </c>
      <c r="BN47" s="32">
        <v>173.23430776999999</v>
      </c>
      <c r="BO47" s="32">
        <v>2166.87065072</v>
      </c>
      <c r="BP47" s="32">
        <v>0.50202475401500002</v>
      </c>
      <c r="BQ47" s="32">
        <v>3683.34134163</v>
      </c>
      <c r="BR47" s="32">
        <v>17872.660070499998</v>
      </c>
      <c r="BS47" s="32">
        <v>1080.53351062</v>
      </c>
    </row>
    <row r="48" spans="1:71" x14ac:dyDescent="0.25">
      <c r="A48" s="34" t="s">
        <v>47</v>
      </c>
      <c r="B48" s="32">
        <v>75215.210097339703</v>
      </c>
      <c r="C48" s="32">
        <v>546.93783364999899</v>
      </c>
      <c r="D48" s="32">
        <v>25051.828782924</v>
      </c>
      <c r="E48" s="32">
        <v>4635.77151137691</v>
      </c>
      <c r="F48" s="32">
        <v>3791.6684013673798</v>
      </c>
      <c r="G48" s="32">
        <v>13002.1081270214</v>
      </c>
      <c r="H48" s="32">
        <v>11243.616064642099</v>
      </c>
      <c r="I48" s="32">
        <v>174.08303649264801</v>
      </c>
      <c r="J48" s="32">
        <v>70.138938159622995</v>
      </c>
      <c r="K48" s="32">
        <v>6.2675799999999997</v>
      </c>
      <c r="L48" s="32">
        <v>172.685614305814</v>
      </c>
      <c r="M48" s="32">
        <v>550.63342</v>
      </c>
      <c r="N48" s="32">
        <v>1133.42392239628</v>
      </c>
      <c r="O48" s="32"/>
      <c r="P48" s="34" t="s">
        <v>47</v>
      </c>
      <c r="Q48" s="32">
        <v>353.61119057399998</v>
      </c>
      <c r="R48" s="32">
        <v>174.092007252</v>
      </c>
      <c r="S48" s="32">
        <v>184.78824837799999</v>
      </c>
      <c r="T48" s="32">
        <v>569.03164661899996</v>
      </c>
      <c r="U48" s="32">
        <v>22501.4977363</v>
      </c>
      <c r="V48" s="32">
        <v>6.2633893278099997</v>
      </c>
      <c r="W48" s="32">
        <v>75211.876873100002</v>
      </c>
      <c r="X48" s="32">
        <v>469.061428406</v>
      </c>
      <c r="Y48" s="32">
        <v>438.13062710399998</v>
      </c>
      <c r="Z48" s="32">
        <v>164.19503666</v>
      </c>
      <c r="AA48" s="32">
        <v>458.45905954</v>
      </c>
      <c r="AB48" s="32">
        <v>172.68903402000001</v>
      </c>
      <c r="AC48" s="32">
        <v>550.53091911199999</v>
      </c>
      <c r="AD48" s="32">
        <v>28.237289331500001</v>
      </c>
      <c r="AE48" s="32">
        <v>113.242560552</v>
      </c>
      <c r="AF48" s="32">
        <v>18.176227295699999</v>
      </c>
      <c r="AG48" s="32">
        <v>1238.18650273</v>
      </c>
      <c r="AH48" s="32">
        <v>546.900462275</v>
      </c>
      <c r="AI48" s="32">
        <v>0</v>
      </c>
      <c r="AJ48" s="32">
        <v>22544.794598600001</v>
      </c>
      <c r="AK48" s="32">
        <v>2476.7415376899999</v>
      </c>
      <c r="AL48" s="32">
        <v>25049.7734256</v>
      </c>
      <c r="AM48" s="32">
        <v>18.682369509800001</v>
      </c>
      <c r="AN48" s="32">
        <v>613.162743933</v>
      </c>
      <c r="AO48" s="32">
        <v>339.56655864200002</v>
      </c>
      <c r="AP48" s="32">
        <v>6121.1453304200004</v>
      </c>
      <c r="AQ48" s="32">
        <v>43.120293076599999</v>
      </c>
      <c r="AR48" s="32">
        <v>60.491088791099997</v>
      </c>
      <c r="AS48" s="32">
        <v>419.23747579000002</v>
      </c>
      <c r="AT48" s="32">
        <v>13.5429591943</v>
      </c>
      <c r="AU48" s="32">
        <v>25.0958283167</v>
      </c>
      <c r="AV48" s="32">
        <v>70.521173604599994</v>
      </c>
      <c r="AW48" s="32">
        <v>4635.4076018899996</v>
      </c>
      <c r="AX48" s="32">
        <v>3791.3336415899998</v>
      </c>
      <c r="AY48" s="32">
        <v>844.07396030100006</v>
      </c>
      <c r="AZ48" s="32">
        <v>2244.9453306</v>
      </c>
      <c r="BA48" s="32">
        <v>37.844677757600003</v>
      </c>
      <c r="BB48" s="32">
        <v>0.65445150546999997</v>
      </c>
      <c r="BC48" s="32">
        <v>1085.84856102</v>
      </c>
      <c r="BD48" s="32">
        <v>292.37089580899999</v>
      </c>
      <c r="BE48" s="32">
        <v>181.41944849699999</v>
      </c>
      <c r="BF48" s="32">
        <v>11.677506661900001</v>
      </c>
      <c r="BG48" s="32">
        <v>20.247454302000001</v>
      </c>
      <c r="BH48" s="32">
        <v>474.23015083799999</v>
      </c>
      <c r="BI48" s="32">
        <v>81.066419769399999</v>
      </c>
      <c r="BJ48" s="32">
        <v>632.67323005900005</v>
      </c>
      <c r="BK48" s="32">
        <v>1.7287903259399999</v>
      </c>
      <c r="BL48" s="32">
        <v>13001.926006</v>
      </c>
      <c r="BM48" s="32">
        <v>11.2220405641</v>
      </c>
      <c r="BN48" s="32">
        <v>279.129274952</v>
      </c>
      <c r="BO48" s="32">
        <v>1196.6584806000001</v>
      </c>
      <c r="BP48" s="32">
        <v>0.59516920708700005</v>
      </c>
      <c r="BQ48" s="32">
        <v>2173.0325577799999</v>
      </c>
      <c r="BR48" s="32">
        <v>11243.162957799999</v>
      </c>
      <c r="BS48" s="32">
        <v>954.92486397899995</v>
      </c>
    </row>
    <row r="49" spans="1:78" x14ac:dyDescent="0.25">
      <c r="A49" s="34" t="s">
        <v>48</v>
      </c>
      <c r="B49" s="32">
        <v>33944.761534051599</v>
      </c>
      <c r="C49" s="32">
        <v>352.31804677899999</v>
      </c>
      <c r="D49" s="32">
        <v>24745.898208086201</v>
      </c>
      <c r="E49" s="32">
        <v>5113.2902599209301</v>
      </c>
      <c r="F49" s="32">
        <v>3159.01992694826</v>
      </c>
      <c r="G49" s="32">
        <v>15709.775695787999</v>
      </c>
      <c r="H49" s="32">
        <v>7982.06815399889</v>
      </c>
      <c r="I49" s="32">
        <v>40.327258255272298</v>
      </c>
      <c r="J49" s="32">
        <v>75.241944842329701</v>
      </c>
      <c r="K49" s="32">
        <v>10.318608609999901</v>
      </c>
      <c r="L49" s="32">
        <v>239.74670817479</v>
      </c>
      <c r="M49" s="32">
        <v>463.8393791245</v>
      </c>
      <c r="N49" s="32">
        <v>210.127338270595</v>
      </c>
      <c r="O49" s="32"/>
      <c r="P49" s="34" t="s">
        <v>48</v>
      </c>
      <c r="Q49" s="32">
        <v>100.652040969</v>
      </c>
      <c r="R49" s="32">
        <v>40.3276693679</v>
      </c>
      <c r="S49" s="32">
        <v>55.595792758800002</v>
      </c>
      <c r="T49" s="32">
        <v>403.16348329300001</v>
      </c>
      <c r="U49" s="32">
        <v>9772.4054555500006</v>
      </c>
      <c r="V49" s="32">
        <v>10.3185905735</v>
      </c>
      <c r="W49" s="32">
        <v>33941.141479899998</v>
      </c>
      <c r="X49" s="32">
        <v>730.34964113499996</v>
      </c>
      <c r="Y49" s="32">
        <v>1564.94923941</v>
      </c>
      <c r="Z49" s="32">
        <v>145.20210523200001</v>
      </c>
      <c r="AA49" s="32">
        <v>786.79795268999999</v>
      </c>
      <c r="AB49" s="32">
        <v>239.741720657</v>
      </c>
      <c r="AC49" s="32">
        <v>463.78796930499999</v>
      </c>
      <c r="AD49" s="32">
        <v>0.75529809478700005</v>
      </c>
      <c r="AE49" s="32">
        <v>85.6240415404</v>
      </c>
      <c r="AF49" s="32">
        <v>5.9780189626900002</v>
      </c>
      <c r="AG49" s="32">
        <v>254.256676126</v>
      </c>
      <c r="AH49" s="32">
        <v>352.31681253400001</v>
      </c>
      <c r="AI49" s="32">
        <v>0</v>
      </c>
      <c r="AJ49" s="32">
        <v>22270.350773599999</v>
      </c>
      <c r="AK49" s="32">
        <v>2473.7266139499998</v>
      </c>
      <c r="AL49" s="32">
        <v>24744.832685599999</v>
      </c>
      <c r="AM49" s="32">
        <v>5.9647343533999999</v>
      </c>
      <c r="AN49" s="32">
        <v>439.68983523100002</v>
      </c>
      <c r="AO49" s="32">
        <v>55.887652227700002</v>
      </c>
      <c r="AP49" s="32">
        <v>4109.6908954700002</v>
      </c>
      <c r="AQ49" s="32">
        <v>110.643169352</v>
      </c>
      <c r="AR49" s="32">
        <v>54.789252200100002</v>
      </c>
      <c r="AS49" s="32">
        <v>277.18617975799998</v>
      </c>
      <c r="AT49" s="32">
        <v>62.768023177700002</v>
      </c>
      <c r="AU49" s="32">
        <v>38.179952187799998</v>
      </c>
      <c r="AV49" s="32">
        <v>118.69133789</v>
      </c>
      <c r="AW49" s="32">
        <v>5106.4487971199997</v>
      </c>
      <c r="AX49" s="32">
        <v>3155.3933429099998</v>
      </c>
      <c r="AY49" s="32">
        <v>1951.0554542100001</v>
      </c>
      <c r="AZ49" s="32">
        <v>2230.1712960999998</v>
      </c>
      <c r="BA49" s="32">
        <v>23.789115217399999</v>
      </c>
      <c r="BB49" s="32">
        <v>2.4656193257200001</v>
      </c>
      <c r="BC49" s="32">
        <v>1435.6488999999999</v>
      </c>
      <c r="BD49" s="32">
        <v>95.010532360900001</v>
      </c>
      <c r="BE49" s="32">
        <v>89.3357369597</v>
      </c>
      <c r="BF49" s="32">
        <v>2.3753934142899999</v>
      </c>
      <c r="BG49" s="32">
        <v>56.819923215300001</v>
      </c>
      <c r="BH49" s="32">
        <v>227.38661857</v>
      </c>
      <c r="BI49" s="32">
        <v>134.196797441</v>
      </c>
      <c r="BJ49" s="32">
        <v>363.82932527200001</v>
      </c>
      <c r="BK49" s="32">
        <v>6.3888881228500001</v>
      </c>
      <c r="BL49" s="32">
        <v>15709.639533199999</v>
      </c>
      <c r="BM49" s="32">
        <v>108.478415032</v>
      </c>
      <c r="BN49" s="32">
        <v>102.62710058</v>
      </c>
      <c r="BO49" s="32">
        <v>789.31685188699998</v>
      </c>
      <c r="BP49" s="32">
        <v>0.14129551532000001</v>
      </c>
      <c r="BQ49" s="32">
        <v>1709.77664802</v>
      </c>
      <c r="BR49" s="32">
        <v>7969.5141119999998</v>
      </c>
      <c r="BS49" s="32">
        <v>462.75378807700002</v>
      </c>
    </row>
    <row r="50" spans="1:78" x14ac:dyDescent="0.25">
      <c r="A50" s="34" t="s">
        <v>49</v>
      </c>
      <c r="B50" s="32">
        <v>37976.833190206198</v>
      </c>
      <c r="C50" s="32">
        <v>685.92009964399995</v>
      </c>
      <c r="D50" s="32">
        <v>33421.664989614903</v>
      </c>
      <c r="E50" s="32">
        <v>8068.9941956770499</v>
      </c>
      <c r="F50" s="32">
        <v>5193.8822295590498</v>
      </c>
      <c r="G50" s="32">
        <v>50569.832925547802</v>
      </c>
      <c r="H50" s="32">
        <v>21243.180104583502</v>
      </c>
      <c r="I50" s="32">
        <v>111.552002460653</v>
      </c>
      <c r="J50" s="32">
        <v>120.554824807358</v>
      </c>
      <c r="K50" s="32">
        <v>13.2122974752999</v>
      </c>
      <c r="L50" s="32">
        <v>209.17507068077299</v>
      </c>
      <c r="M50" s="32">
        <v>1261.2857359052</v>
      </c>
      <c r="N50" s="32">
        <v>1695.3949345282599</v>
      </c>
      <c r="O50" s="32"/>
      <c r="P50" s="34" t="s">
        <v>49</v>
      </c>
      <c r="Q50" s="32">
        <v>404.08078854799999</v>
      </c>
      <c r="R50" s="32">
        <v>111.46851495999999</v>
      </c>
      <c r="S50" s="32">
        <v>295.91484616600002</v>
      </c>
      <c r="T50" s="32">
        <v>876.62409113499996</v>
      </c>
      <c r="U50" s="32">
        <v>25325.674798200002</v>
      </c>
      <c r="V50" s="32">
        <v>13.209679643999999</v>
      </c>
      <c r="W50" s="32">
        <v>37974.8069025</v>
      </c>
      <c r="X50" s="32">
        <v>538.82504615100004</v>
      </c>
      <c r="Y50" s="32">
        <v>602.79037030400002</v>
      </c>
      <c r="Z50" s="32">
        <v>333.916561129</v>
      </c>
      <c r="AA50" s="32">
        <v>603.04393172799996</v>
      </c>
      <c r="AB50" s="32">
        <v>209.157831047</v>
      </c>
      <c r="AC50" s="32">
        <v>1260.7706883599999</v>
      </c>
      <c r="AD50" s="32">
        <v>8.3253138316200008</v>
      </c>
      <c r="AE50" s="32">
        <v>95.016449679800004</v>
      </c>
      <c r="AF50" s="32">
        <v>22.133078049600002</v>
      </c>
      <c r="AG50" s="32">
        <v>1797.2447307699999</v>
      </c>
      <c r="AH50" s="32">
        <v>682.68373438900005</v>
      </c>
      <c r="AI50" s="32">
        <v>0</v>
      </c>
      <c r="AJ50" s="32">
        <v>30077.454445899999</v>
      </c>
      <c r="AK50" s="32">
        <v>3333.6122041799999</v>
      </c>
      <c r="AL50" s="32">
        <v>33419.391963900001</v>
      </c>
      <c r="AM50" s="32">
        <v>17.071746804</v>
      </c>
      <c r="AN50" s="32">
        <v>933.57432688300003</v>
      </c>
      <c r="AO50" s="32">
        <v>71.426728903200001</v>
      </c>
      <c r="AP50" s="32">
        <v>12282.3143291</v>
      </c>
      <c r="AQ50" s="32">
        <v>66.573364915499994</v>
      </c>
      <c r="AR50" s="32">
        <v>47.720652565499996</v>
      </c>
      <c r="AS50" s="32">
        <v>452.94762767200001</v>
      </c>
      <c r="AT50" s="32">
        <v>60.037557948</v>
      </c>
      <c r="AU50" s="32">
        <v>35.934394681000001</v>
      </c>
      <c r="AV50" s="32">
        <v>97.265814536999997</v>
      </c>
      <c r="AW50" s="32">
        <v>8060.1424414700004</v>
      </c>
      <c r="AX50" s="32">
        <v>5188.5962697900004</v>
      </c>
      <c r="AY50" s="32">
        <v>2871.54617168</v>
      </c>
      <c r="AZ50" s="32">
        <v>3401.1305495400002</v>
      </c>
      <c r="BA50" s="32">
        <v>6.6363027839999997</v>
      </c>
      <c r="BB50" s="32">
        <v>4.6625316740200002</v>
      </c>
      <c r="BC50" s="32">
        <v>2285.2472797199998</v>
      </c>
      <c r="BD50" s="32">
        <v>144.889186682</v>
      </c>
      <c r="BE50" s="32">
        <v>288.29498437400002</v>
      </c>
      <c r="BF50" s="32">
        <v>9.9920640917300005</v>
      </c>
      <c r="BG50" s="32">
        <v>21.633383700300001</v>
      </c>
      <c r="BH50" s="32">
        <v>734.28826887599996</v>
      </c>
      <c r="BI50" s="32">
        <v>264.63978282699998</v>
      </c>
      <c r="BJ50" s="32">
        <v>578.59644000100002</v>
      </c>
      <c r="BK50" s="32">
        <v>17.8122372405</v>
      </c>
      <c r="BL50" s="32">
        <v>50568.317539900003</v>
      </c>
      <c r="BM50" s="32">
        <v>924.64575760800005</v>
      </c>
      <c r="BN50" s="32">
        <v>333.00112489999998</v>
      </c>
      <c r="BO50" s="32">
        <v>2833.6332378500001</v>
      </c>
      <c r="BP50" s="32">
        <v>0.32665182129499998</v>
      </c>
      <c r="BQ50" s="32">
        <v>3292.4175153000001</v>
      </c>
      <c r="BR50" s="32">
        <v>21229.048092500001</v>
      </c>
      <c r="BS50" s="32">
        <v>1941.5966292999999</v>
      </c>
    </row>
    <row r="51" spans="1:78" x14ac:dyDescent="0.25">
      <c r="A51" s="34" t="s">
        <v>50</v>
      </c>
      <c r="B51" s="32">
        <v>51989.661417304698</v>
      </c>
      <c r="C51" s="32">
        <v>276.19677558000001</v>
      </c>
      <c r="D51" s="32">
        <v>63983.593133940602</v>
      </c>
      <c r="E51" s="32">
        <v>29477.274345995</v>
      </c>
      <c r="F51" s="32">
        <v>12433.3971417762</v>
      </c>
      <c r="G51" s="32">
        <v>15057.625570721701</v>
      </c>
      <c r="H51" s="32">
        <v>15007.7418011639</v>
      </c>
      <c r="I51" s="32">
        <v>279.04224687661298</v>
      </c>
      <c r="J51" s="32">
        <v>273.26893178638198</v>
      </c>
      <c r="K51" s="32">
        <v>31.676300000000001</v>
      </c>
      <c r="L51" s="32">
        <v>514.20478169065905</v>
      </c>
      <c r="M51" s="32">
        <v>58.694454999999998</v>
      </c>
      <c r="N51" s="32">
        <v>128.89170311563601</v>
      </c>
      <c r="O51" s="32"/>
      <c r="P51" s="34" t="s">
        <v>50</v>
      </c>
      <c r="Q51" s="32">
        <v>380.03637060400001</v>
      </c>
      <c r="R51" s="32">
        <v>279.04252258499997</v>
      </c>
      <c r="S51" s="32">
        <v>90.576830150999996</v>
      </c>
      <c r="T51" s="32">
        <v>1024.2661708999999</v>
      </c>
      <c r="U51" s="32">
        <v>34243.5464173</v>
      </c>
      <c r="V51" s="32">
        <v>31.6765212498</v>
      </c>
      <c r="W51" s="32">
        <v>51968.060760300003</v>
      </c>
      <c r="X51" s="32">
        <v>303.96580906299999</v>
      </c>
      <c r="Y51" s="32">
        <v>1983.88384369</v>
      </c>
      <c r="Z51" s="32">
        <v>47.9640747113</v>
      </c>
      <c r="AA51" s="32">
        <v>5204.8928720100002</v>
      </c>
      <c r="AB51" s="32">
        <v>514.204638477</v>
      </c>
      <c r="AC51" s="32">
        <v>58.694919327999997</v>
      </c>
      <c r="AD51" s="32">
        <v>1.0956722346600001</v>
      </c>
      <c r="AE51" s="32">
        <v>66.091613141600007</v>
      </c>
      <c r="AF51" s="32">
        <v>12.007998922800001</v>
      </c>
      <c r="AG51" s="32">
        <v>179.613029778</v>
      </c>
      <c r="AH51" s="32">
        <v>276.15844686200001</v>
      </c>
      <c r="AI51" s="32">
        <v>0</v>
      </c>
      <c r="AJ51" s="32">
        <v>57544.250891099997</v>
      </c>
      <c r="AK51" s="32">
        <v>6392.7033966600002</v>
      </c>
      <c r="AL51" s="32">
        <v>63938.049959900003</v>
      </c>
      <c r="AM51" s="32">
        <v>12.2987934476</v>
      </c>
      <c r="AN51" s="32">
        <v>484.950368191</v>
      </c>
      <c r="AO51" s="32">
        <v>319.249281844</v>
      </c>
      <c r="AP51" s="32">
        <v>7646.0467667399998</v>
      </c>
      <c r="AQ51" s="32">
        <v>192.28422457400001</v>
      </c>
      <c r="AR51" s="32">
        <v>9.6681850925700008</v>
      </c>
      <c r="AS51" s="32">
        <v>547.12012378999998</v>
      </c>
      <c r="AT51" s="32">
        <v>175.12860423199999</v>
      </c>
      <c r="AU51" s="32">
        <v>179.47016703700001</v>
      </c>
      <c r="AV51" s="32">
        <v>78.633096953800006</v>
      </c>
      <c r="AW51" s="32">
        <v>29461.3802015</v>
      </c>
      <c r="AX51" s="32">
        <v>12426.941083199999</v>
      </c>
      <c r="AY51" s="32">
        <v>17034.439118400001</v>
      </c>
      <c r="AZ51" s="32">
        <v>10132.801326700001</v>
      </c>
      <c r="BA51" s="32">
        <v>24.908380666599999</v>
      </c>
      <c r="BB51" s="32">
        <v>4.5655260743900001</v>
      </c>
      <c r="BC51" s="32">
        <v>7897.4984900500003</v>
      </c>
      <c r="BD51" s="32">
        <v>20.7702870297</v>
      </c>
      <c r="BE51" s="32">
        <v>295.68801329399997</v>
      </c>
      <c r="BF51" s="32">
        <v>33.955274694000003</v>
      </c>
      <c r="BG51" s="32">
        <v>79.5612296985</v>
      </c>
      <c r="BH51" s="32">
        <v>752.21184814599997</v>
      </c>
      <c r="BI51" s="32">
        <v>882.15433846500002</v>
      </c>
      <c r="BJ51" s="32">
        <v>915.24655478700004</v>
      </c>
      <c r="BK51" s="32">
        <v>18.812795983200001</v>
      </c>
      <c r="BL51" s="32">
        <v>15053.6538222</v>
      </c>
      <c r="BM51" s="32">
        <v>220.412910982</v>
      </c>
      <c r="BN51" s="32">
        <v>33.794564062900001</v>
      </c>
      <c r="BO51" s="32">
        <v>677.58200201700004</v>
      </c>
      <c r="BP51" s="32">
        <v>0.38614327200699999</v>
      </c>
      <c r="BQ51" s="32">
        <v>3251.8007656</v>
      </c>
      <c r="BR51" s="32">
        <v>15006.575734599999</v>
      </c>
      <c r="BS51" s="32">
        <v>206.151524674</v>
      </c>
    </row>
    <row r="52" spans="1:78" s="34" customForma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</row>
    <row r="53" spans="1:78" s="34" customFormat="1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</row>
    <row r="54" spans="1:78" s="34" customFormat="1" x14ac:dyDescent="0.25">
      <c r="A54" s="34" t="s">
        <v>51</v>
      </c>
      <c r="B54" s="32">
        <v>2143.8273075019902</v>
      </c>
      <c r="C54" s="32">
        <v>5.9462919999999899</v>
      </c>
      <c r="D54" s="32">
        <v>4087.5531836689902</v>
      </c>
      <c r="E54" s="32">
        <v>2801.317000805489</v>
      </c>
      <c r="F54" s="32">
        <v>793.145087656398</v>
      </c>
      <c r="G54" s="32">
        <v>32.26099441929999</v>
      </c>
      <c r="H54" s="32">
        <v>726.33524837499999</v>
      </c>
      <c r="I54" s="32">
        <v>20.0617926972979</v>
      </c>
      <c r="J54" s="32">
        <v>10.868153567259981</v>
      </c>
      <c r="K54" s="32">
        <v>0.78709999999999902</v>
      </c>
      <c r="L54" s="32">
        <v>128.93034849455199</v>
      </c>
      <c r="M54" s="32">
        <v>19.070999999999991</v>
      </c>
      <c r="N54" s="32">
        <v>11.663147328896979</v>
      </c>
      <c r="O54" s="32"/>
      <c r="P54" s="34" t="s">
        <v>51</v>
      </c>
      <c r="Q54" s="32">
        <v>22.337076685700001</v>
      </c>
      <c r="R54" s="32">
        <v>18.2785719114</v>
      </c>
      <c r="S54" s="32">
        <v>2.2745870827300001</v>
      </c>
      <c r="T54" s="32">
        <v>24.350941395100001</v>
      </c>
      <c r="U54" s="32">
        <v>2202.0016461999999</v>
      </c>
      <c r="V54" s="32">
        <v>0.78709758419499998</v>
      </c>
      <c r="W54" s="32">
        <v>2143.81215681</v>
      </c>
      <c r="X54" s="32">
        <v>24.558140498</v>
      </c>
      <c r="Y54" s="32">
        <v>258.95192075699998</v>
      </c>
      <c r="Z54" s="32">
        <v>7.8643296461899999</v>
      </c>
      <c r="AA54" s="32">
        <v>393.88886190300002</v>
      </c>
      <c r="AB54" s="32">
        <v>123.71332973600001</v>
      </c>
      <c r="AC54" s="32">
        <v>19.0706102109</v>
      </c>
      <c r="AD54" s="32">
        <v>1.47136120196E-2</v>
      </c>
      <c r="AE54" s="32">
        <v>8.0038676712699992</v>
      </c>
      <c r="AF54" s="32">
        <v>0.27076632410000001</v>
      </c>
      <c r="AG54" s="32">
        <v>12.3969419247</v>
      </c>
      <c r="AH54" s="32">
        <v>5.9462828750499996</v>
      </c>
      <c r="AI54" s="32">
        <v>0</v>
      </c>
      <c r="AJ54" s="32">
        <v>3678.6828286800001</v>
      </c>
      <c r="AK54" s="32">
        <v>408.72862819099998</v>
      </c>
      <c r="AL54" s="32">
        <v>4087.42617049</v>
      </c>
      <c r="AM54" s="32">
        <v>0.25587842474200001</v>
      </c>
      <c r="AN54" s="32">
        <v>32.684023322900003</v>
      </c>
      <c r="AO54" s="32">
        <v>27.0411034378</v>
      </c>
      <c r="AP54" s="32">
        <v>197.850896084</v>
      </c>
      <c r="AQ54" s="32">
        <v>17.836391002500001</v>
      </c>
      <c r="AR54" s="32">
        <v>1.7398879997600001</v>
      </c>
      <c r="AS54" s="32">
        <v>38.430864196400002</v>
      </c>
      <c r="AT54" s="32">
        <v>18.2805201211</v>
      </c>
      <c r="AU54" s="32">
        <v>5.5152517091900002</v>
      </c>
      <c r="AV54" s="32">
        <v>12.549810033</v>
      </c>
      <c r="AW54" s="32">
        <v>2798.5802584500002</v>
      </c>
      <c r="AX54" s="32">
        <v>792.30214659700005</v>
      </c>
      <c r="AY54" s="32">
        <v>2006.2781118600001</v>
      </c>
      <c r="AZ54" s="32">
        <v>601.73206177099996</v>
      </c>
      <c r="BA54" s="32">
        <v>3.0697061739299998</v>
      </c>
      <c r="BB54" s="32">
        <v>0.44517745340300002</v>
      </c>
      <c r="BC54" s="32">
        <v>368.83569207300002</v>
      </c>
      <c r="BD54" s="32">
        <v>7.4724420378999996</v>
      </c>
      <c r="BE54" s="32">
        <v>43.333813215600003</v>
      </c>
      <c r="BF54" s="32">
        <v>0.48263715388299999</v>
      </c>
      <c r="BG54" s="32">
        <v>2.9107320415400002</v>
      </c>
      <c r="BH54" s="32">
        <v>108.45456535300001</v>
      </c>
      <c r="BI54" s="32">
        <v>93.235237501599997</v>
      </c>
      <c r="BJ54" s="32">
        <v>40.773923236100003</v>
      </c>
      <c r="BK54" s="32">
        <v>1.89263351821</v>
      </c>
      <c r="BL54" s="32">
        <v>32.260391783400003</v>
      </c>
      <c r="BM54" s="32">
        <v>4.63886867618E-3</v>
      </c>
      <c r="BN54" s="32">
        <v>82.974899102400002</v>
      </c>
      <c r="BO54" s="32">
        <v>17.192301203700001</v>
      </c>
      <c r="BP54" s="32">
        <v>5.8326854654799996E-4</v>
      </c>
      <c r="BQ54" s="32">
        <v>130.37322563199999</v>
      </c>
      <c r="BR54" s="32">
        <v>726.311925546</v>
      </c>
      <c r="BS54" s="32">
        <v>37.6672238759</v>
      </c>
      <c r="BT54"/>
    </row>
    <row r="55" spans="1:78" s="34" customFormat="1" x14ac:dyDescent="0.25">
      <c r="A55" s="34" t="s">
        <v>1</v>
      </c>
      <c r="B55" s="32">
        <v>31109.3050977153</v>
      </c>
      <c r="C55" s="32">
        <v>27.72</v>
      </c>
      <c r="D55" s="32">
        <v>65344.385747420398</v>
      </c>
      <c r="E55" s="32">
        <v>2745.7260816466301</v>
      </c>
      <c r="F55" s="32">
        <v>2138.5150127678498</v>
      </c>
      <c r="G55" s="32">
        <v>5503.6518807437897</v>
      </c>
      <c r="H55" s="32">
        <v>4398.8435666681498</v>
      </c>
      <c r="I55" s="32">
        <v>83.522460295593206</v>
      </c>
      <c r="J55" s="32">
        <v>40.030064162697798</v>
      </c>
      <c r="K55" s="32"/>
      <c r="L55" s="32">
        <v>363.79362032293</v>
      </c>
      <c r="M55" s="32">
        <v>0.18672800000000001</v>
      </c>
      <c r="N55" s="32">
        <v>206.972408544221</v>
      </c>
      <c r="O55" s="32"/>
      <c r="P55" s="34" t="s">
        <v>1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/>
    </row>
    <row r="56" spans="1:78" x14ac:dyDescent="0.25">
      <c r="A56" s="34" t="s">
        <v>11</v>
      </c>
      <c r="B56" s="32">
        <v>13650.4478397036</v>
      </c>
      <c r="C56" s="32">
        <v>1031.3623722722</v>
      </c>
      <c r="D56" s="32">
        <v>28982.278149893798</v>
      </c>
      <c r="E56" s="32">
        <v>2813.2834066882301</v>
      </c>
      <c r="F56" s="32">
        <v>2458.19080649333</v>
      </c>
      <c r="G56" s="32">
        <v>22046.7437528644</v>
      </c>
      <c r="H56" s="32">
        <v>3056.0214249055498</v>
      </c>
      <c r="I56" s="32">
        <v>17.036332029247799</v>
      </c>
      <c r="J56" s="32">
        <v>64.500818731283303</v>
      </c>
      <c r="K56" s="32"/>
      <c r="L56" s="32">
        <v>62.303959893418401</v>
      </c>
      <c r="M56" s="32">
        <v>53.991593729999998</v>
      </c>
      <c r="N56" s="32">
        <v>7.3351337731172199</v>
      </c>
      <c r="O56" s="32"/>
      <c r="P56" s="34" t="s">
        <v>11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</row>
    <row r="57" spans="1:78" s="34" customFormat="1" x14ac:dyDescent="0.25">
      <c r="A57" s="34" t="s">
        <v>58</v>
      </c>
      <c r="B57" s="32">
        <v>10075.0393423645</v>
      </c>
      <c r="C57" s="32">
        <v>185.54154499999899</v>
      </c>
      <c r="D57" s="32">
        <v>41247.489638854</v>
      </c>
      <c r="E57" s="32">
        <v>4666.8208041186099</v>
      </c>
      <c r="F57" s="32">
        <v>2215.6421983106902</v>
      </c>
      <c r="G57" s="32">
        <v>37190.972222339697</v>
      </c>
      <c r="H57" s="32">
        <v>1115.5190967153001</v>
      </c>
      <c r="I57" s="32">
        <v>9.0208799566164704</v>
      </c>
      <c r="J57" s="32">
        <v>6.9840984551546104</v>
      </c>
      <c r="K57" s="32">
        <v>0.44255</v>
      </c>
      <c r="L57" s="32">
        <v>46.911913274163098</v>
      </c>
      <c r="M57" s="32">
        <v>107.35429531</v>
      </c>
      <c r="N57" s="32">
        <v>29.5534053976602</v>
      </c>
      <c r="O57" s="32"/>
      <c r="P57" s="34" t="s">
        <v>58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/>
      <c r="BU57"/>
      <c r="BV57"/>
      <c r="BW57"/>
      <c r="BX57"/>
      <c r="BY57"/>
      <c r="BZ57"/>
    </row>
    <row r="58" spans="1:78" s="34" customFormat="1" x14ac:dyDescent="0.25">
      <c r="A58" s="34" t="s">
        <v>75</v>
      </c>
      <c r="B58" s="32">
        <v>720.03319878299999</v>
      </c>
      <c r="C58" s="32">
        <v>57.027999999999999</v>
      </c>
      <c r="D58" s="32">
        <v>123.869070061</v>
      </c>
      <c r="E58" s="32">
        <v>10.1795084732</v>
      </c>
      <c r="F58" s="32">
        <v>9.5138995846999901</v>
      </c>
      <c r="G58" s="32">
        <v>110.5216361892</v>
      </c>
      <c r="H58" s="32">
        <v>43.485972350799997</v>
      </c>
      <c r="I58" s="32">
        <v>1.7283591810094801</v>
      </c>
      <c r="J58" s="32">
        <v>15.7769852109436</v>
      </c>
      <c r="K58" s="32"/>
      <c r="L58" s="32">
        <v>5.2511980841358001</v>
      </c>
      <c r="M58" s="32">
        <v>4.3241500000000004</v>
      </c>
      <c r="N58" s="32">
        <v>1.47843265855624</v>
      </c>
      <c r="O58" s="32"/>
      <c r="P58" s="34" t="s">
        <v>178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32">
        <v>0</v>
      </c>
      <c r="BG58" s="32">
        <v>0</v>
      </c>
      <c r="BH58" s="32">
        <v>0</v>
      </c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/>
      <c r="BU58"/>
      <c r="BV58"/>
      <c r="BW58"/>
      <c r="BX58"/>
      <c r="BY58"/>
      <c r="BZ58"/>
    </row>
    <row r="59" spans="1:78" s="34" customFormat="1" x14ac:dyDescent="0.25">
      <c r="A59" s="34" t="s">
        <v>341</v>
      </c>
      <c r="O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</row>
    <row r="60" spans="1:78" s="34" customFormat="1" x14ac:dyDescent="0.25">
      <c r="O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</row>
    <row r="61" spans="1:78" x14ac:dyDescent="0.25">
      <c r="A61" s="2" t="s">
        <v>55</v>
      </c>
      <c r="B61" s="1">
        <f>SUM(B3:B58)</f>
        <v>2623634.5238144272</v>
      </c>
      <c r="C61" s="1">
        <f t="shared" ref="C61:N61" si="0">SUM(C3:C58)</f>
        <v>76148.288797918955</v>
      </c>
      <c r="D61" s="1">
        <f t="shared" si="0"/>
        <v>1907533.304808626</v>
      </c>
      <c r="E61" s="1">
        <f t="shared" si="0"/>
        <v>504874.56091885065</v>
      </c>
      <c r="F61" s="1">
        <f t="shared" si="0"/>
        <v>346062.33735146059</v>
      </c>
      <c r="G61" s="1">
        <f t="shared" si="0"/>
        <v>1136833.6923190376</v>
      </c>
      <c r="H61" s="1">
        <f t="shared" si="0"/>
        <v>881773.25348272326</v>
      </c>
      <c r="I61" s="1">
        <f t="shared" si="0"/>
        <v>8064.2533701664124</v>
      </c>
      <c r="J61" s="1">
        <f t="shared" si="0"/>
        <v>4767.8528997707917</v>
      </c>
      <c r="K61" s="1">
        <f t="shared" si="0"/>
        <v>4929.3021192645874</v>
      </c>
      <c r="L61" s="1">
        <f t="shared" si="0"/>
        <v>21044.897548645047</v>
      </c>
      <c r="M61" s="1">
        <f t="shared" si="0"/>
        <v>29885.502829441833</v>
      </c>
      <c r="N61" s="1">
        <f t="shared" si="0"/>
        <v>57669.039914842622</v>
      </c>
      <c r="R61" s="1">
        <f t="shared" ref="R61:BS61" si="1">SUM(R3:R58)</f>
        <v>7952.8296331517877</v>
      </c>
      <c r="S61" s="1">
        <f t="shared" si="1"/>
        <v>9092.9844054470523</v>
      </c>
      <c r="T61" s="1">
        <f t="shared" si="1"/>
        <v>36342.162512213406</v>
      </c>
      <c r="U61" s="1">
        <f t="shared" si="1"/>
        <v>971836.248964331</v>
      </c>
      <c r="V61" s="1">
        <f t="shared" si="1"/>
        <v>4928.549478724105</v>
      </c>
      <c r="W61" s="1">
        <f t="shared" si="1"/>
        <v>2567764.4113277113</v>
      </c>
      <c r="X61" s="1">
        <f t="shared" si="1"/>
        <v>34692.307802261952</v>
      </c>
      <c r="Y61" s="1">
        <f t="shared" si="1"/>
        <v>47292.281464473344</v>
      </c>
      <c r="Z61" s="1">
        <f t="shared" si="1"/>
        <v>49731.914849144858</v>
      </c>
      <c r="AA61" s="1">
        <f t="shared" si="1"/>
        <v>85055.861130700228</v>
      </c>
      <c r="AB61" s="1">
        <f t="shared" si="1"/>
        <v>20559.862540735452</v>
      </c>
      <c r="AC61" s="1">
        <f t="shared" si="1"/>
        <v>29710.159708423944</v>
      </c>
      <c r="AD61" s="1">
        <f t="shared" si="1"/>
        <v>896.37501467898221</v>
      </c>
      <c r="AE61" s="1">
        <f t="shared" si="1"/>
        <v>6375.4953940050164</v>
      </c>
      <c r="AF61" s="1">
        <f t="shared" si="1"/>
        <v>869.50263406006195</v>
      </c>
      <c r="AG61" s="1">
        <f t="shared" si="1"/>
        <v>64421.455276071181</v>
      </c>
      <c r="AH61" s="1">
        <f t="shared" si="1"/>
        <v>74778.359985469797</v>
      </c>
      <c r="AI61" s="1">
        <f t="shared" si="1"/>
        <v>0</v>
      </c>
      <c r="AJ61" s="1">
        <f t="shared" si="1"/>
        <v>1594364.336412549</v>
      </c>
      <c r="AK61" s="1">
        <f t="shared" si="1"/>
        <v>176255.34389582381</v>
      </c>
      <c r="AL61" s="1">
        <f t="shared" si="1"/>
        <v>1771516.0553230979</v>
      </c>
      <c r="AM61" s="1">
        <f t="shared" si="1"/>
        <v>1123.9057230323308</v>
      </c>
      <c r="AN61" s="1">
        <f t="shared" si="1"/>
        <v>50000.121566038062</v>
      </c>
      <c r="AO61" s="1">
        <f t="shared" si="1"/>
        <v>5343.2738577461441</v>
      </c>
      <c r="AP61" s="1">
        <f t="shared" si="1"/>
        <v>437351.1434402747</v>
      </c>
      <c r="AQ61" s="1">
        <f t="shared" si="1"/>
        <v>6369.8313385563961</v>
      </c>
      <c r="AR61" s="1">
        <f t="shared" si="1"/>
        <v>4291.6794786390647</v>
      </c>
      <c r="AS61" s="1">
        <f t="shared" si="1"/>
        <v>33720.023529295104</v>
      </c>
      <c r="AT61" s="1">
        <f t="shared" si="1"/>
        <v>4680.3475033656214</v>
      </c>
      <c r="AU61" s="1">
        <f t="shared" si="1"/>
        <v>3328.43367828291</v>
      </c>
      <c r="AV61" s="1">
        <f t="shared" si="1"/>
        <v>7253.4443256733075</v>
      </c>
      <c r="AW61" s="1">
        <f t="shared" si="1"/>
        <v>495911.89754619752</v>
      </c>
      <c r="AX61" s="1">
        <f t="shared" si="1"/>
        <v>339400.36555778189</v>
      </c>
      <c r="AY61" s="1">
        <f t="shared" si="1"/>
        <v>156511.53198851732</v>
      </c>
      <c r="AZ61" s="1">
        <f t="shared" si="1"/>
        <v>212644.6613166109</v>
      </c>
      <c r="BA61" s="1">
        <f t="shared" si="1"/>
        <v>784.35851997134068</v>
      </c>
      <c r="BB61" s="1">
        <f t="shared" si="1"/>
        <v>337.00834309044558</v>
      </c>
      <c r="BC61" s="1">
        <f t="shared" si="1"/>
        <v>133855.21780487031</v>
      </c>
      <c r="BD61" s="1">
        <f t="shared" si="1"/>
        <v>9442.0879630642339</v>
      </c>
      <c r="BE61" s="1">
        <f t="shared" si="1"/>
        <v>18889.68394136598</v>
      </c>
      <c r="BF61" s="1">
        <f t="shared" si="1"/>
        <v>1489.4238751076289</v>
      </c>
      <c r="BG61" s="1">
        <f t="shared" si="1"/>
        <v>2954.0433142219954</v>
      </c>
      <c r="BH61" s="1">
        <f t="shared" si="1"/>
        <v>47927.15440303793</v>
      </c>
      <c r="BI61" s="1">
        <f t="shared" si="1"/>
        <v>15197.275006408019</v>
      </c>
      <c r="BJ61" s="1">
        <f t="shared" si="1"/>
        <v>42154.482994552513</v>
      </c>
      <c r="BK61" s="1">
        <f t="shared" si="1"/>
        <v>1383.0878188159452</v>
      </c>
      <c r="BL61" s="1">
        <f t="shared" si="1"/>
        <v>1071822.7357036781</v>
      </c>
      <c r="BM61" s="1">
        <f t="shared" si="1"/>
        <v>8286.0353919937734</v>
      </c>
      <c r="BN61" s="1">
        <f t="shared" si="1"/>
        <v>13206.838932810666</v>
      </c>
      <c r="BO61" s="1">
        <f t="shared" si="1"/>
        <v>99364.968991976086</v>
      </c>
      <c r="BP61" s="1">
        <f t="shared" si="1"/>
        <v>22.711198390427089</v>
      </c>
      <c r="BQ61" s="1">
        <f t="shared" si="1"/>
        <v>149813.06586235604</v>
      </c>
      <c r="BR61" s="1">
        <f t="shared" si="1"/>
        <v>872641.45926664583</v>
      </c>
      <c r="BS61" s="1">
        <f t="shared" si="1"/>
        <v>62241.635136704812</v>
      </c>
    </row>
    <row r="62" spans="1:78" x14ac:dyDescent="0.25">
      <c r="A62" s="34" t="s">
        <v>56</v>
      </c>
      <c r="B62" s="32">
        <f>SUM(B2:B51)</f>
        <v>2565935.871028359</v>
      </c>
      <c r="C62" s="32">
        <f t="shared" ref="C62:N62" si="2">SUM(C2:C51)</f>
        <v>74840.690588646758</v>
      </c>
      <c r="D62" s="32">
        <f t="shared" si="2"/>
        <v>1767747.7290187278</v>
      </c>
      <c r="E62" s="32">
        <f t="shared" si="2"/>
        <v>491837.23411711847</v>
      </c>
      <c r="F62" s="32">
        <f t="shared" si="2"/>
        <v>338447.33034664759</v>
      </c>
      <c r="G62" s="32">
        <f t="shared" si="2"/>
        <v>1071949.5418324815</v>
      </c>
      <c r="H62" s="32">
        <f t="shared" si="2"/>
        <v>872433.04817370861</v>
      </c>
      <c r="I62" s="32">
        <f t="shared" si="2"/>
        <v>7932.8835460066475</v>
      </c>
      <c r="J62" s="32">
        <f t="shared" si="2"/>
        <v>4629.692779643452</v>
      </c>
      <c r="K62" s="32">
        <f t="shared" si="2"/>
        <v>4928.0724692645881</v>
      </c>
      <c r="L62" s="32">
        <f t="shared" si="2"/>
        <v>20437.706508575848</v>
      </c>
      <c r="M62" s="32">
        <f t="shared" si="2"/>
        <v>29700.575062401833</v>
      </c>
      <c r="N62" s="32">
        <f t="shared" si="2"/>
        <v>57412.037387140175</v>
      </c>
    </row>
    <row r="63" spans="1:78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2160679.811490518</v>
      </c>
      <c r="C63" s="32">
        <f t="shared" ref="C63:N63" si="3">+C3+C5+C8+C9+C11+C12+C14+C15+C16+C17+C18+C19+C20+C21+C22+C23+C24+C25+C26+C28+C30+C31+C33+C34+C35+C36+C37+C39+C40+C41+C42+C43+C44+C46+C47+C49+C50</f>
        <v>61665.33376387832</v>
      </c>
      <c r="D63" s="32">
        <f t="shared" si="3"/>
        <v>1457898.6699570965</v>
      </c>
      <c r="E63" s="32">
        <f t="shared" si="3"/>
        <v>378793.74060618208</v>
      </c>
      <c r="F63" s="32">
        <f t="shared" si="3"/>
        <v>279990.29678200476</v>
      </c>
      <c r="G63" s="32">
        <f t="shared" si="3"/>
        <v>962433.64523505874</v>
      </c>
      <c r="H63" s="32">
        <f t="shared" si="3"/>
        <v>745140.4029323071</v>
      </c>
      <c r="I63" s="32">
        <f t="shared" si="3"/>
        <v>6530.3632879682118</v>
      </c>
      <c r="J63" s="32">
        <f t="shared" si="3"/>
        <v>3569.5370807372374</v>
      </c>
      <c r="K63" s="32">
        <f t="shared" si="3"/>
        <v>1098.7841339105694</v>
      </c>
      <c r="L63" s="32">
        <f t="shared" si="3"/>
        <v>16268.077695479442</v>
      </c>
      <c r="M63" s="32">
        <f t="shared" si="3"/>
        <v>27024.420839447113</v>
      </c>
      <c r="N63" s="32">
        <f t="shared" si="3"/>
        <v>53731.07733102866</v>
      </c>
    </row>
    <row r="64" spans="1:78" x14ac:dyDescent="0.25">
      <c r="B64" s="3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" style="34" customWidth="1"/>
    <col min="2" max="5" width="9.140625" style="34"/>
    <col min="6" max="6" width="9.7109375" style="34" customWidth="1"/>
    <col min="7" max="7" width="10.5703125" style="34" customWidth="1"/>
    <col min="8" max="8" width="9.140625" style="34"/>
    <col min="9" max="9" width="10.42578125" style="34" customWidth="1"/>
    <col min="10" max="10" width="9.7109375" style="34" customWidth="1"/>
    <col min="11" max="11" width="9.140625" style="34"/>
    <col min="12" max="12" width="11.42578125" style="34" customWidth="1"/>
    <col min="13" max="13" width="9.140625" style="34"/>
    <col min="14" max="14" width="11.5703125" style="34" customWidth="1"/>
    <col min="15" max="15" width="9.140625" style="34"/>
    <col min="16" max="16" width="15" style="34" bestFit="1" customWidth="1"/>
    <col min="17" max="17" width="6.7109375" style="34" bestFit="1" customWidth="1"/>
    <col min="18" max="18" width="14.5703125" style="34" bestFit="1" customWidth="1"/>
    <col min="19" max="19" width="5.7109375" style="34" bestFit="1" customWidth="1"/>
    <col min="20" max="20" width="9" style="34" bestFit="1" customWidth="1"/>
    <col min="21" max="21" width="9.28515625" style="34" bestFit="1" customWidth="1"/>
    <col min="22" max="22" width="5.7109375" style="34" bestFit="1" customWidth="1"/>
    <col min="23" max="23" width="9.28515625" style="34" bestFit="1" customWidth="1"/>
    <col min="24" max="26" width="6.7109375" style="34" bestFit="1" customWidth="1"/>
    <col min="27" max="27" width="7.7109375" style="34" bestFit="1" customWidth="1"/>
    <col min="28" max="28" width="15.42578125" style="34" bestFit="1" customWidth="1"/>
    <col min="29" max="29" width="6.7109375" style="34" bestFit="1" customWidth="1"/>
    <col min="30" max="30" width="6.5703125" style="34" bestFit="1" customWidth="1"/>
    <col min="31" max="31" width="5.7109375" style="34" bestFit="1" customWidth="1"/>
    <col min="32" max="32" width="5.140625" style="34" bestFit="1" customWidth="1"/>
    <col min="33" max="34" width="6.7109375" style="34" bestFit="1" customWidth="1"/>
    <col min="35" max="35" width="10" style="34" bestFit="1" customWidth="1"/>
    <col min="36" max="36" width="9.28515625" style="34" bestFit="1" customWidth="1"/>
    <col min="37" max="37" width="7.7109375" style="34" bestFit="1" customWidth="1"/>
    <col min="38" max="38" width="9.28515625" style="34" bestFit="1" customWidth="1"/>
    <col min="39" max="39" width="6" style="34" bestFit="1" customWidth="1"/>
    <col min="40" max="40" width="6.7109375" style="34" bestFit="1" customWidth="1"/>
    <col min="41" max="41" width="5.7109375" style="34" bestFit="1" customWidth="1"/>
    <col min="42" max="42" width="7.7109375" style="34" bestFit="1" customWidth="1"/>
    <col min="43" max="44" width="5.7109375" style="34" bestFit="1" customWidth="1"/>
    <col min="45" max="45" width="6.7109375" style="34" bestFit="1" customWidth="1"/>
    <col min="46" max="46" width="5.7109375" style="34" bestFit="1" customWidth="1"/>
    <col min="47" max="47" width="5.85546875" style="34" bestFit="1" customWidth="1"/>
    <col min="48" max="48" width="5.7109375" style="34" bestFit="1" customWidth="1"/>
    <col min="49" max="51" width="7.7109375" style="34" bestFit="1" customWidth="1"/>
    <col min="52" max="52" width="7.85546875" style="34" bestFit="1" customWidth="1"/>
    <col min="53" max="53" width="5.140625" style="34" bestFit="1" customWidth="1"/>
    <col min="54" max="54" width="5.28515625" style="34" bestFit="1" customWidth="1"/>
    <col min="55" max="55" width="8.7109375" style="34" bestFit="1" customWidth="1"/>
    <col min="56" max="56" width="5.7109375" style="34" bestFit="1" customWidth="1"/>
    <col min="57" max="57" width="7.85546875" style="34" bestFit="1" customWidth="1"/>
    <col min="58" max="58" width="5.85546875" style="34" bestFit="1" customWidth="1"/>
    <col min="59" max="59" width="6" style="34" bestFit="1" customWidth="1"/>
    <col min="60" max="62" width="6.7109375" style="34" bestFit="1" customWidth="1"/>
    <col min="63" max="63" width="5.7109375" style="34" bestFit="1" customWidth="1"/>
    <col min="64" max="64" width="9.28515625" style="34" bestFit="1" customWidth="1"/>
    <col min="65" max="65" width="5.7109375" style="34" bestFit="1" customWidth="1"/>
    <col min="66" max="67" width="6.7109375" style="34" bestFit="1" customWidth="1"/>
    <col min="68" max="68" width="4.85546875" style="34" bestFit="1" customWidth="1"/>
    <col min="69" max="69" width="7.7109375" style="34" bestFit="1" customWidth="1"/>
    <col min="70" max="70" width="7.7109375" style="34" customWidth="1"/>
    <col min="71" max="71" width="6.7109375" style="34" bestFit="1" customWidth="1"/>
    <col min="72" max="16384" width="9.140625" style="34"/>
  </cols>
  <sheetData>
    <row r="1" spans="1:71" x14ac:dyDescent="0.25">
      <c r="B1" s="34" t="s">
        <v>352</v>
      </c>
      <c r="P1" s="34" t="s">
        <v>452</v>
      </c>
    </row>
    <row r="2" spans="1:71" x14ac:dyDescent="0.25">
      <c r="A2" s="34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62</v>
      </c>
      <c r="I2" s="32" t="s">
        <v>63</v>
      </c>
      <c r="J2" s="32" t="s">
        <v>64</v>
      </c>
      <c r="K2" s="32" t="s">
        <v>66</v>
      </c>
      <c r="L2" s="32" t="s">
        <v>65</v>
      </c>
      <c r="M2" s="32" t="s">
        <v>67</v>
      </c>
      <c r="N2" s="32" t="s">
        <v>68</v>
      </c>
      <c r="P2" s="34" t="s">
        <v>307</v>
      </c>
      <c r="Q2" s="34" t="s">
        <v>132</v>
      </c>
      <c r="R2" s="34" t="s">
        <v>133</v>
      </c>
      <c r="S2" s="34" t="s">
        <v>134</v>
      </c>
      <c r="T2" s="34" t="s">
        <v>64</v>
      </c>
      <c r="U2" s="34" t="s">
        <v>135</v>
      </c>
      <c r="V2" s="34" t="s">
        <v>136</v>
      </c>
      <c r="W2" s="34" t="s">
        <v>59</v>
      </c>
      <c r="X2" s="34" t="s">
        <v>137</v>
      </c>
      <c r="Y2" s="34" t="s">
        <v>138</v>
      </c>
      <c r="Z2" s="34" t="s">
        <v>139</v>
      </c>
      <c r="AA2" s="34" t="s">
        <v>140</v>
      </c>
      <c r="AB2" s="34" t="s">
        <v>141</v>
      </c>
      <c r="AC2" s="34" t="s">
        <v>67</v>
      </c>
      <c r="AD2" s="34" t="s">
        <v>142</v>
      </c>
      <c r="AE2" s="34" t="s">
        <v>143</v>
      </c>
      <c r="AF2" s="34" t="s">
        <v>144</v>
      </c>
      <c r="AG2" s="34" t="s">
        <v>145</v>
      </c>
      <c r="AH2" s="34" t="s">
        <v>57</v>
      </c>
      <c r="AI2" s="34" t="s">
        <v>129</v>
      </c>
      <c r="AJ2" s="34" t="s">
        <v>146</v>
      </c>
      <c r="AK2" s="34" t="s">
        <v>147</v>
      </c>
      <c r="AL2" s="34" t="s">
        <v>60</v>
      </c>
      <c r="AM2" s="34" t="s">
        <v>148</v>
      </c>
      <c r="AN2" s="34" t="s">
        <v>149</v>
      </c>
      <c r="AO2" s="34" t="s">
        <v>150</v>
      </c>
      <c r="AP2" s="34" t="s">
        <v>151</v>
      </c>
      <c r="AQ2" s="34" t="s">
        <v>152</v>
      </c>
      <c r="AR2" s="34" t="s">
        <v>153</v>
      </c>
      <c r="AS2" s="34" t="s">
        <v>154</v>
      </c>
      <c r="AT2" s="34" t="s">
        <v>155</v>
      </c>
      <c r="AU2" s="34" t="s">
        <v>156</v>
      </c>
      <c r="AV2" s="34" t="s">
        <v>157</v>
      </c>
      <c r="AW2" s="34" t="s">
        <v>54</v>
      </c>
      <c r="AX2" s="34" t="s">
        <v>53</v>
      </c>
      <c r="AY2" s="34" t="s">
        <v>158</v>
      </c>
      <c r="AZ2" s="34" t="s">
        <v>159</v>
      </c>
      <c r="BA2" s="34" t="s">
        <v>160</v>
      </c>
      <c r="BB2" s="34" t="s">
        <v>161</v>
      </c>
      <c r="BC2" s="34" t="s">
        <v>162</v>
      </c>
      <c r="BD2" s="34" t="s">
        <v>163</v>
      </c>
      <c r="BE2" s="34" t="s">
        <v>164</v>
      </c>
      <c r="BF2" s="34" t="s">
        <v>165</v>
      </c>
      <c r="BG2" s="34" t="s">
        <v>166</v>
      </c>
      <c r="BH2" s="34" t="s">
        <v>167</v>
      </c>
      <c r="BI2" s="34" t="s">
        <v>168</v>
      </c>
      <c r="BJ2" s="34" t="s">
        <v>169</v>
      </c>
      <c r="BK2" s="34" t="s">
        <v>170</v>
      </c>
      <c r="BL2" s="34" t="s">
        <v>61</v>
      </c>
      <c r="BM2" s="34" t="s">
        <v>171</v>
      </c>
      <c r="BN2" s="34" t="s">
        <v>172</v>
      </c>
      <c r="BO2" s="34" t="s">
        <v>173</v>
      </c>
      <c r="BP2" s="34" t="s">
        <v>174</v>
      </c>
      <c r="BQ2" s="34" t="s">
        <v>175</v>
      </c>
      <c r="BR2" s="34" t="s">
        <v>176</v>
      </c>
      <c r="BS2" s="34" t="s">
        <v>177</v>
      </c>
    </row>
    <row r="3" spans="1:71" x14ac:dyDescent="0.25">
      <c r="A3" s="34" t="s">
        <v>0</v>
      </c>
      <c r="B3" s="32">
        <v>1489.4439497999899</v>
      </c>
      <c r="C3" s="32">
        <v>0</v>
      </c>
      <c r="D3" s="32">
        <v>496.53306900000001</v>
      </c>
      <c r="E3" s="32">
        <v>35.858159459999897</v>
      </c>
      <c r="F3" s="32">
        <v>33.487156929999898</v>
      </c>
      <c r="G3" s="32">
        <v>20133.747709999901</v>
      </c>
      <c r="H3" s="32">
        <v>639.98881389999997</v>
      </c>
      <c r="I3" s="32">
        <v>1.9501900000000001</v>
      </c>
      <c r="J3" s="32">
        <v>13.797053</v>
      </c>
      <c r="K3" s="32"/>
      <c r="L3" s="32">
        <v>15.787935285</v>
      </c>
      <c r="M3" s="32"/>
      <c r="N3" s="32"/>
      <c r="O3" s="32"/>
      <c r="P3" s="32" t="s">
        <v>0</v>
      </c>
      <c r="Q3" s="32">
        <v>1.98216805172</v>
      </c>
      <c r="R3" s="32">
        <v>1.8392182053499999</v>
      </c>
      <c r="S3" s="32">
        <v>3.3073666782400001E-2</v>
      </c>
      <c r="T3" s="32">
        <v>3.4916934998400002</v>
      </c>
      <c r="U3" s="32">
        <v>623.24661011800004</v>
      </c>
      <c r="V3" s="32">
        <v>0</v>
      </c>
      <c r="W3" s="32">
        <v>1489.4431085199999</v>
      </c>
      <c r="X3" s="32">
        <v>5.8602636287E-2</v>
      </c>
      <c r="Y3" s="32">
        <v>170.026064781</v>
      </c>
      <c r="Z3" s="32">
        <v>2.1946518956999998E-2</v>
      </c>
      <c r="AA3" s="32">
        <v>62.439873318700002</v>
      </c>
      <c r="AB3" s="32">
        <v>14.9925849546</v>
      </c>
      <c r="AC3" s="32">
        <v>0</v>
      </c>
      <c r="AD3" s="32">
        <v>0</v>
      </c>
      <c r="AE3" s="32">
        <v>1.0561883353499999E-2</v>
      </c>
      <c r="AF3" s="32">
        <v>6.3238261214600003E-3</v>
      </c>
      <c r="AG3" s="32">
        <v>2.21269619758E-2</v>
      </c>
      <c r="AH3" s="32">
        <v>0</v>
      </c>
      <c r="AI3" s="32">
        <v>0</v>
      </c>
      <c r="AJ3" s="32">
        <v>446.87882407699999</v>
      </c>
      <c r="AK3" s="32">
        <v>49.653268091999998</v>
      </c>
      <c r="AL3" s="32">
        <v>496.53209216900001</v>
      </c>
      <c r="AM3" s="32">
        <v>6.1618426230600001E-3</v>
      </c>
      <c r="AN3" s="32">
        <v>0.15205223620300001</v>
      </c>
      <c r="AO3" s="32">
        <v>0.91584153177100003</v>
      </c>
      <c r="AP3" s="32">
        <v>550.73721173599995</v>
      </c>
      <c r="AQ3" s="32">
        <v>0.94067027342800003</v>
      </c>
      <c r="AR3" s="32">
        <v>6.0808557460699998E-2</v>
      </c>
      <c r="AS3" s="32">
        <v>3.5020250885999999</v>
      </c>
      <c r="AT3" s="32">
        <v>1.24098516841E-2</v>
      </c>
      <c r="AU3" s="32">
        <v>0</v>
      </c>
      <c r="AV3" s="32">
        <v>7.3218278631200007E-2</v>
      </c>
      <c r="AW3" s="32">
        <v>35.8556843474</v>
      </c>
      <c r="AX3" s="32">
        <v>33.4846782953</v>
      </c>
      <c r="AY3" s="32">
        <v>2.3710060521299998</v>
      </c>
      <c r="AZ3" s="32">
        <v>21.761790042800001</v>
      </c>
      <c r="BA3" s="32">
        <v>0</v>
      </c>
      <c r="BB3" s="32">
        <v>0</v>
      </c>
      <c r="BC3" s="32">
        <v>9.5677968440800001</v>
      </c>
      <c r="BD3" s="32">
        <v>0</v>
      </c>
      <c r="BE3" s="32">
        <v>2.9163729228299999</v>
      </c>
      <c r="BF3" s="32">
        <v>0</v>
      </c>
      <c r="BG3" s="32">
        <v>0.18201549232</v>
      </c>
      <c r="BH3" s="32">
        <v>7.2934404228499998</v>
      </c>
      <c r="BI3" s="32">
        <v>0.94563952005399998</v>
      </c>
      <c r="BJ3" s="32">
        <v>0.74540724868700003</v>
      </c>
      <c r="BK3" s="32">
        <v>6.3290458726700001</v>
      </c>
      <c r="BL3" s="32">
        <v>20133.734664200001</v>
      </c>
      <c r="BM3" s="32">
        <v>0</v>
      </c>
      <c r="BN3" s="32">
        <v>1.07392886787E-2</v>
      </c>
      <c r="BO3" s="32">
        <v>0.32681014388700003</v>
      </c>
      <c r="BP3" s="32">
        <v>0</v>
      </c>
      <c r="BQ3" s="32">
        <v>185.18677722800001</v>
      </c>
      <c r="BR3" s="32">
        <v>639.98894410699995</v>
      </c>
      <c r="BS3" s="32">
        <v>7.42691926123E-2</v>
      </c>
    </row>
    <row r="4" spans="1:71" x14ac:dyDescent="0.25">
      <c r="A4" s="34" t="s">
        <v>2</v>
      </c>
      <c r="B4" s="32"/>
      <c r="C4" s="32"/>
      <c r="D4" s="32"/>
      <c r="E4" s="32"/>
      <c r="F4" s="32"/>
      <c r="G4" s="32"/>
      <c r="H4" s="32">
        <v>12.489081370139999</v>
      </c>
      <c r="I4" s="32"/>
      <c r="J4" s="32"/>
      <c r="K4" s="32"/>
      <c r="L4" s="32"/>
      <c r="M4" s="32"/>
      <c r="N4" s="32"/>
      <c r="O4" s="32"/>
      <c r="P4" s="32" t="s">
        <v>2</v>
      </c>
      <c r="Q4" s="32">
        <v>0</v>
      </c>
      <c r="R4" s="32">
        <v>0</v>
      </c>
      <c r="S4" s="32">
        <v>0</v>
      </c>
      <c r="T4" s="32">
        <v>3.54470963087E-2</v>
      </c>
      <c r="U4" s="32">
        <v>20.173185867099999</v>
      </c>
      <c r="V4" s="32">
        <v>0</v>
      </c>
      <c r="W4" s="32">
        <v>0</v>
      </c>
      <c r="X4" s="32">
        <v>0</v>
      </c>
      <c r="Y4" s="32">
        <v>2.7408159373999998</v>
      </c>
      <c r="Z4" s="32">
        <v>0</v>
      </c>
      <c r="AA4" s="32">
        <v>0</v>
      </c>
      <c r="AB4" s="32">
        <v>0</v>
      </c>
      <c r="AC4" s="32">
        <v>0</v>
      </c>
      <c r="AD4" s="32">
        <v>0</v>
      </c>
      <c r="AE4" s="32">
        <v>0</v>
      </c>
      <c r="AF4" s="32">
        <v>0</v>
      </c>
      <c r="AG4" s="32">
        <v>0</v>
      </c>
      <c r="AH4" s="32">
        <v>0</v>
      </c>
      <c r="AI4" s="32">
        <v>0</v>
      </c>
      <c r="AJ4" s="32">
        <v>0</v>
      </c>
      <c r="AK4" s="32">
        <v>0</v>
      </c>
      <c r="AL4" s="32">
        <v>0</v>
      </c>
      <c r="AM4" s="32">
        <v>0</v>
      </c>
      <c r="AN4" s="32">
        <v>0</v>
      </c>
      <c r="AO4" s="32">
        <v>0</v>
      </c>
      <c r="AP4" s="32">
        <v>12.8043110388</v>
      </c>
      <c r="AQ4" s="32">
        <v>0</v>
      </c>
      <c r="AR4" s="32">
        <v>0</v>
      </c>
      <c r="AS4" s="32">
        <v>0</v>
      </c>
      <c r="AT4" s="32">
        <v>0</v>
      </c>
      <c r="AU4" s="32">
        <v>0</v>
      </c>
      <c r="AV4" s="32">
        <v>0</v>
      </c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32">
        <v>0</v>
      </c>
      <c r="BF4" s="32">
        <v>0</v>
      </c>
      <c r="BG4" s="32">
        <v>0</v>
      </c>
      <c r="BH4" s="32">
        <v>0</v>
      </c>
      <c r="BI4" s="32">
        <v>0</v>
      </c>
      <c r="BJ4" s="32">
        <v>0</v>
      </c>
      <c r="BK4" s="32">
        <v>0</v>
      </c>
      <c r="BL4" s="32">
        <v>0</v>
      </c>
      <c r="BM4" s="32">
        <v>0</v>
      </c>
      <c r="BN4" s="32">
        <v>0</v>
      </c>
      <c r="BO4" s="32">
        <v>0</v>
      </c>
      <c r="BP4" s="32">
        <v>0</v>
      </c>
      <c r="BQ4" s="32">
        <v>2.78500525786</v>
      </c>
      <c r="BR4" s="32">
        <v>12.4892829158</v>
      </c>
      <c r="BS4" s="32">
        <v>0</v>
      </c>
    </row>
    <row r="5" spans="1:71" x14ac:dyDescent="0.25">
      <c r="A5" s="34" t="s">
        <v>3</v>
      </c>
      <c r="B5" s="32">
        <v>105.08392375</v>
      </c>
      <c r="C5" s="32"/>
      <c r="D5" s="32">
        <v>153.5945323</v>
      </c>
      <c r="E5" s="32">
        <v>1.36293975</v>
      </c>
      <c r="F5" s="32">
        <v>1.2308918799999999</v>
      </c>
      <c r="G5" s="32">
        <v>247.57709524999899</v>
      </c>
      <c r="H5" s="32">
        <v>93.532784000000007</v>
      </c>
      <c r="I5" s="32">
        <v>0.11001904</v>
      </c>
      <c r="J5" s="32">
        <v>0.26241450249999998</v>
      </c>
      <c r="K5" s="32"/>
      <c r="L5" s="32">
        <v>0.81005026999999996</v>
      </c>
      <c r="M5" s="32"/>
      <c r="N5" s="32">
        <v>0.12</v>
      </c>
      <c r="O5" s="32"/>
      <c r="P5" s="32" t="s">
        <v>3</v>
      </c>
      <c r="Q5" s="32">
        <v>0.11687998959900001</v>
      </c>
      <c r="R5" s="32">
        <v>0.110018534825</v>
      </c>
      <c r="S5" s="32">
        <v>0</v>
      </c>
      <c r="T5" s="32">
        <v>0.420724971231</v>
      </c>
      <c r="U5" s="32">
        <v>145.56031589599999</v>
      </c>
      <c r="V5" s="32">
        <v>0</v>
      </c>
      <c r="W5" s="32">
        <v>105.08404976600001</v>
      </c>
      <c r="X5" s="32">
        <v>0</v>
      </c>
      <c r="Y5" s="32">
        <v>27.8610881058</v>
      </c>
      <c r="Z5" s="32">
        <v>0</v>
      </c>
      <c r="AA5" s="32">
        <v>0.89013506980299995</v>
      </c>
      <c r="AB5" s="32">
        <v>0.81004631741699995</v>
      </c>
      <c r="AC5" s="32">
        <v>0</v>
      </c>
      <c r="AD5" s="32">
        <v>0</v>
      </c>
      <c r="AE5" s="32">
        <v>0</v>
      </c>
      <c r="AF5" s="32">
        <v>0</v>
      </c>
      <c r="AG5" s="32">
        <v>0.11984361469800001</v>
      </c>
      <c r="AH5" s="32">
        <v>0</v>
      </c>
      <c r="AI5" s="32">
        <v>0</v>
      </c>
      <c r="AJ5" s="32">
        <v>138.23539187099999</v>
      </c>
      <c r="AK5" s="32">
        <v>15.3594567789</v>
      </c>
      <c r="AL5" s="32">
        <v>153.59484864999999</v>
      </c>
      <c r="AM5" s="32">
        <v>0</v>
      </c>
      <c r="AN5" s="32">
        <v>0</v>
      </c>
      <c r="AO5" s="32">
        <v>4.4803204418099998E-2</v>
      </c>
      <c r="AP5" s="32">
        <v>90.338831509900004</v>
      </c>
      <c r="AQ5" s="32">
        <v>4.6020502964699998E-2</v>
      </c>
      <c r="AR5" s="32">
        <v>2.9747397719300001E-3</v>
      </c>
      <c r="AS5" s="32">
        <v>1.0170513180900001E-2</v>
      </c>
      <c r="AT5" s="32">
        <v>6.2213815263699999E-4</v>
      </c>
      <c r="AU5" s="32">
        <v>0</v>
      </c>
      <c r="AV5" s="32">
        <v>3.5885335339500002E-3</v>
      </c>
      <c r="AW5" s="32">
        <v>1.3628204109399999</v>
      </c>
      <c r="AX5" s="32">
        <v>1.2307721787699999</v>
      </c>
      <c r="AY5" s="32">
        <v>0.132048232169</v>
      </c>
      <c r="AZ5" s="32">
        <v>0.96118547484799999</v>
      </c>
      <c r="BA5" s="32">
        <v>0</v>
      </c>
      <c r="BB5" s="32">
        <v>0</v>
      </c>
      <c r="BC5" s="32">
        <v>0.404717732326</v>
      </c>
      <c r="BD5" s="32">
        <v>0</v>
      </c>
      <c r="BE5" s="32">
        <v>0.102447907538</v>
      </c>
      <c r="BF5" s="32">
        <v>0</v>
      </c>
      <c r="BG5" s="32">
        <v>0</v>
      </c>
      <c r="BH5" s="32">
        <v>0.25624097620699998</v>
      </c>
      <c r="BI5" s="32">
        <v>4.6393875725500001E-2</v>
      </c>
      <c r="BJ5" s="32">
        <v>3.17521453728E-3</v>
      </c>
      <c r="BK5" s="32">
        <v>0.30961554699400001</v>
      </c>
      <c r="BL5" s="32">
        <v>247.57638466099999</v>
      </c>
      <c r="BM5" s="32">
        <v>0</v>
      </c>
      <c r="BN5" s="32">
        <v>0</v>
      </c>
      <c r="BO5" s="32">
        <v>0</v>
      </c>
      <c r="BP5" s="32">
        <v>0</v>
      </c>
      <c r="BQ5" s="32">
        <v>27.185952159900001</v>
      </c>
      <c r="BR5" s="32">
        <v>93.533846151600002</v>
      </c>
      <c r="BS5" s="32">
        <v>0</v>
      </c>
    </row>
    <row r="6" spans="1:71" x14ac:dyDescent="0.25">
      <c r="A6" s="34" t="s">
        <v>4</v>
      </c>
      <c r="B6" s="32">
        <v>453.55423056999899</v>
      </c>
      <c r="C6" s="32">
        <v>19.7900262448339</v>
      </c>
      <c r="D6" s="32">
        <v>896.23168625999904</v>
      </c>
      <c r="E6" s="32">
        <v>758.77729885699898</v>
      </c>
      <c r="F6" s="32">
        <v>758.31505017999996</v>
      </c>
      <c r="G6" s="32">
        <v>1130.2880062244999</v>
      </c>
      <c r="H6" s="32">
        <v>1550.464531091</v>
      </c>
      <c r="I6" s="32">
        <v>0.9947630083158</v>
      </c>
      <c r="J6" s="32">
        <v>23.407722923109802</v>
      </c>
      <c r="K6" s="32">
        <v>7.0155E-4</v>
      </c>
      <c r="L6" s="32">
        <v>9.2848474546069006</v>
      </c>
      <c r="M6" s="32">
        <v>2.1956269999999899E-3</v>
      </c>
      <c r="N6" s="32">
        <v>10.3405487025583</v>
      </c>
      <c r="O6" s="32"/>
      <c r="P6" s="32" t="s">
        <v>4</v>
      </c>
      <c r="Q6" s="32">
        <v>0.29944028978600001</v>
      </c>
      <c r="R6" s="32">
        <v>0.28184388490599999</v>
      </c>
      <c r="S6" s="32">
        <v>2.42896388278E-5</v>
      </c>
      <c r="T6" s="32">
        <v>9.0291153248999994</v>
      </c>
      <c r="U6" s="32">
        <v>1324.2060857500001</v>
      </c>
      <c r="V6" s="32">
        <v>7.0155708978900003E-4</v>
      </c>
      <c r="W6" s="32">
        <v>453.55326640300001</v>
      </c>
      <c r="X6" s="32">
        <v>4.3055704734999998E-5</v>
      </c>
      <c r="Y6" s="32">
        <v>201.06423883599999</v>
      </c>
      <c r="Z6" s="32">
        <v>1.6123224259700001E-5</v>
      </c>
      <c r="AA6" s="32">
        <v>17.0511766055</v>
      </c>
      <c r="AB6" s="32">
        <v>1.77677940441</v>
      </c>
      <c r="AC6" s="32">
        <v>2.1957224513199998E-3</v>
      </c>
      <c r="AD6" s="32">
        <v>0</v>
      </c>
      <c r="AE6" s="32">
        <v>7.7584342223500007E-6</v>
      </c>
      <c r="AF6" s="32">
        <v>4.6442310554100004E-6</v>
      </c>
      <c r="AG6" s="32">
        <v>1.1975657727999999E-2</v>
      </c>
      <c r="AH6" s="32">
        <v>19.788177839199999</v>
      </c>
      <c r="AI6" s="32">
        <v>0</v>
      </c>
      <c r="AJ6" s="32">
        <v>806.60512059300004</v>
      </c>
      <c r="AK6" s="32">
        <v>89.623047245799995</v>
      </c>
      <c r="AL6" s="32">
        <v>896.22816783899998</v>
      </c>
      <c r="AM6" s="32">
        <v>4.5267024917700004E-6</v>
      </c>
      <c r="AN6" s="32">
        <v>2.3544808325200002</v>
      </c>
      <c r="AO6" s="32">
        <v>0.34280095963899998</v>
      </c>
      <c r="AP6" s="32">
        <v>1568.86435381</v>
      </c>
      <c r="AQ6" s="32">
        <v>0.35108796292900002</v>
      </c>
      <c r="AR6" s="32">
        <v>2.37815774184E-2</v>
      </c>
      <c r="AS6" s="32">
        <v>287.60565748699997</v>
      </c>
      <c r="AT6" s="32">
        <v>1.66331690739E-2</v>
      </c>
      <c r="AU6" s="32">
        <v>0</v>
      </c>
      <c r="AV6" s="32">
        <v>2.7516195304499998E-2</v>
      </c>
      <c r="AW6" s="32">
        <v>758.77490708000005</v>
      </c>
      <c r="AX6" s="32">
        <v>758.31265639499998</v>
      </c>
      <c r="AY6" s="32">
        <v>0.46225068482199999</v>
      </c>
      <c r="AZ6" s="32">
        <v>203.477667715</v>
      </c>
      <c r="BA6" s="32">
        <v>8.0416397978400002E-4</v>
      </c>
      <c r="BB6" s="32">
        <v>1.7905895710400001E-4</v>
      </c>
      <c r="BC6" s="32">
        <v>125.213543183</v>
      </c>
      <c r="BD6" s="32">
        <v>4.7496651730399999E-4</v>
      </c>
      <c r="BE6" s="32">
        <v>74.791312502400004</v>
      </c>
      <c r="BF6" s="32">
        <v>5.5800217155300001E-2</v>
      </c>
      <c r="BG6" s="32">
        <v>15.7364979493</v>
      </c>
      <c r="BH6" s="32">
        <v>186.97986344399999</v>
      </c>
      <c r="BI6" s="32">
        <v>0.35687496003000002</v>
      </c>
      <c r="BJ6" s="32">
        <v>64.512969799999993</v>
      </c>
      <c r="BK6" s="32">
        <v>2.2969316145800001</v>
      </c>
      <c r="BL6" s="32">
        <v>1130.2863170600001</v>
      </c>
      <c r="BM6" s="32">
        <v>0</v>
      </c>
      <c r="BN6" s="32">
        <v>7.8895378561200005E-6</v>
      </c>
      <c r="BO6" s="32">
        <v>13.702780541499999</v>
      </c>
      <c r="BP6" s="32">
        <v>0</v>
      </c>
      <c r="BQ6" s="32">
        <v>321.72960617299998</v>
      </c>
      <c r="BR6" s="32">
        <v>1550.4627055399999</v>
      </c>
      <c r="BS6" s="32">
        <v>5.4556171012500003E-5</v>
      </c>
    </row>
    <row r="7" spans="1:71" x14ac:dyDescent="0.25">
      <c r="A7" s="34" t="s">
        <v>5</v>
      </c>
      <c r="B7" s="32">
        <v>2467.58638199999</v>
      </c>
      <c r="C7" s="32"/>
      <c r="D7" s="32">
        <v>1415.222589</v>
      </c>
      <c r="E7" s="32">
        <v>53.561799999999899</v>
      </c>
      <c r="F7" s="32">
        <v>51.567529</v>
      </c>
      <c r="G7" s="32">
        <v>343.64636099999899</v>
      </c>
      <c r="H7" s="32">
        <v>38154.107543999999</v>
      </c>
      <c r="I7" s="32">
        <v>2.7635489999999998</v>
      </c>
      <c r="J7" s="32">
        <v>753.16906200000199</v>
      </c>
      <c r="K7" s="32"/>
      <c r="L7" s="32">
        <v>8.9699059999999893</v>
      </c>
      <c r="M7" s="32"/>
      <c r="N7" s="32">
        <v>812.12370899999996</v>
      </c>
      <c r="O7" s="32"/>
      <c r="P7" s="32" t="s">
        <v>5</v>
      </c>
      <c r="Q7" s="32">
        <v>2.0046687412200002</v>
      </c>
      <c r="R7" s="32">
        <v>1.88698440575</v>
      </c>
      <c r="S7" s="32">
        <v>0</v>
      </c>
      <c r="T7" s="32">
        <v>178.40610904499999</v>
      </c>
      <c r="U7" s="32">
        <v>85422.305694800001</v>
      </c>
      <c r="V7" s="32">
        <v>0</v>
      </c>
      <c r="W7" s="32">
        <v>2467.5941249799998</v>
      </c>
      <c r="X7" s="32">
        <v>0</v>
      </c>
      <c r="Y7" s="32">
        <v>19328.081519399999</v>
      </c>
      <c r="Z7" s="32">
        <v>0</v>
      </c>
      <c r="AA7" s="32">
        <v>6.9463765825500001</v>
      </c>
      <c r="AB7" s="32">
        <v>3.81951399624</v>
      </c>
      <c r="AC7" s="32">
        <v>0</v>
      </c>
      <c r="AD7" s="32">
        <v>0</v>
      </c>
      <c r="AE7" s="32">
        <v>0</v>
      </c>
      <c r="AF7" s="32">
        <v>0</v>
      </c>
      <c r="AG7" s="32">
        <v>0.54408945474199999</v>
      </c>
      <c r="AH7" s="32">
        <v>0</v>
      </c>
      <c r="AI7" s="32">
        <v>0</v>
      </c>
      <c r="AJ7" s="32">
        <v>1273.70007644</v>
      </c>
      <c r="AK7" s="32">
        <v>141.52175153100001</v>
      </c>
      <c r="AL7" s="32">
        <v>1415.22182797</v>
      </c>
      <c r="AM7" s="32">
        <v>0</v>
      </c>
      <c r="AN7" s="32">
        <v>0</v>
      </c>
      <c r="AO7" s="32">
        <v>0.57616641225300003</v>
      </c>
      <c r="AP7" s="32">
        <v>34566.344419200002</v>
      </c>
      <c r="AQ7" s="32">
        <v>0.59117410373799995</v>
      </c>
      <c r="AR7" s="32">
        <v>3.87963161869E-2</v>
      </c>
      <c r="AS7" s="32">
        <v>13.432788583500001</v>
      </c>
      <c r="AT7" s="32">
        <v>1.4982422427599999E-2</v>
      </c>
      <c r="AU7" s="32">
        <v>1.7146794204000001E-2</v>
      </c>
      <c r="AV7" s="32">
        <v>4.6127459779399999E-2</v>
      </c>
      <c r="AW7" s="32">
        <v>53.560299802499998</v>
      </c>
      <c r="AX7" s="32">
        <v>51.5660115031</v>
      </c>
      <c r="AY7" s="32">
        <v>1.99428829941</v>
      </c>
      <c r="AZ7" s="32">
        <v>22.3515534792</v>
      </c>
      <c r="BA7" s="32">
        <v>4.8192706008100001E-4</v>
      </c>
      <c r="BB7" s="32">
        <v>1.06460093586E-4</v>
      </c>
      <c r="BC7" s="32">
        <v>11.7200977441</v>
      </c>
      <c r="BD7" s="32">
        <v>2.8465803557200001E-4</v>
      </c>
      <c r="BE7" s="32">
        <v>4.7776439607099999</v>
      </c>
      <c r="BF7" s="32">
        <v>3.3439976410499998E-2</v>
      </c>
      <c r="BG7" s="32">
        <v>0.73460646378600003</v>
      </c>
      <c r="BH7" s="32">
        <v>11.9455874094</v>
      </c>
      <c r="BI7" s="32">
        <v>0.59664158170600001</v>
      </c>
      <c r="BJ7" s="32">
        <v>3.1014755672800001</v>
      </c>
      <c r="BK7" s="32">
        <v>3.93846895176</v>
      </c>
      <c r="BL7" s="32">
        <v>343.64729611500002</v>
      </c>
      <c r="BM7" s="32">
        <v>0</v>
      </c>
      <c r="BN7" s="32">
        <v>0</v>
      </c>
      <c r="BO7" s="32">
        <v>223.224015896</v>
      </c>
      <c r="BP7" s="32">
        <v>0</v>
      </c>
      <c r="BQ7" s="32">
        <v>14459.5165421</v>
      </c>
      <c r="BR7" s="32">
        <v>38153.540847800003</v>
      </c>
      <c r="BS7" s="32">
        <v>52.933029602399998</v>
      </c>
    </row>
    <row r="8" spans="1:71" x14ac:dyDescent="0.25">
      <c r="A8" s="34" t="s">
        <v>6</v>
      </c>
      <c r="B8" s="32"/>
      <c r="C8" s="32"/>
      <c r="D8" s="32"/>
      <c r="E8" s="32"/>
      <c r="F8" s="32"/>
      <c r="G8" s="32"/>
      <c r="H8" s="32">
        <v>0.55781000000000003</v>
      </c>
      <c r="I8" s="32"/>
      <c r="J8" s="32"/>
      <c r="K8" s="32"/>
      <c r="L8" s="32"/>
      <c r="M8" s="32"/>
      <c r="N8" s="32"/>
      <c r="O8" s="32"/>
      <c r="P8" s="32" t="s">
        <v>6</v>
      </c>
      <c r="Q8" s="32">
        <v>0</v>
      </c>
      <c r="R8" s="32">
        <v>0</v>
      </c>
      <c r="S8" s="32">
        <v>0</v>
      </c>
      <c r="T8" s="32">
        <v>9.9594622246799991E-4</v>
      </c>
      <c r="U8" s="32">
        <v>0.373535717632</v>
      </c>
      <c r="V8" s="32">
        <v>0</v>
      </c>
      <c r="W8" s="32">
        <v>0</v>
      </c>
      <c r="X8" s="32">
        <v>0</v>
      </c>
      <c r="Y8" s="32">
        <v>6.3815278140600007E-2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0.58450087744000001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0</v>
      </c>
      <c r="BJ8" s="32">
        <v>0</v>
      </c>
      <c r="BK8" s="32">
        <v>0</v>
      </c>
      <c r="BL8" s="32">
        <v>0</v>
      </c>
      <c r="BM8" s="32">
        <v>0</v>
      </c>
      <c r="BN8" s="32">
        <v>0</v>
      </c>
      <c r="BO8" s="32">
        <v>0</v>
      </c>
      <c r="BP8" s="32">
        <v>0</v>
      </c>
      <c r="BQ8" s="32">
        <v>0.106645413008</v>
      </c>
      <c r="BR8" s="32">
        <v>0.55780663260499996</v>
      </c>
      <c r="BS8" s="32">
        <v>0</v>
      </c>
    </row>
    <row r="9" spans="1:71" x14ac:dyDescent="0.25">
      <c r="A9" s="34" t="s">
        <v>7</v>
      </c>
      <c r="B9" s="32"/>
      <c r="C9" s="32"/>
      <c r="D9" s="32"/>
      <c r="E9" s="32"/>
      <c r="F9" s="32"/>
      <c r="G9" s="32"/>
      <c r="H9" s="32">
        <v>5.7238499999999903E-5</v>
      </c>
      <c r="I9" s="32"/>
      <c r="J9" s="32"/>
      <c r="K9" s="32"/>
      <c r="L9" s="32"/>
      <c r="M9" s="32"/>
      <c r="N9" s="32"/>
      <c r="O9" s="32"/>
      <c r="P9" s="32" t="s">
        <v>7</v>
      </c>
      <c r="Q9" s="32">
        <v>0</v>
      </c>
      <c r="R9" s="32">
        <v>0</v>
      </c>
      <c r="S9" s="32">
        <v>0</v>
      </c>
      <c r="T9" s="32">
        <v>6.4898357507000002E-8</v>
      </c>
      <c r="U9" s="32">
        <v>4.0131351378200004E-6</v>
      </c>
      <c r="V9" s="32">
        <v>0</v>
      </c>
      <c r="W9" s="32">
        <v>0</v>
      </c>
      <c r="X9" s="32">
        <v>0</v>
      </c>
      <c r="Y9" s="32">
        <v>3.6380061398699999E-6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6.01629083373E-5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1.02143671908E-5</v>
      </c>
      <c r="BR9" s="32">
        <v>5.72446303676E-5</v>
      </c>
      <c r="BS9" s="32">
        <v>0</v>
      </c>
    </row>
    <row r="10" spans="1:71" x14ac:dyDescent="0.25">
      <c r="A10" s="34" t="s">
        <v>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 t="s">
        <v>326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</row>
    <row r="11" spans="1:71" x14ac:dyDescent="0.25">
      <c r="A11" s="34" t="s">
        <v>9</v>
      </c>
      <c r="B11" s="32">
        <v>93.307609999999997</v>
      </c>
      <c r="C11" s="32"/>
      <c r="D11" s="32">
        <v>112.44054</v>
      </c>
      <c r="E11" s="32">
        <v>17.983981700000001</v>
      </c>
      <c r="F11" s="32">
        <v>17.301229799999899</v>
      </c>
      <c r="G11" s="32">
        <v>8.3188700000000004</v>
      </c>
      <c r="H11" s="32">
        <v>143.00104999999999</v>
      </c>
      <c r="I11" s="32"/>
      <c r="J11" s="32">
        <v>3.9999999999999897E-6</v>
      </c>
      <c r="K11" s="32"/>
      <c r="L11" s="32">
        <v>1.9458E-4</v>
      </c>
      <c r="M11" s="32"/>
      <c r="N11" s="32"/>
      <c r="O11" s="32"/>
      <c r="P11" s="32" t="s">
        <v>9</v>
      </c>
      <c r="Q11" s="32">
        <v>0</v>
      </c>
      <c r="R11" s="32">
        <v>0</v>
      </c>
      <c r="S11" s="32">
        <v>0</v>
      </c>
      <c r="T11" s="32">
        <v>0.53216504521300001</v>
      </c>
      <c r="U11" s="32">
        <v>84.826879977100006</v>
      </c>
      <c r="V11" s="32">
        <v>0</v>
      </c>
      <c r="W11" s="32">
        <v>93.307666952199995</v>
      </c>
      <c r="X11" s="32">
        <v>0</v>
      </c>
      <c r="Y11" s="32">
        <v>17.163976323499998</v>
      </c>
      <c r="Z11" s="32">
        <v>0</v>
      </c>
      <c r="AA11" s="32">
        <v>2.3941535096100002</v>
      </c>
      <c r="AB11" s="32">
        <v>1.9457811813500001E-4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101.196329218</v>
      </c>
      <c r="AK11" s="32">
        <v>11.244071999899999</v>
      </c>
      <c r="AL11" s="32">
        <v>112.44040121800001</v>
      </c>
      <c r="AM11" s="32">
        <v>0</v>
      </c>
      <c r="AN11" s="32">
        <v>0</v>
      </c>
      <c r="AO11" s="32">
        <v>0.192800421083</v>
      </c>
      <c r="AP11" s="32">
        <v>145.79552128099999</v>
      </c>
      <c r="AQ11" s="32">
        <v>0.198031616429</v>
      </c>
      <c r="AR11" s="32">
        <v>1.28010571162E-2</v>
      </c>
      <c r="AS11" s="32">
        <v>4.6627757149900004</v>
      </c>
      <c r="AT11" s="32">
        <v>2.6476482746099999E-3</v>
      </c>
      <c r="AU11" s="32">
        <v>0</v>
      </c>
      <c r="AV11" s="32">
        <v>1.54292842695E-2</v>
      </c>
      <c r="AW11" s="32">
        <v>17.983465148299999</v>
      </c>
      <c r="AX11" s="32">
        <v>17.300701142099999</v>
      </c>
      <c r="AY11" s="32">
        <v>0.68276400623900002</v>
      </c>
      <c r="AZ11" s="32">
        <v>7.2748674592300002</v>
      </c>
      <c r="BA11" s="32">
        <v>0</v>
      </c>
      <c r="BB11" s="32">
        <v>0</v>
      </c>
      <c r="BC11" s="32">
        <v>3.69455497501</v>
      </c>
      <c r="BD11" s="32">
        <v>0</v>
      </c>
      <c r="BE11" s="32">
        <v>1.62686078694</v>
      </c>
      <c r="BF11" s="32">
        <v>0</v>
      </c>
      <c r="BG11" s="32">
        <v>0.25278120736100002</v>
      </c>
      <c r="BH11" s="32">
        <v>4.0676602093299996</v>
      </c>
      <c r="BI11" s="32">
        <v>0.19938149881200001</v>
      </c>
      <c r="BJ11" s="32">
        <v>1.0426165512000001</v>
      </c>
      <c r="BK11" s="32">
        <v>1.33236969306</v>
      </c>
      <c r="BL11" s="32">
        <v>8.3188951986599999</v>
      </c>
      <c r="BM11" s="32">
        <v>0</v>
      </c>
      <c r="BN11" s="32">
        <v>0</v>
      </c>
      <c r="BO11" s="32">
        <v>0.16218730509400001</v>
      </c>
      <c r="BP11" s="32">
        <v>0</v>
      </c>
      <c r="BQ11" s="32">
        <v>28.7405961961</v>
      </c>
      <c r="BR11" s="32">
        <v>143.000961348</v>
      </c>
      <c r="BS11" s="32">
        <v>0</v>
      </c>
    </row>
    <row r="12" spans="1:71" x14ac:dyDescent="0.25">
      <c r="A12" s="34" t="s">
        <v>10</v>
      </c>
      <c r="B12" s="32"/>
      <c r="C12" s="32"/>
      <c r="D12" s="32">
        <v>15.675199999999901</v>
      </c>
      <c r="E12" s="32">
        <v>2.3752</v>
      </c>
      <c r="F12" s="32">
        <v>2.3752</v>
      </c>
      <c r="G12" s="32"/>
      <c r="H12" s="32">
        <v>0.86199999999999899</v>
      </c>
      <c r="I12" s="32"/>
      <c r="J12" s="32"/>
      <c r="K12" s="32"/>
      <c r="L12" s="32"/>
      <c r="M12" s="32"/>
      <c r="N12" s="32"/>
      <c r="O12" s="32"/>
      <c r="P12" s="32" t="s">
        <v>10</v>
      </c>
      <c r="Q12" s="32">
        <v>0</v>
      </c>
      <c r="R12" s="32">
        <v>0</v>
      </c>
      <c r="S12" s="32">
        <v>0</v>
      </c>
      <c r="T12" s="32">
        <v>2.4937940281800001E-6</v>
      </c>
      <c r="U12" s="32">
        <v>1.5424240921100001E-4</v>
      </c>
      <c r="V12" s="32">
        <v>0</v>
      </c>
      <c r="W12" s="32">
        <v>0</v>
      </c>
      <c r="X12" s="32">
        <v>0</v>
      </c>
      <c r="Y12" s="32">
        <v>1.3987673407299999E-4</v>
      </c>
      <c r="Z12" s="32">
        <v>0</v>
      </c>
      <c r="AA12" s="32">
        <v>0.41696226238299999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14.1077568522</v>
      </c>
      <c r="AK12" s="32">
        <v>1.5675182570299999</v>
      </c>
      <c r="AL12" s="32">
        <v>15.675275109299999</v>
      </c>
      <c r="AM12" s="32">
        <v>0</v>
      </c>
      <c r="AN12" s="32">
        <v>0</v>
      </c>
      <c r="AO12" s="32">
        <v>0</v>
      </c>
      <c r="AP12" s="32">
        <v>0.509447513297</v>
      </c>
      <c r="AQ12" s="32">
        <v>4.7504698600600001E-4</v>
      </c>
      <c r="AR12" s="32">
        <v>0</v>
      </c>
      <c r="AS12" s="32">
        <v>0.23751946956799999</v>
      </c>
      <c r="AT12" s="32">
        <v>2.1376913198499999E-3</v>
      </c>
      <c r="AU12" s="32">
        <v>0</v>
      </c>
      <c r="AV12" s="32">
        <v>9.5009397201200002E-4</v>
      </c>
      <c r="AW12" s="32">
        <v>2.3752107894200001</v>
      </c>
      <c r="AX12" s="32">
        <v>2.3752107894200001</v>
      </c>
      <c r="AY12" s="32">
        <v>0</v>
      </c>
      <c r="AZ12" s="32">
        <v>1.09260404438</v>
      </c>
      <c r="BA12" s="32">
        <v>0</v>
      </c>
      <c r="BB12" s="32">
        <v>0</v>
      </c>
      <c r="BC12" s="32">
        <v>0.83248896311099996</v>
      </c>
      <c r="BD12" s="32">
        <v>0</v>
      </c>
      <c r="BE12" s="32">
        <v>0.23751946956799999</v>
      </c>
      <c r="BF12" s="32">
        <v>0</v>
      </c>
      <c r="BG12" s="32">
        <v>0</v>
      </c>
      <c r="BH12" s="32">
        <v>0.593818791096</v>
      </c>
      <c r="BI12" s="32">
        <v>1.9001477096700001E-2</v>
      </c>
      <c r="BJ12" s="32">
        <v>0.45126848437700001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1.5112928432500001E-2</v>
      </c>
      <c r="BR12" s="32">
        <v>0.861999009022</v>
      </c>
      <c r="BS12" s="32">
        <v>0</v>
      </c>
    </row>
    <row r="13" spans="1:71" x14ac:dyDescent="0.25">
      <c r="A13" s="34" t="s">
        <v>12</v>
      </c>
      <c r="B13" s="32"/>
      <c r="C13" s="32"/>
      <c r="D13" s="32"/>
      <c r="E13" s="32"/>
      <c r="F13" s="32"/>
      <c r="G13" s="32"/>
      <c r="H13" s="32">
        <v>6.9542000000000002</v>
      </c>
      <c r="I13" s="32"/>
      <c r="J13" s="32">
        <v>4.104E-4</v>
      </c>
      <c r="K13" s="32"/>
      <c r="L13" s="32"/>
      <c r="M13" s="32"/>
      <c r="N13" s="32"/>
      <c r="O13" s="32"/>
      <c r="P13" s="32" t="s">
        <v>12</v>
      </c>
      <c r="Q13" s="32">
        <v>0</v>
      </c>
      <c r="R13" s="32">
        <v>0</v>
      </c>
      <c r="S13" s="32">
        <v>0</v>
      </c>
      <c r="T13" s="32">
        <v>7.6369495758900003E-3</v>
      </c>
      <c r="U13" s="32">
        <v>0.48758883799899999</v>
      </c>
      <c r="V13" s="32">
        <v>0</v>
      </c>
      <c r="W13" s="32">
        <v>0</v>
      </c>
      <c r="X13" s="32">
        <v>0</v>
      </c>
      <c r="Y13" s="32">
        <v>0.44203470075000001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0</v>
      </c>
      <c r="AO13" s="32">
        <v>0</v>
      </c>
      <c r="AP13" s="32">
        <v>7.3095757756099999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0</v>
      </c>
      <c r="BO13" s="32">
        <v>0</v>
      </c>
      <c r="BP13" s="32">
        <v>0</v>
      </c>
      <c r="BQ13" s="32">
        <v>1.2406881837799999</v>
      </c>
      <c r="BR13" s="32">
        <v>6.9541213754599998</v>
      </c>
      <c r="BS13" s="32">
        <v>0</v>
      </c>
    </row>
    <row r="14" spans="1:71" x14ac:dyDescent="0.25">
      <c r="A14" s="34" t="s">
        <v>13</v>
      </c>
      <c r="B14" s="32">
        <v>244.16529999999901</v>
      </c>
      <c r="C14" s="32">
        <v>4.7729999999999899</v>
      </c>
      <c r="D14" s="32">
        <v>798.07199999999898</v>
      </c>
      <c r="E14" s="32">
        <v>9.4101999999999908</v>
      </c>
      <c r="F14" s="32">
        <v>8.9381660569999895</v>
      </c>
      <c r="G14" s="32">
        <v>337.40833999999899</v>
      </c>
      <c r="H14" s="32">
        <v>362.83377999999902</v>
      </c>
      <c r="I14" s="32">
        <v>0.35366027550000001</v>
      </c>
      <c r="J14" s="32">
        <v>0.47854219640000001</v>
      </c>
      <c r="K14" s="32"/>
      <c r="L14" s="32">
        <v>2.4367907794999999</v>
      </c>
      <c r="M14" s="32"/>
      <c r="N14" s="32">
        <v>0.14000000000000001</v>
      </c>
      <c r="O14" s="32"/>
      <c r="P14" s="32" t="s">
        <v>13</v>
      </c>
      <c r="Q14" s="32">
        <v>0.34385267450200002</v>
      </c>
      <c r="R14" s="32">
        <v>0.323666759162</v>
      </c>
      <c r="S14" s="32">
        <v>0</v>
      </c>
      <c r="T14" s="32">
        <v>1.07445157148</v>
      </c>
      <c r="U14" s="32">
        <v>279.75417162899998</v>
      </c>
      <c r="V14" s="32">
        <v>0</v>
      </c>
      <c r="W14" s="32">
        <v>244.164734995</v>
      </c>
      <c r="X14" s="32">
        <v>0</v>
      </c>
      <c r="Y14" s="32">
        <v>46.512963621300003</v>
      </c>
      <c r="Z14" s="32">
        <v>0</v>
      </c>
      <c r="AA14" s="32">
        <v>2.2175247380199998</v>
      </c>
      <c r="AB14" s="32">
        <v>2.2268374894099998</v>
      </c>
      <c r="AC14" s="32">
        <v>0</v>
      </c>
      <c r="AD14" s="32">
        <v>0</v>
      </c>
      <c r="AE14" s="32">
        <v>0</v>
      </c>
      <c r="AF14" s="32">
        <v>0</v>
      </c>
      <c r="AG14" s="32">
        <v>0.109856003351</v>
      </c>
      <c r="AH14" s="32">
        <v>4.7730016264600001</v>
      </c>
      <c r="AI14" s="32">
        <v>0</v>
      </c>
      <c r="AJ14" s="32">
        <v>718.26252210500002</v>
      </c>
      <c r="AK14" s="32">
        <v>79.807515962500005</v>
      </c>
      <c r="AL14" s="32">
        <v>798.07003806800003</v>
      </c>
      <c r="AM14" s="32">
        <v>0</v>
      </c>
      <c r="AN14" s="32">
        <v>0</v>
      </c>
      <c r="AO14" s="32">
        <v>0.26424497759600002</v>
      </c>
      <c r="AP14" s="32">
        <v>374.94461175499998</v>
      </c>
      <c r="AQ14" s="32">
        <v>0.27140858810500001</v>
      </c>
      <c r="AR14" s="32">
        <v>1.7544715906899998E-2</v>
      </c>
      <c r="AS14" s="32">
        <v>0.73249945656100002</v>
      </c>
      <c r="AT14" s="32">
        <v>3.5805994367199999E-3</v>
      </c>
      <c r="AU14" s="32">
        <v>0</v>
      </c>
      <c r="AV14" s="32">
        <v>2.11255168461E-2</v>
      </c>
      <c r="AW14" s="32">
        <v>9.4095025106199994</v>
      </c>
      <c r="AX14" s="32">
        <v>8.9374630919799998</v>
      </c>
      <c r="AY14" s="32">
        <v>0.47203941864100002</v>
      </c>
      <c r="AZ14" s="32">
        <v>6.0892441469999996</v>
      </c>
      <c r="BA14" s="32">
        <v>0</v>
      </c>
      <c r="BB14" s="32">
        <v>0</v>
      </c>
      <c r="BC14" s="32">
        <v>2.6424424062299998</v>
      </c>
      <c r="BD14" s="32">
        <v>0</v>
      </c>
      <c r="BE14" s="32">
        <v>0.769947409955</v>
      </c>
      <c r="BF14" s="32">
        <v>0</v>
      </c>
      <c r="BG14" s="32">
        <v>3.7317018910100003E-2</v>
      </c>
      <c r="BH14" s="32">
        <v>1.9255802280700001</v>
      </c>
      <c r="BI14" s="32">
        <v>0.27283889173699999</v>
      </c>
      <c r="BJ14" s="32">
        <v>0.152822241439</v>
      </c>
      <c r="BK14" s="32">
        <v>1.8261076627099999</v>
      </c>
      <c r="BL14" s="32">
        <v>337.40761232</v>
      </c>
      <c r="BM14" s="32">
        <v>0</v>
      </c>
      <c r="BN14" s="32">
        <v>0</v>
      </c>
      <c r="BO14" s="32">
        <v>8.1617574229100001E-2</v>
      </c>
      <c r="BP14" s="32">
        <v>0</v>
      </c>
      <c r="BQ14" s="32">
        <v>71.646600322599994</v>
      </c>
      <c r="BR14" s="32">
        <v>362.83479445</v>
      </c>
      <c r="BS14" s="32">
        <v>0</v>
      </c>
    </row>
    <row r="15" spans="1:71" x14ac:dyDescent="0.25">
      <c r="A15" s="34" t="s">
        <v>14</v>
      </c>
      <c r="B15" s="32">
        <v>7.33352</v>
      </c>
      <c r="C15" s="32"/>
      <c r="D15" s="32">
        <v>1.34518</v>
      </c>
      <c r="E15" s="32">
        <v>1.6050499999999901</v>
      </c>
      <c r="F15" s="32">
        <v>1.331852</v>
      </c>
      <c r="G15" s="32">
        <v>69.804185000000004</v>
      </c>
      <c r="H15" s="32">
        <v>9.4516790000000004</v>
      </c>
      <c r="I15" s="32"/>
      <c r="J15" s="32"/>
      <c r="K15" s="32"/>
      <c r="L15" s="32"/>
      <c r="M15" s="32"/>
      <c r="N15" s="32"/>
      <c r="O15" s="32"/>
      <c r="P15" s="32" t="s">
        <v>14</v>
      </c>
      <c r="Q15" s="32">
        <v>0</v>
      </c>
      <c r="R15" s="32">
        <v>0</v>
      </c>
      <c r="S15" s="32">
        <v>0</v>
      </c>
      <c r="T15" s="32">
        <v>1.4559851469999999E-2</v>
      </c>
      <c r="U15" s="32">
        <v>4.9628473398499997</v>
      </c>
      <c r="V15" s="32">
        <v>0</v>
      </c>
      <c r="W15" s="32">
        <v>7.3335048970200001</v>
      </c>
      <c r="X15" s="32">
        <v>0</v>
      </c>
      <c r="Y15" s="32">
        <v>1.32458388776</v>
      </c>
      <c r="Z15" s="32">
        <v>0</v>
      </c>
      <c r="AA15" s="32">
        <v>0.23709872561799999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1.2106569619200001</v>
      </c>
      <c r="AK15" s="32">
        <v>0.13451852025800001</v>
      </c>
      <c r="AL15" s="32">
        <v>1.3451754821799999</v>
      </c>
      <c r="AM15" s="32">
        <v>0</v>
      </c>
      <c r="AN15" s="32">
        <v>0</v>
      </c>
      <c r="AO15" s="32">
        <v>4.9145432298800001E-2</v>
      </c>
      <c r="AP15" s="32">
        <v>9.4435419248599999</v>
      </c>
      <c r="AQ15" s="32">
        <v>5.0477286330800002E-2</v>
      </c>
      <c r="AR15" s="32">
        <v>3.2630278278400001E-3</v>
      </c>
      <c r="AS15" s="32">
        <v>9.3230401737199996E-3</v>
      </c>
      <c r="AT15" s="32">
        <v>6.6592712622000002E-4</v>
      </c>
      <c r="AU15" s="32">
        <v>0</v>
      </c>
      <c r="AV15" s="32">
        <v>3.9289449230299998E-3</v>
      </c>
      <c r="AW15" s="32">
        <v>1.6049007338100001</v>
      </c>
      <c r="AX15" s="32">
        <v>1.3317001187199999</v>
      </c>
      <c r="AY15" s="32">
        <v>0.27320061508999999</v>
      </c>
      <c r="AZ15" s="32">
        <v>1.04588630764</v>
      </c>
      <c r="BA15" s="32">
        <v>0</v>
      </c>
      <c r="BB15" s="32">
        <v>0</v>
      </c>
      <c r="BC15" s="32">
        <v>0.43751125735099999</v>
      </c>
      <c r="BD15" s="32">
        <v>0</v>
      </c>
      <c r="BE15" s="32">
        <v>0.11054470808</v>
      </c>
      <c r="BF15" s="32">
        <v>0</v>
      </c>
      <c r="BG15" s="32">
        <v>0</v>
      </c>
      <c r="BH15" s="32">
        <v>0.27649077090099999</v>
      </c>
      <c r="BI15" s="32">
        <v>5.0743436013599999E-2</v>
      </c>
      <c r="BJ15" s="32">
        <v>0</v>
      </c>
      <c r="BK15" s="32">
        <v>0.33962334033300001</v>
      </c>
      <c r="BL15" s="32">
        <v>69.803736172900003</v>
      </c>
      <c r="BM15" s="32">
        <v>0</v>
      </c>
      <c r="BN15" s="32">
        <v>0</v>
      </c>
      <c r="BO15" s="32">
        <v>0</v>
      </c>
      <c r="BP15" s="32">
        <v>0</v>
      </c>
      <c r="BQ15" s="32">
        <v>2.0227554204199998</v>
      </c>
      <c r="BR15" s="32">
        <v>9.4516031173399995</v>
      </c>
      <c r="BS15" s="32">
        <v>0</v>
      </c>
    </row>
    <row r="16" spans="1:71" x14ac:dyDescent="0.25">
      <c r="A16" s="34" t="s">
        <v>15</v>
      </c>
      <c r="B16" s="32">
        <v>1</v>
      </c>
      <c r="C16" s="32">
        <v>0</v>
      </c>
      <c r="D16" s="32">
        <v>1.8299999999999901</v>
      </c>
      <c r="E16" s="32">
        <v>0.71999999999999897</v>
      </c>
      <c r="F16" s="32">
        <v>0.71999999999999897</v>
      </c>
      <c r="G16" s="32">
        <v>0</v>
      </c>
      <c r="H16" s="32">
        <v>35.710885599999898</v>
      </c>
      <c r="I16" s="32"/>
      <c r="J16" s="32">
        <v>4.8512E-2</v>
      </c>
      <c r="K16" s="32"/>
      <c r="L16" s="32">
        <v>1.6302000000000001E-3</v>
      </c>
      <c r="M16" s="32"/>
      <c r="N16" s="32"/>
      <c r="O16" s="32"/>
      <c r="P16" s="32" t="s">
        <v>15</v>
      </c>
      <c r="Q16" s="32">
        <v>0.54942547925700003</v>
      </c>
      <c r="R16" s="32">
        <v>0</v>
      </c>
      <c r="S16" s="32">
        <v>0.64494116139500002</v>
      </c>
      <c r="T16" s="32">
        <v>0.90452235054200003</v>
      </c>
      <c r="U16" s="32">
        <v>3.7969758445599999</v>
      </c>
      <c r="V16" s="32">
        <v>0</v>
      </c>
      <c r="W16" s="32">
        <v>1.00000252209</v>
      </c>
      <c r="X16" s="32">
        <v>1.1427673886800001</v>
      </c>
      <c r="Y16" s="32">
        <v>0.96325863805599998</v>
      </c>
      <c r="Z16" s="32">
        <v>0.42798830933100002</v>
      </c>
      <c r="AA16" s="32">
        <v>0.48544877787899998</v>
      </c>
      <c r="AB16" s="32">
        <v>1.6302216354999999E-3</v>
      </c>
      <c r="AC16" s="32">
        <v>0</v>
      </c>
      <c r="AD16" s="32">
        <v>0</v>
      </c>
      <c r="AE16" s="32">
        <v>0.20596228779100001</v>
      </c>
      <c r="AF16" s="32">
        <v>0.123303101539</v>
      </c>
      <c r="AG16" s="32">
        <v>0.43147318352899999</v>
      </c>
      <c r="AH16" s="32">
        <v>0</v>
      </c>
      <c r="AI16" s="32">
        <v>0</v>
      </c>
      <c r="AJ16" s="32">
        <v>1.6469976024699999</v>
      </c>
      <c r="AK16" s="32">
        <v>0.182998449048</v>
      </c>
      <c r="AL16" s="32">
        <v>1.82999605152</v>
      </c>
      <c r="AM16" s="32">
        <v>0.120159129781</v>
      </c>
      <c r="AN16" s="32">
        <v>1.71886786466</v>
      </c>
      <c r="AO16" s="32">
        <v>0</v>
      </c>
      <c r="AP16" s="32">
        <v>22.495257313</v>
      </c>
      <c r="AQ16" s="32">
        <v>0</v>
      </c>
      <c r="AR16" s="32">
        <v>0</v>
      </c>
      <c r="AS16" s="32">
        <v>0.276478865942</v>
      </c>
      <c r="AT16" s="32">
        <v>0</v>
      </c>
      <c r="AU16" s="32">
        <v>0</v>
      </c>
      <c r="AV16" s="32">
        <v>0</v>
      </c>
      <c r="AW16" s="32">
        <v>0.71999922066599997</v>
      </c>
      <c r="AX16" s="32">
        <v>0.71999922066599997</v>
      </c>
      <c r="AY16" s="32">
        <v>0</v>
      </c>
      <c r="AZ16" s="32">
        <v>0.18863952777000001</v>
      </c>
      <c r="BA16" s="32">
        <v>0</v>
      </c>
      <c r="BB16" s="32">
        <v>0</v>
      </c>
      <c r="BC16" s="32">
        <v>0.117503673451</v>
      </c>
      <c r="BD16" s="32">
        <v>0</v>
      </c>
      <c r="BE16" s="32">
        <v>7.1135865341699994E-2</v>
      </c>
      <c r="BF16" s="32">
        <v>0</v>
      </c>
      <c r="BG16" s="32">
        <v>1.5120028439599999E-2</v>
      </c>
      <c r="BH16" s="32">
        <v>0.177841156986</v>
      </c>
      <c r="BI16" s="32">
        <v>0</v>
      </c>
      <c r="BJ16" s="32">
        <v>6.1919641528499998E-2</v>
      </c>
      <c r="BK16" s="32">
        <v>0</v>
      </c>
      <c r="BL16" s="32">
        <v>0</v>
      </c>
      <c r="BM16" s="32">
        <v>0</v>
      </c>
      <c r="BN16" s="32">
        <v>0.20942153673200001</v>
      </c>
      <c r="BO16" s="32">
        <v>1.95746469184</v>
      </c>
      <c r="BP16" s="32">
        <v>0</v>
      </c>
      <c r="BQ16" s="32">
        <v>7.3311647150399999</v>
      </c>
      <c r="BR16" s="32">
        <v>35.7109638616</v>
      </c>
      <c r="BS16" s="32">
        <v>1.4482909186099999</v>
      </c>
    </row>
    <row r="17" spans="1:71" x14ac:dyDescent="0.25">
      <c r="A17" s="34" t="s">
        <v>16</v>
      </c>
      <c r="B17" s="32">
        <v>120.652984</v>
      </c>
      <c r="C17" s="32">
        <v>1.9432449999999899</v>
      </c>
      <c r="D17" s="32">
        <v>225.047008599999</v>
      </c>
      <c r="E17" s="32">
        <v>17.924050899999902</v>
      </c>
      <c r="F17" s="32">
        <v>17.9183568999999</v>
      </c>
      <c r="G17" s="32">
        <v>44.828757699999997</v>
      </c>
      <c r="H17" s="32">
        <v>1291.217787</v>
      </c>
      <c r="I17" s="32">
        <v>0</v>
      </c>
      <c r="J17" s="32">
        <v>15.7416413399999</v>
      </c>
      <c r="K17" s="32"/>
      <c r="L17" s="32">
        <v>0.63941956074999895</v>
      </c>
      <c r="M17" s="32"/>
      <c r="N17" s="32">
        <v>0.82150000000000001</v>
      </c>
      <c r="O17" s="32"/>
      <c r="P17" s="32" t="s">
        <v>16</v>
      </c>
      <c r="Q17" s="32">
        <v>0</v>
      </c>
      <c r="R17" s="32">
        <v>0</v>
      </c>
      <c r="S17" s="32">
        <v>0</v>
      </c>
      <c r="T17" s="32">
        <v>16.7578036737</v>
      </c>
      <c r="U17" s="32">
        <v>1382.7917528400001</v>
      </c>
      <c r="V17" s="32">
        <v>0</v>
      </c>
      <c r="W17" s="32">
        <v>120.65314760699999</v>
      </c>
      <c r="X17" s="32">
        <v>0</v>
      </c>
      <c r="Y17" s="32">
        <v>206.04423158099999</v>
      </c>
      <c r="Z17" s="32">
        <v>0</v>
      </c>
      <c r="AA17" s="32">
        <v>4.3044858443600003</v>
      </c>
      <c r="AB17" s="32">
        <v>0.639423967137</v>
      </c>
      <c r="AC17" s="32">
        <v>0</v>
      </c>
      <c r="AD17" s="32">
        <v>0</v>
      </c>
      <c r="AE17" s="32">
        <v>0</v>
      </c>
      <c r="AF17" s="32">
        <v>0</v>
      </c>
      <c r="AG17" s="32">
        <v>0.82042026709000004</v>
      </c>
      <c r="AH17" s="32">
        <v>1.9432125950100001</v>
      </c>
      <c r="AI17" s="32">
        <v>0</v>
      </c>
      <c r="AJ17" s="32">
        <v>202.54193772900001</v>
      </c>
      <c r="AK17" s="32">
        <v>22.504583662400002</v>
      </c>
      <c r="AL17" s="32">
        <v>225.046521391</v>
      </c>
      <c r="AM17" s="32">
        <v>0</v>
      </c>
      <c r="AN17" s="32">
        <v>0</v>
      </c>
      <c r="AO17" s="32">
        <v>0.215987977645</v>
      </c>
      <c r="AP17" s="32">
        <v>1313.28881011</v>
      </c>
      <c r="AQ17" s="32">
        <v>0.22184009391699999</v>
      </c>
      <c r="AR17" s="32">
        <v>1.4340637477499999E-2</v>
      </c>
      <c r="AS17" s="32">
        <v>4.67394708543</v>
      </c>
      <c r="AT17" s="32">
        <v>2.9266449963299998E-3</v>
      </c>
      <c r="AU17" s="32">
        <v>0</v>
      </c>
      <c r="AV17" s="32">
        <v>1.7267129835700001E-2</v>
      </c>
      <c r="AW17" s="32">
        <v>17.9234863866</v>
      </c>
      <c r="AX17" s="32">
        <v>17.917792298799998</v>
      </c>
      <c r="AY17" s="32">
        <v>5.69408775498E-3</v>
      </c>
      <c r="AZ17" s="32">
        <v>7.7576656279599998</v>
      </c>
      <c r="BA17" s="32">
        <v>0</v>
      </c>
      <c r="BB17" s="32">
        <v>0</v>
      </c>
      <c r="BC17" s="32">
        <v>3.8918417302999999</v>
      </c>
      <c r="BD17" s="32">
        <v>0</v>
      </c>
      <c r="BE17" s="32">
        <v>1.67785035842</v>
      </c>
      <c r="BF17" s="32">
        <v>0</v>
      </c>
      <c r="BG17" s="32">
        <v>0.25336698314</v>
      </c>
      <c r="BH17" s="32">
        <v>4.1952256528699996</v>
      </c>
      <c r="BI17" s="32">
        <v>0.223010284231</v>
      </c>
      <c r="BJ17" s="32">
        <v>1.0375869494100001</v>
      </c>
      <c r="BK17" s="32">
        <v>1.4926300239800001</v>
      </c>
      <c r="BL17" s="32">
        <v>44.827807183600001</v>
      </c>
      <c r="BM17" s="32">
        <v>0</v>
      </c>
      <c r="BN17" s="32">
        <v>0</v>
      </c>
      <c r="BO17" s="32">
        <v>4.0773770701599998</v>
      </c>
      <c r="BP17" s="32">
        <v>0</v>
      </c>
      <c r="BQ17" s="32">
        <v>289.08549084200001</v>
      </c>
      <c r="BR17" s="32">
        <v>1291.21898072</v>
      </c>
      <c r="BS17" s="32">
        <v>0</v>
      </c>
    </row>
    <row r="18" spans="1:71" x14ac:dyDescent="0.25">
      <c r="A18" s="34" t="s">
        <v>17</v>
      </c>
      <c r="B18" s="32">
        <v>77.843892400000001</v>
      </c>
      <c r="C18" s="32"/>
      <c r="D18" s="32">
        <v>396.90527059999999</v>
      </c>
      <c r="E18" s="32">
        <v>5.3520473739999996</v>
      </c>
      <c r="F18" s="32">
        <v>5.3336824839999997</v>
      </c>
      <c r="G18" s="32">
        <v>31.0162913499999</v>
      </c>
      <c r="H18" s="32">
        <v>564.64518469999996</v>
      </c>
      <c r="I18" s="32">
        <v>2.7695494599999999</v>
      </c>
      <c r="J18" s="32">
        <v>13.2245955199999</v>
      </c>
      <c r="K18" s="32"/>
      <c r="L18" s="32">
        <v>9.1769486171000008</v>
      </c>
      <c r="M18" s="32"/>
      <c r="N18" s="32">
        <v>0.65980512000000002</v>
      </c>
      <c r="O18" s="32"/>
      <c r="P18" s="32" t="s">
        <v>17</v>
      </c>
      <c r="Q18" s="32">
        <v>2.9422801281800002</v>
      </c>
      <c r="R18" s="32">
        <v>2.7695531960399999</v>
      </c>
      <c r="S18" s="32">
        <v>0</v>
      </c>
      <c r="T18" s="32">
        <v>13.4333839345</v>
      </c>
      <c r="U18" s="32">
        <v>736.855884919</v>
      </c>
      <c r="V18" s="32">
        <v>0</v>
      </c>
      <c r="W18" s="32">
        <v>77.844079197100001</v>
      </c>
      <c r="X18" s="32">
        <v>0</v>
      </c>
      <c r="Y18" s="32">
        <v>102.135832939</v>
      </c>
      <c r="Z18" s="32">
        <v>0</v>
      </c>
      <c r="AA18" s="32">
        <v>9.1424785787800005</v>
      </c>
      <c r="AB18" s="32">
        <v>9.1768971020700008</v>
      </c>
      <c r="AC18" s="32">
        <v>0</v>
      </c>
      <c r="AD18" s="32">
        <v>0</v>
      </c>
      <c r="AE18" s="32">
        <v>0</v>
      </c>
      <c r="AF18" s="32">
        <v>0</v>
      </c>
      <c r="AG18" s="32">
        <v>0.658935843957</v>
      </c>
      <c r="AH18" s="32">
        <v>0</v>
      </c>
      <c r="AI18" s="32">
        <v>0</v>
      </c>
      <c r="AJ18" s="32">
        <v>357.21458355300001</v>
      </c>
      <c r="AK18" s="32">
        <v>39.690461019200001</v>
      </c>
      <c r="AL18" s="32">
        <v>396.90504457200001</v>
      </c>
      <c r="AM18" s="32">
        <v>0</v>
      </c>
      <c r="AN18" s="32">
        <v>9.4569675975700004E-4</v>
      </c>
      <c r="AO18" s="32">
        <v>7.3202547440700001E-3</v>
      </c>
      <c r="AP18" s="32">
        <v>559.62319796199995</v>
      </c>
      <c r="AQ18" s="32">
        <v>7.4936239025100004E-3</v>
      </c>
      <c r="AR18" s="32">
        <v>5.0824843885199998E-4</v>
      </c>
      <c r="AS18" s="32">
        <v>1.9716489502500001</v>
      </c>
      <c r="AT18" s="32">
        <v>3.9404566323300003E-4</v>
      </c>
      <c r="AU18" s="32">
        <v>2.8087600654800001E-7</v>
      </c>
      <c r="AV18" s="32">
        <v>5.8788642889800004E-4</v>
      </c>
      <c r="AW18" s="32">
        <v>5.35202987064</v>
      </c>
      <c r="AX18" s="32">
        <v>5.3336650375300003</v>
      </c>
      <c r="AY18" s="32">
        <v>1.8364833115599999E-2</v>
      </c>
      <c r="AZ18" s="32">
        <v>1.49944267751</v>
      </c>
      <c r="BA18" s="32">
        <v>1.98033477185E-5</v>
      </c>
      <c r="BB18" s="32">
        <v>4.3734739882199997E-6</v>
      </c>
      <c r="BC18" s="32">
        <v>0.90094767765100003</v>
      </c>
      <c r="BD18" s="32">
        <v>1.1696125928E-5</v>
      </c>
      <c r="BE18" s="32">
        <v>0.52433460797999998</v>
      </c>
      <c r="BF18" s="32">
        <v>1.3741238005500001E-3</v>
      </c>
      <c r="BG18" s="32">
        <v>0.108036843158</v>
      </c>
      <c r="BH18" s="32">
        <v>1.31086268431</v>
      </c>
      <c r="BI18" s="32">
        <v>7.6295554930899999E-3</v>
      </c>
      <c r="BJ18" s="32">
        <v>0.44367388229499999</v>
      </c>
      <c r="BK18" s="32">
        <v>4.8812957665699999E-2</v>
      </c>
      <c r="BL18" s="32">
        <v>31.017128004</v>
      </c>
      <c r="BM18" s="32">
        <v>0</v>
      </c>
      <c r="BN18" s="32">
        <v>0</v>
      </c>
      <c r="BO18" s="32">
        <v>0.109982465428</v>
      </c>
      <c r="BP18" s="32">
        <v>0</v>
      </c>
      <c r="BQ18" s="32">
        <v>135.988672111</v>
      </c>
      <c r="BR18" s="32">
        <v>564.64557065199995</v>
      </c>
      <c r="BS18" s="32">
        <v>0</v>
      </c>
    </row>
    <row r="19" spans="1:71" x14ac:dyDescent="0.25">
      <c r="A19" s="34" t="s">
        <v>18</v>
      </c>
      <c r="B19" s="32">
        <v>1790.5982630000001</v>
      </c>
      <c r="C19" s="32">
        <v>2.0941999999999901E-4</v>
      </c>
      <c r="D19" s="32">
        <v>3830.2201949999999</v>
      </c>
      <c r="E19" s="32">
        <v>305.77660340699902</v>
      </c>
      <c r="F19" s="32">
        <v>297.868641107999</v>
      </c>
      <c r="G19" s="32">
        <v>726.25930299999902</v>
      </c>
      <c r="H19" s="32">
        <v>4820.4696000000504</v>
      </c>
      <c r="I19" s="32">
        <v>2.29725E-2</v>
      </c>
      <c r="J19" s="32">
        <v>27.662980106500001</v>
      </c>
      <c r="K19" s="32"/>
      <c r="L19" s="32">
        <v>1.36450796989999</v>
      </c>
      <c r="M19" s="32"/>
      <c r="N19" s="32">
        <v>1.7011679</v>
      </c>
      <c r="O19" s="32"/>
      <c r="P19" s="32" t="s">
        <v>18</v>
      </c>
      <c r="Q19" s="32">
        <v>1.88295216521E-3</v>
      </c>
      <c r="R19" s="32">
        <v>1.7724132169500001E-3</v>
      </c>
      <c r="S19" s="32">
        <v>5.9233172947100003E-3</v>
      </c>
      <c r="T19" s="32">
        <v>37.061813575599999</v>
      </c>
      <c r="U19" s="32">
        <v>4963.8558796300003</v>
      </c>
      <c r="V19" s="32">
        <v>0</v>
      </c>
      <c r="W19" s="32">
        <v>1790.5970247800001</v>
      </c>
      <c r="X19" s="32">
        <v>0</v>
      </c>
      <c r="Y19" s="32">
        <v>793.49180012500005</v>
      </c>
      <c r="Z19" s="32">
        <v>0</v>
      </c>
      <c r="AA19" s="32">
        <v>30.079494532999998</v>
      </c>
      <c r="AB19" s="32">
        <v>1.2076402641299999</v>
      </c>
      <c r="AC19" s="32">
        <v>0</v>
      </c>
      <c r="AD19" s="32">
        <v>0</v>
      </c>
      <c r="AE19" s="32">
        <v>3.3908384728599999E-4</v>
      </c>
      <c r="AF19" s="32">
        <v>0</v>
      </c>
      <c r="AG19" s="32">
        <v>1.6989882928</v>
      </c>
      <c r="AH19" s="32">
        <v>2.09419476733E-4</v>
      </c>
      <c r="AI19" s="32">
        <v>0</v>
      </c>
      <c r="AJ19" s="32">
        <v>3447.1963135999999</v>
      </c>
      <c r="AK19" s="32">
        <v>383.02134834899999</v>
      </c>
      <c r="AL19" s="32">
        <v>3830.2176619500001</v>
      </c>
      <c r="AM19" s="32">
        <v>0</v>
      </c>
      <c r="AN19" s="32">
        <v>0.72167436201000001</v>
      </c>
      <c r="AO19" s="32">
        <v>6.7510784531299999</v>
      </c>
      <c r="AP19" s="32">
        <v>4912.4933072900003</v>
      </c>
      <c r="AQ19" s="32">
        <v>6.9339244612700002</v>
      </c>
      <c r="AR19" s="32">
        <v>0.448338881154</v>
      </c>
      <c r="AS19" s="32">
        <v>45.372351742600003</v>
      </c>
      <c r="AT19" s="32">
        <v>9.2750515021699995E-2</v>
      </c>
      <c r="AU19" s="32">
        <v>1.05600125663E-3</v>
      </c>
      <c r="AV19" s="32">
        <v>0.53973214486599996</v>
      </c>
      <c r="AW19" s="32">
        <v>305.75807505900002</v>
      </c>
      <c r="AX19" s="32">
        <v>297.85012213499999</v>
      </c>
      <c r="AY19" s="32">
        <v>7.90795292493</v>
      </c>
      <c r="AZ19" s="32">
        <v>173.818873435</v>
      </c>
      <c r="BA19" s="32">
        <v>8.5417527847099999E-5</v>
      </c>
      <c r="BB19" s="32">
        <v>1.88739342031E-5</v>
      </c>
      <c r="BC19" s="32">
        <v>78.892918286799997</v>
      </c>
      <c r="BD19" s="32">
        <v>5.0453876552199998E-5</v>
      </c>
      <c r="BE19" s="32">
        <v>26.535739569699999</v>
      </c>
      <c r="BF19" s="32">
        <v>5.9281293231300001E-3</v>
      </c>
      <c r="BG19" s="32">
        <v>2.4124453612000001</v>
      </c>
      <c r="BH19" s="32">
        <v>66.357703135500003</v>
      </c>
      <c r="BI19" s="32">
        <v>6.9709477248900003</v>
      </c>
      <c r="BJ19" s="32">
        <v>9.8887484603499995</v>
      </c>
      <c r="BK19" s="32">
        <v>46.646271927699999</v>
      </c>
      <c r="BL19" s="32">
        <v>726.25735487199995</v>
      </c>
      <c r="BM19" s="32">
        <v>0</v>
      </c>
      <c r="BN19" s="32">
        <v>1.00092766084E-2</v>
      </c>
      <c r="BO19" s="32">
        <v>3.29664059552</v>
      </c>
      <c r="BP19" s="32">
        <v>0</v>
      </c>
      <c r="BQ19" s="32">
        <v>1058.4665041799999</v>
      </c>
      <c r="BR19" s="32">
        <v>4820.4636211400002</v>
      </c>
      <c r="BS19" s="32">
        <v>3.6228981409499997E-2</v>
      </c>
    </row>
    <row r="20" spans="1:71" x14ac:dyDescent="0.25">
      <c r="A20" s="34" t="s">
        <v>19</v>
      </c>
      <c r="B20" s="32"/>
      <c r="C20" s="32"/>
      <c r="D20" s="32"/>
      <c r="E20" s="32"/>
      <c r="F20" s="32"/>
      <c r="G20" s="32"/>
      <c r="H20" s="32">
        <v>16.39</v>
      </c>
      <c r="I20" s="32"/>
      <c r="J20" s="32">
        <v>0.28000000000000003</v>
      </c>
      <c r="K20" s="32"/>
      <c r="L20" s="32"/>
      <c r="M20" s="32"/>
      <c r="N20" s="32"/>
      <c r="O20" s="32"/>
      <c r="P20" s="32" t="s">
        <v>19</v>
      </c>
      <c r="Q20" s="32">
        <v>0</v>
      </c>
      <c r="R20" s="32">
        <v>0</v>
      </c>
      <c r="S20" s="32">
        <v>0</v>
      </c>
      <c r="T20" s="32">
        <v>0.28000262778399998</v>
      </c>
      <c r="U20" s="32">
        <v>15.9617718547</v>
      </c>
      <c r="V20" s="32">
        <v>0</v>
      </c>
      <c r="W20" s="32">
        <v>0</v>
      </c>
      <c r="X20" s="32">
        <v>0</v>
      </c>
      <c r="Y20" s="32">
        <v>2.4194678516499999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16.750827835599999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3.81689289395</v>
      </c>
      <c r="BR20" s="32">
        <v>16.390138946299999</v>
      </c>
      <c r="BS20" s="32">
        <v>0</v>
      </c>
    </row>
    <row r="21" spans="1:71" x14ac:dyDescent="0.25">
      <c r="A21" s="34" t="s">
        <v>20</v>
      </c>
      <c r="B21" s="32">
        <v>3.8000000000000002E-4</v>
      </c>
      <c r="C21" s="32"/>
      <c r="D21" s="32">
        <v>0</v>
      </c>
      <c r="E21" s="32">
        <v>5.1700000000000003E-5</v>
      </c>
      <c r="F21" s="32">
        <v>5.1700000000000003E-5</v>
      </c>
      <c r="G21" s="32">
        <v>0</v>
      </c>
      <c r="H21" s="32">
        <v>3.8000000000000002E-4</v>
      </c>
      <c r="I21" s="32"/>
      <c r="J21" s="32"/>
      <c r="K21" s="32"/>
      <c r="L21" s="32"/>
      <c r="M21" s="32"/>
      <c r="N21" s="32"/>
      <c r="O21" s="32"/>
      <c r="P21" s="32" t="s">
        <v>20</v>
      </c>
      <c r="Q21" s="32">
        <v>0</v>
      </c>
      <c r="R21" s="32">
        <v>0</v>
      </c>
      <c r="S21" s="32">
        <v>0</v>
      </c>
      <c r="T21" s="32">
        <v>1.2336271738000001E-6</v>
      </c>
      <c r="U21" s="32">
        <v>7.5423998412700003E-4</v>
      </c>
      <c r="V21" s="32">
        <v>0</v>
      </c>
      <c r="W21" s="32">
        <v>3.8001183881999998E-4</v>
      </c>
      <c r="X21" s="32">
        <v>0</v>
      </c>
      <c r="Y21" s="32">
        <v>9.7568414160299993E-5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1.9077211373599999E-6</v>
      </c>
      <c r="AP21" s="32">
        <v>3.87218710627E-4</v>
      </c>
      <c r="AQ21" s="32">
        <v>1.9594062952999999E-6</v>
      </c>
      <c r="AR21" s="32">
        <v>1.2667857162499999E-7</v>
      </c>
      <c r="AS21" s="32">
        <v>3.6189575444900002E-7</v>
      </c>
      <c r="AT21" s="32">
        <v>2.5848542469299999E-8</v>
      </c>
      <c r="AU21" s="32">
        <v>0</v>
      </c>
      <c r="AV21" s="32">
        <v>1.52521040361E-7</v>
      </c>
      <c r="AW21" s="32">
        <v>5.1695978659300001E-5</v>
      </c>
      <c r="AX21" s="32">
        <v>5.1695978659300001E-5</v>
      </c>
      <c r="AY21" s="32">
        <v>0</v>
      </c>
      <c r="AZ21" s="32">
        <v>4.0601894872599998E-5</v>
      </c>
      <c r="BA21" s="32">
        <v>0</v>
      </c>
      <c r="BB21" s="32">
        <v>0</v>
      </c>
      <c r="BC21" s="32">
        <v>1.6984661342499998E-5</v>
      </c>
      <c r="BD21" s="32">
        <v>0</v>
      </c>
      <c r="BE21" s="32">
        <v>4.2916714892799996E-6</v>
      </c>
      <c r="BF21" s="32">
        <v>0</v>
      </c>
      <c r="BG21" s="32">
        <v>0</v>
      </c>
      <c r="BH21" s="32">
        <v>1.0732188032200001E-5</v>
      </c>
      <c r="BI21" s="32">
        <v>1.9697625071000001E-6</v>
      </c>
      <c r="BJ21" s="32">
        <v>0</v>
      </c>
      <c r="BK21" s="32">
        <v>1.31847087419E-5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8.8787935647100002E-5</v>
      </c>
      <c r="BR21" s="32">
        <v>3.7998544949499998E-4</v>
      </c>
      <c r="BS21" s="32">
        <v>0</v>
      </c>
    </row>
    <row r="22" spans="1:71" x14ac:dyDescent="0.25">
      <c r="A22" s="34" t="s">
        <v>21</v>
      </c>
      <c r="B22" s="32"/>
      <c r="C22" s="32"/>
      <c r="D22" s="32"/>
      <c r="E22" s="32"/>
      <c r="F22" s="32"/>
      <c r="G22" s="32"/>
      <c r="H22" s="32">
        <v>22.427</v>
      </c>
      <c r="I22" s="32"/>
      <c r="J22" s="32"/>
      <c r="K22" s="32"/>
      <c r="L22" s="32"/>
      <c r="M22" s="32"/>
      <c r="N22" s="32"/>
      <c r="O22" s="32"/>
      <c r="P22" s="32" t="s">
        <v>130</v>
      </c>
      <c r="Q22" s="32">
        <v>0</v>
      </c>
      <c r="R22" s="32">
        <v>0</v>
      </c>
      <c r="S22" s="32">
        <v>0</v>
      </c>
      <c r="T22" s="32">
        <v>2.5421928032699999E-2</v>
      </c>
      <c r="U22" s="32">
        <v>1.57229407453</v>
      </c>
      <c r="V22" s="32">
        <v>0</v>
      </c>
      <c r="W22" s="32">
        <v>0</v>
      </c>
      <c r="X22" s="32">
        <v>0</v>
      </c>
      <c r="Y22" s="32">
        <v>1.42541052817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23.573551866500001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>
        <v>0</v>
      </c>
      <c r="BF22" s="32">
        <v>0</v>
      </c>
      <c r="BG22" s="32">
        <v>0</v>
      </c>
      <c r="BH22" s="32">
        <v>0</v>
      </c>
      <c r="BI22" s="32">
        <v>0</v>
      </c>
      <c r="BJ22" s="32">
        <v>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4.00227709343</v>
      </c>
      <c r="BR22" s="32">
        <v>22.427753986199999</v>
      </c>
      <c r="BS22" s="32">
        <v>0</v>
      </c>
    </row>
    <row r="23" spans="1:71" x14ac:dyDescent="0.25">
      <c r="A23" s="34" t="s">
        <v>22</v>
      </c>
      <c r="B23" s="32">
        <v>120.49303999999999</v>
      </c>
      <c r="C23" s="32">
        <v>8.0000000000000004E-4</v>
      </c>
      <c r="D23" s="32">
        <v>446.92712499999999</v>
      </c>
      <c r="E23" s="32">
        <v>21.187155999999899</v>
      </c>
      <c r="F23" s="32">
        <v>21.187155999999899</v>
      </c>
      <c r="G23" s="32">
        <v>7.1164221499999902</v>
      </c>
      <c r="H23" s="32">
        <v>642.26513549999902</v>
      </c>
      <c r="I23" s="32"/>
      <c r="J23" s="32">
        <v>0.22684499999999899</v>
      </c>
      <c r="K23" s="32"/>
      <c r="L23" s="32">
        <v>6.6021110499999994E-2</v>
      </c>
      <c r="M23" s="32"/>
      <c r="N23" s="32"/>
      <c r="O23" s="32"/>
      <c r="P23" s="32" t="s">
        <v>22</v>
      </c>
      <c r="Q23" s="32">
        <v>0</v>
      </c>
      <c r="R23" s="32">
        <v>0</v>
      </c>
      <c r="S23" s="32">
        <v>0</v>
      </c>
      <c r="T23" s="32">
        <v>1.2047436655399999</v>
      </c>
      <c r="U23" s="32">
        <v>533.60636417900002</v>
      </c>
      <c r="V23" s="32">
        <v>0</v>
      </c>
      <c r="W23" s="32">
        <v>120.49345846200001</v>
      </c>
      <c r="X23" s="32">
        <v>0</v>
      </c>
      <c r="Y23" s="32">
        <v>66.1645917922</v>
      </c>
      <c r="Z23" s="32">
        <v>0</v>
      </c>
      <c r="AA23" s="32">
        <v>1.0454104232600001</v>
      </c>
      <c r="AB23" s="32">
        <v>6.6002780656000001E-2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8.0026124770600005E-4</v>
      </c>
      <c r="AI23" s="32">
        <v>0</v>
      </c>
      <c r="AJ23" s="32">
        <v>402.23510517300002</v>
      </c>
      <c r="AK23" s="32">
        <v>44.6924884823</v>
      </c>
      <c r="AL23" s="32">
        <v>446.92759365500001</v>
      </c>
      <c r="AM23" s="32">
        <v>0</v>
      </c>
      <c r="AN23" s="32">
        <v>5.8999157889499998E-2</v>
      </c>
      <c r="AO23" s="32">
        <v>2.1025385671099999E-2</v>
      </c>
      <c r="AP23" s="32">
        <v>666.77002407700002</v>
      </c>
      <c r="AQ23" s="32">
        <v>2.03839696424E-2</v>
      </c>
      <c r="AR23" s="32">
        <v>2.4717209279299999E-3</v>
      </c>
      <c r="AS23" s="32">
        <v>7.83949503949</v>
      </c>
      <c r="AT23" s="32">
        <v>1.4548314952300001E-2</v>
      </c>
      <c r="AU23" s="32">
        <v>0</v>
      </c>
      <c r="AV23" s="32">
        <v>1.8107751450900001E-3</v>
      </c>
      <c r="AW23" s="32">
        <v>21.187111992799998</v>
      </c>
      <c r="AX23" s="32">
        <v>21.187111992799998</v>
      </c>
      <c r="AY23" s="32">
        <v>0</v>
      </c>
      <c r="AZ23" s="32">
        <v>5.7619643265700002</v>
      </c>
      <c r="BA23" s="32">
        <v>9.5797990487100004E-4</v>
      </c>
      <c r="BB23" s="32">
        <v>2.1163268793E-4</v>
      </c>
      <c r="BC23" s="32">
        <v>3.4403093759300001</v>
      </c>
      <c r="BD23" s="32">
        <v>5.6585591693000001E-4</v>
      </c>
      <c r="BE23" s="32">
        <v>2.1085970274000001</v>
      </c>
      <c r="BF23" s="32">
        <v>6.6471171811699994E-2</v>
      </c>
      <c r="BG23" s="32">
        <v>0.44239310202799997</v>
      </c>
      <c r="BH23" s="32">
        <v>5.2715220762000001</v>
      </c>
      <c r="BI23" s="32">
        <v>2.5153832459800001E-2</v>
      </c>
      <c r="BJ23" s="32">
        <v>1.87173744849</v>
      </c>
      <c r="BK23" s="32">
        <v>5.9468302496199998E-2</v>
      </c>
      <c r="BL23" s="32">
        <v>7.1165128735599996</v>
      </c>
      <c r="BM23" s="32">
        <v>0</v>
      </c>
      <c r="BN23" s="32">
        <v>0</v>
      </c>
      <c r="BO23" s="32">
        <v>6.0826775081299997</v>
      </c>
      <c r="BP23" s="32">
        <v>0</v>
      </c>
      <c r="BQ23" s="32">
        <v>118.450795985</v>
      </c>
      <c r="BR23" s="32">
        <v>642.26413756800002</v>
      </c>
      <c r="BS23" s="32">
        <v>0</v>
      </c>
    </row>
    <row r="24" spans="1:71" x14ac:dyDescent="0.25">
      <c r="A24" s="34" t="s">
        <v>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 t="s">
        <v>23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</row>
    <row r="25" spans="1:71" x14ac:dyDescent="0.25">
      <c r="A25" s="34" t="s">
        <v>24</v>
      </c>
      <c r="B25" s="32">
        <v>103.689999999999</v>
      </c>
      <c r="C25" s="32">
        <v>1.6599999999999899</v>
      </c>
      <c r="D25" s="32">
        <v>102.17</v>
      </c>
      <c r="E25" s="32">
        <v>7.3178053999999904</v>
      </c>
      <c r="F25" s="32">
        <v>7.3178053999999904</v>
      </c>
      <c r="G25" s="32">
        <v>5425.9399999999896</v>
      </c>
      <c r="H25" s="32">
        <v>1845.1399999999901</v>
      </c>
      <c r="I25" s="32">
        <v>0</v>
      </c>
      <c r="J25" s="32">
        <v>15.2509999999999</v>
      </c>
      <c r="K25" s="32"/>
      <c r="L25" s="32">
        <v>3.1699999999999999E-2</v>
      </c>
      <c r="M25" s="32">
        <v>0</v>
      </c>
      <c r="N25" s="32">
        <v>0.1681</v>
      </c>
      <c r="O25" s="32"/>
      <c r="P25" s="32" t="s">
        <v>24</v>
      </c>
      <c r="Q25" s="32">
        <v>0</v>
      </c>
      <c r="R25" s="32">
        <v>0</v>
      </c>
      <c r="S25" s="32">
        <v>0</v>
      </c>
      <c r="T25" s="32">
        <v>15.545663551700001</v>
      </c>
      <c r="U25" s="32">
        <v>1173.7277473300001</v>
      </c>
      <c r="V25" s="32">
        <v>0</v>
      </c>
      <c r="W25" s="32">
        <v>103.689897493</v>
      </c>
      <c r="X25" s="32">
        <v>0</v>
      </c>
      <c r="Y25" s="32">
        <v>212.77105787599999</v>
      </c>
      <c r="Z25" s="32">
        <v>0</v>
      </c>
      <c r="AA25" s="32">
        <v>0.18184191886199999</v>
      </c>
      <c r="AB25" s="32">
        <v>3.1699201692299998E-2</v>
      </c>
      <c r="AC25" s="32">
        <v>0</v>
      </c>
      <c r="AD25" s="32">
        <v>0</v>
      </c>
      <c r="AE25" s="32">
        <v>0</v>
      </c>
      <c r="AF25" s="32">
        <v>0</v>
      </c>
      <c r="AG25" s="32">
        <v>0.167880888683</v>
      </c>
      <c r="AH25" s="32">
        <v>1.6599878745800001</v>
      </c>
      <c r="AI25" s="32">
        <v>0</v>
      </c>
      <c r="AJ25" s="32">
        <v>91.952531966199999</v>
      </c>
      <c r="AK25" s="32">
        <v>10.216949914100001</v>
      </c>
      <c r="AL25" s="32">
        <v>102.16948188000001</v>
      </c>
      <c r="AM25" s="32">
        <v>0</v>
      </c>
      <c r="AN25" s="32">
        <v>0</v>
      </c>
      <c r="AO25" s="32">
        <v>2.0893997144999999E-2</v>
      </c>
      <c r="AP25" s="32">
        <v>1916.30515984</v>
      </c>
      <c r="AQ25" s="32">
        <v>2.1459800591899999E-2</v>
      </c>
      <c r="AR25" s="32">
        <v>1.38728561429E-3</v>
      </c>
      <c r="AS25" s="32">
        <v>2.5965786785499998</v>
      </c>
      <c r="AT25" s="32">
        <v>2.8308184107999999E-4</v>
      </c>
      <c r="AU25" s="32">
        <v>0</v>
      </c>
      <c r="AV25" s="32">
        <v>1.6703433147600001E-3</v>
      </c>
      <c r="AW25" s="32">
        <v>7.3177608165899999</v>
      </c>
      <c r="AX25" s="32">
        <v>7.3177608165899999</v>
      </c>
      <c r="AY25" s="32">
        <v>0</v>
      </c>
      <c r="AZ25" s="32">
        <v>2.2135739937299999</v>
      </c>
      <c r="BA25" s="32">
        <v>0</v>
      </c>
      <c r="BB25" s="32">
        <v>0</v>
      </c>
      <c r="BC25" s="32">
        <v>1.2878614513</v>
      </c>
      <c r="BD25" s="32">
        <v>0</v>
      </c>
      <c r="BE25" s="32">
        <v>0.71405328780800004</v>
      </c>
      <c r="BF25" s="32">
        <v>0</v>
      </c>
      <c r="BG25" s="32">
        <v>0.14178308140000001</v>
      </c>
      <c r="BH25" s="32">
        <v>1.7851879244</v>
      </c>
      <c r="BI25" s="32">
        <v>2.1573271383500001E-2</v>
      </c>
      <c r="BJ25" s="32">
        <v>0.58063713851099996</v>
      </c>
      <c r="BK25" s="32">
        <v>0.14438981464600001</v>
      </c>
      <c r="BL25" s="32">
        <v>5425.9373070399997</v>
      </c>
      <c r="BM25" s="32">
        <v>0</v>
      </c>
      <c r="BN25" s="32">
        <v>0</v>
      </c>
      <c r="BO25" s="32">
        <v>0.28096957118799998</v>
      </c>
      <c r="BP25" s="32">
        <v>0</v>
      </c>
      <c r="BQ25" s="32">
        <v>377.99855578299997</v>
      </c>
      <c r="BR25" s="32">
        <v>1845.1418003000001</v>
      </c>
      <c r="BS25" s="32">
        <v>0</v>
      </c>
    </row>
    <row r="26" spans="1:71" x14ac:dyDescent="0.25">
      <c r="A26" s="34" t="s">
        <v>25</v>
      </c>
      <c r="B26" s="32"/>
      <c r="C26" s="32"/>
      <c r="D26" s="32"/>
      <c r="E26" s="32"/>
      <c r="F26" s="32"/>
      <c r="G26" s="32"/>
      <c r="H26" s="32">
        <v>21.6799999999999</v>
      </c>
      <c r="I26" s="32"/>
      <c r="J26" s="32"/>
      <c r="K26" s="32"/>
      <c r="L26" s="32"/>
      <c r="M26" s="32"/>
      <c r="N26" s="32"/>
      <c r="O26" s="32"/>
      <c r="P26" s="32" t="s">
        <v>25</v>
      </c>
      <c r="Q26" s="32">
        <v>0</v>
      </c>
      <c r="R26" s="32">
        <v>0</v>
      </c>
      <c r="S26" s="32">
        <v>0</v>
      </c>
      <c r="T26" s="32">
        <v>6.1018915416700001E-2</v>
      </c>
      <c r="U26" s="32">
        <v>34.551662313599998</v>
      </c>
      <c r="V26" s="32">
        <v>0</v>
      </c>
      <c r="W26" s="32">
        <v>0</v>
      </c>
      <c r="X26" s="32">
        <v>0</v>
      </c>
      <c r="Y26" s="32">
        <v>4.7106061698000001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22.235254235599999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0</v>
      </c>
      <c r="BJ26" s="32">
        <v>0</v>
      </c>
      <c r="BK26" s="32">
        <v>0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4.8210756510500001</v>
      </c>
      <c r="BR26" s="32">
        <v>21.679952271000001</v>
      </c>
      <c r="BS26" s="32">
        <v>0</v>
      </c>
    </row>
    <row r="27" spans="1:71" x14ac:dyDescent="0.25">
      <c r="A27" s="34" t="s">
        <v>26</v>
      </c>
      <c r="B27" s="32">
        <v>14.7084999999999</v>
      </c>
      <c r="C27" s="32"/>
      <c r="D27" s="32">
        <v>12.033299999999899</v>
      </c>
      <c r="E27" s="32">
        <v>2.5024000000000002</v>
      </c>
      <c r="F27" s="32">
        <v>1.8793</v>
      </c>
      <c r="G27" s="32">
        <v>111.0707</v>
      </c>
      <c r="H27" s="32">
        <v>259.75720000000001</v>
      </c>
      <c r="I27" s="32"/>
      <c r="J27" s="32"/>
      <c r="K27" s="32"/>
      <c r="L27" s="32">
        <v>7.7831999999999901E-4</v>
      </c>
      <c r="M27" s="32"/>
      <c r="N27" s="32"/>
      <c r="O27" s="32"/>
      <c r="P27" s="32" t="s">
        <v>26</v>
      </c>
      <c r="Q27" s="32">
        <v>0</v>
      </c>
      <c r="R27" s="32">
        <v>0</v>
      </c>
      <c r="S27" s="32">
        <v>0</v>
      </c>
      <c r="T27" s="32">
        <v>0.66459918825800002</v>
      </c>
      <c r="U27" s="32">
        <v>368.40865506400002</v>
      </c>
      <c r="V27" s="32">
        <v>0</v>
      </c>
      <c r="W27" s="32">
        <v>14.708524600800001</v>
      </c>
      <c r="X27" s="32">
        <v>0</v>
      </c>
      <c r="Y27" s="32">
        <v>57.146279259400004</v>
      </c>
      <c r="Z27" s="32">
        <v>0</v>
      </c>
      <c r="AA27" s="32">
        <v>4.7404062068100004</v>
      </c>
      <c r="AB27" s="32">
        <v>7.7834269100299995E-4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10.8299011551</v>
      </c>
      <c r="AK27" s="32">
        <v>1.2033326469900001</v>
      </c>
      <c r="AL27" s="32">
        <v>12.0332338021</v>
      </c>
      <c r="AM27" s="32">
        <v>0</v>
      </c>
      <c r="AN27" s="32">
        <v>0</v>
      </c>
      <c r="AO27" s="32">
        <v>6.5427220247200005E-2</v>
      </c>
      <c r="AP27" s="32">
        <v>259.31645263000001</v>
      </c>
      <c r="AQ27" s="32">
        <v>6.7200566367400003E-2</v>
      </c>
      <c r="AR27" s="32">
        <v>4.3441026692499999E-3</v>
      </c>
      <c r="AS27" s="32">
        <v>5.3192432635000002E-2</v>
      </c>
      <c r="AT27" s="32">
        <v>8.8657501501899995E-4</v>
      </c>
      <c r="AU27" s="32">
        <v>0</v>
      </c>
      <c r="AV27" s="32">
        <v>5.2306507382699997E-3</v>
      </c>
      <c r="AW27" s="32">
        <v>2.5022263658499999</v>
      </c>
      <c r="AX27" s="32">
        <v>1.8791240625700001</v>
      </c>
      <c r="AY27" s="32">
        <v>0.62310230327899996</v>
      </c>
      <c r="AZ27" s="32">
        <v>1.4202412258799999</v>
      </c>
      <c r="BA27" s="32">
        <v>0</v>
      </c>
      <c r="BB27" s="32">
        <v>0</v>
      </c>
      <c r="BC27" s="32">
        <v>0.59979373005500003</v>
      </c>
      <c r="BD27" s="32">
        <v>0</v>
      </c>
      <c r="BE27" s="32">
        <v>0.157659889548</v>
      </c>
      <c r="BF27" s="32">
        <v>0</v>
      </c>
      <c r="BG27" s="32">
        <v>2.23020376219E-3</v>
      </c>
      <c r="BH27" s="32">
        <v>0.39432698236899999</v>
      </c>
      <c r="BI27" s="32">
        <v>6.7554957809000005E-2</v>
      </c>
      <c r="BJ27" s="32">
        <v>9.1332179213700002E-3</v>
      </c>
      <c r="BK27" s="32">
        <v>0.45213912443400001</v>
      </c>
      <c r="BL27" s="32">
        <v>111.070693128</v>
      </c>
      <c r="BM27" s="32">
        <v>0</v>
      </c>
      <c r="BN27" s="32">
        <v>0</v>
      </c>
      <c r="BO27" s="32">
        <v>5.47519325198E-3</v>
      </c>
      <c r="BP27" s="32">
        <v>0</v>
      </c>
      <c r="BQ27" s="32">
        <v>60.207270047400002</v>
      </c>
      <c r="BR27" s="32">
        <v>259.756261618</v>
      </c>
      <c r="BS27" s="32">
        <v>2.5453699080100001E-3</v>
      </c>
    </row>
    <row r="28" spans="1:71" x14ac:dyDescent="0.25">
      <c r="A28" s="34" t="s">
        <v>27</v>
      </c>
      <c r="B28" s="32">
        <v>2.9590000999999901</v>
      </c>
      <c r="C28" s="32">
        <v>9.9999999999999903E-8</v>
      </c>
      <c r="D28" s="32">
        <v>5.4840001000000003</v>
      </c>
      <c r="E28" s="32">
        <v>0.28808097488200002</v>
      </c>
      <c r="F28" s="32">
        <v>0.28808097488200002</v>
      </c>
      <c r="G28" s="32">
        <v>4.0001999999999902E-3</v>
      </c>
      <c r="H28" s="32">
        <v>1.0990004</v>
      </c>
      <c r="I28" s="32"/>
      <c r="J28" s="32"/>
      <c r="K28" s="32"/>
      <c r="L28" s="32">
        <v>2.1149999999999899E-4</v>
      </c>
      <c r="M28" s="32"/>
      <c r="N28" s="32"/>
      <c r="O28" s="32"/>
      <c r="P28" s="32" t="s">
        <v>27</v>
      </c>
      <c r="Q28" s="32">
        <v>0</v>
      </c>
      <c r="R28" s="32">
        <v>0</v>
      </c>
      <c r="S28" s="32">
        <v>0</v>
      </c>
      <c r="T28" s="32">
        <v>3.2470073614899999E-3</v>
      </c>
      <c r="U28" s="32">
        <v>1.94616335309</v>
      </c>
      <c r="V28" s="32">
        <v>0</v>
      </c>
      <c r="W28" s="32">
        <v>2.9589713766500001</v>
      </c>
      <c r="X28" s="32">
        <v>0</v>
      </c>
      <c r="Y28" s="32">
        <v>0.25213039833500001</v>
      </c>
      <c r="Z28" s="32">
        <v>0</v>
      </c>
      <c r="AA28" s="32">
        <v>2.10632701158E-4</v>
      </c>
      <c r="AB28" s="32">
        <v>2.1152031722299999E-4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9.9998456764599998E-8</v>
      </c>
      <c r="AI28" s="32">
        <v>0</v>
      </c>
      <c r="AJ28" s="32">
        <v>4.9356107475900002</v>
      </c>
      <c r="AK28" s="32">
        <v>0.54840131756099997</v>
      </c>
      <c r="AL28" s="32">
        <v>5.4840120651499999</v>
      </c>
      <c r="AM28" s="32">
        <v>0</v>
      </c>
      <c r="AN28" s="32">
        <v>0</v>
      </c>
      <c r="AO28" s="32">
        <v>1.06301697923E-2</v>
      </c>
      <c r="AP28" s="32">
        <v>1.12480552245</v>
      </c>
      <c r="AQ28" s="32">
        <v>1.0918383709299999E-2</v>
      </c>
      <c r="AR28" s="32">
        <v>7.0581257982799996E-4</v>
      </c>
      <c r="AS28" s="32">
        <v>2.0165539263500001E-3</v>
      </c>
      <c r="AT28" s="32">
        <v>1.4404658505400001E-4</v>
      </c>
      <c r="AU28" s="32">
        <v>0</v>
      </c>
      <c r="AV28" s="32">
        <v>8.4983859371599998E-4</v>
      </c>
      <c r="AW28" s="32">
        <v>0.28805302511000003</v>
      </c>
      <c r="AX28" s="32">
        <v>0.28805302511000003</v>
      </c>
      <c r="AY28" s="32">
        <v>0</v>
      </c>
      <c r="AZ28" s="32">
        <v>0.22623139022300001</v>
      </c>
      <c r="BA28" s="32">
        <v>0</v>
      </c>
      <c r="BB28" s="32">
        <v>0</v>
      </c>
      <c r="BC28" s="32">
        <v>9.4635567797600004E-2</v>
      </c>
      <c r="BD28" s="32">
        <v>0</v>
      </c>
      <c r="BE28" s="32">
        <v>2.39106943586E-2</v>
      </c>
      <c r="BF28" s="32">
        <v>0</v>
      </c>
      <c r="BG28" s="32">
        <v>0</v>
      </c>
      <c r="BH28" s="32">
        <v>5.9805080960100003E-2</v>
      </c>
      <c r="BI28" s="32">
        <v>1.0975817230799999E-2</v>
      </c>
      <c r="BJ28" s="32">
        <v>0</v>
      </c>
      <c r="BK28" s="32">
        <v>7.3461391257999997E-2</v>
      </c>
      <c r="BL28" s="32">
        <v>4.0003931104899996E-3</v>
      </c>
      <c r="BM28" s="32">
        <v>0</v>
      </c>
      <c r="BN28" s="32">
        <v>0</v>
      </c>
      <c r="BO28" s="32">
        <v>1.309785358E-3</v>
      </c>
      <c r="BP28" s="32">
        <v>0</v>
      </c>
      <c r="BQ28" s="32">
        <v>0.246883317135</v>
      </c>
      <c r="BR28" s="32">
        <v>1.0990059940400001</v>
      </c>
      <c r="BS28" s="32">
        <v>0</v>
      </c>
    </row>
    <row r="29" spans="1:71" x14ac:dyDescent="0.25">
      <c r="A29" s="34" t="s">
        <v>28</v>
      </c>
      <c r="B29" s="32">
        <v>0.330202</v>
      </c>
      <c r="C29" s="32"/>
      <c r="D29" s="32">
        <v>0.57235100000000005</v>
      </c>
      <c r="E29" s="32">
        <v>3.08189E-2</v>
      </c>
      <c r="F29" s="32">
        <v>3.08189E-2</v>
      </c>
      <c r="G29" s="32">
        <v>6.60404999999999E-4</v>
      </c>
      <c r="H29" s="32">
        <v>0.72538044999999896</v>
      </c>
      <c r="I29" s="32"/>
      <c r="J29" s="32"/>
      <c r="K29" s="32"/>
      <c r="L29" s="32">
        <v>1.3802500000000001E-4</v>
      </c>
      <c r="M29" s="32"/>
      <c r="N29" s="32"/>
      <c r="O29" s="32"/>
      <c r="P29" s="32" t="s">
        <v>28</v>
      </c>
      <c r="Q29" s="32">
        <v>0</v>
      </c>
      <c r="R29" s="32">
        <v>0</v>
      </c>
      <c r="S29" s="32">
        <v>0</v>
      </c>
      <c r="T29" s="32">
        <v>7.7249473487800001E-4</v>
      </c>
      <c r="U29" s="32">
        <v>0.124374455045</v>
      </c>
      <c r="V29" s="32">
        <v>0</v>
      </c>
      <c r="W29" s="32">
        <v>0.33020434861699999</v>
      </c>
      <c r="X29" s="32">
        <v>0</v>
      </c>
      <c r="Y29" s="32">
        <v>4.3304868025799997E-2</v>
      </c>
      <c r="Z29" s="32">
        <v>0</v>
      </c>
      <c r="AA29" s="32">
        <v>1.3743647547100001E-4</v>
      </c>
      <c r="AB29" s="32">
        <v>1.3801563921399999E-4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0.51511151749600004</v>
      </c>
      <c r="AK29" s="32">
        <v>5.72348744743E-2</v>
      </c>
      <c r="AL29" s="32">
        <v>0.57234639197100001</v>
      </c>
      <c r="AM29" s="32">
        <v>0</v>
      </c>
      <c r="AN29" s="32">
        <v>0</v>
      </c>
      <c r="AO29" s="32">
        <v>0</v>
      </c>
      <c r="AP29" s="32">
        <v>0.761006907786</v>
      </c>
      <c r="AQ29" s="32">
        <v>0</v>
      </c>
      <c r="AR29" s="32">
        <v>0</v>
      </c>
      <c r="AS29" s="32">
        <v>1.18344527301E-2</v>
      </c>
      <c r="AT29" s="32">
        <v>0</v>
      </c>
      <c r="AU29" s="32">
        <v>0</v>
      </c>
      <c r="AV29" s="32">
        <v>0</v>
      </c>
      <c r="AW29" s="32">
        <v>3.08188715642E-2</v>
      </c>
      <c r="AX29" s="32">
        <v>3.08188715642E-2</v>
      </c>
      <c r="AY29" s="32">
        <v>0</v>
      </c>
      <c r="AZ29" s="32">
        <v>8.0746363751599999E-3</v>
      </c>
      <c r="BA29" s="32">
        <v>0</v>
      </c>
      <c r="BB29" s="32">
        <v>0</v>
      </c>
      <c r="BC29" s="32">
        <v>5.0296488588299996E-3</v>
      </c>
      <c r="BD29" s="32">
        <v>0</v>
      </c>
      <c r="BE29" s="32">
        <v>3.0449064964700001E-3</v>
      </c>
      <c r="BF29" s="32">
        <v>0</v>
      </c>
      <c r="BG29" s="32">
        <v>6.47198090797E-4</v>
      </c>
      <c r="BH29" s="32">
        <v>7.6121662064500004E-3</v>
      </c>
      <c r="BI29" s="32">
        <v>0</v>
      </c>
      <c r="BJ29" s="32">
        <v>2.65041816168E-3</v>
      </c>
      <c r="BK29" s="32">
        <v>0</v>
      </c>
      <c r="BL29" s="32">
        <v>6.6039046060100001E-4</v>
      </c>
      <c r="BM29" s="32">
        <v>0</v>
      </c>
      <c r="BN29" s="32">
        <v>0</v>
      </c>
      <c r="BO29" s="32">
        <v>2.9051820896500002E-3</v>
      </c>
      <c r="BP29" s="32">
        <v>0</v>
      </c>
      <c r="BQ29" s="32">
        <v>0.12648695967199999</v>
      </c>
      <c r="BR29" s="32">
        <v>0.72539168306400004</v>
      </c>
      <c r="BS29" s="32">
        <v>0</v>
      </c>
    </row>
    <row r="30" spans="1:71" x14ac:dyDescent="0.25">
      <c r="A30" s="34" t="s">
        <v>29</v>
      </c>
      <c r="B30" s="32"/>
      <c r="C30" s="32"/>
      <c r="D30" s="32"/>
      <c r="E30" s="32"/>
      <c r="F30" s="32"/>
      <c r="G30" s="32"/>
      <c r="H30" s="32">
        <v>6.4590999999999898E-2</v>
      </c>
      <c r="I30" s="32"/>
      <c r="J30" s="32"/>
      <c r="K30" s="32"/>
      <c r="L30" s="32"/>
      <c r="M30" s="32"/>
      <c r="N30" s="32"/>
      <c r="O30" s="32"/>
      <c r="P30" s="32" t="s">
        <v>29</v>
      </c>
      <c r="Q30" s="32">
        <v>0</v>
      </c>
      <c r="R30" s="32">
        <v>0</v>
      </c>
      <c r="S30" s="32">
        <v>0</v>
      </c>
      <c r="T30" s="32">
        <v>7.3226718155600004E-5</v>
      </c>
      <c r="U30" s="32">
        <v>4.5281348346800001E-3</v>
      </c>
      <c r="V30" s="32">
        <v>0</v>
      </c>
      <c r="W30" s="32">
        <v>0</v>
      </c>
      <c r="X30" s="32">
        <v>0</v>
      </c>
      <c r="Y30" s="32">
        <v>4.1054729740900003E-3</v>
      </c>
      <c r="Z30" s="32">
        <v>0</v>
      </c>
      <c r="AA30" s="32">
        <v>0</v>
      </c>
      <c r="AB30" s="32">
        <v>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6.78920197644E-2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1.1526332942000001E-2</v>
      </c>
      <c r="BR30" s="32">
        <v>6.4590376825000004E-2</v>
      </c>
      <c r="BS30" s="32">
        <v>0</v>
      </c>
    </row>
    <row r="31" spans="1:71" x14ac:dyDescent="0.25">
      <c r="A31" s="34" t="s">
        <v>30</v>
      </c>
      <c r="B31" s="32">
        <v>1.4333</v>
      </c>
      <c r="C31" s="32"/>
      <c r="D31" s="32">
        <v>1.4937</v>
      </c>
      <c r="E31" s="32">
        <v>0.11</v>
      </c>
      <c r="F31" s="32">
        <v>0.1065</v>
      </c>
      <c r="G31" s="32">
        <v>18.940000000000001</v>
      </c>
      <c r="H31" s="32">
        <v>13.1251999999999</v>
      </c>
      <c r="I31" s="32"/>
      <c r="J31" s="32">
        <v>1.2899999999999899E-3</v>
      </c>
      <c r="K31" s="32"/>
      <c r="L31" s="32"/>
      <c r="M31" s="32"/>
      <c r="N31" s="32"/>
      <c r="O31" s="32"/>
      <c r="P31" s="32" t="s">
        <v>30</v>
      </c>
      <c r="Q31" s="32">
        <v>0</v>
      </c>
      <c r="R31" s="32">
        <v>0</v>
      </c>
      <c r="S31" s="32">
        <v>0</v>
      </c>
      <c r="T31" s="32">
        <v>1.6059505554799999E-2</v>
      </c>
      <c r="U31" s="32">
        <v>1.27973789161</v>
      </c>
      <c r="V31" s="32">
        <v>0</v>
      </c>
      <c r="W31" s="32">
        <v>1.43329727895</v>
      </c>
      <c r="X31" s="32">
        <v>0</v>
      </c>
      <c r="Y31" s="32">
        <v>0.88977530718700004</v>
      </c>
      <c r="Z31" s="32">
        <v>0</v>
      </c>
      <c r="AA31" s="32">
        <v>1.7486466321599999E-2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1.34433437105</v>
      </c>
      <c r="AK31" s="32">
        <v>0.149369920578</v>
      </c>
      <c r="AL31" s="32">
        <v>1.4937042916300001</v>
      </c>
      <c r="AM31" s="32">
        <v>0</v>
      </c>
      <c r="AN31" s="32">
        <v>0</v>
      </c>
      <c r="AO31" s="32">
        <v>3.9298500305899996E-3</v>
      </c>
      <c r="AP31" s="32">
        <v>13.758824560800001</v>
      </c>
      <c r="AQ31" s="32">
        <v>4.0363503585300001E-3</v>
      </c>
      <c r="AR31" s="32">
        <v>2.6091976829400001E-4</v>
      </c>
      <c r="AS31" s="32">
        <v>7.4550229556299996E-4</v>
      </c>
      <c r="AT31" s="32">
        <v>5.3250163968799997E-5</v>
      </c>
      <c r="AU31" s="32">
        <v>0</v>
      </c>
      <c r="AV31" s="32">
        <v>3.1414981508700001E-4</v>
      </c>
      <c r="AW31" s="32">
        <v>0.109988646197</v>
      </c>
      <c r="AX31" s="32">
        <v>0.106488619741</v>
      </c>
      <c r="AY31" s="32">
        <v>3.5000264554599998E-3</v>
      </c>
      <c r="AZ31" s="32">
        <v>8.3633536709700002E-2</v>
      </c>
      <c r="BA31" s="32">
        <v>0</v>
      </c>
      <c r="BB31" s="32">
        <v>0</v>
      </c>
      <c r="BC31" s="32">
        <v>3.4984975501100003E-2</v>
      </c>
      <c r="BD31" s="32">
        <v>0</v>
      </c>
      <c r="BE31" s="32">
        <v>8.83940651576E-3</v>
      </c>
      <c r="BF31" s="32">
        <v>0</v>
      </c>
      <c r="BG31" s="32">
        <v>0</v>
      </c>
      <c r="BH31" s="32">
        <v>2.2109580736000001E-2</v>
      </c>
      <c r="BI31" s="32">
        <v>4.0576343303699997E-3</v>
      </c>
      <c r="BJ31" s="32">
        <v>0</v>
      </c>
      <c r="BK31" s="32">
        <v>2.71577847958E-2</v>
      </c>
      <c r="BL31" s="32">
        <v>18.939963601700001</v>
      </c>
      <c r="BM31" s="32">
        <v>0</v>
      </c>
      <c r="BN31" s="32">
        <v>0</v>
      </c>
      <c r="BO31" s="32">
        <v>0</v>
      </c>
      <c r="BP31" s="32">
        <v>0</v>
      </c>
      <c r="BQ31" s="32">
        <v>2.3705426851400002</v>
      </c>
      <c r="BR31" s="32">
        <v>13.125253192000001</v>
      </c>
      <c r="BS31" s="32">
        <v>0</v>
      </c>
    </row>
    <row r="32" spans="1:71" x14ac:dyDescent="0.25">
      <c r="A32" s="34" t="s">
        <v>31</v>
      </c>
      <c r="B32" s="32">
        <v>1646.82699999999</v>
      </c>
      <c r="C32" s="32"/>
      <c r="D32" s="32">
        <v>766.67100000000005</v>
      </c>
      <c r="E32" s="32">
        <v>131.789999999999</v>
      </c>
      <c r="F32" s="32">
        <v>131.48214463999901</v>
      </c>
      <c r="G32" s="32">
        <v>12375.7679999999</v>
      </c>
      <c r="H32" s="32">
        <v>1918.1615999999899</v>
      </c>
      <c r="I32" s="32">
        <v>0.58599999999999897</v>
      </c>
      <c r="J32" s="32">
        <v>26.9849999999999</v>
      </c>
      <c r="K32" s="32">
        <v>3.0910000000000002</v>
      </c>
      <c r="L32" s="32">
        <v>0.98654255999999996</v>
      </c>
      <c r="M32" s="32"/>
      <c r="N32" s="32">
        <v>1.82</v>
      </c>
      <c r="O32" s="32"/>
      <c r="P32" s="32" t="s">
        <v>31</v>
      </c>
      <c r="Q32" s="32">
        <v>3.1868685659499998E-3</v>
      </c>
      <c r="R32" s="32">
        <v>2.9997830382100001E-3</v>
      </c>
      <c r="S32" s="32">
        <v>0</v>
      </c>
      <c r="T32" s="32">
        <v>0.50735147388000001</v>
      </c>
      <c r="U32" s="32">
        <v>12970.3000887</v>
      </c>
      <c r="V32" s="32">
        <v>3.0909595407800001</v>
      </c>
      <c r="W32" s="32">
        <v>1646.8245576700001</v>
      </c>
      <c r="X32" s="32">
        <v>0</v>
      </c>
      <c r="Y32" s="32">
        <v>1820.80456987</v>
      </c>
      <c r="Z32" s="32">
        <v>0</v>
      </c>
      <c r="AA32" s="32">
        <v>0.114370379801</v>
      </c>
      <c r="AB32" s="32">
        <v>4.5999785000899997E-2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690.00415010799998</v>
      </c>
      <c r="AK32" s="32">
        <v>76.666829611400004</v>
      </c>
      <c r="AL32" s="32">
        <v>766.67097971999999</v>
      </c>
      <c r="AM32" s="32">
        <v>0</v>
      </c>
      <c r="AN32" s="32">
        <v>0</v>
      </c>
      <c r="AO32" s="32">
        <v>3.7321251771099999</v>
      </c>
      <c r="AP32" s="32">
        <v>1630.2634764500001</v>
      </c>
      <c r="AQ32" s="32">
        <v>3.8332571853199999</v>
      </c>
      <c r="AR32" s="32">
        <v>0.247922507096</v>
      </c>
      <c r="AS32" s="32">
        <v>12.343952805700001</v>
      </c>
      <c r="AT32" s="32">
        <v>5.0583770124100001E-2</v>
      </c>
      <c r="AU32" s="32">
        <v>0</v>
      </c>
      <c r="AV32" s="32">
        <v>0.29836507492999997</v>
      </c>
      <c r="AW32" s="32">
        <v>131.77985289700001</v>
      </c>
      <c r="AX32" s="32">
        <v>131.47199644</v>
      </c>
      <c r="AY32" s="32">
        <v>0.30785645706199999</v>
      </c>
      <c r="AZ32" s="32">
        <v>87.386626542499997</v>
      </c>
      <c r="BA32" s="32">
        <v>0</v>
      </c>
      <c r="BB32" s="32">
        <v>1.4799043194100001E-6</v>
      </c>
      <c r="BC32" s="32">
        <v>38.191216133399998</v>
      </c>
      <c r="BD32" s="32">
        <v>0</v>
      </c>
      <c r="BE32" s="32">
        <v>11.388591228999999</v>
      </c>
      <c r="BF32" s="32">
        <v>0</v>
      </c>
      <c r="BG32" s="32">
        <v>0.63632092682300001</v>
      </c>
      <c r="BH32" s="32">
        <v>28.481606640999999</v>
      </c>
      <c r="BI32" s="32">
        <v>3.8534694090000001</v>
      </c>
      <c r="BJ32" s="32">
        <v>2.62348952419</v>
      </c>
      <c r="BK32" s="32">
        <v>25.790970055799999</v>
      </c>
      <c r="BL32" s="32">
        <v>12375.762237499999</v>
      </c>
      <c r="BM32" s="32">
        <v>0</v>
      </c>
      <c r="BN32" s="32">
        <v>0</v>
      </c>
      <c r="BO32" s="32">
        <v>0.68621653631799995</v>
      </c>
      <c r="BP32" s="32">
        <v>0</v>
      </c>
      <c r="BQ32" s="32">
        <v>906.81478016400001</v>
      </c>
      <c r="BR32" s="32">
        <v>1918.1645442700001</v>
      </c>
      <c r="BS32" s="32">
        <v>0.19545493807799999</v>
      </c>
    </row>
    <row r="33" spans="1:71" x14ac:dyDescent="0.25">
      <c r="A33" s="34" t="s">
        <v>32</v>
      </c>
      <c r="B33" s="32">
        <v>1.5023249999999899</v>
      </c>
      <c r="C33" s="32"/>
      <c r="D33" s="32">
        <v>0.88929999999999898</v>
      </c>
      <c r="E33" s="32">
        <v>2.5765E-2</v>
      </c>
      <c r="F33" s="32">
        <v>2.41562299999999E-2</v>
      </c>
      <c r="G33" s="32">
        <v>9.7910999999999901E-2</v>
      </c>
      <c r="H33" s="32">
        <v>17.18237435</v>
      </c>
      <c r="I33" s="32"/>
      <c r="J33" s="32">
        <v>0.69828999999999897</v>
      </c>
      <c r="K33" s="32"/>
      <c r="L33" s="32">
        <v>5.7955000000000002E-7</v>
      </c>
      <c r="M33" s="32"/>
      <c r="N33" s="32"/>
      <c r="O33" s="32"/>
      <c r="P33" s="32" t="s">
        <v>32</v>
      </c>
      <c r="Q33" s="32">
        <v>0</v>
      </c>
      <c r="R33" s="32">
        <v>0</v>
      </c>
      <c r="S33" s="32">
        <v>0</v>
      </c>
      <c r="T33" s="32">
        <v>0.71669288392999997</v>
      </c>
      <c r="U33" s="32">
        <v>15.1007676698</v>
      </c>
      <c r="V33" s="32">
        <v>0</v>
      </c>
      <c r="W33" s="32">
        <v>1.5023305037000001</v>
      </c>
      <c r="X33" s="32">
        <v>0</v>
      </c>
      <c r="Y33" s="32">
        <v>2.3993751741999998</v>
      </c>
      <c r="Z33" s="32">
        <v>0</v>
      </c>
      <c r="AA33" s="32">
        <v>2.6872741848199999E-4</v>
      </c>
      <c r="AB33" s="32">
        <v>5.7956698649100003E-7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0.80037363272100004</v>
      </c>
      <c r="AK33" s="32">
        <v>8.8929327535199998E-2</v>
      </c>
      <c r="AL33" s="32">
        <v>0.88930296025599997</v>
      </c>
      <c r="AM33" s="32">
        <v>0</v>
      </c>
      <c r="AN33" s="32">
        <v>0</v>
      </c>
      <c r="AO33" s="32">
        <v>7.3789800316400006E-5</v>
      </c>
      <c r="AP33" s="32">
        <v>17.2476332552</v>
      </c>
      <c r="AQ33" s="32">
        <v>7.6083158341499997E-5</v>
      </c>
      <c r="AR33" s="32">
        <v>4.9005439904799996E-6</v>
      </c>
      <c r="AS33" s="32">
        <v>8.1220048832400006E-3</v>
      </c>
      <c r="AT33" s="32">
        <v>2.2672056967400002E-6</v>
      </c>
      <c r="AU33" s="32">
        <v>0</v>
      </c>
      <c r="AV33" s="32">
        <v>6.4616368215999998E-6</v>
      </c>
      <c r="AW33" s="32">
        <v>2.57648233822E-2</v>
      </c>
      <c r="AX33" s="32">
        <v>2.4156039286400002E-2</v>
      </c>
      <c r="AY33" s="32">
        <v>1.6087840958600001E-3</v>
      </c>
      <c r="AZ33" s="32">
        <v>7.6543681828999998E-3</v>
      </c>
      <c r="BA33" s="32">
        <v>0</v>
      </c>
      <c r="BB33" s="32">
        <v>0</v>
      </c>
      <c r="BC33" s="32">
        <v>4.5366421402499996E-3</v>
      </c>
      <c r="BD33" s="32">
        <v>0</v>
      </c>
      <c r="BE33" s="32">
        <v>2.3567226089500001E-3</v>
      </c>
      <c r="BF33" s="32">
        <v>0</v>
      </c>
      <c r="BG33" s="32">
        <v>4.3569922342199998E-4</v>
      </c>
      <c r="BH33" s="32">
        <v>5.8920826512800003E-3</v>
      </c>
      <c r="BI33" s="32">
        <v>8.7469479764299996E-5</v>
      </c>
      <c r="BJ33" s="32">
        <v>2.0518843455299999E-3</v>
      </c>
      <c r="BK33" s="32">
        <v>5.1001063730100004E-4</v>
      </c>
      <c r="BL33" s="32">
        <v>9.7909883430600003E-2</v>
      </c>
      <c r="BM33" s="32">
        <v>0</v>
      </c>
      <c r="BN33" s="32">
        <v>0</v>
      </c>
      <c r="BO33" s="32">
        <v>3.80888541587E-3</v>
      </c>
      <c r="BP33" s="32">
        <v>0</v>
      </c>
      <c r="BQ33" s="32">
        <v>4.5121864237100002</v>
      </c>
      <c r="BR33" s="32">
        <v>17.1822636341</v>
      </c>
      <c r="BS33" s="32">
        <v>0</v>
      </c>
    </row>
    <row r="34" spans="1:71" x14ac:dyDescent="0.25">
      <c r="A34" s="34" t="s">
        <v>33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 t="s">
        <v>33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</row>
    <row r="35" spans="1:71" x14ac:dyDescent="0.25">
      <c r="A35" s="34" t="s">
        <v>34</v>
      </c>
      <c r="B35" s="32">
        <v>1513.35</v>
      </c>
      <c r="C35" s="32"/>
      <c r="D35" s="32">
        <v>177.36999999999901</v>
      </c>
      <c r="E35" s="32">
        <v>24.133999999999901</v>
      </c>
      <c r="F35" s="32">
        <v>23.133999999999901</v>
      </c>
      <c r="G35" s="32">
        <v>1596.13</v>
      </c>
      <c r="H35" s="32">
        <v>117.179999999999</v>
      </c>
      <c r="I35" s="32"/>
      <c r="J35" s="32"/>
      <c r="K35" s="32"/>
      <c r="L35" s="32">
        <v>4.8416399999999901E-2</v>
      </c>
      <c r="M35" s="32"/>
      <c r="N35" s="32"/>
      <c r="O35" s="32"/>
      <c r="P35" s="32" t="s">
        <v>34</v>
      </c>
      <c r="Q35" s="32">
        <v>0</v>
      </c>
      <c r="R35" s="32">
        <v>0</v>
      </c>
      <c r="S35" s="32">
        <v>0</v>
      </c>
      <c r="T35" s="32">
        <v>0.53208568467999995</v>
      </c>
      <c r="U35" s="32">
        <v>213.30494406299999</v>
      </c>
      <c r="V35" s="32">
        <v>0</v>
      </c>
      <c r="W35" s="32">
        <v>1513.3512800599999</v>
      </c>
      <c r="X35" s="32">
        <v>0</v>
      </c>
      <c r="Y35" s="32">
        <v>26.049299894899999</v>
      </c>
      <c r="Z35" s="32">
        <v>0</v>
      </c>
      <c r="AA35" s="32">
        <v>0.44653666274199999</v>
      </c>
      <c r="AB35" s="32">
        <v>4.8416110375699997E-2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159.63264666000001</v>
      </c>
      <c r="AK35" s="32">
        <v>17.736909075900002</v>
      </c>
      <c r="AL35" s="32">
        <v>177.369555736</v>
      </c>
      <c r="AM35" s="32">
        <v>0</v>
      </c>
      <c r="AN35" s="32">
        <v>0</v>
      </c>
      <c r="AO35" s="32">
        <v>7.7491883684099996E-2</v>
      </c>
      <c r="AP35" s="32">
        <v>119.08194698</v>
      </c>
      <c r="AQ35" s="32">
        <v>7.9591513307600004E-2</v>
      </c>
      <c r="AR35" s="32">
        <v>5.1451286121399998E-3</v>
      </c>
      <c r="AS35" s="32">
        <v>8.0917449472800005</v>
      </c>
      <c r="AT35" s="32">
        <v>1.0499958663300001E-3</v>
      </c>
      <c r="AU35" s="32">
        <v>0</v>
      </c>
      <c r="AV35" s="32">
        <v>6.1949635410600001E-3</v>
      </c>
      <c r="AW35" s="32">
        <v>24.133762771699999</v>
      </c>
      <c r="AX35" s="32">
        <v>23.133778203999999</v>
      </c>
      <c r="AY35" s="32">
        <v>0.99998456764599997</v>
      </c>
      <c r="AZ35" s="32">
        <v>7.1600273373099999</v>
      </c>
      <c r="BA35" s="32">
        <v>0</v>
      </c>
      <c r="BB35" s="32">
        <v>0</v>
      </c>
      <c r="BC35" s="32">
        <v>4.1225758031700002</v>
      </c>
      <c r="BD35" s="32">
        <v>0</v>
      </c>
      <c r="BE35" s="32">
        <v>2.2524630588000001</v>
      </c>
      <c r="BF35" s="32">
        <v>0</v>
      </c>
      <c r="BG35" s="32">
        <v>0.44171336607200001</v>
      </c>
      <c r="BH35" s="32">
        <v>5.6313614091900002</v>
      </c>
      <c r="BI35" s="32">
        <v>8.0009829858300005E-2</v>
      </c>
      <c r="BJ35" s="32">
        <v>1.80893114414</v>
      </c>
      <c r="BK35" s="32">
        <v>0.53551076682300003</v>
      </c>
      <c r="BL35" s="32">
        <v>1596.1273342</v>
      </c>
      <c r="BM35" s="32">
        <v>0</v>
      </c>
      <c r="BN35" s="32">
        <v>0</v>
      </c>
      <c r="BO35" s="32">
        <v>0.58471822447499999</v>
      </c>
      <c r="BP35" s="32">
        <v>0</v>
      </c>
      <c r="BQ35" s="32">
        <v>26.0224181229</v>
      </c>
      <c r="BR35" s="32">
        <v>117.180102658</v>
      </c>
      <c r="BS35" s="32">
        <v>0</v>
      </c>
    </row>
    <row r="36" spans="1:71" x14ac:dyDescent="0.25">
      <c r="A36" s="34" t="s">
        <v>35</v>
      </c>
      <c r="B36" s="32">
        <v>15.43</v>
      </c>
      <c r="C36" s="32">
        <v>0.13695499999999899</v>
      </c>
      <c r="D36" s="32">
        <v>3.58</v>
      </c>
      <c r="E36" s="32">
        <v>1.16784</v>
      </c>
      <c r="F36" s="32">
        <v>1.0678399999999899</v>
      </c>
      <c r="G36" s="32">
        <v>4.2700000000000002E-2</v>
      </c>
      <c r="H36" s="32">
        <v>145.97912399999899</v>
      </c>
      <c r="I36" s="32"/>
      <c r="J36" s="32"/>
      <c r="K36" s="32"/>
      <c r="L36" s="32"/>
      <c r="M36" s="32"/>
      <c r="N36" s="32"/>
      <c r="O36" s="32"/>
      <c r="P36" s="32" t="s">
        <v>35</v>
      </c>
      <c r="Q36" s="32">
        <v>0</v>
      </c>
      <c r="R36" s="32">
        <v>0</v>
      </c>
      <c r="S36" s="32">
        <v>0</v>
      </c>
      <c r="T36" s="32">
        <v>0.32678672123399999</v>
      </c>
      <c r="U36" s="32">
        <v>157.188967719</v>
      </c>
      <c r="V36" s="32">
        <v>0</v>
      </c>
      <c r="W36" s="32">
        <v>15.4299654646</v>
      </c>
      <c r="X36" s="32">
        <v>0</v>
      </c>
      <c r="Y36" s="32">
        <v>23.280976681399999</v>
      </c>
      <c r="Z36" s="32">
        <v>0</v>
      </c>
      <c r="AA36" s="32">
        <v>0</v>
      </c>
      <c r="AB36" s="32">
        <v>0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0.13695137485700001</v>
      </c>
      <c r="AI36" s="32">
        <v>0</v>
      </c>
      <c r="AJ36" s="32">
        <v>3.2219991214600001</v>
      </c>
      <c r="AK36" s="32">
        <v>0.35800195880699998</v>
      </c>
      <c r="AL36" s="32">
        <v>3.5800010802600002</v>
      </c>
      <c r="AM36" s="32">
        <v>0</v>
      </c>
      <c r="AN36" s="32">
        <v>0</v>
      </c>
      <c r="AO36" s="32">
        <v>3.9403019780999998E-2</v>
      </c>
      <c r="AP36" s="32">
        <v>150.84992515299999</v>
      </c>
      <c r="AQ36" s="32">
        <v>4.0471165197800002E-2</v>
      </c>
      <c r="AR36" s="32">
        <v>2.6162487254499998E-3</v>
      </c>
      <c r="AS36" s="32">
        <v>7.4748670888499999E-3</v>
      </c>
      <c r="AT36" s="32">
        <v>5.3392515859499996E-4</v>
      </c>
      <c r="AU36" s="32">
        <v>0</v>
      </c>
      <c r="AV36" s="32">
        <v>3.1501204274799999E-3</v>
      </c>
      <c r="AW36" s="32">
        <v>1.1677367574399999</v>
      </c>
      <c r="AX36" s="32">
        <v>1.0677366582300001</v>
      </c>
      <c r="AY36" s="32">
        <v>0.100000099208</v>
      </c>
      <c r="AZ36" s="32">
        <v>0.83857884003799998</v>
      </c>
      <c r="BA36" s="32">
        <v>0</v>
      </c>
      <c r="BB36" s="32">
        <v>0</v>
      </c>
      <c r="BC36" s="32">
        <v>0.35078269151300001</v>
      </c>
      <c r="BD36" s="32">
        <v>0</v>
      </c>
      <c r="BE36" s="32">
        <v>8.8630822819999996E-2</v>
      </c>
      <c r="BF36" s="32">
        <v>0</v>
      </c>
      <c r="BG36" s="32">
        <v>0</v>
      </c>
      <c r="BH36" s="32">
        <v>0.22168295110700001</v>
      </c>
      <c r="BI36" s="32">
        <v>4.0684810154499998E-2</v>
      </c>
      <c r="BJ36" s="32">
        <v>0</v>
      </c>
      <c r="BK36" s="32">
        <v>0.27230041226399998</v>
      </c>
      <c r="BL36" s="32">
        <v>4.2698109867300001E-2</v>
      </c>
      <c r="BM36" s="32">
        <v>0</v>
      </c>
      <c r="BN36" s="32">
        <v>0</v>
      </c>
      <c r="BO36" s="32">
        <v>0</v>
      </c>
      <c r="BP36" s="32">
        <v>0</v>
      </c>
      <c r="BQ36" s="32">
        <v>30.9870328224</v>
      </c>
      <c r="BR36" s="32">
        <v>145.98028009699999</v>
      </c>
      <c r="BS36" s="32">
        <v>0</v>
      </c>
    </row>
    <row r="37" spans="1:71" x14ac:dyDescent="0.25">
      <c r="A37" s="34" t="s">
        <v>36</v>
      </c>
      <c r="B37" s="32">
        <v>1007.14899999999</v>
      </c>
      <c r="C37" s="32">
        <v>9.9000000000000005E-2</v>
      </c>
      <c r="D37" s="32">
        <v>830.06600000000196</v>
      </c>
      <c r="E37" s="32">
        <v>47.371000000000002</v>
      </c>
      <c r="F37" s="32">
        <v>47.221181973999997</v>
      </c>
      <c r="G37" s="32">
        <v>745.42099999999505</v>
      </c>
      <c r="H37" s="32">
        <v>16344.316000000001</v>
      </c>
      <c r="I37" s="32">
        <v>0</v>
      </c>
      <c r="J37" s="32">
        <v>127.629</v>
      </c>
      <c r="K37" s="32"/>
      <c r="L37" s="32">
        <v>13.530781224999901</v>
      </c>
      <c r="M37" s="32"/>
      <c r="N37" s="32">
        <v>0.74</v>
      </c>
      <c r="O37" s="32"/>
      <c r="P37" s="32" t="s">
        <v>36</v>
      </c>
      <c r="Q37" s="32">
        <v>5.8202529803699998E-2</v>
      </c>
      <c r="R37" s="32">
        <v>0</v>
      </c>
      <c r="S37" s="32">
        <v>6.8321597910000004E-2</v>
      </c>
      <c r="T37" s="32">
        <v>146.260729062</v>
      </c>
      <c r="U37" s="32">
        <v>13095.7359258</v>
      </c>
      <c r="V37" s="32">
        <v>0</v>
      </c>
      <c r="W37" s="32">
        <v>1007.14820764</v>
      </c>
      <c r="X37" s="32">
        <v>0.121058045658</v>
      </c>
      <c r="Y37" s="32">
        <v>2309.1056338600001</v>
      </c>
      <c r="Z37" s="32">
        <v>4.5336936126600003E-2</v>
      </c>
      <c r="AA37" s="32">
        <v>97.673197316699998</v>
      </c>
      <c r="AB37" s="32">
        <v>13.530807836999999</v>
      </c>
      <c r="AC37" s="32">
        <v>0</v>
      </c>
      <c r="AD37" s="32">
        <v>0</v>
      </c>
      <c r="AE37" s="32">
        <v>2.1817954110800002E-2</v>
      </c>
      <c r="AF37" s="32">
        <v>1.3061386101E-2</v>
      </c>
      <c r="AG37" s="32">
        <v>0.78474623808800004</v>
      </c>
      <c r="AH37" s="32">
        <v>9.90004473178E-2</v>
      </c>
      <c r="AI37" s="32">
        <v>0</v>
      </c>
      <c r="AJ37" s="32">
        <v>747.05967051200003</v>
      </c>
      <c r="AK37" s="32">
        <v>83.006530530600003</v>
      </c>
      <c r="AL37" s="32">
        <v>830.06620104299998</v>
      </c>
      <c r="AM37" s="32">
        <v>1.27286319218E-2</v>
      </c>
      <c r="AN37" s="32">
        <v>0.189599399571</v>
      </c>
      <c r="AO37" s="32">
        <v>0.36583797648799998</v>
      </c>
      <c r="AP37" s="32">
        <v>16735.385373599998</v>
      </c>
      <c r="AQ37" s="32">
        <v>0.37566617834299998</v>
      </c>
      <c r="AR37" s="32">
        <v>2.4363803193400001E-2</v>
      </c>
      <c r="AS37" s="32">
        <v>14.3896659533</v>
      </c>
      <c r="AT37" s="32">
        <v>5.9355505602500004E-3</v>
      </c>
      <c r="AU37" s="32">
        <v>0</v>
      </c>
      <c r="AV37" s="32">
        <v>2.9256038239200002E-2</v>
      </c>
      <c r="AW37" s="32">
        <v>47.370044215</v>
      </c>
      <c r="AX37" s="32">
        <v>47.2202263884</v>
      </c>
      <c r="AY37" s="32">
        <v>0.149817826573</v>
      </c>
      <c r="AZ37" s="32">
        <v>17.554119687299998</v>
      </c>
      <c r="BA37" s="32">
        <v>6.5702695701500005E-5</v>
      </c>
      <c r="BB37" s="32">
        <v>1.45205773905E-5</v>
      </c>
      <c r="BC37" s="32">
        <v>9.3376697917199998</v>
      </c>
      <c r="BD37" s="32">
        <v>3.8818102151200002E-5</v>
      </c>
      <c r="BE37" s="32">
        <v>4.5104659370500002</v>
      </c>
      <c r="BF37" s="32">
        <v>4.5601613783300002E-3</v>
      </c>
      <c r="BG37" s="32">
        <v>0.78409315156199999</v>
      </c>
      <c r="BH37" s="32">
        <v>11.277177202000001</v>
      </c>
      <c r="BI37" s="32">
        <v>0.37797021004499998</v>
      </c>
      <c r="BJ37" s="32">
        <v>3.2151703942399998</v>
      </c>
      <c r="BK37" s="32">
        <v>2.5222569679800002</v>
      </c>
      <c r="BL37" s="32">
        <v>745.42176277500005</v>
      </c>
      <c r="BM37" s="32">
        <v>0</v>
      </c>
      <c r="BN37" s="32">
        <v>2.21869594405E-2</v>
      </c>
      <c r="BO37" s="32">
        <v>2.9963844507199999</v>
      </c>
      <c r="BP37" s="32">
        <v>0</v>
      </c>
      <c r="BQ37" s="32">
        <v>3487.6035539700001</v>
      </c>
      <c r="BR37" s="32">
        <v>16344.329166400001</v>
      </c>
      <c r="BS37" s="32">
        <v>0.15342388156799999</v>
      </c>
    </row>
    <row r="38" spans="1:71" x14ac:dyDescent="0.25">
      <c r="A38" s="34" t="s">
        <v>37</v>
      </c>
      <c r="B38" s="32"/>
      <c r="C38" s="32"/>
      <c r="D38" s="32"/>
      <c r="E38" s="32"/>
      <c r="F38" s="32"/>
      <c r="G38" s="32"/>
      <c r="H38" s="32">
        <v>2.89</v>
      </c>
      <c r="I38" s="32"/>
      <c r="J38" s="32"/>
      <c r="K38" s="32"/>
      <c r="L38" s="32"/>
      <c r="M38" s="32"/>
      <c r="N38" s="32"/>
      <c r="O38" s="32"/>
      <c r="P38" s="32" t="s">
        <v>37</v>
      </c>
      <c r="Q38" s="32">
        <v>0</v>
      </c>
      <c r="R38" s="32">
        <v>0</v>
      </c>
      <c r="S38" s="32">
        <v>0</v>
      </c>
      <c r="T38" s="32">
        <v>3.2747742625800001E-3</v>
      </c>
      <c r="U38" s="32">
        <v>0.20261375573900001</v>
      </c>
      <c r="V38" s="32">
        <v>0</v>
      </c>
      <c r="W38" s="32">
        <v>0</v>
      </c>
      <c r="X38" s="32">
        <v>0</v>
      </c>
      <c r="Y38" s="32">
        <v>0.183680556336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3.0377237002399999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>
        <v>0</v>
      </c>
      <c r="BF38" s="32">
        <v>0</v>
      </c>
      <c r="BG38" s="32">
        <v>0</v>
      </c>
      <c r="BH38" s="32">
        <v>0</v>
      </c>
      <c r="BI38" s="32">
        <v>0</v>
      </c>
      <c r="BJ38" s="32">
        <v>0</v>
      </c>
      <c r="BK38" s="32">
        <v>0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0.51574113549099998</v>
      </c>
      <c r="BR38" s="32">
        <v>2.8899932207900001</v>
      </c>
      <c r="BS38" s="32">
        <v>0</v>
      </c>
    </row>
    <row r="39" spans="1:71" x14ac:dyDescent="0.25">
      <c r="A39" s="34" t="s">
        <v>38</v>
      </c>
      <c r="B39" s="32">
        <v>30.465699999999899</v>
      </c>
      <c r="C39" s="32">
        <v>0.8</v>
      </c>
      <c r="D39" s="32">
        <v>41.436099999999897</v>
      </c>
      <c r="E39" s="32">
        <v>5.3424216929999897</v>
      </c>
      <c r="F39" s="32">
        <v>5.2805666929999902</v>
      </c>
      <c r="G39" s="32">
        <v>0.4531</v>
      </c>
      <c r="H39" s="32">
        <v>329.2921</v>
      </c>
      <c r="I39" s="32"/>
      <c r="J39" s="32">
        <v>0.51880000000000004</v>
      </c>
      <c r="K39" s="32"/>
      <c r="L39" s="32">
        <v>0.01</v>
      </c>
      <c r="M39" s="32"/>
      <c r="N39" s="32">
        <v>2.8016000000000001</v>
      </c>
      <c r="O39" s="32"/>
      <c r="P39" s="32" t="s">
        <v>131</v>
      </c>
      <c r="Q39" s="32">
        <v>0</v>
      </c>
      <c r="R39" s="32">
        <v>0</v>
      </c>
      <c r="S39" s="32">
        <v>0</v>
      </c>
      <c r="T39" s="32">
        <v>0.89399448391199998</v>
      </c>
      <c r="U39" s="32">
        <v>397.30104033800001</v>
      </c>
      <c r="V39" s="32">
        <v>0</v>
      </c>
      <c r="W39" s="32">
        <v>30.4658300611</v>
      </c>
      <c r="X39" s="32">
        <v>0</v>
      </c>
      <c r="Y39" s="32">
        <v>57.059222757199997</v>
      </c>
      <c r="Z39" s="32">
        <v>0</v>
      </c>
      <c r="AA39" s="32">
        <v>1.6777605591499999E-2</v>
      </c>
      <c r="AB39" s="32">
        <v>9.9997964053600008E-3</v>
      </c>
      <c r="AC39" s="32">
        <v>0</v>
      </c>
      <c r="AD39" s="32">
        <v>0</v>
      </c>
      <c r="AE39" s="32">
        <v>0</v>
      </c>
      <c r="AF39" s="32">
        <v>0</v>
      </c>
      <c r="AG39" s="32">
        <v>2.7979933530599999</v>
      </c>
      <c r="AH39" s="32">
        <v>0.800003207725</v>
      </c>
      <c r="AI39" s="32">
        <v>0</v>
      </c>
      <c r="AJ39" s="32">
        <v>37.292335593700003</v>
      </c>
      <c r="AK39" s="32">
        <v>4.1436021252600002</v>
      </c>
      <c r="AL39" s="32">
        <v>41.435937719000002</v>
      </c>
      <c r="AM39" s="32">
        <v>0</v>
      </c>
      <c r="AN39" s="32">
        <v>0</v>
      </c>
      <c r="AO39" s="32">
        <v>1.7166700176900002E-2</v>
      </c>
      <c r="AP39" s="32">
        <v>336.52735158399997</v>
      </c>
      <c r="AQ39" s="32">
        <v>1.76319344935E-2</v>
      </c>
      <c r="AR39" s="32">
        <v>1.1397982770900001E-3</v>
      </c>
      <c r="AS39" s="32">
        <v>1.8520766150200001</v>
      </c>
      <c r="AT39" s="32">
        <v>2.3344520136499999E-4</v>
      </c>
      <c r="AU39" s="32">
        <v>0</v>
      </c>
      <c r="AV39" s="32">
        <v>1.37272444264E-3</v>
      </c>
      <c r="AW39" s="32">
        <v>5.3423659053000003</v>
      </c>
      <c r="AX39" s="32">
        <v>5.2805096135799996</v>
      </c>
      <c r="AY39" s="32">
        <v>6.1856291715599997E-2</v>
      </c>
      <c r="AZ39" s="32">
        <v>1.6271313861000001</v>
      </c>
      <c r="BA39" s="32">
        <v>0</v>
      </c>
      <c r="BB39" s="32">
        <v>0</v>
      </c>
      <c r="BC39" s="32">
        <v>0.93885527924300005</v>
      </c>
      <c r="BD39" s="32">
        <v>0</v>
      </c>
      <c r="BE39" s="32">
        <v>0.51436970684000005</v>
      </c>
      <c r="BF39" s="32">
        <v>0</v>
      </c>
      <c r="BG39" s="32">
        <v>0.101101800625</v>
      </c>
      <c r="BH39" s="32">
        <v>1.28598024251</v>
      </c>
      <c r="BI39" s="32">
        <v>1.7732286248099999E-2</v>
      </c>
      <c r="BJ39" s="32">
        <v>0.41421956932699999</v>
      </c>
      <c r="BK39" s="32">
        <v>0.118632324168</v>
      </c>
      <c r="BL39" s="32">
        <v>0.45311135364900001</v>
      </c>
      <c r="BM39" s="32">
        <v>0</v>
      </c>
      <c r="BN39" s="32">
        <v>0</v>
      </c>
      <c r="BO39" s="32">
        <v>8.7191734629699993E-2</v>
      </c>
      <c r="BP39" s="32">
        <v>0</v>
      </c>
      <c r="BQ39" s="32">
        <v>70.209680446999997</v>
      </c>
      <c r="BR39" s="32">
        <v>329.29127328200002</v>
      </c>
      <c r="BS39" s="32">
        <v>0</v>
      </c>
    </row>
    <row r="40" spans="1:71" x14ac:dyDescent="0.25">
      <c r="A40" s="34" t="s">
        <v>39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 t="s">
        <v>39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</row>
    <row r="41" spans="1:71" x14ac:dyDescent="0.25">
      <c r="A41" s="34" t="s">
        <v>40</v>
      </c>
      <c r="B41" s="32"/>
      <c r="C41" s="32"/>
      <c r="D41" s="32"/>
      <c r="E41" s="32"/>
      <c r="F41" s="32"/>
      <c r="G41" s="32"/>
      <c r="H41" s="32">
        <v>9.3736414999999909</v>
      </c>
      <c r="I41" s="32"/>
      <c r="J41" s="32">
        <v>1.21205804999999E-2</v>
      </c>
      <c r="K41" s="32"/>
      <c r="L41" s="32"/>
      <c r="M41" s="32"/>
      <c r="N41" s="32"/>
      <c r="O41" s="32"/>
      <c r="P41" s="32" t="s">
        <v>40</v>
      </c>
      <c r="Q41" s="32">
        <v>0</v>
      </c>
      <c r="R41" s="32">
        <v>0</v>
      </c>
      <c r="S41" s="32">
        <v>0</v>
      </c>
      <c r="T41" s="32">
        <v>1.20720980795E-2</v>
      </c>
      <c r="U41" s="32">
        <v>0.72151789126099997</v>
      </c>
      <c r="V41" s="32">
        <v>0</v>
      </c>
      <c r="W41" s="32">
        <v>0</v>
      </c>
      <c r="X41" s="32">
        <v>0</v>
      </c>
      <c r="Y41" s="32">
        <v>0.60221562908899995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9.8504879820000006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>
        <v>0</v>
      </c>
      <c r="BF41" s="32">
        <v>0</v>
      </c>
      <c r="BG41" s="32">
        <v>0</v>
      </c>
      <c r="BH41" s="32">
        <v>0</v>
      </c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1.67676052311</v>
      </c>
      <c r="BR41" s="32">
        <v>9.3737057079799992</v>
      </c>
      <c r="BS41" s="32">
        <v>0</v>
      </c>
    </row>
    <row r="42" spans="1:71" x14ac:dyDescent="0.25">
      <c r="A42" s="34" t="s">
        <v>41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 t="s">
        <v>41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</row>
    <row r="43" spans="1:71" x14ac:dyDescent="0.25">
      <c r="A43" s="34" t="s">
        <v>42</v>
      </c>
      <c r="B43" s="32"/>
      <c r="C43" s="32"/>
      <c r="D43" s="32"/>
      <c r="E43" s="32"/>
      <c r="F43" s="32"/>
      <c r="G43" s="32"/>
      <c r="H43" s="32">
        <v>7.03</v>
      </c>
      <c r="I43" s="32"/>
      <c r="J43" s="32"/>
      <c r="K43" s="32"/>
      <c r="L43" s="32"/>
      <c r="M43" s="32"/>
      <c r="N43" s="32"/>
      <c r="O43" s="32"/>
      <c r="P43" s="32" t="s">
        <v>42</v>
      </c>
      <c r="Q43" s="32">
        <v>0</v>
      </c>
      <c r="R43" s="32">
        <v>0</v>
      </c>
      <c r="S43" s="32">
        <v>0</v>
      </c>
      <c r="T43" s="32">
        <v>7.9700840018300002E-3</v>
      </c>
      <c r="U43" s="32">
        <v>0.49286114739600001</v>
      </c>
      <c r="V43" s="32">
        <v>0</v>
      </c>
      <c r="W43" s="32">
        <v>0</v>
      </c>
      <c r="X43" s="32">
        <v>0</v>
      </c>
      <c r="Y43" s="32">
        <v>0.44680625341000002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7.3891311584699997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>
        <v>0</v>
      </c>
      <c r="BF43" s="32">
        <v>0</v>
      </c>
      <c r="BG43" s="32">
        <v>0</v>
      </c>
      <c r="BH43" s="32">
        <v>0</v>
      </c>
      <c r="BI43" s="32">
        <v>0</v>
      </c>
      <c r="BJ43" s="32">
        <v>0</v>
      </c>
      <c r="BK43" s="32">
        <v>0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1.25454771078</v>
      </c>
      <c r="BR43" s="32">
        <v>7.0300033620500004</v>
      </c>
      <c r="BS43" s="32">
        <v>0</v>
      </c>
    </row>
    <row r="44" spans="1:71" x14ac:dyDescent="0.25">
      <c r="A44" s="34" t="s">
        <v>43</v>
      </c>
      <c r="B44" s="32">
        <v>5426.2417999999998</v>
      </c>
      <c r="C44" s="32">
        <v>5.0281000000000002</v>
      </c>
      <c r="D44" s="32">
        <v>2949.7981999999902</v>
      </c>
      <c r="E44" s="32">
        <v>242.0592</v>
      </c>
      <c r="F44" s="32">
        <v>236.187605668</v>
      </c>
      <c r="G44" s="32">
        <v>8035.0188000000398</v>
      </c>
      <c r="H44" s="32">
        <v>14460.5785</v>
      </c>
      <c r="I44" s="32">
        <v>1.0660000000000001</v>
      </c>
      <c r="J44" s="32">
        <v>188.51400000000001</v>
      </c>
      <c r="K44" s="32">
        <v>0.13500000000000001</v>
      </c>
      <c r="L44" s="32">
        <v>23.2673873644999</v>
      </c>
      <c r="M44" s="32">
        <v>3.25999999999999E-2</v>
      </c>
      <c r="N44" s="32">
        <v>13.3234999999999</v>
      </c>
      <c r="O44" s="32"/>
      <c r="P44" s="32" t="s">
        <v>43</v>
      </c>
      <c r="Q44" s="32">
        <v>1.1324799970899999</v>
      </c>
      <c r="R44" s="32">
        <v>1.06599761367</v>
      </c>
      <c r="S44" s="32">
        <v>0.297861021856</v>
      </c>
      <c r="T44" s="32">
        <v>175.75627382299999</v>
      </c>
      <c r="U44" s="32">
        <v>34989.255466000002</v>
      </c>
      <c r="V44" s="32">
        <v>0.13499988818299999</v>
      </c>
      <c r="W44" s="32">
        <v>5426.2409009399998</v>
      </c>
      <c r="X44" s="32">
        <v>0</v>
      </c>
      <c r="Y44" s="32">
        <v>5293.9002071100003</v>
      </c>
      <c r="Z44" s="32">
        <v>0</v>
      </c>
      <c r="AA44" s="32">
        <v>68.502421283800004</v>
      </c>
      <c r="AB44" s="32">
        <v>7.4782607592400003</v>
      </c>
      <c r="AC44" s="32">
        <v>3.2600441021400001E-2</v>
      </c>
      <c r="AD44" s="32">
        <v>0</v>
      </c>
      <c r="AE44" s="32">
        <v>1.7046062616000002E-2</v>
      </c>
      <c r="AF44" s="32">
        <v>0</v>
      </c>
      <c r="AG44" s="32">
        <v>8.3884326905800002</v>
      </c>
      <c r="AH44" s="32">
        <v>5.0281066189399999</v>
      </c>
      <c r="AI44" s="32">
        <v>0</v>
      </c>
      <c r="AJ44" s="32">
        <v>2654.82062589</v>
      </c>
      <c r="AK44" s="32">
        <v>294.97955521799997</v>
      </c>
      <c r="AL44" s="32">
        <v>2949.8001811099998</v>
      </c>
      <c r="AM44" s="32">
        <v>0</v>
      </c>
      <c r="AN44" s="32">
        <v>3.5552832296200001</v>
      </c>
      <c r="AO44" s="32">
        <v>2.69748819982</v>
      </c>
      <c r="AP44" s="32">
        <v>13930.694482999999</v>
      </c>
      <c r="AQ44" s="32">
        <v>2.7583222941300001</v>
      </c>
      <c r="AR44" s="32">
        <v>0.195309030258</v>
      </c>
      <c r="AS44" s="32">
        <v>61.523382413500002</v>
      </c>
      <c r="AT44" s="32">
        <v>0.189327441786</v>
      </c>
      <c r="AU44" s="32">
        <v>1.4044605014399999E-3</v>
      </c>
      <c r="AV44" s="32">
        <v>0.217236251878</v>
      </c>
      <c r="AW44" s="32">
        <v>242.052570309</v>
      </c>
      <c r="AX44" s="32">
        <v>236.180954447</v>
      </c>
      <c r="AY44" s="32">
        <v>5.8716158615899996</v>
      </c>
      <c r="AZ44" s="32">
        <v>99.785520021799996</v>
      </c>
      <c r="BA44" s="32">
        <v>1.02013513782E-2</v>
      </c>
      <c r="BB44" s="32">
        <v>2.3098072157299999E-3</v>
      </c>
      <c r="BC44" s="32">
        <v>50.156618751499998</v>
      </c>
      <c r="BD44" s="32">
        <v>6.0256614141499997E-3</v>
      </c>
      <c r="BE44" s="32">
        <v>22.289112902999999</v>
      </c>
      <c r="BF44" s="32">
        <v>0.707852961083</v>
      </c>
      <c r="BG44" s="32">
        <v>3.4808422589700001</v>
      </c>
      <c r="BH44" s="32">
        <v>55.730266716199999</v>
      </c>
      <c r="BI44" s="32">
        <v>2.82590447213</v>
      </c>
      <c r="BJ44" s="32">
        <v>15.660943036999999</v>
      </c>
      <c r="BK44" s="32">
        <v>17.728319236800001</v>
      </c>
      <c r="BL44" s="32">
        <v>8035.0106183199996</v>
      </c>
      <c r="BM44" s="32">
        <v>0</v>
      </c>
      <c r="BN44" s="32">
        <v>0.50298818782599997</v>
      </c>
      <c r="BO44" s="32">
        <v>10.3362167083</v>
      </c>
      <c r="BP44" s="32">
        <v>0</v>
      </c>
      <c r="BQ44" s="32">
        <v>4368.0215443999996</v>
      </c>
      <c r="BR44" s="32">
        <v>14460.5924502</v>
      </c>
      <c r="BS44" s="32">
        <v>2.21171051507</v>
      </c>
    </row>
    <row r="45" spans="1:71" x14ac:dyDescent="0.25">
      <c r="A45" s="34" t="s">
        <v>44</v>
      </c>
      <c r="B45" s="32">
        <v>183.81698700000001</v>
      </c>
      <c r="C45" s="32">
        <v>0.14777999999999999</v>
      </c>
      <c r="D45" s="32">
        <v>2019.7655549999999</v>
      </c>
      <c r="E45" s="32">
        <v>14.317501</v>
      </c>
      <c r="F45" s="32">
        <v>14.317501</v>
      </c>
      <c r="G45" s="32">
        <v>3.2043979999999901</v>
      </c>
      <c r="H45" s="32">
        <v>172.55499599999899</v>
      </c>
      <c r="I45" s="32"/>
      <c r="J45" s="32"/>
      <c r="K45" s="32"/>
      <c r="L45" s="32">
        <v>5.4554499999999997E-3</v>
      </c>
      <c r="M45" s="32"/>
      <c r="N45" s="32"/>
      <c r="O45" s="32"/>
      <c r="P45" s="32" t="s">
        <v>44</v>
      </c>
      <c r="Q45" s="32">
        <v>0</v>
      </c>
      <c r="R45" s="32">
        <v>0</v>
      </c>
      <c r="S45" s="32">
        <v>0</v>
      </c>
      <c r="T45" s="32">
        <v>0.75692823238999996</v>
      </c>
      <c r="U45" s="32">
        <v>236.680574957</v>
      </c>
      <c r="V45" s="32">
        <v>0</v>
      </c>
      <c r="W45" s="32">
        <v>183.81680658299999</v>
      </c>
      <c r="X45" s="32">
        <v>0</v>
      </c>
      <c r="Y45" s="32">
        <v>46.881788748399998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0</v>
      </c>
      <c r="AF45" s="32">
        <v>0</v>
      </c>
      <c r="AG45" s="32">
        <v>5.9700842496299998E-2</v>
      </c>
      <c r="AH45" s="32">
        <v>0.147782945044</v>
      </c>
      <c r="AI45" s="32">
        <v>0</v>
      </c>
      <c r="AJ45" s="32">
        <v>1817.78789841</v>
      </c>
      <c r="AK45" s="32">
        <v>201.97726594</v>
      </c>
      <c r="AL45" s="32">
        <v>2019.7651643500001</v>
      </c>
      <c r="AM45" s="32">
        <v>0</v>
      </c>
      <c r="AN45" s="32">
        <v>0</v>
      </c>
      <c r="AO45" s="32">
        <v>0.519564475824</v>
      </c>
      <c r="AP45" s="32">
        <v>170.816318607</v>
      </c>
      <c r="AQ45" s="32">
        <v>0.53364769258800004</v>
      </c>
      <c r="AR45" s="32">
        <v>3.4496638282200003E-2</v>
      </c>
      <c r="AS45" s="32">
        <v>0.18950211257899999</v>
      </c>
      <c r="AT45" s="32">
        <v>7.0405363845299999E-3</v>
      </c>
      <c r="AU45" s="32">
        <v>0</v>
      </c>
      <c r="AV45" s="32">
        <v>4.1537255796800003E-2</v>
      </c>
      <c r="AW45" s="32">
        <v>14.316062409300001</v>
      </c>
      <c r="AX45" s="32">
        <v>14.316062409300001</v>
      </c>
      <c r="AY45" s="32">
        <v>0</v>
      </c>
      <c r="AZ45" s="32">
        <v>11.1194914268</v>
      </c>
      <c r="BA45" s="32">
        <v>0</v>
      </c>
      <c r="BB45" s="32">
        <v>0</v>
      </c>
      <c r="BC45" s="32">
        <v>4.6641794121400002</v>
      </c>
      <c r="BD45" s="32">
        <v>0</v>
      </c>
      <c r="BE45" s="32">
        <v>1.19211288767</v>
      </c>
      <c r="BF45" s="32">
        <v>0</v>
      </c>
      <c r="BG45" s="32">
        <v>4.9707361784000004E-3</v>
      </c>
      <c r="BH45" s="32">
        <v>2.9816542050399999</v>
      </c>
      <c r="BI45" s="32">
        <v>0.53647053247099996</v>
      </c>
      <c r="BJ45" s="32">
        <v>2.0443928746600001E-2</v>
      </c>
      <c r="BK45" s="32">
        <v>3.5904943203399999</v>
      </c>
      <c r="BL45" s="32">
        <v>3.20428754885</v>
      </c>
      <c r="BM45" s="32">
        <v>0</v>
      </c>
      <c r="BN45" s="32">
        <v>0</v>
      </c>
      <c r="BO45" s="32">
        <v>1.2411143689299999</v>
      </c>
      <c r="BP45" s="32">
        <v>0</v>
      </c>
      <c r="BQ45" s="32">
        <v>43.769909262799999</v>
      </c>
      <c r="BR45" s="32">
        <v>172.55486027800001</v>
      </c>
      <c r="BS45" s="32">
        <v>0.57567016584300001</v>
      </c>
    </row>
    <row r="46" spans="1:71" x14ac:dyDescent="0.25">
      <c r="A46" s="34" t="s">
        <v>45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 t="s">
        <v>45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</row>
    <row r="47" spans="1:71" x14ac:dyDescent="0.25">
      <c r="A47" s="34" t="s">
        <v>46</v>
      </c>
      <c r="B47" s="32"/>
      <c r="C47" s="32">
        <v>76.503353499999903</v>
      </c>
      <c r="D47" s="32"/>
      <c r="E47" s="32">
        <v>3.5936539999999999</v>
      </c>
      <c r="F47" s="32">
        <v>3.5936539999999999</v>
      </c>
      <c r="G47" s="32"/>
      <c r="H47" s="32">
        <v>85.622699999999895</v>
      </c>
      <c r="I47" s="32"/>
      <c r="J47" s="32"/>
      <c r="K47" s="32"/>
      <c r="L47" s="32"/>
      <c r="M47" s="32"/>
      <c r="N47" s="32"/>
      <c r="O47" s="32"/>
      <c r="P47" s="32" t="s">
        <v>46</v>
      </c>
      <c r="Q47" s="32">
        <v>0</v>
      </c>
      <c r="R47" s="32">
        <v>0</v>
      </c>
      <c r="S47" s="32">
        <v>0</v>
      </c>
      <c r="T47" s="32">
        <v>0.21159422682199999</v>
      </c>
      <c r="U47" s="32">
        <v>110.153752013</v>
      </c>
      <c r="V47" s="32">
        <v>0</v>
      </c>
      <c r="W47" s="32">
        <v>0</v>
      </c>
      <c r="X47" s="32">
        <v>0</v>
      </c>
      <c r="Y47" s="32">
        <v>15.578830524400001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76.503245653899995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0.132604766944</v>
      </c>
      <c r="AP47" s="32">
        <v>88.178874605000004</v>
      </c>
      <c r="AQ47" s="32">
        <v>0.136198312913</v>
      </c>
      <c r="AR47" s="32">
        <v>8.8044230228699998E-3</v>
      </c>
      <c r="AS47" s="32">
        <v>2.51557234743E-2</v>
      </c>
      <c r="AT47" s="32">
        <v>1.79681443146E-3</v>
      </c>
      <c r="AU47" s="32">
        <v>0</v>
      </c>
      <c r="AV47" s="32">
        <v>1.0601197109700001E-2</v>
      </c>
      <c r="AW47" s="32">
        <v>3.59329890265</v>
      </c>
      <c r="AX47" s="32">
        <v>3.59329890265</v>
      </c>
      <c r="AY47" s="32">
        <v>0</v>
      </c>
      <c r="AZ47" s="32">
        <v>2.8220986347900001</v>
      </c>
      <c r="BA47" s="32">
        <v>0</v>
      </c>
      <c r="BB47" s="32">
        <v>0</v>
      </c>
      <c r="BC47" s="32">
        <v>1.18051040857</v>
      </c>
      <c r="BD47" s="32">
        <v>0</v>
      </c>
      <c r="BE47" s="32">
        <v>0.29827328494200001</v>
      </c>
      <c r="BF47" s="32">
        <v>0</v>
      </c>
      <c r="BG47" s="32">
        <v>0</v>
      </c>
      <c r="BH47" s="32">
        <v>0.74604454438699996</v>
      </c>
      <c r="BI47" s="32">
        <v>0.136918242696</v>
      </c>
      <c r="BJ47" s="32">
        <v>0</v>
      </c>
      <c r="BK47" s="32">
        <v>0.91637776197800003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18.624172291200001</v>
      </c>
      <c r="BR47" s="32">
        <v>85.62191747</v>
      </c>
      <c r="BS47" s="32">
        <v>0</v>
      </c>
    </row>
    <row r="48" spans="1:71" x14ac:dyDescent="0.25">
      <c r="A48" s="34" t="s">
        <v>47</v>
      </c>
      <c r="B48" s="32"/>
      <c r="C48" s="32"/>
      <c r="D48" s="32"/>
      <c r="E48" s="32"/>
      <c r="F48" s="32"/>
      <c r="G48" s="32"/>
      <c r="H48" s="32">
        <v>0.45</v>
      </c>
      <c r="I48" s="32"/>
      <c r="J48" s="32">
        <v>4.9174999999999899E-2</v>
      </c>
      <c r="K48" s="32"/>
      <c r="L48" s="32"/>
      <c r="M48" s="32"/>
      <c r="N48" s="32">
        <v>1.65E-3</v>
      </c>
      <c r="O48" s="32"/>
      <c r="P48" s="32" t="s">
        <v>47</v>
      </c>
      <c r="Q48" s="32">
        <v>0</v>
      </c>
      <c r="R48" s="32">
        <v>0</v>
      </c>
      <c r="S48" s="32">
        <v>0</v>
      </c>
      <c r="T48" s="32">
        <v>5.4999469091799997E-5</v>
      </c>
      <c r="U48" s="32">
        <v>0.445803931943</v>
      </c>
      <c r="V48" s="32">
        <v>0</v>
      </c>
      <c r="W48" s="32">
        <v>0</v>
      </c>
      <c r="X48" s="32">
        <v>0</v>
      </c>
      <c r="Y48" s="32">
        <v>6.7575497875299997E-2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0.46616479295800001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>
        <v>0</v>
      </c>
      <c r="BF48" s="32">
        <v>0</v>
      </c>
      <c r="BG48" s="32">
        <v>0</v>
      </c>
      <c r="BH48" s="32">
        <v>0</v>
      </c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9.3732059601999998E-2</v>
      </c>
      <c r="BR48" s="32">
        <v>0.44999681211699999</v>
      </c>
      <c r="BS48" s="32">
        <v>0</v>
      </c>
    </row>
    <row r="49" spans="1:71" x14ac:dyDescent="0.25">
      <c r="A49" s="34" t="s">
        <v>48</v>
      </c>
      <c r="B49" s="32">
        <v>165.239229999999</v>
      </c>
      <c r="C49" s="32"/>
      <c r="D49" s="32">
        <v>138.81723</v>
      </c>
      <c r="E49" s="32">
        <v>1.2207630489999901</v>
      </c>
      <c r="F49" s="32">
        <v>1.2207630489999901</v>
      </c>
      <c r="G49" s="32">
        <v>8.6110565E-2</v>
      </c>
      <c r="H49" s="32">
        <v>835.03854839999997</v>
      </c>
      <c r="I49" s="32"/>
      <c r="J49" s="32">
        <v>5.7310109999999996</v>
      </c>
      <c r="K49" s="32"/>
      <c r="L49" s="32">
        <v>1.6664397</v>
      </c>
      <c r="M49" s="32"/>
      <c r="N49" s="32">
        <v>0.21410000000000001</v>
      </c>
      <c r="O49" s="32"/>
      <c r="P49" s="32" t="s">
        <v>48</v>
      </c>
      <c r="Q49" s="32">
        <v>0</v>
      </c>
      <c r="R49" s="32">
        <v>0</v>
      </c>
      <c r="S49" s="32">
        <v>0</v>
      </c>
      <c r="T49" s="32">
        <v>7.4082654974800004</v>
      </c>
      <c r="U49" s="32">
        <v>879.71892436099995</v>
      </c>
      <c r="V49" s="32">
        <v>0</v>
      </c>
      <c r="W49" s="32">
        <v>165.23893959399999</v>
      </c>
      <c r="X49" s="32">
        <v>0</v>
      </c>
      <c r="Y49" s="32">
        <v>130.45702878</v>
      </c>
      <c r="Z49" s="32">
        <v>0</v>
      </c>
      <c r="AA49" s="32">
        <v>1.74677224459</v>
      </c>
      <c r="AB49" s="32">
        <v>1.66641394294</v>
      </c>
      <c r="AC49" s="32">
        <v>0</v>
      </c>
      <c r="AD49" s="32">
        <v>0</v>
      </c>
      <c r="AE49" s="32">
        <v>0</v>
      </c>
      <c r="AF49" s="32">
        <v>0</v>
      </c>
      <c r="AG49" s="32">
        <v>0.21382143664200001</v>
      </c>
      <c r="AH49" s="32">
        <v>0</v>
      </c>
      <c r="AI49" s="32">
        <v>0</v>
      </c>
      <c r="AJ49" s="32">
        <v>124.93556531999999</v>
      </c>
      <c r="AK49" s="32">
        <v>13.881727161100001</v>
      </c>
      <c r="AL49" s="32">
        <v>138.81729248100001</v>
      </c>
      <c r="AM49" s="32">
        <v>0</v>
      </c>
      <c r="AN49" s="32">
        <v>0</v>
      </c>
      <c r="AO49" s="32">
        <v>3.8730286325299998E-2</v>
      </c>
      <c r="AP49" s="32">
        <v>856.53270077800005</v>
      </c>
      <c r="AQ49" s="32">
        <v>3.9779934522699997E-2</v>
      </c>
      <c r="AR49" s="32">
        <v>2.5715226166699999E-3</v>
      </c>
      <c r="AS49" s="32">
        <v>7.3071130915999996E-2</v>
      </c>
      <c r="AT49" s="32">
        <v>5.2481182283699995E-4</v>
      </c>
      <c r="AU49" s="32">
        <v>0</v>
      </c>
      <c r="AV49" s="32">
        <v>3.0963260305200001E-3</v>
      </c>
      <c r="AW49" s="32">
        <v>1.2206508251299999</v>
      </c>
      <c r="AX49" s="32">
        <v>1.2206508251299999</v>
      </c>
      <c r="AY49" s="32">
        <v>0</v>
      </c>
      <c r="AZ49" s="32">
        <v>0.86909193020200004</v>
      </c>
      <c r="BA49" s="32">
        <v>0</v>
      </c>
      <c r="BB49" s="32">
        <v>0</v>
      </c>
      <c r="BC49" s="32">
        <v>0.37272695392900002</v>
      </c>
      <c r="BD49" s="32">
        <v>0</v>
      </c>
      <c r="BE49" s="32">
        <v>0.104028396634</v>
      </c>
      <c r="BF49" s="32">
        <v>0</v>
      </c>
      <c r="BG49" s="32">
        <v>3.5943199016699998E-3</v>
      </c>
      <c r="BH49" s="32">
        <v>0.26017389330700003</v>
      </c>
      <c r="BI49" s="32">
        <v>3.9990041777600002E-2</v>
      </c>
      <c r="BJ49" s="32">
        <v>1.4719550808299999E-2</v>
      </c>
      <c r="BK49" s="32">
        <v>0.26764950809400001</v>
      </c>
      <c r="BL49" s="32">
        <v>8.6111455899299999E-2</v>
      </c>
      <c r="BM49" s="32">
        <v>0</v>
      </c>
      <c r="BN49" s="32">
        <v>0</v>
      </c>
      <c r="BO49" s="32">
        <v>2.3251941763400001E-2</v>
      </c>
      <c r="BP49" s="32">
        <v>0</v>
      </c>
      <c r="BQ49" s="32">
        <v>184.65123777400001</v>
      </c>
      <c r="BR49" s="32">
        <v>835.03857249999999</v>
      </c>
      <c r="BS49" s="32">
        <v>0</v>
      </c>
    </row>
    <row r="50" spans="1:71" x14ac:dyDescent="0.25">
      <c r="A50" s="34" t="s">
        <v>49</v>
      </c>
      <c r="B50" s="32">
        <v>0.17504193000000001</v>
      </c>
      <c r="C50" s="32"/>
      <c r="D50" s="32">
        <v>0.68954905</v>
      </c>
      <c r="E50" s="32">
        <v>4.0352025E-2</v>
      </c>
      <c r="F50" s="32">
        <v>3.60470499999999E-2</v>
      </c>
      <c r="G50" s="32">
        <v>1.1363079999999999E-2</v>
      </c>
      <c r="H50" s="32">
        <v>1.51394799999999E-2</v>
      </c>
      <c r="I50" s="32"/>
      <c r="J50" s="32"/>
      <c r="K50" s="32"/>
      <c r="L50" s="32">
        <v>2.3249999999999901E-5</v>
      </c>
      <c r="M50" s="32"/>
      <c r="N50" s="32"/>
      <c r="O50" s="32"/>
      <c r="P50" s="32" t="s">
        <v>49</v>
      </c>
      <c r="Q50" s="32">
        <v>0</v>
      </c>
      <c r="R50" s="32">
        <v>0</v>
      </c>
      <c r="S50" s="32">
        <v>0</v>
      </c>
      <c r="T50" s="32">
        <v>1.02007844929E-3</v>
      </c>
      <c r="U50" s="32">
        <v>1.7177485077499999E-2</v>
      </c>
      <c r="V50" s="32">
        <v>0</v>
      </c>
      <c r="W50" s="32">
        <v>0.175039550037</v>
      </c>
      <c r="X50" s="32">
        <v>0</v>
      </c>
      <c r="Y50" s="32">
        <v>0</v>
      </c>
      <c r="Z50" s="32">
        <v>0</v>
      </c>
      <c r="AA50" s="32">
        <v>3.1285337497899998E-3</v>
      </c>
      <c r="AB50" s="32">
        <v>2.3250907656099998E-5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0.62059014600100004</v>
      </c>
      <c r="AK50" s="32">
        <v>6.8955697900599994E-2</v>
      </c>
      <c r="AL50" s="32">
        <v>0.68954584390200002</v>
      </c>
      <c r="AM50" s="32">
        <v>0</v>
      </c>
      <c r="AN50" s="32">
        <v>0</v>
      </c>
      <c r="AO50" s="32">
        <v>0</v>
      </c>
      <c r="AP50" s="32">
        <v>1.1579293240599999E-2</v>
      </c>
      <c r="AQ50" s="32">
        <v>6.4737071269899996E-7</v>
      </c>
      <c r="AR50" s="32">
        <v>0</v>
      </c>
      <c r="AS50" s="32">
        <v>1.29228848581E-2</v>
      </c>
      <c r="AT50" s="32">
        <v>2.9129670353900001E-6</v>
      </c>
      <c r="AU50" s="32">
        <v>0</v>
      </c>
      <c r="AV50" s="32">
        <v>1.2947414254E-6</v>
      </c>
      <c r="AW50" s="32">
        <v>4.0352274122700003E-2</v>
      </c>
      <c r="AX50" s="32">
        <v>3.6047198531699999E-2</v>
      </c>
      <c r="AY50" s="32">
        <v>4.3050755909800004E-3</v>
      </c>
      <c r="AZ50" s="32">
        <v>1.00852990294E-2</v>
      </c>
      <c r="BA50" s="32">
        <v>0</v>
      </c>
      <c r="BB50" s="32">
        <v>0</v>
      </c>
      <c r="BC50" s="32">
        <v>6.4891653852299997E-3</v>
      </c>
      <c r="BD50" s="32">
        <v>0</v>
      </c>
      <c r="BE50" s="32">
        <v>3.5653139106099998E-3</v>
      </c>
      <c r="BF50" s="32">
        <v>0</v>
      </c>
      <c r="BG50" s="32">
        <v>6.8901800624999998E-4</v>
      </c>
      <c r="BH50" s="32">
        <v>8.9133142633500001E-3</v>
      </c>
      <c r="BI50" s="32">
        <v>2.5894828507999999E-5</v>
      </c>
      <c r="BJ50" s="32">
        <v>3.4366823745999998E-3</v>
      </c>
      <c r="BK50" s="32">
        <v>0</v>
      </c>
      <c r="BL50" s="32">
        <v>1.1363336104500001E-2</v>
      </c>
      <c r="BM50" s="32">
        <v>0</v>
      </c>
      <c r="BN50" s="32">
        <v>0</v>
      </c>
      <c r="BO50" s="32">
        <v>6.5207341876199999E-4</v>
      </c>
      <c r="BP50" s="32">
        <v>0</v>
      </c>
      <c r="BQ50" s="32">
        <v>2.82727271687E-3</v>
      </c>
      <c r="BR50" s="32">
        <v>1.51405646919E-2</v>
      </c>
      <c r="BS50" s="32">
        <v>0</v>
      </c>
    </row>
    <row r="51" spans="1:71" x14ac:dyDescent="0.25">
      <c r="A51" s="34" t="s">
        <v>50</v>
      </c>
      <c r="B51" s="32">
        <v>3494.9792000000002</v>
      </c>
      <c r="C51" s="32">
        <v>1</v>
      </c>
      <c r="D51" s="32">
        <v>1185.3445657</v>
      </c>
      <c r="E51" s="32">
        <v>119.3546</v>
      </c>
      <c r="F51" s="32">
        <v>118.78504</v>
      </c>
      <c r="G51" s="32">
        <v>3749.6345999999899</v>
      </c>
      <c r="H51" s="32">
        <v>2887.2668789999898</v>
      </c>
      <c r="I51" s="32">
        <v>1.4901599999999899</v>
      </c>
      <c r="J51" s="32">
        <v>47.030116625949901</v>
      </c>
      <c r="K51" s="32"/>
      <c r="L51" s="32">
        <v>21.655014447999999</v>
      </c>
      <c r="M51" s="32">
        <v>0.02</v>
      </c>
      <c r="N51" s="32">
        <v>5.2284799999999896</v>
      </c>
      <c r="O51" s="32"/>
      <c r="P51" s="32" t="s">
        <v>50</v>
      </c>
      <c r="Q51" s="32">
        <v>0</v>
      </c>
      <c r="R51" s="32">
        <v>0</v>
      </c>
      <c r="S51" s="32">
        <v>0</v>
      </c>
      <c r="T51" s="32">
        <v>21.596201002099999</v>
      </c>
      <c r="U51" s="32">
        <v>11190.7445047</v>
      </c>
      <c r="V51" s="32">
        <v>0</v>
      </c>
      <c r="W51" s="32">
        <v>3494.9776083800002</v>
      </c>
      <c r="X51" s="32">
        <v>0</v>
      </c>
      <c r="Y51" s="32">
        <v>1418.2181132799999</v>
      </c>
      <c r="Z51" s="32">
        <v>0</v>
      </c>
      <c r="AA51" s="32">
        <v>2.54073353616E-2</v>
      </c>
      <c r="AB51" s="32">
        <v>6.0001194585400002E-5</v>
      </c>
      <c r="AC51" s="32">
        <v>2.00003206182E-2</v>
      </c>
      <c r="AD51" s="32">
        <v>0</v>
      </c>
      <c r="AE51" s="32">
        <v>0</v>
      </c>
      <c r="AF51" s="32">
        <v>0</v>
      </c>
      <c r="AG51" s="32">
        <v>0</v>
      </c>
      <c r="AH51" s="32">
        <v>0.99998700375299998</v>
      </c>
      <c r="AI51" s="32">
        <v>0</v>
      </c>
      <c r="AJ51" s="32">
        <v>1066.8111696000001</v>
      </c>
      <c r="AK51" s="32">
        <v>118.53442703899999</v>
      </c>
      <c r="AL51" s="32">
        <v>1185.34559663</v>
      </c>
      <c r="AM51" s="32">
        <v>0</v>
      </c>
      <c r="AN51" s="32">
        <v>0</v>
      </c>
      <c r="AO51" s="32">
        <v>1.2964393255</v>
      </c>
      <c r="AP51" s="32">
        <v>2664.9101225099998</v>
      </c>
      <c r="AQ51" s="32">
        <v>1.33156268843</v>
      </c>
      <c r="AR51" s="32">
        <v>8.6132255273199995E-2</v>
      </c>
      <c r="AS51" s="32">
        <v>32.345156455800002</v>
      </c>
      <c r="AT51" s="32">
        <v>1.7572044511300001E-2</v>
      </c>
      <c r="AU51" s="32">
        <v>6.3361056454900005E-4</v>
      </c>
      <c r="AV51" s="32">
        <v>0.10364400149899999</v>
      </c>
      <c r="AW51" s="32">
        <v>119.351059398</v>
      </c>
      <c r="AX51" s="32">
        <v>118.781501353</v>
      </c>
      <c r="AY51" s="32">
        <v>0.56955804538199994</v>
      </c>
      <c r="AZ51" s="32">
        <v>49.538408936800003</v>
      </c>
      <c r="BA51" s="32">
        <v>0</v>
      </c>
      <c r="BB51" s="32">
        <v>6.4737071269899996E-7</v>
      </c>
      <c r="BC51" s="32">
        <v>25.228582596799999</v>
      </c>
      <c r="BD51" s="32">
        <v>0</v>
      </c>
      <c r="BE51" s="32">
        <v>11.1761257827</v>
      </c>
      <c r="BF51" s="32">
        <v>0</v>
      </c>
      <c r="BG51" s="32">
        <v>1.7553711373100001</v>
      </c>
      <c r="BH51" s="32">
        <v>27.943845403600001</v>
      </c>
      <c r="BI51" s="32">
        <v>1.3386007120900001</v>
      </c>
      <c r="BJ51" s="32">
        <v>7.1987194191899997</v>
      </c>
      <c r="BK51" s="32">
        <v>8.9591192259600003</v>
      </c>
      <c r="BL51" s="32">
        <v>3749.6358998000001</v>
      </c>
      <c r="BM51" s="32">
        <v>0</v>
      </c>
      <c r="BN51" s="32">
        <v>0</v>
      </c>
      <c r="BO51" s="32">
        <v>13.264940837799999</v>
      </c>
      <c r="BP51" s="32">
        <v>0</v>
      </c>
      <c r="BQ51" s="32">
        <v>1033.55273272</v>
      </c>
      <c r="BR51" s="32">
        <v>2887.2659436700001</v>
      </c>
      <c r="BS51" s="32">
        <v>5.3427144688299997</v>
      </c>
    </row>
    <row r="52" spans="1:7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  <row r="53" spans="1:71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71" x14ac:dyDescent="0.25">
      <c r="A54" s="34" t="s">
        <v>51</v>
      </c>
      <c r="B54" s="32">
        <v>1638.712</v>
      </c>
      <c r="C54" s="32"/>
      <c r="D54" s="32">
        <v>5064.9120000000003</v>
      </c>
      <c r="E54" s="32">
        <v>54.013459999999903</v>
      </c>
      <c r="F54" s="32">
        <v>47.3499049999999</v>
      </c>
      <c r="G54" s="32">
        <v>130.944999999999</v>
      </c>
      <c r="H54" s="32">
        <v>1912.9983999999899</v>
      </c>
      <c r="I54" s="32">
        <v>15.464700000000001</v>
      </c>
      <c r="J54" s="32">
        <v>16.2729999999999</v>
      </c>
      <c r="K54" s="32"/>
      <c r="L54" s="32">
        <v>237.40459999999899</v>
      </c>
      <c r="M54" s="32"/>
      <c r="N54" s="32">
        <v>2.5</v>
      </c>
      <c r="O54" s="32"/>
      <c r="P54" s="32" t="s">
        <v>51</v>
      </c>
      <c r="Q54" s="32">
        <v>16.4291887895</v>
      </c>
      <c r="R54" s="32">
        <v>15.4647111553</v>
      </c>
      <c r="S54" s="32">
        <v>0</v>
      </c>
      <c r="T54" s="32">
        <v>16.4653558469</v>
      </c>
      <c r="U54" s="32">
        <v>2821.8375550699998</v>
      </c>
      <c r="V54" s="32">
        <v>0</v>
      </c>
      <c r="W54" s="32">
        <v>1638.7153976300001</v>
      </c>
      <c r="X54" s="32">
        <v>0</v>
      </c>
      <c r="Y54" s="32">
        <v>371.25761115</v>
      </c>
      <c r="Z54" s="32">
        <v>0</v>
      </c>
      <c r="AA54" s="32">
        <v>236.47520439900001</v>
      </c>
      <c r="AB54" s="32">
        <v>237.40376850000001</v>
      </c>
      <c r="AC54" s="32">
        <v>0</v>
      </c>
      <c r="AD54" s="32">
        <v>0</v>
      </c>
      <c r="AE54" s="32">
        <v>0</v>
      </c>
      <c r="AF54" s="32">
        <v>0</v>
      </c>
      <c r="AG54" s="32">
        <v>2.4967418112100002</v>
      </c>
      <c r="AH54" s="32">
        <v>0</v>
      </c>
      <c r="AI54" s="32">
        <v>0</v>
      </c>
      <c r="AJ54" s="32">
        <v>4558.4076101299997</v>
      </c>
      <c r="AK54" s="32">
        <v>506.49181820699999</v>
      </c>
      <c r="AL54" s="32">
        <v>5064.8994283399998</v>
      </c>
      <c r="AM54" s="32">
        <v>0</v>
      </c>
      <c r="AN54" s="32">
        <v>0</v>
      </c>
      <c r="AO54" s="32">
        <v>1.7472171718</v>
      </c>
      <c r="AP54" s="32">
        <v>1688.2536545600001</v>
      </c>
      <c r="AQ54" s="32">
        <v>1.79455021853</v>
      </c>
      <c r="AR54" s="32">
        <v>0.116006045073</v>
      </c>
      <c r="AS54" s="32">
        <v>0.33144641941800002</v>
      </c>
      <c r="AT54" s="32">
        <v>2.36752240172E-2</v>
      </c>
      <c r="AU54" s="32">
        <v>0</v>
      </c>
      <c r="AV54" s="32">
        <v>0.139681447555</v>
      </c>
      <c r="AW54" s="32">
        <v>54.008884979400001</v>
      </c>
      <c r="AX54" s="32">
        <v>47.345298610500002</v>
      </c>
      <c r="AY54" s="32">
        <v>6.6635863688199999</v>
      </c>
      <c r="AZ54" s="32">
        <v>37.184039749299998</v>
      </c>
      <c r="BA54" s="32">
        <v>0</v>
      </c>
      <c r="BB54" s="32">
        <v>0</v>
      </c>
      <c r="BC54" s="32">
        <v>15.554384386900001</v>
      </c>
      <c r="BD54" s="32">
        <v>0</v>
      </c>
      <c r="BE54" s="32">
        <v>3.9300420531600002</v>
      </c>
      <c r="BF54" s="32">
        <v>0</v>
      </c>
      <c r="BG54" s="32">
        <v>0</v>
      </c>
      <c r="BH54" s="32">
        <v>9.8298124417799997</v>
      </c>
      <c r="BI54" s="32">
        <v>1.8040333228600001</v>
      </c>
      <c r="BJ54" s="32">
        <v>0</v>
      </c>
      <c r="BK54" s="32">
        <v>12.0741972145</v>
      </c>
      <c r="BL54" s="32">
        <v>130.944697437</v>
      </c>
      <c r="BM54" s="32">
        <v>0</v>
      </c>
      <c r="BN54" s="32">
        <v>0</v>
      </c>
      <c r="BO54" s="32">
        <v>1.3106217234599999</v>
      </c>
      <c r="BP54" s="32">
        <v>0</v>
      </c>
      <c r="BQ54" s="32">
        <v>388.30757140899999</v>
      </c>
      <c r="BR54" s="32">
        <v>1913.00094911</v>
      </c>
      <c r="BS54" s="32">
        <v>0</v>
      </c>
    </row>
    <row r="55" spans="1:71" x14ac:dyDescent="0.25">
      <c r="A55" s="34" t="s">
        <v>1</v>
      </c>
      <c r="B55" s="32">
        <v>2788</v>
      </c>
      <c r="C55" s="32">
        <v>0.48</v>
      </c>
      <c r="D55" s="32">
        <v>1446.6299999999901</v>
      </c>
      <c r="E55" s="32">
        <v>189.91999999999899</v>
      </c>
      <c r="F55" s="32">
        <v>181.93906999999999</v>
      </c>
      <c r="G55" s="32">
        <v>299.93</v>
      </c>
      <c r="H55" s="32">
        <v>346.10999999999899</v>
      </c>
      <c r="I55" s="32"/>
      <c r="J55" s="32"/>
      <c r="K55" s="32"/>
      <c r="L55" s="32">
        <v>0.52882445</v>
      </c>
      <c r="M55" s="32"/>
      <c r="N55" s="32"/>
      <c r="O55" s="32"/>
      <c r="P55" s="32" t="s">
        <v>1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</row>
    <row r="56" spans="1:71" x14ac:dyDescent="0.25">
      <c r="A56" s="34" t="s">
        <v>11</v>
      </c>
      <c r="B56" s="32"/>
      <c r="C56" s="32"/>
      <c r="D56" s="32"/>
      <c r="E56" s="32"/>
      <c r="F56" s="32"/>
      <c r="G56" s="32"/>
      <c r="H56" s="32">
        <v>3.0948145</v>
      </c>
      <c r="I56" s="32"/>
      <c r="J56" s="32"/>
      <c r="K56" s="32"/>
      <c r="L56" s="32"/>
      <c r="M56" s="32"/>
      <c r="N56" s="32"/>
      <c r="O56" s="32"/>
      <c r="P56" s="32" t="s">
        <v>11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</row>
    <row r="57" spans="1:71" x14ac:dyDescent="0.25">
      <c r="A57" s="34" t="s">
        <v>58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</row>
    <row r="58" spans="1:71" x14ac:dyDescent="0.25">
      <c r="A58" s="34" t="s">
        <v>75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</row>
    <row r="59" spans="1:71" x14ac:dyDescent="0.25">
      <c r="A59" s="34" t="s">
        <v>341</v>
      </c>
    </row>
    <row r="61" spans="1:71" x14ac:dyDescent="0.25">
      <c r="A61" s="2" t="s">
        <v>55</v>
      </c>
      <c r="B61" s="1">
        <f t="shared" ref="B61:N61" si="0">SUM(B3:B54)</f>
        <v>22218.072761549956</v>
      </c>
      <c r="C61" s="1">
        <f t="shared" si="0"/>
        <v>111.88246926483377</v>
      </c>
      <c r="D61" s="1">
        <f t="shared" si="0"/>
        <v>22091.137246609989</v>
      </c>
      <c r="E61" s="1">
        <f t="shared" si="0"/>
        <v>1886.5742011898785</v>
      </c>
      <c r="F61" s="1">
        <f t="shared" si="0"/>
        <v>1856.8978746178798</v>
      </c>
      <c r="G61" s="1">
        <f t="shared" si="0"/>
        <v>55272.779684924295</v>
      </c>
      <c r="H61" s="1">
        <f t="shared" si="0"/>
        <v>89754.890677979682</v>
      </c>
      <c r="I61" s="1">
        <f t="shared" si="0"/>
        <v>27.571563283815792</v>
      </c>
      <c r="J61" s="1">
        <f t="shared" si="0"/>
        <v>1276.9925861949612</v>
      </c>
      <c r="K61" s="1">
        <f t="shared" si="0"/>
        <v>3.2267015500000005</v>
      </c>
      <c r="L61" s="1">
        <f t="shared" si="0"/>
        <v>347.14574064940564</v>
      </c>
      <c r="M61" s="1">
        <f t="shared" si="0"/>
        <v>5.4795626999999889E-2</v>
      </c>
      <c r="N61" s="1">
        <f t="shared" si="0"/>
        <v>852.70416072255819</v>
      </c>
      <c r="Q61" s="1">
        <f t="shared" ref="Q61:AV61" si="1">SUM(Q3:Q54)</f>
        <v>25.863656491388859</v>
      </c>
      <c r="R61" s="1">
        <f t="shared" si="1"/>
        <v>23.746765951258162</v>
      </c>
      <c r="S61" s="1">
        <f t="shared" si="1"/>
        <v>1.0501450548769378</v>
      </c>
      <c r="T61" s="1">
        <f t="shared" si="1"/>
        <v>650.42867971159353</v>
      </c>
      <c r="U61" s="1">
        <f t="shared" si="1"/>
        <v>174203.58410591443</v>
      </c>
      <c r="V61" s="1">
        <f t="shared" si="1"/>
        <v>3.2266609860527891</v>
      </c>
      <c r="W61" s="1">
        <f t="shared" si="1"/>
        <v>22218.076308267704</v>
      </c>
      <c r="X61" s="1">
        <f t="shared" si="1"/>
        <v>1.3224711263297351</v>
      </c>
      <c r="Y61" s="1">
        <f t="shared" si="1"/>
        <v>32760.036130528806</v>
      </c>
      <c r="Z61" s="1">
        <f t="shared" si="1"/>
        <v>0.49528788763885973</v>
      </c>
      <c r="AA61" s="1">
        <f t="shared" si="1"/>
        <v>547.59478611938766</v>
      </c>
      <c r="AB61" s="1">
        <f t="shared" si="1"/>
        <v>294.93412871879457</v>
      </c>
      <c r="AC61" s="1">
        <f t="shared" si="1"/>
        <v>5.479648409092E-2</v>
      </c>
      <c r="AD61" s="1">
        <f t="shared" si="1"/>
        <v>0</v>
      </c>
      <c r="AE61" s="1">
        <f t="shared" si="1"/>
        <v>0.25573503015280841</v>
      </c>
      <c r="AF61" s="1">
        <f t="shared" si="1"/>
        <v>0.14269295799251541</v>
      </c>
      <c r="AG61" s="1">
        <f t="shared" si="1"/>
        <v>19.327026540630104</v>
      </c>
      <c r="AH61" s="1">
        <f t="shared" si="1"/>
        <v>111.88046696750969</v>
      </c>
      <c r="AI61" s="1">
        <f t="shared" si="1"/>
        <v>0</v>
      </c>
      <c r="AJ61" s="1">
        <f t="shared" si="1"/>
        <v>19882.00374065691</v>
      </c>
      <c r="AK61" s="1">
        <f t="shared" si="1"/>
        <v>2209.1128689155416</v>
      </c>
      <c r="AL61" s="1">
        <f t="shared" si="1"/>
        <v>22091.116609569268</v>
      </c>
      <c r="AM61" s="1">
        <f t="shared" si="1"/>
        <v>0.13905413102835176</v>
      </c>
      <c r="AN61" s="1">
        <f t="shared" si="1"/>
        <v>8.7519027792332569</v>
      </c>
      <c r="AO61" s="1">
        <f t="shared" si="1"/>
        <v>20.14624092843891</v>
      </c>
      <c r="AP61" s="1">
        <f t="shared" si="1"/>
        <v>85465.738093983149</v>
      </c>
      <c r="AQ61" s="1">
        <f t="shared" si="1"/>
        <v>20.677360438380493</v>
      </c>
      <c r="AR61" s="1">
        <f t="shared" si="1"/>
        <v>1.3568400279713966</v>
      </c>
      <c r="AS61" s="1">
        <f t="shared" si="1"/>
        <v>504.18472335313584</v>
      </c>
      <c r="AT61" s="1">
        <f t="shared" si="1"/>
        <v>0.46394468761956342</v>
      </c>
      <c r="AU61" s="1">
        <f t="shared" si="1"/>
        <v>2.0241147402625548E-2</v>
      </c>
      <c r="AV61" s="1">
        <f t="shared" si="1"/>
        <v>1.6134905363459002</v>
      </c>
      <c r="AW61" s="1">
        <f t="shared" ref="AW61:BQ61" si="2">SUM(AW3:AW54)</f>
        <v>1886.5187992414105</v>
      </c>
      <c r="AX61" s="1">
        <f t="shared" si="2"/>
        <v>1856.8423983803484</v>
      </c>
      <c r="AY61" s="1">
        <f t="shared" si="2"/>
        <v>29.676400861719479</v>
      </c>
      <c r="AZ61" s="1">
        <f t="shared" si="2"/>
        <v>772.93605380987321</v>
      </c>
      <c r="BA61" s="1">
        <f t="shared" si="2"/>
        <v>1.26163458942031E-2</v>
      </c>
      <c r="BB61" s="1">
        <f t="shared" si="2"/>
        <v>2.8468542149639293E-3</v>
      </c>
      <c r="BC61" s="1">
        <f t="shared" si="2"/>
        <v>393.88812422392425</v>
      </c>
      <c r="BD61" s="1">
        <f t="shared" si="2"/>
        <v>7.4521099885873996E-3</v>
      </c>
      <c r="BE61" s="1">
        <f t="shared" si="2"/>
        <v>174.90795767239652</v>
      </c>
      <c r="BF61" s="1">
        <f t="shared" si="2"/>
        <v>0.87542674096251005</v>
      </c>
      <c r="BG61" s="1">
        <f t="shared" si="2"/>
        <v>27.528373347567431</v>
      </c>
      <c r="BH61" s="1">
        <f t="shared" si="2"/>
        <v>437.32530047161532</v>
      </c>
      <c r="BI61" s="1">
        <f t="shared" si="2"/>
        <v>20.870317522403642</v>
      </c>
      <c r="BJ61" s="1">
        <f t="shared" si="2"/>
        <v>114.86794739854986</v>
      </c>
      <c r="BK61" s="1">
        <f t="shared" si="2"/>
        <v>138.09284499913574</v>
      </c>
      <c r="BL61" s="1">
        <f t="shared" si="2"/>
        <v>55272.74436493378</v>
      </c>
      <c r="BM61" s="1">
        <f t="shared" si="2"/>
        <v>0</v>
      </c>
      <c r="BN61" s="1">
        <f t="shared" si="2"/>
        <v>0.75535313882345612</v>
      </c>
      <c r="BO61" s="1">
        <f t="shared" si="2"/>
        <v>283.84733100890645</v>
      </c>
      <c r="BP61" s="1">
        <f t="shared" si="2"/>
        <v>0</v>
      </c>
      <c r="BQ61" s="1">
        <f t="shared" si="2"/>
        <v>27729.720947490867</v>
      </c>
      <c r="BR61" s="1"/>
      <c r="BS61" s="1">
        <f>SUM(BS3:BS54)</f>
        <v>62.973392590499827</v>
      </c>
    </row>
    <row r="62" spans="1:71" x14ac:dyDescent="0.25">
      <c r="A62" s="2" t="s">
        <v>56</v>
      </c>
      <c r="B62" s="1">
        <f>SUM(B2:B51)</f>
        <v>20579.360761549957</v>
      </c>
      <c r="C62" s="1">
        <f t="shared" ref="C62:N62" si="3">SUM(C2:C51)</f>
        <v>111.88246926483377</v>
      </c>
      <c r="D62" s="1">
        <f t="shared" si="3"/>
        <v>17026.225246609989</v>
      </c>
      <c r="E62" s="1">
        <f t="shared" si="3"/>
        <v>1832.5607411898786</v>
      </c>
      <c r="F62" s="1">
        <f t="shared" si="3"/>
        <v>1809.54796961788</v>
      </c>
      <c r="G62" s="1">
        <f t="shared" si="3"/>
        <v>55141.834684924295</v>
      </c>
      <c r="H62" s="1">
        <f t="shared" si="3"/>
        <v>87841.892277979685</v>
      </c>
      <c r="I62" s="1">
        <f t="shared" si="3"/>
        <v>12.106863283815789</v>
      </c>
      <c r="J62" s="1">
        <f t="shared" si="3"/>
        <v>1260.7195861949613</v>
      </c>
      <c r="K62" s="1">
        <f t="shared" si="3"/>
        <v>3.2267015500000005</v>
      </c>
      <c r="L62" s="1">
        <f t="shared" si="3"/>
        <v>109.74114064940667</v>
      </c>
      <c r="M62" s="1">
        <f t="shared" si="3"/>
        <v>5.4795626999999889E-2</v>
      </c>
      <c r="N62" s="1">
        <f t="shared" si="3"/>
        <v>850.20416072255819</v>
      </c>
      <c r="Q62" s="1">
        <f t="shared" ref="Q62:AV62" si="4">Q61 - Q55 - Q56 - Q57 - Q58 - Q54</f>
        <v>9.4344677018888596</v>
      </c>
      <c r="R62" s="1">
        <f t="shared" si="4"/>
        <v>8.2820547959581621</v>
      </c>
      <c r="S62" s="1">
        <f t="shared" si="4"/>
        <v>1.0501450548769378</v>
      </c>
      <c r="T62" s="1">
        <f t="shared" si="4"/>
        <v>633.96332386469351</v>
      </c>
      <c r="U62" s="1">
        <f t="shared" si="4"/>
        <v>171381.74655084443</v>
      </c>
      <c r="V62" s="1">
        <f t="shared" si="4"/>
        <v>3.2266609860527891</v>
      </c>
      <c r="W62" s="1">
        <f t="shared" si="4"/>
        <v>20579.360910637704</v>
      </c>
      <c r="X62" s="1">
        <f t="shared" si="4"/>
        <v>1.3224711263297351</v>
      </c>
      <c r="Y62" s="1">
        <f t="shared" si="4"/>
        <v>32388.778519378808</v>
      </c>
      <c r="Z62" s="1">
        <f t="shared" si="4"/>
        <v>0.49528788763885973</v>
      </c>
      <c r="AA62" s="1">
        <f t="shared" si="4"/>
        <v>311.11958172038766</v>
      </c>
      <c r="AB62" s="1">
        <f t="shared" si="4"/>
        <v>57.530360218794556</v>
      </c>
      <c r="AC62" s="1">
        <f t="shared" si="4"/>
        <v>5.479648409092E-2</v>
      </c>
      <c r="AD62" s="1">
        <f t="shared" si="4"/>
        <v>0</v>
      </c>
      <c r="AE62" s="1">
        <f t="shared" si="4"/>
        <v>0.25573503015280841</v>
      </c>
      <c r="AF62" s="1">
        <f t="shared" si="4"/>
        <v>0.14269295799251541</v>
      </c>
      <c r="AG62" s="1">
        <f t="shared" si="4"/>
        <v>16.830284729420104</v>
      </c>
      <c r="AH62" s="1">
        <f t="shared" si="4"/>
        <v>111.88046696750969</v>
      </c>
      <c r="AI62" s="1">
        <f t="shared" si="4"/>
        <v>0</v>
      </c>
      <c r="AJ62" s="1">
        <f t="shared" si="4"/>
        <v>15323.59613052691</v>
      </c>
      <c r="AK62" s="1">
        <f t="shared" si="4"/>
        <v>1702.6210507085416</v>
      </c>
      <c r="AL62" s="1">
        <f t="shared" si="4"/>
        <v>17026.217181229269</v>
      </c>
      <c r="AM62" s="1">
        <f t="shared" si="4"/>
        <v>0.13905413102835176</v>
      </c>
      <c r="AN62" s="1">
        <f t="shared" si="4"/>
        <v>8.7519027792332569</v>
      </c>
      <c r="AO62" s="1">
        <f t="shared" si="4"/>
        <v>18.399023756638911</v>
      </c>
      <c r="AP62" s="1">
        <f t="shared" si="4"/>
        <v>83777.484439423148</v>
      </c>
      <c r="AQ62" s="1">
        <f t="shared" si="4"/>
        <v>18.882810219850494</v>
      </c>
      <c r="AR62" s="1">
        <f t="shared" si="4"/>
        <v>1.2408339828983965</v>
      </c>
      <c r="AS62" s="1">
        <f t="shared" si="4"/>
        <v>503.85327693371784</v>
      </c>
      <c r="AT62" s="1">
        <f t="shared" si="4"/>
        <v>0.44026946360236341</v>
      </c>
      <c r="AU62" s="1">
        <f t="shared" si="4"/>
        <v>2.0241147402625548E-2</v>
      </c>
      <c r="AV62" s="1">
        <f t="shared" si="4"/>
        <v>1.4738090887909001</v>
      </c>
      <c r="AW62" s="1">
        <f t="shared" ref="AW62:BQ62" si="5">AW61 - AW55 - AW56 - AW57 - AW58 - AW54</f>
        <v>1832.5099142620106</v>
      </c>
      <c r="AX62" s="1">
        <f t="shared" si="5"/>
        <v>1809.4970997698483</v>
      </c>
      <c r="AY62" s="1">
        <f t="shared" si="5"/>
        <v>23.01281449289948</v>
      </c>
      <c r="AZ62" s="1">
        <f t="shared" si="5"/>
        <v>735.75201406057317</v>
      </c>
      <c r="BA62" s="1">
        <f t="shared" si="5"/>
        <v>1.26163458942031E-2</v>
      </c>
      <c r="BB62" s="1">
        <f t="shared" si="5"/>
        <v>2.8468542149639293E-3</v>
      </c>
      <c r="BC62" s="1">
        <f t="shared" si="5"/>
        <v>378.33373983702427</v>
      </c>
      <c r="BD62" s="1">
        <f t="shared" si="5"/>
        <v>7.4521099885873996E-3</v>
      </c>
      <c r="BE62" s="1">
        <f t="shared" si="5"/>
        <v>170.97791561923651</v>
      </c>
      <c r="BF62" s="1">
        <f t="shared" si="5"/>
        <v>0.87542674096251005</v>
      </c>
      <c r="BG62" s="1">
        <f t="shared" si="5"/>
        <v>27.528373347567431</v>
      </c>
      <c r="BH62" s="1">
        <f t="shared" si="5"/>
        <v>427.49548802983531</v>
      </c>
      <c r="BI62" s="1">
        <f t="shared" si="5"/>
        <v>19.066284199543642</v>
      </c>
      <c r="BJ62" s="1">
        <f t="shared" si="5"/>
        <v>114.86794739854986</v>
      </c>
      <c r="BK62" s="1">
        <f t="shared" si="5"/>
        <v>126.01864778463573</v>
      </c>
      <c r="BL62" s="1">
        <f t="shared" si="5"/>
        <v>55141.79966749678</v>
      </c>
      <c r="BM62" s="1">
        <f t="shared" si="5"/>
        <v>0</v>
      </c>
      <c r="BN62" s="1">
        <f t="shared" si="5"/>
        <v>0.75535313882345612</v>
      </c>
      <c r="BO62" s="1">
        <f t="shared" si="5"/>
        <v>282.53670928544648</v>
      </c>
      <c r="BP62" s="1">
        <f t="shared" si="5"/>
        <v>0</v>
      </c>
      <c r="BQ62" s="1">
        <f t="shared" si="5"/>
        <v>27341.413376081866</v>
      </c>
      <c r="BR62" s="1"/>
      <c r="BS62" s="1">
        <f>BS61 - BS55 - BS56 - BS57 - BS58 - BS54</f>
        <v>62.973392590499827</v>
      </c>
    </row>
    <row r="63" spans="1:71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12317.558259979978</v>
      </c>
      <c r="C63" s="32">
        <f t="shared" ref="C63:N63" si="6">+C3+C5+C8+C9+C11+C12+C14+C15+C16+C17+C18+C19+C20+C21+C22+C23+C24+C25+C26+C28+C30+C31+C33+C34+C35+C36+C37+C39+C40+C41+C42+C43+C44+C46+C47+C49+C50</f>
        <v>90.944663019999865</v>
      </c>
      <c r="D63" s="32">
        <f t="shared" si="6"/>
        <v>10730.384199649989</v>
      </c>
      <c r="E63" s="32">
        <f t="shared" si="6"/>
        <v>752.22632243288047</v>
      </c>
      <c r="F63" s="32">
        <f t="shared" si="6"/>
        <v>733.1705858978803</v>
      </c>
      <c r="G63" s="32">
        <f t="shared" si="6"/>
        <v>37428.221959294911</v>
      </c>
      <c r="H63" s="32">
        <f t="shared" si="6"/>
        <v>42876.070866068534</v>
      </c>
      <c r="I63" s="32">
        <f t="shared" si="6"/>
        <v>6.2723912754999995</v>
      </c>
      <c r="J63" s="32">
        <f t="shared" si="6"/>
        <v>410.07809924589975</v>
      </c>
      <c r="K63" s="32">
        <f t="shared" si="6"/>
        <v>0.13500000000000001</v>
      </c>
      <c r="L63" s="32">
        <f t="shared" si="6"/>
        <v>68.83845839179979</v>
      </c>
      <c r="M63" s="32">
        <f t="shared" si="6"/>
        <v>3.25999999999999E-2</v>
      </c>
      <c r="N63" s="32">
        <f t="shared" si="6"/>
        <v>20.689773019999901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" sqref="B9"/>
    </sheetView>
  </sheetViews>
  <sheetFormatPr defaultRowHeight="15" x14ac:dyDescent="0.25"/>
  <cols>
    <col min="8" max="14" width="9.140625" style="34"/>
  </cols>
  <sheetData>
    <row r="1" spans="1:68" s="34" customFormat="1" x14ac:dyDescent="0.25">
      <c r="B1" s="34" t="s">
        <v>352</v>
      </c>
      <c r="Q1" s="34" t="s">
        <v>452</v>
      </c>
    </row>
    <row r="2" spans="1:68" x14ac:dyDescent="0.25">
      <c r="A2" s="32" t="s">
        <v>52</v>
      </c>
      <c r="B2" s="32" t="s">
        <v>59</v>
      </c>
      <c r="C2" s="32" t="s">
        <v>57</v>
      </c>
      <c r="D2" s="32" t="s">
        <v>60</v>
      </c>
      <c r="E2" s="32" t="s">
        <v>54</v>
      </c>
      <c r="F2" s="32" t="s">
        <v>53</v>
      </c>
      <c r="G2" s="32" t="s">
        <v>61</v>
      </c>
      <c r="H2" s="32" t="s">
        <v>62</v>
      </c>
      <c r="I2" s="32" t="s">
        <v>63</v>
      </c>
      <c r="J2" s="32" t="s">
        <v>64</v>
      </c>
      <c r="K2" s="32" t="s">
        <v>66</v>
      </c>
      <c r="L2" s="32" t="s">
        <v>140</v>
      </c>
      <c r="M2" s="32" t="s">
        <v>67</v>
      </c>
      <c r="N2" s="32" t="s">
        <v>68</v>
      </c>
      <c r="P2" s="34" t="s">
        <v>307</v>
      </c>
      <c r="Q2" s="34" t="s">
        <v>132</v>
      </c>
      <c r="R2" s="34" t="s">
        <v>133</v>
      </c>
      <c r="S2" s="34" t="s">
        <v>134</v>
      </c>
      <c r="T2" s="34" t="s">
        <v>64</v>
      </c>
      <c r="U2" s="34" t="s">
        <v>135</v>
      </c>
      <c r="V2" s="34" t="s">
        <v>136</v>
      </c>
      <c r="W2" s="34" t="s">
        <v>59</v>
      </c>
      <c r="X2" s="34" t="s">
        <v>137</v>
      </c>
      <c r="Y2" s="34" t="s">
        <v>138</v>
      </c>
      <c r="Z2" s="34" t="s">
        <v>139</v>
      </c>
      <c r="AA2" s="34" t="s">
        <v>140</v>
      </c>
      <c r="AB2" s="34" t="s">
        <v>141</v>
      </c>
      <c r="AC2" s="34" t="s">
        <v>142</v>
      </c>
      <c r="AD2" s="34" t="s">
        <v>143</v>
      </c>
      <c r="AE2" s="34" t="s">
        <v>144</v>
      </c>
      <c r="AF2" s="34" t="s">
        <v>145</v>
      </c>
      <c r="AG2" s="34" t="s">
        <v>146</v>
      </c>
      <c r="AH2" s="34" t="s">
        <v>147</v>
      </c>
      <c r="AI2" s="34" t="s">
        <v>60</v>
      </c>
      <c r="AJ2" s="34" t="s">
        <v>148</v>
      </c>
      <c r="AK2" s="34" t="s">
        <v>149</v>
      </c>
      <c r="AL2" s="34" t="s">
        <v>150</v>
      </c>
      <c r="AM2" s="34" t="s">
        <v>151</v>
      </c>
      <c r="AN2" s="34" t="s">
        <v>152</v>
      </c>
      <c r="AO2" s="34" t="s">
        <v>153</v>
      </c>
      <c r="AP2" s="34" t="s">
        <v>154</v>
      </c>
      <c r="AQ2" s="34" t="s">
        <v>155</v>
      </c>
      <c r="AR2" s="34" t="s">
        <v>156</v>
      </c>
      <c r="AS2" s="34" t="s">
        <v>157</v>
      </c>
      <c r="AT2" s="34" t="s">
        <v>54</v>
      </c>
      <c r="AU2" s="34" t="s">
        <v>53</v>
      </c>
      <c r="AV2" s="34" t="s">
        <v>158</v>
      </c>
      <c r="AW2" s="34" t="s">
        <v>159</v>
      </c>
      <c r="AX2" s="34" t="s">
        <v>160</v>
      </c>
      <c r="AY2" s="34" t="s">
        <v>161</v>
      </c>
      <c r="AZ2" s="34" t="s">
        <v>162</v>
      </c>
      <c r="BA2" s="34" t="s">
        <v>163</v>
      </c>
      <c r="BB2" s="34" t="s">
        <v>164</v>
      </c>
      <c r="BC2" s="34" t="s">
        <v>165</v>
      </c>
      <c r="BD2" s="34" t="s">
        <v>166</v>
      </c>
      <c r="BE2" s="34" t="s">
        <v>167</v>
      </c>
      <c r="BF2" s="34" t="s">
        <v>168</v>
      </c>
      <c r="BG2" s="34" t="s">
        <v>169</v>
      </c>
      <c r="BH2" s="34" t="s">
        <v>170</v>
      </c>
      <c r="BI2" s="34" t="s">
        <v>61</v>
      </c>
      <c r="BJ2" s="34" t="s">
        <v>171</v>
      </c>
      <c r="BK2" s="34" t="s">
        <v>172</v>
      </c>
      <c r="BL2" s="34" t="s">
        <v>173</v>
      </c>
      <c r="BM2" s="34" t="s">
        <v>174</v>
      </c>
      <c r="BN2" s="34" t="s">
        <v>175</v>
      </c>
      <c r="BO2" s="34" t="s">
        <v>176</v>
      </c>
      <c r="BP2" s="34" t="s">
        <v>177</v>
      </c>
    </row>
    <row r="3" spans="1:68" x14ac:dyDescent="0.25">
      <c r="A3" s="34" t="s">
        <v>0</v>
      </c>
      <c r="B3" s="32">
        <v>13582.299879889004</v>
      </c>
      <c r="C3" s="32"/>
      <c r="D3" s="32">
        <v>10812.414586309204</v>
      </c>
      <c r="E3" s="32">
        <v>275.33346881099999</v>
      </c>
      <c r="F3" s="32">
        <v>275.07956401099995</v>
      </c>
      <c r="G3" s="32">
        <v>17.201809771388728</v>
      </c>
      <c r="H3" s="32">
        <v>21805.479337350014</v>
      </c>
      <c r="I3" s="32">
        <v>23.408203174400004</v>
      </c>
      <c r="J3" s="32">
        <v>222.54225428342002</v>
      </c>
      <c r="K3" s="32">
        <v>2.8375559999999998E-3</v>
      </c>
      <c r="L3" s="32">
        <v>157.74038881910005</v>
      </c>
      <c r="M3" s="32"/>
      <c r="N3" s="32">
        <v>14.533704145099998</v>
      </c>
      <c r="P3" s="34" t="s">
        <v>0</v>
      </c>
      <c r="Q3" s="32">
        <v>24.938198324799998</v>
      </c>
      <c r="R3" s="32">
        <v>23.408210222899999</v>
      </c>
      <c r="S3" s="32">
        <v>27.062279357400001</v>
      </c>
      <c r="T3" s="32">
        <v>222.54240765500001</v>
      </c>
      <c r="U3" s="32">
        <v>11266.2730711</v>
      </c>
      <c r="V3" s="32">
        <v>2.8378968573099998E-3</v>
      </c>
      <c r="W3" s="32">
        <v>13582.300499499999</v>
      </c>
      <c r="X3" s="32">
        <v>7.8046272923600002</v>
      </c>
      <c r="Y3" s="32">
        <v>14404.6214201</v>
      </c>
      <c r="Z3" s="32">
        <v>0</v>
      </c>
      <c r="AA3" s="32">
        <v>174.771239646</v>
      </c>
      <c r="AB3" s="32">
        <v>157.73926902700001</v>
      </c>
      <c r="AC3" s="32">
        <v>0</v>
      </c>
      <c r="AD3" s="32">
        <v>4.7180682751300003</v>
      </c>
      <c r="AE3" s="32">
        <v>0</v>
      </c>
      <c r="AF3" s="32">
        <v>14.514619230299999</v>
      </c>
      <c r="AG3" s="32">
        <v>9731.1700067799993</v>
      </c>
      <c r="AH3" s="32">
        <v>1081.2396506800001</v>
      </c>
      <c r="AI3" s="32">
        <v>10812.4096575</v>
      </c>
      <c r="AJ3" s="32">
        <v>0</v>
      </c>
      <c r="AK3" s="32">
        <v>63.360557476499999</v>
      </c>
      <c r="AL3" s="32">
        <v>0</v>
      </c>
      <c r="AM3" s="32">
        <v>15250.6431228</v>
      </c>
      <c r="AN3" s="32">
        <v>0</v>
      </c>
      <c r="AO3" s="32">
        <v>0</v>
      </c>
      <c r="AP3" s="32">
        <v>0</v>
      </c>
      <c r="AQ3" s="32">
        <v>0</v>
      </c>
      <c r="AR3" s="32">
        <v>15.514459603100001</v>
      </c>
      <c r="AS3" s="32">
        <v>0</v>
      </c>
      <c r="AT3" s="32">
        <v>275.34711456500003</v>
      </c>
      <c r="AU3" s="32">
        <v>275.09320885099999</v>
      </c>
      <c r="AV3" s="32">
        <v>0.25390571382900001</v>
      </c>
      <c r="AW3" s="32">
        <v>200.06536090200001</v>
      </c>
      <c r="AX3" s="32">
        <v>0</v>
      </c>
      <c r="AY3" s="32">
        <v>0</v>
      </c>
      <c r="AZ3" s="32">
        <v>180.69964797700001</v>
      </c>
      <c r="BA3" s="32">
        <v>0</v>
      </c>
      <c r="BB3" s="32">
        <v>3.8510986105399998</v>
      </c>
      <c r="BC3" s="32">
        <v>0</v>
      </c>
      <c r="BD3" s="32">
        <v>0.75648132464700002</v>
      </c>
      <c r="BE3" s="32">
        <v>9.6277629711700001</v>
      </c>
      <c r="BF3" s="32">
        <v>0</v>
      </c>
      <c r="BG3" s="32">
        <v>64.643603653100001</v>
      </c>
      <c r="BH3" s="32">
        <v>0</v>
      </c>
      <c r="BI3" s="32">
        <v>17.201717760299999</v>
      </c>
      <c r="BJ3" s="32">
        <v>0</v>
      </c>
      <c r="BK3" s="32">
        <v>45.508789697200001</v>
      </c>
      <c r="BL3" s="32">
        <v>147.87077188999999</v>
      </c>
      <c r="BM3" s="32">
        <v>0</v>
      </c>
      <c r="BN3" s="32">
        <v>13973.291647</v>
      </c>
      <c r="BO3" s="32">
        <v>21805.451363299999</v>
      </c>
      <c r="BP3" s="32">
        <v>99.825197669700003</v>
      </c>
    </row>
    <row r="4" spans="1:68" x14ac:dyDescent="0.25">
      <c r="A4" s="34" t="s">
        <v>2</v>
      </c>
      <c r="B4" s="32">
        <v>19.451252523999997</v>
      </c>
      <c r="C4" s="32"/>
      <c r="D4" s="32">
        <v>14.706628090000001</v>
      </c>
      <c r="E4" s="32">
        <v>0.36235311999999997</v>
      </c>
      <c r="F4" s="32">
        <v>0.36235311999999997</v>
      </c>
      <c r="G4" s="32">
        <v>4.2360571757219988E-2</v>
      </c>
      <c r="H4" s="32">
        <v>65.420584199999979</v>
      </c>
      <c r="I4" s="32">
        <v>2.4356223999999999E-2</v>
      </c>
      <c r="J4" s="32">
        <v>0.53276932619999995</v>
      </c>
      <c r="K4" s="32">
        <v>0</v>
      </c>
      <c r="L4" s="32">
        <v>0.18259643789999999</v>
      </c>
      <c r="M4" s="32"/>
      <c r="N4" s="32">
        <v>1.8117399999999999E-2</v>
      </c>
      <c r="P4" s="34" t="s">
        <v>2</v>
      </c>
      <c r="Q4" s="32">
        <v>2.5932230361000001E-2</v>
      </c>
      <c r="R4" s="32">
        <v>2.4356702619400001E-2</v>
      </c>
      <c r="S4" s="32">
        <v>0.191676932489</v>
      </c>
      <c r="T4" s="32">
        <v>0.53276365930199998</v>
      </c>
      <c r="U4" s="32">
        <v>13.924304304</v>
      </c>
      <c r="V4" s="32">
        <v>0</v>
      </c>
      <c r="W4" s="32">
        <v>19.451216675800001</v>
      </c>
      <c r="X4" s="32">
        <v>6.3431587272700001E-3</v>
      </c>
      <c r="Y4" s="32">
        <v>18.584834295099999</v>
      </c>
      <c r="Z4" s="32">
        <v>0</v>
      </c>
      <c r="AA4" s="32">
        <v>0.197461586115</v>
      </c>
      <c r="AB4" s="32">
        <v>0.182600783027</v>
      </c>
      <c r="AC4" s="32">
        <v>0</v>
      </c>
      <c r="AD4" s="32">
        <v>1.3536654375900001E-2</v>
      </c>
      <c r="AE4" s="32">
        <v>0</v>
      </c>
      <c r="AF4" s="32">
        <v>1.8093226850100001E-2</v>
      </c>
      <c r="AG4" s="32">
        <v>13.236039396600001</v>
      </c>
      <c r="AH4" s="32">
        <v>1.47066693122</v>
      </c>
      <c r="AI4" s="32">
        <v>14.706706327799999</v>
      </c>
      <c r="AJ4" s="32">
        <v>0</v>
      </c>
      <c r="AK4" s="32">
        <v>0.374496956519</v>
      </c>
      <c r="AL4" s="32">
        <v>0</v>
      </c>
      <c r="AM4" s="32">
        <v>55.907715295099997</v>
      </c>
      <c r="AN4" s="32">
        <v>0</v>
      </c>
      <c r="AO4" s="32">
        <v>0</v>
      </c>
      <c r="AP4" s="32">
        <v>0</v>
      </c>
      <c r="AQ4" s="32">
        <v>0</v>
      </c>
      <c r="AR4" s="32">
        <v>2.0436636408199999E-2</v>
      </c>
      <c r="AS4" s="32">
        <v>0</v>
      </c>
      <c r="AT4" s="32">
        <v>0.362369759751</v>
      </c>
      <c r="AU4" s="32">
        <v>0.362369759751</v>
      </c>
      <c r="AV4" s="32">
        <v>0</v>
      </c>
      <c r="AW4" s="32">
        <v>0.263539024565</v>
      </c>
      <c r="AX4" s="32">
        <v>0</v>
      </c>
      <c r="AY4" s="32">
        <v>0</v>
      </c>
      <c r="AZ4" s="32">
        <v>0.23803044582999999</v>
      </c>
      <c r="BA4" s="32">
        <v>0</v>
      </c>
      <c r="BB4" s="32">
        <v>5.0727470141200002E-3</v>
      </c>
      <c r="BC4" s="32">
        <v>0</v>
      </c>
      <c r="BD4" s="32">
        <v>9.9648417908099998E-4</v>
      </c>
      <c r="BE4" s="32">
        <v>1.2682269878799999E-2</v>
      </c>
      <c r="BF4" s="32">
        <v>0</v>
      </c>
      <c r="BG4" s="32">
        <v>8.5151981128400001E-2</v>
      </c>
      <c r="BH4" s="32">
        <v>0</v>
      </c>
      <c r="BI4" s="32">
        <v>4.2361300065600002E-2</v>
      </c>
      <c r="BJ4" s="32">
        <v>0</v>
      </c>
      <c r="BK4" s="32">
        <v>0.32350890457800002</v>
      </c>
      <c r="BL4" s="32">
        <v>1.0401937322599999</v>
      </c>
      <c r="BM4" s="32">
        <v>0</v>
      </c>
      <c r="BN4" s="32">
        <v>24.311486080600002</v>
      </c>
      <c r="BO4" s="32">
        <v>65.421377117099993</v>
      </c>
      <c r="BP4" s="32">
        <v>0.53091399218500002</v>
      </c>
    </row>
    <row r="5" spans="1:68" x14ac:dyDescent="0.25">
      <c r="A5" s="34" t="s">
        <v>3</v>
      </c>
      <c r="B5" s="32">
        <v>8345.169495760003</v>
      </c>
      <c r="C5" s="32"/>
      <c r="D5" s="32">
        <v>11418.928163811997</v>
      </c>
      <c r="E5" s="32">
        <v>502.21710432999993</v>
      </c>
      <c r="F5" s="32">
        <v>498.99483122999982</v>
      </c>
      <c r="G5" s="32">
        <v>25.753937197809467</v>
      </c>
      <c r="H5" s="32">
        <v>8926.4799156499976</v>
      </c>
      <c r="I5" s="32">
        <v>33.731835793799988</v>
      </c>
      <c r="J5" s="32">
        <v>119.16452978807001</v>
      </c>
      <c r="K5" s="32">
        <v>3.8170395900000001E-2</v>
      </c>
      <c r="L5" s="32">
        <v>146.62542541300002</v>
      </c>
      <c r="M5" s="32"/>
      <c r="N5" s="32">
        <v>8.2718467493999963</v>
      </c>
      <c r="P5" s="34" t="s">
        <v>3</v>
      </c>
      <c r="Q5" s="32">
        <v>35.9424704694</v>
      </c>
      <c r="R5" s="32">
        <v>33.7313656241</v>
      </c>
      <c r="S5" s="32">
        <v>13.386295623700001</v>
      </c>
      <c r="T5" s="32">
        <v>128.86797300500001</v>
      </c>
      <c r="U5" s="32">
        <v>6401.0663349200004</v>
      </c>
      <c r="V5" s="32">
        <v>3.81728054022E-2</v>
      </c>
      <c r="W5" s="32">
        <v>8345.1616563200005</v>
      </c>
      <c r="X5" s="32">
        <v>11.9010575767</v>
      </c>
      <c r="Y5" s="32">
        <v>2934.9395635400001</v>
      </c>
      <c r="Z5" s="32">
        <v>0</v>
      </c>
      <c r="AA5" s="32">
        <v>1229.0408148399999</v>
      </c>
      <c r="AB5" s="32">
        <v>146.62542549200001</v>
      </c>
      <c r="AC5" s="32">
        <v>0</v>
      </c>
      <c r="AD5" s="32">
        <v>5.5999946574699999</v>
      </c>
      <c r="AE5" s="32">
        <v>0</v>
      </c>
      <c r="AF5" s="32">
        <v>8.2610449899400002</v>
      </c>
      <c r="AG5" s="32">
        <v>10277.0254014</v>
      </c>
      <c r="AH5" s="32">
        <v>1141.89021125</v>
      </c>
      <c r="AI5" s="32">
        <v>11418.915612700001</v>
      </c>
      <c r="AJ5" s="32">
        <v>0</v>
      </c>
      <c r="AK5" s="32">
        <v>46.749206103600002</v>
      </c>
      <c r="AL5" s="32">
        <v>0</v>
      </c>
      <c r="AM5" s="32">
        <v>6525.8452330999999</v>
      </c>
      <c r="AN5" s="32">
        <v>0</v>
      </c>
      <c r="AO5" s="32">
        <v>0</v>
      </c>
      <c r="AP5" s="32">
        <v>0</v>
      </c>
      <c r="AQ5" s="32">
        <v>0</v>
      </c>
      <c r="AR5" s="32">
        <v>28.143242238399999</v>
      </c>
      <c r="AS5" s="32">
        <v>0</v>
      </c>
      <c r="AT5" s="32">
        <v>502.241314225</v>
      </c>
      <c r="AU5" s="32">
        <v>499.01903370500003</v>
      </c>
      <c r="AV5" s="32">
        <v>3.22228052051</v>
      </c>
      <c r="AW5" s="32">
        <v>362.91835904499999</v>
      </c>
      <c r="AX5" s="32">
        <v>0</v>
      </c>
      <c r="AY5" s="32">
        <v>0</v>
      </c>
      <c r="AZ5" s="32">
        <v>327.78933191099998</v>
      </c>
      <c r="BA5" s="32">
        <v>0</v>
      </c>
      <c r="BB5" s="32">
        <v>6.9859189051800001</v>
      </c>
      <c r="BC5" s="32">
        <v>0</v>
      </c>
      <c r="BD5" s="32">
        <v>1.37223037197</v>
      </c>
      <c r="BE5" s="32">
        <v>17.464770748500001</v>
      </c>
      <c r="BF5" s="32">
        <v>0</v>
      </c>
      <c r="BG5" s="32">
        <v>117.26367354</v>
      </c>
      <c r="BH5" s="32">
        <v>0</v>
      </c>
      <c r="BI5" s="32">
        <v>25.7539975149</v>
      </c>
      <c r="BJ5" s="32">
        <v>0</v>
      </c>
      <c r="BK5" s="32">
        <v>22.315439401799999</v>
      </c>
      <c r="BL5" s="32">
        <v>72.908683441099996</v>
      </c>
      <c r="BM5" s="32">
        <v>0</v>
      </c>
      <c r="BN5" s="32">
        <v>3161.2989557400001</v>
      </c>
      <c r="BO5" s="32">
        <v>8926.4678066899996</v>
      </c>
      <c r="BP5" s="32">
        <v>43.982533378399999</v>
      </c>
    </row>
    <row r="6" spans="1:68" x14ac:dyDescent="0.25">
      <c r="A6" s="34" t="s">
        <v>4</v>
      </c>
      <c r="B6" s="32">
        <v>385.36306139999999</v>
      </c>
      <c r="C6" s="32"/>
      <c r="D6" s="32">
        <v>2282.489642</v>
      </c>
      <c r="E6" s="32">
        <v>6.3977981799999997</v>
      </c>
      <c r="F6" s="32">
        <v>5.8833781800000002</v>
      </c>
      <c r="G6" s="32">
        <v>1.5955895999999998</v>
      </c>
      <c r="H6" s="32">
        <v>14278.349846600002</v>
      </c>
      <c r="I6" s="32"/>
      <c r="J6" s="32">
        <v>198.35344426440003</v>
      </c>
      <c r="K6" s="32"/>
      <c r="L6" s="32">
        <v>30.330601800800004</v>
      </c>
      <c r="M6" s="32"/>
      <c r="N6" s="32"/>
      <c r="P6" s="34" t="s">
        <v>4</v>
      </c>
      <c r="Q6" s="32">
        <v>0</v>
      </c>
      <c r="R6" s="32">
        <v>0</v>
      </c>
      <c r="S6" s="32">
        <v>42.888179402900001</v>
      </c>
      <c r="T6" s="32">
        <v>198.35013230199999</v>
      </c>
      <c r="U6" s="32">
        <v>2201.3329352699998</v>
      </c>
      <c r="V6" s="32">
        <v>0</v>
      </c>
      <c r="W6" s="32">
        <v>385.36314131300003</v>
      </c>
      <c r="X6" s="32">
        <v>0</v>
      </c>
      <c r="Y6" s="32">
        <v>3767.82415752</v>
      </c>
      <c r="Z6" s="32">
        <v>0</v>
      </c>
      <c r="AA6" s="32">
        <v>456.826814786</v>
      </c>
      <c r="AB6" s="32">
        <v>30.330968603599999</v>
      </c>
      <c r="AC6" s="32">
        <v>0</v>
      </c>
      <c r="AD6" s="32">
        <v>2.45248289805</v>
      </c>
      <c r="AE6" s="32">
        <v>0</v>
      </c>
      <c r="AF6" s="32">
        <v>0</v>
      </c>
      <c r="AG6" s="32">
        <v>2054.2404213499999</v>
      </c>
      <c r="AH6" s="32">
        <v>228.24779274599999</v>
      </c>
      <c r="AI6" s="32">
        <v>2282.4882140899999</v>
      </c>
      <c r="AJ6" s="32">
        <v>0</v>
      </c>
      <c r="AK6" s="32">
        <v>81.469561386500004</v>
      </c>
      <c r="AL6" s="32">
        <v>0</v>
      </c>
      <c r="AM6" s="32">
        <v>11785.8719387</v>
      </c>
      <c r="AN6" s="32">
        <v>0</v>
      </c>
      <c r="AO6" s="32">
        <v>0</v>
      </c>
      <c r="AP6" s="32">
        <v>0</v>
      </c>
      <c r="AQ6" s="32">
        <v>0</v>
      </c>
      <c r="AR6" s="32">
        <v>0.33182106406099998</v>
      </c>
      <c r="AS6" s="32">
        <v>0</v>
      </c>
      <c r="AT6" s="32">
        <v>6.3981396965900004</v>
      </c>
      <c r="AU6" s="32">
        <v>5.8837032806399998</v>
      </c>
      <c r="AV6" s="32">
        <v>0.51443641594599998</v>
      </c>
      <c r="AW6" s="32">
        <v>4.2790021219499996</v>
      </c>
      <c r="AX6" s="32">
        <v>0</v>
      </c>
      <c r="AY6" s="32">
        <v>0</v>
      </c>
      <c r="AZ6" s="32">
        <v>3.8647918892000002</v>
      </c>
      <c r="BA6" s="32">
        <v>0</v>
      </c>
      <c r="BB6" s="32">
        <v>8.2367603079900001E-2</v>
      </c>
      <c r="BC6" s="32">
        <v>0</v>
      </c>
      <c r="BD6" s="32">
        <v>1.6179202312600002E-2</v>
      </c>
      <c r="BE6" s="32">
        <v>0.20592093894899999</v>
      </c>
      <c r="BF6" s="32">
        <v>0</v>
      </c>
      <c r="BG6" s="32">
        <v>1.3826010174300001</v>
      </c>
      <c r="BH6" s="32">
        <v>0</v>
      </c>
      <c r="BI6" s="32">
        <v>1.59557978582</v>
      </c>
      <c r="BJ6" s="32">
        <v>0</v>
      </c>
      <c r="BK6" s="32">
        <v>72.424168286599993</v>
      </c>
      <c r="BL6" s="32">
        <v>232.62690147800001</v>
      </c>
      <c r="BM6" s="32">
        <v>0</v>
      </c>
      <c r="BN6" s="32">
        <v>5212.0185563499999</v>
      </c>
      <c r="BO6" s="32">
        <v>14278.1834296</v>
      </c>
      <c r="BP6" s="32">
        <v>115.533969985</v>
      </c>
    </row>
    <row r="7" spans="1:68" x14ac:dyDescent="0.25">
      <c r="A7" s="34" t="s">
        <v>5</v>
      </c>
      <c r="B7" s="32">
        <v>12981.0033</v>
      </c>
      <c r="C7" s="32"/>
      <c r="D7" s="32">
        <v>28444.769600000003</v>
      </c>
      <c r="E7" s="32">
        <v>5125.1004999999977</v>
      </c>
      <c r="F7" s="32">
        <v>1040.42392255</v>
      </c>
      <c r="G7" s="32">
        <v>1417.6327999999999</v>
      </c>
      <c r="H7" s="32">
        <v>200595.13600000003</v>
      </c>
      <c r="I7" s="32"/>
      <c r="J7" s="32"/>
      <c r="K7" s="32"/>
      <c r="L7" s="32"/>
      <c r="M7" s="32"/>
      <c r="N7" s="32"/>
      <c r="P7" s="34" t="s">
        <v>5</v>
      </c>
      <c r="Q7" s="32">
        <v>0</v>
      </c>
      <c r="R7" s="32">
        <v>0</v>
      </c>
      <c r="S7" s="32">
        <v>84.072384701299995</v>
      </c>
      <c r="T7" s="32">
        <v>499.665236123</v>
      </c>
      <c r="U7" s="32">
        <v>243135.17659399999</v>
      </c>
      <c r="V7" s="32">
        <v>0</v>
      </c>
      <c r="W7" s="32">
        <v>12980.955977400001</v>
      </c>
      <c r="X7" s="32">
        <v>0</v>
      </c>
      <c r="Y7" s="32">
        <v>85692.838233300005</v>
      </c>
      <c r="Z7" s="32">
        <v>0</v>
      </c>
      <c r="AA7" s="32">
        <v>35680.184148499997</v>
      </c>
      <c r="AB7" s="32">
        <v>0</v>
      </c>
      <c r="AC7" s="32">
        <v>0</v>
      </c>
      <c r="AD7" s="32">
        <v>4.8107671435399997</v>
      </c>
      <c r="AE7" s="32">
        <v>0</v>
      </c>
      <c r="AF7" s="32">
        <v>0</v>
      </c>
      <c r="AG7" s="32">
        <v>25600.218219999999</v>
      </c>
      <c r="AH7" s="32">
        <v>2844.46905926</v>
      </c>
      <c r="AI7" s="32">
        <v>28444.6872793</v>
      </c>
      <c r="AJ7" s="32">
        <v>0</v>
      </c>
      <c r="AK7" s="32">
        <v>159.54054749299999</v>
      </c>
      <c r="AL7" s="32">
        <v>0</v>
      </c>
      <c r="AM7" s="32">
        <v>140473.595413</v>
      </c>
      <c r="AN7" s="32">
        <v>0</v>
      </c>
      <c r="AO7" s="32">
        <v>0</v>
      </c>
      <c r="AP7" s="32">
        <v>0</v>
      </c>
      <c r="AQ7" s="32">
        <v>0</v>
      </c>
      <c r="AR7" s="32">
        <v>58.679712227899998</v>
      </c>
      <c r="AS7" s="32">
        <v>0</v>
      </c>
      <c r="AT7" s="32">
        <v>5125.14328991</v>
      </c>
      <c r="AU7" s="32">
        <v>1040.4738428400001</v>
      </c>
      <c r="AV7" s="32">
        <v>4084.6694470699999</v>
      </c>
      <c r="AW7" s="32">
        <v>756.69888054700004</v>
      </c>
      <c r="AX7" s="32">
        <v>0</v>
      </c>
      <c r="AY7" s="32">
        <v>0</v>
      </c>
      <c r="AZ7" s="32">
        <v>683.45262379400003</v>
      </c>
      <c r="BA7" s="32">
        <v>0</v>
      </c>
      <c r="BB7" s="32">
        <v>14.5658254248</v>
      </c>
      <c r="BC7" s="32">
        <v>0</v>
      </c>
      <c r="BD7" s="32">
        <v>2.8611497252999998</v>
      </c>
      <c r="BE7" s="32">
        <v>36.414775436100001</v>
      </c>
      <c r="BF7" s="32">
        <v>0</v>
      </c>
      <c r="BG7" s="32">
        <v>244.49903712899999</v>
      </c>
      <c r="BH7" s="32">
        <v>0</v>
      </c>
      <c r="BI7" s="32">
        <v>1417.6334919000001</v>
      </c>
      <c r="BJ7" s="32">
        <v>0</v>
      </c>
      <c r="BK7" s="32">
        <v>141.967503351</v>
      </c>
      <c r="BL7" s="32">
        <v>539.62599451000006</v>
      </c>
      <c r="BM7" s="32">
        <v>0</v>
      </c>
      <c r="BN7" s="32">
        <v>75406.885105699999</v>
      </c>
      <c r="BO7" s="32">
        <v>200593.748804</v>
      </c>
      <c r="BP7" s="32">
        <v>247.73021832200001</v>
      </c>
    </row>
    <row r="8" spans="1:68" x14ac:dyDescent="0.25">
      <c r="A8" s="34" t="s">
        <v>6</v>
      </c>
    </row>
    <row r="9" spans="1:68" x14ac:dyDescent="0.25">
      <c r="A9" s="34" t="s">
        <v>7</v>
      </c>
    </row>
    <row r="10" spans="1:68" x14ac:dyDescent="0.25">
      <c r="A10" s="34" t="s">
        <v>8</v>
      </c>
    </row>
    <row r="11" spans="1:68" x14ac:dyDescent="0.25">
      <c r="A11" s="34" t="s">
        <v>9</v>
      </c>
      <c r="B11" s="32">
        <v>78.842563140999999</v>
      </c>
      <c r="C11" s="32"/>
      <c r="D11" s="32">
        <v>67.088668882000007</v>
      </c>
      <c r="E11" s="32">
        <v>1.94622173</v>
      </c>
      <c r="F11" s="32">
        <v>1.9322840299999999</v>
      </c>
      <c r="G11" s="32">
        <v>1.3742127047317301</v>
      </c>
      <c r="H11" s="32">
        <v>3036.1818847600002</v>
      </c>
      <c r="I11" s="32">
        <v>0.15121237080000002</v>
      </c>
      <c r="J11" s="32">
        <v>17.808803209240008</v>
      </c>
      <c r="K11" s="32">
        <v>1.7615481E-4</v>
      </c>
      <c r="L11" s="32">
        <v>1.6660051541000001</v>
      </c>
      <c r="M11" s="32"/>
      <c r="N11" s="32">
        <v>6.4734332800000002E-2</v>
      </c>
      <c r="P11" s="34" t="s">
        <v>9</v>
      </c>
      <c r="Q11" s="32">
        <v>0.160892241406</v>
      </c>
      <c r="R11" s="32">
        <v>0.15121130885199999</v>
      </c>
      <c r="S11" s="32">
        <v>4.5021389133399996</v>
      </c>
      <c r="T11" s="32">
        <v>17.8088571949</v>
      </c>
      <c r="U11" s="32">
        <v>1266.10983233</v>
      </c>
      <c r="V11" s="32">
        <v>1.7614532217799999E-4</v>
      </c>
      <c r="W11" s="32">
        <v>78.842801920200003</v>
      </c>
      <c r="X11" s="32">
        <v>2.7909632048599999E-2</v>
      </c>
      <c r="Y11" s="32">
        <v>1878.4099662799999</v>
      </c>
      <c r="Z11" s="32">
        <v>0</v>
      </c>
      <c r="AA11" s="32">
        <v>1.73876270932</v>
      </c>
      <c r="AB11" s="32">
        <v>1.66594613298</v>
      </c>
      <c r="AC11" s="32">
        <v>0</v>
      </c>
      <c r="AD11" s="32">
        <v>0.268875246229</v>
      </c>
      <c r="AE11" s="32">
        <v>0</v>
      </c>
      <c r="AF11" s="32">
        <v>6.4650744445700001E-2</v>
      </c>
      <c r="AG11" s="32">
        <v>60.380647795100003</v>
      </c>
      <c r="AH11" s="32">
        <v>6.7089244674500002</v>
      </c>
      <c r="AI11" s="32">
        <v>67.089572262499999</v>
      </c>
      <c r="AJ11" s="32">
        <v>0</v>
      </c>
      <c r="AK11" s="32">
        <v>7.4966319135599999</v>
      </c>
      <c r="AL11" s="32">
        <v>0</v>
      </c>
      <c r="AM11" s="32">
        <v>2195.01460838</v>
      </c>
      <c r="AN11" s="32">
        <v>0</v>
      </c>
      <c r="AO11" s="32">
        <v>0</v>
      </c>
      <c r="AP11" s="32">
        <v>0</v>
      </c>
      <c r="AQ11" s="32">
        <v>0</v>
      </c>
      <c r="AR11" s="32">
        <v>0.108981741321</v>
      </c>
      <c r="AS11" s="32">
        <v>0</v>
      </c>
      <c r="AT11" s="32">
        <v>1.94633257268</v>
      </c>
      <c r="AU11" s="32">
        <v>1.93239499104</v>
      </c>
      <c r="AV11" s="32">
        <v>1.39375816399E-2</v>
      </c>
      <c r="AW11" s="32">
        <v>1.4053653719999999</v>
      </c>
      <c r="AX11" s="32">
        <v>0</v>
      </c>
      <c r="AY11" s="32">
        <v>0</v>
      </c>
      <c r="AZ11" s="32">
        <v>1.2693104989599999</v>
      </c>
      <c r="BA11" s="32">
        <v>0</v>
      </c>
      <c r="BB11" s="32">
        <v>2.70519282175E-2</v>
      </c>
      <c r="BC11" s="32">
        <v>0</v>
      </c>
      <c r="BD11" s="32">
        <v>5.3138030831600003E-3</v>
      </c>
      <c r="BE11" s="32">
        <v>6.76300820671E-2</v>
      </c>
      <c r="BF11" s="32">
        <v>0</v>
      </c>
      <c r="BG11" s="32">
        <v>0.45408573389099999</v>
      </c>
      <c r="BH11" s="32">
        <v>0</v>
      </c>
      <c r="BI11" s="32">
        <v>1.3742148911200001</v>
      </c>
      <c r="BJ11" s="32">
        <v>0</v>
      </c>
      <c r="BK11" s="32">
        <v>7.6019942128700002</v>
      </c>
      <c r="BL11" s="32">
        <v>24.9085949955</v>
      </c>
      <c r="BM11" s="32">
        <v>0</v>
      </c>
      <c r="BN11" s="32">
        <v>1854.16816541</v>
      </c>
      <c r="BO11" s="32">
        <v>3036.1844948900002</v>
      </c>
      <c r="BP11" s="32">
        <v>23.987668634799999</v>
      </c>
    </row>
    <row r="12" spans="1:68" x14ac:dyDescent="0.25">
      <c r="A12" s="34" t="s">
        <v>10</v>
      </c>
      <c r="B12" s="32"/>
      <c r="C12" s="32"/>
      <c r="D12" s="32"/>
      <c r="E12" s="32"/>
      <c r="F12" s="32"/>
      <c r="G12" s="32"/>
      <c r="H12" s="32">
        <v>1.728774</v>
      </c>
      <c r="I12" s="32"/>
      <c r="J12" s="32"/>
      <c r="K12" s="32"/>
      <c r="L12" s="32"/>
      <c r="M12" s="32"/>
      <c r="N12" s="32"/>
      <c r="P12" s="34" t="s">
        <v>10</v>
      </c>
      <c r="Q12" s="32">
        <v>0</v>
      </c>
      <c r="R12" s="32">
        <v>0</v>
      </c>
      <c r="S12" s="32">
        <v>6.18112292421E-3</v>
      </c>
      <c r="T12" s="32">
        <v>5.1780403791100004E-3</v>
      </c>
      <c r="U12" s="32">
        <v>0</v>
      </c>
      <c r="V12" s="32">
        <v>0</v>
      </c>
      <c r="W12" s="32">
        <v>0</v>
      </c>
      <c r="X12" s="32">
        <v>0</v>
      </c>
      <c r="Y12" s="32">
        <v>0.120504714694</v>
      </c>
      <c r="Z12" s="32">
        <v>0</v>
      </c>
      <c r="AA12" s="32">
        <v>4.3139834763600002E-5</v>
      </c>
      <c r="AB12" s="32">
        <v>0</v>
      </c>
      <c r="AC12" s="32">
        <v>0</v>
      </c>
      <c r="AD12" s="32">
        <v>3.5381308002200001E-4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7.0488652259499997E-3</v>
      </c>
      <c r="AL12" s="32">
        <v>0</v>
      </c>
      <c r="AM12" s="32">
        <v>1.60851464696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1.04375503563E-2</v>
      </c>
      <c r="BL12" s="32">
        <v>3.5527439166199999E-2</v>
      </c>
      <c r="BM12" s="32">
        <v>0</v>
      </c>
      <c r="BN12" s="32">
        <v>0.34821801065899999</v>
      </c>
      <c r="BO12" s="32">
        <v>1.7287767324200001</v>
      </c>
      <c r="BP12" s="32">
        <v>6.6923405920500001E-2</v>
      </c>
    </row>
    <row r="13" spans="1:68" x14ac:dyDescent="0.25">
      <c r="A13" s="34" t="s">
        <v>12</v>
      </c>
    </row>
    <row r="14" spans="1:68" x14ac:dyDescent="0.25">
      <c r="A14" s="34" t="s">
        <v>13</v>
      </c>
      <c r="B14" s="32">
        <v>11576.114206297403</v>
      </c>
      <c r="C14" s="32"/>
      <c r="D14" s="32">
        <v>8495.205167591781</v>
      </c>
      <c r="E14" s="32">
        <v>187.46463672999994</v>
      </c>
      <c r="F14" s="32">
        <v>187.01114362999996</v>
      </c>
      <c r="G14" s="32">
        <v>21.251371484600011</v>
      </c>
      <c r="H14" s="32">
        <v>27030.212699500018</v>
      </c>
      <c r="I14" s="32">
        <v>9.9061695176999969</v>
      </c>
      <c r="J14" s="32">
        <v>262.94293974189986</v>
      </c>
      <c r="K14" s="32">
        <v>5.4910945000000008E-3</v>
      </c>
      <c r="L14" s="32">
        <v>68.540700246849994</v>
      </c>
      <c r="M14" s="32"/>
      <c r="N14" s="32">
        <v>8.8939447019000006</v>
      </c>
      <c r="P14" s="34" t="s">
        <v>13</v>
      </c>
      <c r="Q14" s="32">
        <v>10.5239291214</v>
      </c>
      <c r="R14" s="32">
        <v>9.9061205131500003</v>
      </c>
      <c r="S14" s="32">
        <v>96.714765590200003</v>
      </c>
      <c r="T14" s="32">
        <v>417.38341326300002</v>
      </c>
      <c r="U14" s="32">
        <v>2194.8899884299999</v>
      </c>
      <c r="V14" s="32">
        <v>5.4912776380699998E-3</v>
      </c>
      <c r="W14" s="32">
        <v>11576.106184</v>
      </c>
      <c r="X14" s="32">
        <v>0</v>
      </c>
      <c r="Y14" s="32">
        <v>1399.21610799</v>
      </c>
      <c r="Z14" s="32">
        <v>0</v>
      </c>
      <c r="AA14" s="32">
        <v>68.935308254899994</v>
      </c>
      <c r="AB14" s="32">
        <v>68.540690447299994</v>
      </c>
      <c r="AC14" s="32">
        <v>0</v>
      </c>
      <c r="AD14" s="32">
        <v>5.5326162050600001</v>
      </c>
      <c r="AE14" s="32">
        <v>0</v>
      </c>
      <c r="AF14" s="32">
        <v>8.8823098494800004</v>
      </c>
      <c r="AG14" s="32">
        <v>7645.6701945000004</v>
      </c>
      <c r="AH14" s="32">
        <v>849.51821885499999</v>
      </c>
      <c r="AI14" s="32">
        <v>8495.1884133599997</v>
      </c>
      <c r="AJ14" s="32">
        <v>0</v>
      </c>
      <c r="AK14" s="32">
        <v>183.65104102800001</v>
      </c>
      <c r="AL14" s="32">
        <v>0</v>
      </c>
      <c r="AM14" s="32">
        <v>25715.1903188</v>
      </c>
      <c r="AN14" s="32">
        <v>0</v>
      </c>
      <c r="AO14" s="32">
        <v>0</v>
      </c>
      <c r="AP14" s="32">
        <v>0</v>
      </c>
      <c r="AQ14" s="32">
        <v>0</v>
      </c>
      <c r="AR14" s="32">
        <v>10.547408321300001</v>
      </c>
      <c r="AS14" s="32">
        <v>0</v>
      </c>
      <c r="AT14" s="32">
        <v>187.47390344199999</v>
      </c>
      <c r="AU14" s="32">
        <v>187.02040838799999</v>
      </c>
      <c r="AV14" s="32">
        <v>0.45349505337899998</v>
      </c>
      <c r="AW14" s="32">
        <v>136.013125586</v>
      </c>
      <c r="AX14" s="32">
        <v>0</v>
      </c>
      <c r="AY14" s="32">
        <v>0</v>
      </c>
      <c r="AZ14" s="32">
        <v>122.847542684</v>
      </c>
      <c r="BA14" s="32">
        <v>0</v>
      </c>
      <c r="BB14" s="32">
        <v>2.6181539311200002</v>
      </c>
      <c r="BC14" s="32">
        <v>0</v>
      </c>
      <c r="BD14" s="32">
        <v>0.51428256783299997</v>
      </c>
      <c r="BE14" s="32">
        <v>6.5453986254199998</v>
      </c>
      <c r="BF14" s="32">
        <v>0</v>
      </c>
      <c r="BG14" s="32">
        <v>43.947601608799999</v>
      </c>
      <c r="BH14" s="32">
        <v>0</v>
      </c>
      <c r="BI14" s="32">
        <v>21.251404366700001</v>
      </c>
      <c r="BJ14" s="32">
        <v>0</v>
      </c>
      <c r="BK14" s="32">
        <v>163.31534113500001</v>
      </c>
      <c r="BL14" s="32">
        <v>525.16036349199999</v>
      </c>
      <c r="BM14" s="32">
        <v>0</v>
      </c>
      <c r="BN14" s="32">
        <v>5744.4968422100001</v>
      </c>
      <c r="BO14" s="32">
        <v>27030.201537500001</v>
      </c>
      <c r="BP14" s="32">
        <v>260.39683217100003</v>
      </c>
    </row>
    <row r="15" spans="1:68" x14ac:dyDescent="0.25">
      <c r="A15" s="34" t="s">
        <v>14</v>
      </c>
      <c r="B15" s="32">
        <v>7876.8553207692385</v>
      </c>
      <c r="C15" s="32"/>
      <c r="D15" s="32">
        <v>6187.4180440624541</v>
      </c>
      <c r="E15" s="32">
        <v>161.681101195</v>
      </c>
      <c r="F15" s="32">
        <v>161.63570569499998</v>
      </c>
      <c r="G15" s="32">
        <v>14.034966956921958</v>
      </c>
      <c r="H15" s="32">
        <v>9684.7319714310124</v>
      </c>
      <c r="I15" s="32">
        <v>10.785216929400001</v>
      </c>
      <c r="J15" s="32">
        <v>68.680218867360026</v>
      </c>
      <c r="K15" s="32">
        <v>5.4564317999999999E-4</v>
      </c>
      <c r="L15" s="32">
        <v>73.402643329402025</v>
      </c>
      <c r="M15" s="32"/>
      <c r="N15" s="32">
        <v>7.426891048589999</v>
      </c>
      <c r="P15" s="34" t="s">
        <v>14</v>
      </c>
      <c r="Q15" s="32">
        <v>11.486941852799999</v>
      </c>
      <c r="R15" s="32">
        <v>10.7851374626</v>
      </c>
      <c r="S15" s="32">
        <v>30.7748459769</v>
      </c>
      <c r="T15" s="32">
        <v>116.640113619</v>
      </c>
      <c r="U15" s="32">
        <v>2018.3622381</v>
      </c>
      <c r="V15" s="32">
        <v>5.4560257494900004E-4</v>
      </c>
      <c r="W15" s="32">
        <v>7876.8411540500001</v>
      </c>
      <c r="X15" s="32">
        <v>3.2503482638999999</v>
      </c>
      <c r="Y15" s="32">
        <v>1662.9428399400001</v>
      </c>
      <c r="Z15" s="32">
        <v>0</v>
      </c>
      <c r="AA15" s="32">
        <v>188.375806388</v>
      </c>
      <c r="AB15" s="32">
        <v>73.402310957500006</v>
      </c>
      <c r="AC15" s="32">
        <v>0</v>
      </c>
      <c r="AD15" s="32">
        <v>3.0808430802600002</v>
      </c>
      <c r="AE15" s="32">
        <v>0</v>
      </c>
      <c r="AF15" s="32">
        <v>7.4171558004199998</v>
      </c>
      <c r="AG15" s="32">
        <v>5568.66995726</v>
      </c>
      <c r="AH15" s="32">
        <v>618.74210357499999</v>
      </c>
      <c r="AI15" s="32">
        <v>6187.4120608399999</v>
      </c>
      <c r="AJ15" s="32">
        <v>0</v>
      </c>
      <c r="AK15" s="32">
        <v>64.443639494899998</v>
      </c>
      <c r="AL15" s="32">
        <v>0</v>
      </c>
      <c r="AM15" s="32">
        <v>8580.5643966999996</v>
      </c>
      <c r="AN15" s="32">
        <v>0</v>
      </c>
      <c r="AO15" s="32">
        <v>0</v>
      </c>
      <c r="AP15" s="32">
        <v>0</v>
      </c>
      <c r="AQ15" s="32">
        <v>0</v>
      </c>
      <c r="AR15" s="32">
        <v>9.1162694676400005</v>
      </c>
      <c r="AS15" s="32">
        <v>0</v>
      </c>
      <c r="AT15" s="32">
        <v>161.68885753500001</v>
      </c>
      <c r="AU15" s="32">
        <v>161.64346188100001</v>
      </c>
      <c r="AV15" s="32">
        <v>4.5395654138900003E-2</v>
      </c>
      <c r="AW15" s="32">
        <v>117.557421099</v>
      </c>
      <c r="AX15" s="32">
        <v>0</v>
      </c>
      <c r="AY15" s="32">
        <v>0</v>
      </c>
      <c r="AZ15" s="32">
        <v>106.178476061</v>
      </c>
      <c r="BA15" s="32">
        <v>0</v>
      </c>
      <c r="BB15" s="32">
        <v>2.2628944250599998</v>
      </c>
      <c r="BC15" s="32">
        <v>0</v>
      </c>
      <c r="BD15" s="32">
        <v>0.44449725629300002</v>
      </c>
      <c r="BE15" s="32">
        <v>5.6572354993699996</v>
      </c>
      <c r="BF15" s="32">
        <v>0</v>
      </c>
      <c r="BG15" s="32">
        <v>37.984308025899999</v>
      </c>
      <c r="BH15" s="32">
        <v>0</v>
      </c>
      <c r="BI15" s="32">
        <v>14.034919028899999</v>
      </c>
      <c r="BJ15" s="32">
        <v>0</v>
      </c>
      <c r="BK15" s="32">
        <v>51.887775870600002</v>
      </c>
      <c r="BL15" s="32">
        <v>167.10340799799999</v>
      </c>
      <c r="BM15" s="32">
        <v>0</v>
      </c>
      <c r="BN15" s="32">
        <v>2782.9643463699999</v>
      </c>
      <c r="BO15" s="32">
        <v>9684.6147237999994</v>
      </c>
      <c r="BP15" s="32">
        <v>83.080733898700004</v>
      </c>
    </row>
    <row r="16" spans="1:68" x14ac:dyDescent="0.25">
      <c r="A16" s="34" t="s">
        <v>15</v>
      </c>
    </row>
    <row r="17" spans="1:68" x14ac:dyDescent="0.25">
      <c r="A17" s="34" t="s">
        <v>16</v>
      </c>
      <c r="B17" s="32">
        <v>74716.118801158998</v>
      </c>
      <c r="C17" s="32"/>
      <c r="D17" s="32">
        <v>56387.492566976041</v>
      </c>
      <c r="E17" s="32">
        <v>1626.9594232693994</v>
      </c>
      <c r="F17" s="32">
        <v>1621.8941472693984</v>
      </c>
      <c r="G17" s="32">
        <v>151.43012866607972</v>
      </c>
      <c r="H17" s="32">
        <v>93309.875523612223</v>
      </c>
      <c r="I17" s="32"/>
      <c r="J17" s="32"/>
      <c r="K17" s="32"/>
      <c r="L17" s="32"/>
      <c r="M17" s="32"/>
      <c r="N17" s="32"/>
      <c r="P17" s="34" t="s">
        <v>16</v>
      </c>
      <c r="Q17" s="32">
        <v>2.2778960915000002</v>
      </c>
      <c r="R17" s="32">
        <v>0</v>
      </c>
      <c r="S17" s="32">
        <v>211.084987122</v>
      </c>
      <c r="T17" s="32">
        <v>596.22447890599994</v>
      </c>
      <c r="U17" s="32">
        <v>32956.984133899998</v>
      </c>
      <c r="V17" s="32">
        <v>0</v>
      </c>
      <c r="W17" s="32">
        <v>74715.978014099994</v>
      </c>
      <c r="X17" s="32">
        <v>43.9076656636</v>
      </c>
      <c r="Y17" s="32">
        <v>21344.225773499998</v>
      </c>
      <c r="Z17" s="32">
        <v>0</v>
      </c>
      <c r="AA17" s="32">
        <v>10450.052546299999</v>
      </c>
      <c r="AB17" s="32">
        <v>0</v>
      </c>
      <c r="AC17" s="32">
        <v>0</v>
      </c>
      <c r="AD17" s="32">
        <v>29.913643754300001</v>
      </c>
      <c r="AE17" s="32">
        <v>0</v>
      </c>
      <c r="AF17" s="32">
        <v>0</v>
      </c>
      <c r="AG17" s="32">
        <v>50748.655597099998</v>
      </c>
      <c r="AH17" s="32">
        <v>5638.7467706500001</v>
      </c>
      <c r="AI17" s="32">
        <v>56387.402367800001</v>
      </c>
      <c r="AJ17" s="32">
        <v>0</v>
      </c>
      <c r="AK17" s="32">
        <v>481.41772753800001</v>
      </c>
      <c r="AL17" s="32">
        <v>0</v>
      </c>
      <c r="AM17" s="32">
        <v>73787.421732300005</v>
      </c>
      <c r="AN17" s="32">
        <v>0</v>
      </c>
      <c r="AO17" s="32">
        <v>0</v>
      </c>
      <c r="AP17" s="32">
        <v>0</v>
      </c>
      <c r="AQ17" s="32">
        <v>0</v>
      </c>
      <c r="AR17" s="32">
        <v>91.474828853000005</v>
      </c>
      <c r="AS17" s="32">
        <v>0</v>
      </c>
      <c r="AT17" s="32">
        <v>1627.0389287400001</v>
      </c>
      <c r="AU17" s="32">
        <v>1621.9736604100001</v>
      </c>
      <c r="AV17" s="32">
        <v>5.0652683333599997</v>
      </c>
      <c r="AW17" s="32">
        <v>1179.6021924700001</v>
      </c>
      <c r="AX17" s="32">
        <v>0</v>
      </c>
      <c r="AY17" s="32">
        <v>0</v>
      </c>
      <c r="AZ17" s="32">
        <v>1065.4213568600001</v>
      </c>
      <c r="BA17" s="32">
        <v>0</v>
      </c>
      <c r="BB17" s="32">
        <v>22.706447548700002</v>
      </c>
      <c r="BC17" s="32">
        <v>0</v>
      </c>
      <c r="BD17" s="32">
        <v>4.4602059411799999</v>
      </c>
      <c r="BE17" s="32">
        <v>56.7664413201</v>
      </c>
      <c r="BF17" s="32">
        <v>0</v>
      </c>
      <c r="BG17" s="32">
        <v>381.144820681</v>
      </c>
      <c r="BH17" s="32">
        <v>0</v>
      </c>
      <c r="BI17" s="32">
        <v>151.42947795699999</v>
      </c>
      <c r="BJ17" s="32">
        <v>0</v>
      </c>
      <c r="BK17" s="32">
        <v>355.37498392700002</v>
      </c>
      <c r="BL17" s="32">
        <v>1147.2774628699999</v>
      </c>
      <c r="BM17" s="32">
        <v>0</v>
      </c>
      <c r="BN17" s="32">
        <v>27765.5995668</v>
      </c>
      <c r="BO17" s="32">
        <v>93309.695719700001</v>
      </c>
      <c r="BP17" s="32">
        <v>576.885022682</v>
      </c>
    </row>
    <row r="18" spans="1:68" x14ac:dyDescent="0.25">
      <c r="A18" s="34" t="s">
        <v>17</v>
      </c>
      <c r="B18" s="32">
        <v>30484.994247528728</v>
      </c>
      <c r="C18" s="32"/>
      <c r="D18" s="32">
        <v>24051.353561356889</v>
      </c>
      <c r="E18" s="32">
        <v>603.15022620300056</v>
      </c>
      <c r="F18" s="32">
        <v>602.77768772300055</v>
      </c>
      <c r="G18" s="32">
        <v>101.50287034105999</v>
      </c>
      <c r="H18" s="32">
        <v>24393.259741326794</v>
      </c>
      <c r="I18" s="32">
        <v>49.983630714100009</v>
      </c>
      <c r="J18" s="32">
        <v>221.04664429302025</v>
      </c>
      <c r="K18" s="32">
        <v>4.5502385080000004E-3</v>
      </c>
      <c r="L18" s="32">
        <v>332.68196207154301</v>
      </c>
      <c r="M18" s="32"/>
      <c r="N18" s="32">
        <v>31.975910541064998</v>
      </c>
      <c r="P18" s="34" t="s">
        <v>17</v>
      </c>
      <c r="Q18" s="32">
        <v>53.245913729500003</v>
      </c>
      <c r="R18" s="32">
        <v>49.983442444700003</v>
      </c>
      <c r="S18" s="32">
        <v>52.877111664399997</v>
      </c>
      <c r="T18" s="32">
        <v>237.851249771</v>
      </c>
      <c r="U18" s="32">
        <v>10443.3557439</v>
      </c>
      <c r="V18" s="32">
        <v>4.5501660484399999E-3</v>
      </c>
      <c r="W18" s="32">
        <v>30484.901579400001</v>
      </c>
      <c r="X18" s="32">
        <v>16.142747394400001</v>
      </c>
      <c r="Y18" s="32">
        <v>10036.594062800001</v>
      </c>
      <c r="Z18" s="32">
        <v>0</v>
      </c>
      <c r="AA18" s="32">
        <v>379.537398612</v>
      </c>
      <c r="AB18" s="32">
        <v>332.68057954900002</v>
      </c>
      <c r="AC18" s="32">
        <v>0</v>
      </c>
      <c r="AD18" s="32">
        <v>9.5814798886299997</v>
      </c>
      <c r="AE18" s="32">
        <v>0</v>
      </c>
      <c r="AF18" s="32">
        <v>31.934119369800001</v>
      </c>
      <c r="AG18" s="32">
        <v>21646.151859599999</v>
      </c>
      <c r="AH18" s="32">
        <v>2405.1322028499999</v>
      </c>
      <c r="AI18" s="32">
        <v>24051.284062399998</v>
      </c>
      <c r="AJ18" s="32">
        <v>0</v>
      </c>
      <c r="AK18" s="32">
        <v>130.173378378</v>
      </c>
      <c r="AL18" s="32">
        <v>0</v>
      </c>
      <c r="AM18" s="32">
        <v>19444.691012200001</v>
      </c>
      <c r="AN18" s="32">
        <v>0</v>
      </c>
      <c r="AO18" s="32">
        <v>0</v>
      </c>
      <c r="AP18" s="32">
        <v>0</v>
      </c>
      <c r="AQ18" s="32">
        <v>0</v>
      </c>
      <c r="AR18" s="32">
        <v>33.9965803877</v>
      </c>
      <c r="AS18" s="32">
        <v>0</v>
      </c>
      <c r="AT18" s="32">
        <v>603.17920831399999</v>
      </c>
      <c r="AU18" s="32">
        <v>602.80667121299996</v>
      </c>
      <c r="AV18" s="32">
        <v>0.372537101032</v>
      </c>
      <c r="AW18" s="32">
        <v>438.39934053100001</v>
      </c>
      <c r="AX18" s="32">
        <v>0</v>
      </c>
      <c r="AY18" s="32">
        <v>0</v>
      </c>
      <c r="AZ18" s="32">
        <v>395.96365789200001</v>
      </c>
      <c r="BA18" s="32">
        <v>0</v>
      </c>
      <c r="BB18" s="32">
        <v>8.43885477251</v>
      </c>
      <c r="BC18" s="32">
        <v>0</v>
      </c>
      <c r="BD18" s="32">
        <v>1.65762836152</v>
      </c>
      <c r="BE18" s="32">
        <v>21.097178077199999</v>
      </c>
      <c r="BF18" s="32">
        <v>0</v>
      </c>
      <c r="BG18" s="32">
        <v>141.65252424299999</v>
      </c>
      <c r="BH18" s="32">
        <v>0</v>
      </c>
      <c r="BI18" s="32">
        <v>101.503773403</v>
      </c>
      <c r="BJ18" s="32">
        <v>0</v>
      </c>
      <c r="BK18" s="32">
        <v>88.897705819099997</v>
      </c>
      <c r="BL18" s="32">
        <v>286.898272416</v>
      </c>
      <c r="BM18" s="32">
        <v>0</v>
      </c>
      <c r="BN18" s="32">
        <v>11029.877698</v>
      </c>
      <c r="BO18" s="32">
        <v>24393.213241099998</v>
      </c>
      <c r="BP18" s="32">
        <v>144.47458770399999</v>
      </c>
    </row>
    <row r="19" spans="1:68" x14ac:dyDescent="0.25">
      <c r="A19" s="34" t="s">
        <v>18</v>
      </c>
      <c r="B19" s="32">
        <v>55586.699195063367</v>
      </c>
      <c r="C19" s="32"/>
      <c r="D19" s="32">
        <v>45871.136873076204</v>
      </c>
      <c r="E19" s="32">
        <v>1362.9830808340005</v>
      </c>
      <c r="F19" s="32">
        <v>1359.7066876640004</v>
      </c>
      <c r="G19" s="32">
        <v>496.63485673054231</v>
      </c>
      <c r="H19" s="32">
        <v>112559.61910651744</v>
      </c>
      <c r="I19" s="32">
        <v>85.421738709500033</v>
      </c>
      <c r="J19" s="32">
        <v>2155.8495781835823</v>
      </c>
      <c r="K19" s="32">
        <v>4.2120658999999998E-2</v>
      </c>
      <c r="L19" s="32">
        <v>576.27341240382464</v>
      </c>
      <c r="M19" s="32"/>
      <c r="N19" s="32">
        <v>50.071151321070033</v>
      </c>
      <c r="P19" s="34" t="s">
        <v>18</v>
      </c>
      <c r="Q19" s="32">
        <v>90.915514185899994</v>
      </c>
      <c r="R19" s="32">
        <v>85.421645257500003</v>
      </c>
      <c r="S19" s="32">
        <v>204.46477811599999</v>
      </c>
      <c r="T19" s="32">
        <v>2160.71330601</v>
      </c>
      <c r="U19" s="32">
        <v>43369.3449941</v>
      </c>
      <c r="V19" s="32">
        <v>4.2120344752000001E-2</v>
      </c>
      <c r="W19" s="32">
        <v>55586.534447899998</v>
      </c>
      <c r="X19" s="32">
        <v>18.551867759099999</v>
      </c>
      <c r="Y19" s="32">
        <v>58648.918200699998</v>
      </c>
      <c r="Z19" s="32">
        <v>0</v>
      </c>
      <c r="AA19" s="32">
        <v>592.72009297</v>
      </c>
      <c r="AB19" s="32">
        <v>576.272083877</v>
      </c>
      <c r="AC19" s="32">
        <v>0</v>
      </c>
      <c r="AD19" s="32">
        <v>19.229643061600001</v>
      </c>
      <c r="AE19" s="32">
        <v>0</v>
      </c>
      <c r="AF19" s="32">
        <v>50.005402584899997</v>
      </c>
      <c r="AG19" s="32">
        <v>41283.905422999997</v>
      </c>
      <c r="AH19" s="32">
        <v>4587.0975827700004</v>
      </c>
      <c r="AI19" s="32">
        <v>45871.003005799997</v>
      </c>
      <c r="AJ19" s="32">
        <v>0</v>
      </c>
      <c r="AK19" s="32">
        <v>405.46198951000002</v>
      </c>
      <c r="AL19" s="32">
        <v>0</v>
      </c>
      <c r="AM19" s="32">
        <v>84350.930881199994</v>
      </c>
      <c r="AN19" s="32">
        <v>0</v>
      </c>
      <c r="AO19" s="32">
        <v>0</v>
      </c>
      <c r="AP19" s="32">
        <v>0</v>
      </c>
      <c r="AQ19" s="32">
        <v>0</v>
      </c>
      <c r="AR19" s="32">
        <v>76.687228494699994</v>
      </c>
      <c r="AS19" s="32">
        <v>0</v>
      </c>
      <c r="AT19" s="32">
        <v>1363.0471958099999</v>
      </c>
      <c r="AU19" s="32">
        <v>1359.77082049</v>
      </c>
      <c r="AV19" s="32">
        <v>3.27637532422</v>
      </c>
      <c r="AW19" s="32">
        <v>988.91183056399996</v>
      </c>
      <c r="AX19" s="32">
        <v>0</v>
      </c>
      <c r="AY19" s="32">
        <v>0</v>
      </c>
      <c r="AZ19" s="32">
        <v>893.18914469499998</v>
      </c>
      <c r="BA19" s="32">
        <v>0</v>
      </c>
      <c r="BB19" s="32">
        <v>19.035847038899998</v>
      </c>
      <c r="BC19" s="32">
        <v>0</v>
      </c>
      <c r="BD19" s="32">
        <v>3.73920280891</v>
      </c>
      <c r="BE19" s="32">
        <v>47.589567101</v>
      </c>
      <c r="BF19" s="32">
        <v>0</v>
      </c>
      <c r="BG19" s="32">
        <v>319.53022001400001</v>
      </c>
      <c r="BH19" s="32">
        <v>0</v>
      </c>
      <c r="BI19" s="32">
        <v>496.636262574</v>
      </c>
      <c r="BJ19" s="32">
        <v>0</v>
      </c>
      <c r="BK19" s="32">
        <v>344.818915119</v>
      </c>
      <c r="BL19" s="32">
        <v>1116.5334792199999</v>
      </c>
      <c r="BM19" s="32">
        <v>0</v>
      </c>
      <c r="BN19" s="32">
        <v>62711.651904300001</v>
      </c>
      <c r="BO19" s="32">
        <v>112559.1645</v>
      </c>
      <c r="BP19" s="32">
        <v>736.36106828499999</v>
      </c>
    </row>
    <row r="20" spans="1:68" x14ac:dyDescent="0.25">
      <c r="A20" s="34" t="s">
        <v>19</v>
      </c>
    </row>
    <row r="21" spans="1:68" x14ac:dyDescent="0.25">
      <c r="A21" s="34" t="s">
        <v>20</v>
      </c>
      <c r="B21" s="32">
        <v>15.126002290000001</v>
      </c>
      <c r="C21" s="32"/>
      <c r="D21" s="32">
        <v>11.900866575999999</v>
      </c>
      <c r="E21" s="32">
        <v>0.29722996599999996</v>
      </c>
      <c r="F21" s="32">
        <v>0.29722996599999996</v>
      </c>
      <c r="G21" s="32">
        <v>1.2188955760109999E-2</v>
      </c>
      <c r="H21" s="32">
        <v>7.8119608600000001</v>
      </c>
      <c r="I21" s="32">
        <v>2.5602524200000001E-2</v>
      </c>
      <c r="J21" s="32">
        <v>8.6270455300000021E-2</v>
      </c>
      <c r="K21" s="32">
        <v>0</v>
      </c>
      <c r="L21" s="32">
        <v>0.172193545</v>
      </c>
      <c r="M21" s="32"/>
      <c r="N21" s="32">
        <v>1.6404581000000001E-2</v>
      </c>
      <c r="P21" s="34" t="s">
        <v>20</v>
      </c>
      <c r="Q21" s="32">
        <v>2.7278552224699999E-2</v>
      </c>
      <c r="R21" s="32">
        <v>2.5602719352200001E-2</v>
      </c>
      <c r="S21" s="32">
        <v>1.00326769071E-2</v>
      </c>
      <c r="T21" s="32">
        <v>8.6269245209099996E-2</v>
      </c>
      <c r="U21" s="32">
        <v>5.0086554782099997</v>
      </c>
      <c r="V21" s="32">
        <v>0</v>
      </c>
      <c r="W21" s="32">
        <v>15.1260078154</v>
      </c>
      <c r="X21" s="32">
        <v>8.8801558667700002E-3</v>
      </c>
      <c r="Y21" s="32">
        <v>4.8602018110999996</v>
      </c>
      <c r="Z21" s="32">
        <v>0</v>
      </c>
      <c r="AA21" s="32">
        <v>0.191534370112</v>
      </c>
      <c r="AB21" s="32">
        <v>0.17219682706600001</v>
      </c>
      <c r="AC21" s="32">
        <v>0</v>
      </c>
      <c r="AD21" s="32">
        <v>4.1804766447899998E-3</v>
      </c>
      <c r="AE21" s="32">
        <v>0</v>
      </c>
      <c r="AF21" s="32">
        <v>1.6383427856499998E-2</v>
      </c>
      <c r="AG21" s="32">
        <v>10.7108349455</v>
      </c>
      <c r="AH21" s="32">
        <v>1.1900886588699999</v>
      </c>
      <c r="AI21" s="32">
        <v>11.900923604300001</v>
      </c>
      <c r="AJ21" s="32">
        <v>0</v>
      </c>
      <c r="AK21" s="32">
        <v>3.5436662422799997E-2</v>
      </c>
      <c r="AL21" s="32">
        <v>0</v>
      </c>
      <c r="AM21" s="32">
        <v>5.4905453463200002</v>
      </c>
      <c r="AN21" s="32">
        <v>0</v>
      </c>
      <c r="AO21" s="32">
        <v>0</v>
      </c>
      <c r="AP21" s="32">
        <v>0</v>
      </c>
      <c r="AQ21" s="32">
        <v>0</v>
      </c>
      <c r="AR21" s="32">
        <v>1.6763642476500001E-2</v>
      </c>
      <c r="AS21" s="32">
        <v>0</v>
      </c>
      <c r="AT21" s="32">
        <v>0.29724334066399999</v>
      </c>
      <c r="AU21" s="32">
        <v>0.29724334066399999</v>
      </c>
      <c r="AV21" s="32">
        <v>0</v>
      </c>
      <c r="AW21" s="32">
        <v>0.216175146194</v>
      </c>
      <c r="AX21" s="32">
        <v>0</v>
      </c>
      <c r="AY21" s="32">
        <v>0</v>
      </c>
      <c r="AZ21" s="32">
        <v>0.19524926007400001</v>
      </c>
      <c r="BA21" s="32">
        <v>0</v>
      </c>
      <c r="BB21" s="32">
        <v>4.1612377850200003E-3</v>
      </c>
      <c r="BC21" s="32">
        <v>0</v>
      </c>
      <c r="BD21" s="32">
        <v>8.1736084701600003E-4</v>
      </c>
      <c r="BE21" s="32">
        <v>1.04031950484E-2</v>
      </c>
      <c r="BF21" s="32">
        <v>0</v>
      </c>
      <c r="BG21" s="32">
        <v>6.98476385743E-2</v>
      </c>
      <c r="BH21" s="32">
        <v>0</v>
      </c>
      <c r="BI21" s="32">
        <v>1.2187467826299999E-2</v>
      </c>
      <c r="BJ21" s="32">
        <v>0</v>
      </c>
      <c r="BK21" s="32">
        <v>1.6723765406199999E-2</v>
      </c>
      <c r="BL21" s="32">
        <v>5.4423256832999999E-2</v>
      </c>
      <c r="BM21" s="32">
        <v>0</v>
      </c>
      <c r="BN21" s="32">
        <v>4.6711816332899998</v>
      </c>
      <c r="BO21" s="32">
        <v>7.8119579798999998</v>
      </c>
      <c r="BP21" s="32">
        <v>2.7922760517399999E-2</v>
      </c>
    </row>
    <row r="22" spans="1:68" x14ac:dyDescent="0.25">
      <c r="A22" s="34" t="s">
        <v>21</v>
      </c>
    </row>
    <row r="23" spans="1:68" x14ac:dyDescent="0.25">
      <c r="A23" s="34" t="s">
        <v>22</v>
      </c>
      <c r="B23" s="32">
        <v>21837.79041763028</v>
      </c>
      <c r="C23" s="32"/>
      <c r="D23" s="32">
        <v>17235.05286496094</v>
      </c>
      <c r="E23" s="32">
        <v>458.82800613299986</v>
      </c>
      <c r="F23" s="32">
        <v>458.73017853799985</v>
      </c>
      <c r="G23" s="32">
        <v>60.066854496783058</v>
      </c>
      <c r="H23" s="32">
        <v>27734.272351771961</v>
      </c>
      <c r="I23" s="32">
        <v>33.678882124299975</v>
      </c>
      <c r="J23" s="32">
        <v>266.40356556949939</v>
      </c>
      <c r="K23" s="32">
        <v>1.0830626087E-3</v>
      </c>
      <c r="L23" s="32">
        <v>232.03382534487696</v>
      </c>
      <c r="M23" s="32"/>
      <c r="N23" s="32">
        <v>22.168029403876385</v>
      </c>
      <c r="P23" s="34" t="s">
        <v>22</v>
      </c>
      <c r="Q23" s="32">
        <v>35.876333490599997</v>
      </c>
      <c r="R23" s="32">
        <v>33.679046741400001</v>
      </c>
      <c r="S23" s="32">
        <v>71.097680032</v>
      </c>
      <c r="T23" s="32">
        <v>266.402226364</v>
      </c>
      <c r="U23" s="32">
        <v>8912.7535683999995</v>
      </c>
      <c r="V23" s="32">
        <v>1.0831138200899999E-3</v>
      </c>
      <c r="W23" s="32">
        <v>21837.7706048</v>
      </c>
      <c r="X23" s="32">
        <v>10.8150813684</v>
      </c>
      <c r="Y23" s="32">
        <v>9619.4049505700004</v>
      </c>
      <c r="Z23" s="32">
        <v>0</v>
      </c>
      <c r="AA23" s="32">
        <v>262.16515044400001</v>
      </c>
      <c r="AB23" s="32">
        <v>232.033889547</v>
      </c>
      <c r="AC23" s="32">
        <v>0</v>
      </c>
      <c r="AD23" s="32">
        <v>8.4591452139599994</v>
      </c>
      <c r="AE23" s="32">
        <v>0</v>
      </c>
      <c r="AF23" s="32">
        <v>22.1390510787</v>
      </c>
      <c r="AG23" s="32">
        <v>15511.5287097</v>
      </c>
      <c r="AH23" s="32">
        <v>1723.50218849</v>
      </c>
      <c r="AI23" s="32">
        <v>17235.030898199999</v>
      </c>
      <c r="AJ23" s="32">
        <v>0</v>
      </c>
      <c r="AK23" s="32">
        <v>152.364276203</v>
      </c>
      <c r="AL23" s="32">
        <v>0</v>
      </c>
      <c r="AM23" s="32">
        <v>22868.300729800001</v>
      </c>
      <c r="AN23" s="32">
        <v>0</v>
      </c>
      <c r="AO23" s="32">
        <v>0</v>
      </c>
      <c r="AP23" s="32">
        <v>0</v>
      </c>
      <c r="AQ23" s="32">
        <v>0</v>
      </c>
      <c r="AR23" s="32">
        <v>25.872364371700002</v>
      </c>
      <c r="AS23" s="32">
        <v>0</v>
      </c>
      <c r="AT23" s="32">
        <v>458.85079225999999</v>
      </c>
      <c r="AU23" s="32">
        <v>458.752964314</v>
      </c>
      <c r="AV23" s="32">
        <v>9.7827946504800006E-2</v>
      </c>
      <c r="AW23" s="32">
        <v>333.634468631</v>
      </c>
      <c r="AX23" s="32">
        <v>0</v>
      </c>
      <c r="AY23" s="32">
        <v>0</v>
      </c>
      <c r="AZ23" s="32">
        <v>301.33966515100002</v>
      </c>
      <c r="BA23" s="32">
        <v>0</v>
      </c>
      <c r="BB23" s="32">
        <v>6.4222161698000004</v>
      </c>
      <c r="BC23" s="32">
        <v>0</v>
      </c>
      <c r="BD23" s="32">
        <v>1.26151059117</v>
      </c>
      <c r="BE23" s="32">
        <v>16.055471543300001</v>
      </c>
      <c r="BF23" s="32">
        <v>0</v>
      </c>
      <c r="BG23" s="32">
        <v>107.80151354900001</v>
      </c>
      <c r="BH23" s="32">
        <v>0</v>
      </c>
      <c r="BI23" s="32">
        <v>60.067120453699999</v>
      </c>
      <c r="BJ23" s="32">
        <v>0</v>
      </c>
      <c r="BK23" s="32">
        <v>119.79491044</v>
      </c>
      <c r="BL23" s="32">
        <v>386.80586264999999</v>
      </c>
      <c r="BM23" s="32">
        <v>0</v>
      </c>
      <c r="BN23" s="32">
        <v>11420.021112500001</v>
      </c>
      <c r="BO23" s="32">
        <v>27734.2555345</v>
      </c>
      <c r="BP23" s="32">
        <v>220.877267359</v>
      </c>
    </row>
    <row r="24" spans="1:68" x14ac:dyDescent="0.25">
      <c r="A24" s="34" t="s">
        <v>23</v>
      </c>
      <c r="B24" s="32">
        <v>0</v>
      </c>
      <c r="C24" s="32"/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/>
      <c r="N24" s="32">
        <v>0</v>
      </c>
      <c r="P24" s="34" t="s">
        <v>23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>
        <v>0</v>
      </c>
      <c r="BF24" s="32">
        <v>0</v>
      </c>
      <c r="BG24" s="32">
        <v>0</v>
      </c>
      <c r="BH24" s="32">
        <v>0</v>
      </c>
      <c r="BI24" s="32">
        <v>0</v>
      </c>
      <c r="BJ24" s="32">
        <v>0</v>
      </c>
      <c r="BK24" s="32">
        <v>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</row>
    <row r="25" spans="1:68" x14ac:dyDescent="0.25">
      <c r="A25" s="34" t="s">
        <v>24</v>
      </c>
      <c r="B25" s="32">
        <v>4098.5371106748571</v>
      </c>
      <c r="C25" s="32"/>
      <c r="D25" s="32">
        <v>3389.3842606505968</v>
      </c>
      <c r="E25" s="32">
        <v>96.148353990000018</v>
      </c>
      <c r="F25" s="32">
        <v>95.867187990000076</v>
      </c>
      <c r="G25" s="32">
        <v>24.695389953813425</v>
      </c>
      <c r="H25" s="32">
        <v>24402.788179590021</v>
      </c>
      <c r="I25" s="32">
        <v>7.0127450250000019</v>
      </c>
      <c r="J25" s="32">
        <v>198.26220804653511</v>
      </c>
      <c r="K25" s="32">
        <v>3.0897179999999995E-3</v>
      </c>
      <c r="L25" s="32">
        <v>46.76158831950697</v>
      </c>
      <c r="M25" s="32"/>
      <c r="N25" s="32">
        <v>4.0603974728000019</v>
      </c>
      <c r="P25" s="34" t="s">
        <v>24</v>
      </c>
      <c r="Q25" s="32">
        <v>7.4683740733099997</v>
      </c>
      <c r="R25" s="32">
        <v>7.0126450930999997</v>
      </c>
      <c r="S25" s="32">
        <v>57.254819607800002</v>
      </c>
      <c r="T25" s="32">
        <v>198.261616057</v>
      </c>
      <c r="U25" s="32">
        <v>8089.6263629599998</v>
      </c>
      <c r="V25" s="32">
        <v>3.0895900922100002E-3</v>
      </c>
      <c r="W25" s="32">
        <v>4098.5402958799996</v>
      </c>
      <c r="X25" s="32">
        <v>2.0323512524299998</v>
      </c>
      <c r="Y25" s="32">
        <v>9149.3789834500003</v>
      </c>
      <c r="Z25" s="32">
        <v>0</v>
      </c>
      <c r="AA25" s="32">
        <v>50.563776867900003</v>
      </c>
      <c r="AB25" s="32">
        <v>46.761254171099999</v>
      </c>
      <c r="AC25" s="32">
        <v>0</v>
      </c>
      <c r="AD25" s="32">
        <v>4.0998427728999998</v>
      </c>
      <c r="AE25" s="32">
        <v>0</v>
      </c>
      <c r="AF25" s="32">
        <v>4.0551145656100003</v>
      </c>
      <c r="AG25" s="32">
        <v>3050.44177171</v>
      </c>
      <c r="AH25" s="32">
        <v>338.93898607900002</v>
      </c>
      <c r="AI25" s="32">
        <v>3389.3807577900002</v>
      </c>
      <c r="AJ25" s="32">
        <v>0</v>
      </c>
      <c r="AK25" s="32">
        <v>109.644580061</v>
      </c>
      <c r="AL25" s="32">
        <v>0</v>
      </c>
      <c r="AM25" s="32">
        <v>20155.155580099999</v>
      </c>
      <c r="AN25" s="32">
        <v>0</v>
      </c>
      <c r="AO25" s="32">
        <v>0</v>
      </c>
      <c r="AP25" s="32">
        <v>0</v>
      </c>
      <c r="AQ25" s="32">
        <v>0</v>
      </c>
      <c r="AR25" s="32">
        <v>5.4069094357800003</v>
      </c>
      <c r="AS25" s="32">
        <v>0</v>
      </c>
      <c r="AT25" s="32">
        <v>96.153043692200001</v>
      </c>
      <c r="AU25" s="32">
        <v>95.871876308500006</v>
      </c>
      <c r="AV25" s="32">
        <v>0.28116738372</v>
      </c>
      <c r="AW25" s="32">
        <v>69.724143256299996</v>
      </c>
      <c r="AX25" s="32">
        <v>0</v>
      </c>
      <c r="AY25" s="32">
        <v>0</v>
      </c>
      <c r="AZ25" s="32">
        <v>62.975172423499998</v>
      </c>
      <c r="BA25" s="32">
        <v>0</v>
      </c>
      <c r="BB25" s="32">
        <v>1.34213499672</v>
      </c>
      <c r="BC25" s="32">
        <v>0</v>
      </c>
      <c r="BD25" s="32">
        <v>0.26363463345400001</v>
      </c>
      <c r="BE25" s="32">
        <v>3.3553610691300002</v>
      </c>
      <c r="BF25" s="32">
        <v>0</v>
      </c>
      <c r="BG25" s="32">
        <v>22.5287373496</v>
      </c>
      <c r="BH25" s="32">
        <v>0</v>
      </c>
      <c r="BI25" s="32">
        <v>24.695385459000001</v>
      </c>
      <c r="BJ25" s="32">
        <v>0</v>
      </c>
      <c r="BK25" s="32">
        <v>96.633255105399996</v>
      </c>
      <c r="BL25" s="32">
        <v>311.81598148500001</v>
      </c>
      <c r="BM25" s="32">
        <v>0</v>
      </c>
      <c r="BN25" s="32">
        <v>10567.0986933</v>
      </c>
      <c r="BO25" s="32">
        <v>24402.770226199998</v>
      </c>
      <c r="BP25" s="32">
        <v>185.126547536</v>
      </c>
    </row>
    <row r="26" spans="1:68" x14ac:dyDescent="0.25">
      <c r="A26" s="34" t="s">
        <v>25</v>
      </c>
      <c r="B26" s="32">
        <v>23.459834110538999</v>
      </c>
      <c r="C26" s="32"/>
      <c r="D26" s="32">
        <v>16.707663230242499</v>
      </c>
      <c r="E26" s="32">
        <v>0.37016818000000001</v>
      </c>
      <c r="F26" s="32">
        <v>0.37016818000000001</v>
      </c>
      <c r="G26" s="32">
        <v>1.5686239314579999</v>
      </c>
      <c r="H26" s="32">
        <v>57.426369949669997</v>
      </c>
      <c r="I26" s="32"/>
      <c r="J26" s="32">
        <v>0.37890491126940001</v>
      </c>
      <c r="K26" s="32"/>
      <c r="L26" s="32">
        <v>0.13614332465289997</v>
      </c>
      <c r="M26" s="32"/>
      <c r="N26" s="32"/>
      <c r="P26" s="34" t="s">
        <v>25</v>
      </c>
      <c r="Q26" s="32">
        <v>0</v>
      </c>
      <c r="R26" s="32">
        <v>0</v>
      </c>
      <c r="S26" s="32">
        <v>0.217177947166</v>
      </c>
      <c r="T26" s="32">
        <v>0.37890583895800001</v>
      </c>
      <c r="U26" s="32">
        <v>3.1489431152399998</v>
      </c>
      <c r="V26" s="32">
        <v>0</v>
      </c>
      <c r="W26" s="32">
        <v>23.459917988099999</v>
      </c>
      <c r="X26" s="32">
        <v>0</v>
      </c>
      <c r="Y26" s="32">
        <v>2.8368188502899998</v>
      </c>
      <c r="Z26" s="32">
        <v>0</v>
      </c>
      <c r="AA26" s="32">
        <v>0.137104313674</v>
      </c>
      <c r="AB26" s="32">
        <v>0.13614419611799999</v>
      </c>
      <c r="AC26" s="32">
        <v>0</v>
      </c>
      <c r="AD26" s="32">
        <v>1.2420147385E-2</v>
      </c>
      <c r="AE26" s="32">
        <v>0</v>
      </c>
      <c r="AF26" s="32">
        <v>0</v>
      </c>
      <c r="AG26" s="32">
        <v>15.036885508499999</v>
      </c>
      <c r="AH26" s="32">
        <v>1.6707566251599999</v>
      </c>
      <c r="AI26" s="32">
        <v>16.7076421336</v>
      </c>
      <c r="AJ26" s="32">
        <v>0</v>
      </c>
      <c r="AK26" s="32">
        <v>0.41243009204300002</v>
      </c>
      <c r="AL26" s="32">
        <v>0</v>
      </c>
      <c r="AM26" s="32">
        <v>54.838749334500001</v>
      </c>
      <c r="AN26" s="32">
        <v>0</v>
      </c>
      <c r="AO26" s="32">
        <v>0</v>
      </c>
      <c r="AP26" s="32">
        <v>0</v>
      </c>
      <c r="AQ26" s="32">
        <v>0</v>
      </c>
      <c r="AR26" s="32">
        <v>2.0877685367399999E-2</v>
      </c>
      <c r="AS26" s="32">
        <v>0</v>
      </c>
      <c r="AT26" s="32">
        <v>0.37018939444499999</v>
      </c>
      <c r="AU26" s="32">
        <v>0.37018939444499999</v>
      </c>
      <c r="AV26" s="32">
        <v>0</v>
      </c>
      <c r="AW26" s="32">
        <v>0.26922615012399997</v>
      </c>
      <c r="AX26" s="32">
        <v>0</v>
      </c>
      <c r="AY26" s="32">
        <v>0</v>
      </c>
      <c r="AZ26" s="32">
        <v>0.243163533348</v>
      </c>
      <c r="BA26" s="32">
        <v>0</v>
      </c>
      <c r="BB26" s="32">
        <v>5.1823453871000002E-3</v>
      </c>
      <c r="BC26" s="32">
        <v>0</v>
      </c>
      <c r="BD26" s="32">
        <v>1.01797736956E-3</v>
      </c>
      <c r="BE26" s="32">
        <v>1.29558634678E-2</v>
      </c>
      <c r="BF26" s="32">
        <v>0</v>
      </c>
      <c r="BG26" s="32">
        <v>8.6989403484399999E-2</v>
      </c>
      <c r="BH26" s="32">
        <v>0</v>
      </c>
      <c r="BI26" s="32">
        <v>1.5686238261900001</v>
      </c>
      <c r="BJ26" s="32">
        <v>0</v>
      </c>
      <c r="BK26" s="32">
        <v>0.36673643413399998</v>
      </c>
      <c r="BL26" s="32">
        <v>1.1780227430500001</v>
      </c>
      <c r="BM26" s="32">
        <v>0</v>
      </c>
      <c r="BN26" s="32">
        <v>11.4725204628</v>
      </c>
      <c r="BO26" s="32">
        <v>57.427214900999999</v>
      </c>
      <c r="BP26" s="32">
        <v>0.58633850096700002</v>
      </c>
    </row>
    <row r="27" spans="1:68" x14ac:dyDescent="0.25">
      <c r="A27" s="34" t="s">
        <v>26</v>
      </c>
      <c r="B27" s="32">
        <v>16358.052682394831</v>
      </c>
      <c r="C27" s="32"/>
      <c r="D27" s="32">
        <v>13017.36658451457</v>
      </c>
      <c r="E27" s="32">
        <v>329.85968005200021</v>
      </c>
      <c r="F27" s="32">
        <v>329.3873254520002</v>
      </c>
      <c r="G27" s="32">
        <v>59.347915812611006</v>
      </c>
      <c r="H27" s="32">
        <v>36426.463443029956</v>
      </c>
      <c r="I27" s="32">
        <v>26.368591438400003</v>
      </c>
      <c r="J27" s="32">
        <v>324.05628626000004</v>
      </c>
      <c r="K27" s="32">
        <v>5.9054446599999958E-3</v>
      </c>
      <c r="L27" s="32">
        <v>170.58406978949199</v>
      </c>
      <c r="M27" s="32"/>
      <c r="N27" s="32">
        <v>16.584187549199996</v>
      </c>
      <c r="P27" s="34" t="s">
        <v>26</v>
      </c>
      <c r="Q27" s="32">
        <v>28.082256102199999</v>
      </c>
      <c r="R27" s="32">
        <v>26.368392735099999</v>
      </c>
      <c r="S27" s="32">
        <v>101.80617701600001</v>
      </c>
      <c r="T27" s="32">
        <v>324.09864271800001</v>
      </c>
      <c r="U27" s="32">
        <v>9527.8331686700003</v>
      </c>
      <c r="V27" s="32">
        <v>5.9056556569200003E-3</v>
      </c>
      <c r="W27" s="32">
        <v>16357.927343699999</v>
      </c>
      <c r="X27" s="32">
        <v>7.7182553912199996</v>
      </c>
      <c r="Y27" s="32">
        <v>10554.7221746</v>
      </c>
      <c r="Z27" s="32">
        <v>0</v>
      </c>
      <c r="AA27" s="32">
        <v>186.185891954</v>
      </c>
      <c r="AB27" s="32">
        <v>170.58285389599999</v>
      </c>
      <c r="AC27" s="32">
        <v>0</v>
      </c>
      <c r="AD27" s="32">
        <v>8.9571953629899994</v>
      </c>
      <c r="AE27" s="32">
        <v>0</v>
      </c>
      <c r="AF27" s="32">
        <v>16.562583334900001</v>
      </c>
      <c r="AG27" s="32">
        <v>11715.542689600001</v>
      </c>
      <c r="AH27" s="32">
        <v>1301.72870278</v>
      </c>
      <c r="AI27" s="32">
        <v>13017.2713924</v>
      </c>
      <c r="AJ27" s="32">
        <v>0</v>
      </c>
      <c r="AK27" s="32">
        <v>205.130053132</v>
      </c>
      <c r="AL27" s="32">
        <v>0</v>
      </c>
      <c r="AM27" s="32">
        <v>31074.8069378</v>
      </c>
      <c r="AN27" s="32">
        <v>0</v>
      </c>
      <c r="AO27" s="32">
        <v>0</v>
      </c>
      <c r="AP27" s="32">
        <v>0</v>
      </c>
      <c r="AQ27" s="32">
        <v>0</v>
      </c>
      <c r="AR27" s="32">
        <v>18.5773207714</v>
      </c>
      <c r="AS27" s="32">
        <v>0</v>
      </c>
      <c r="AT27" s="32">
        <v>329.874598074</v>
      </c>
      <c r="AU27" s="32">
        <v>329.402242484</v>
      </c>
      <c r="AV27" s="32">
        <v>0.472355589543</v>
      </c>
      <c r="AW27" s="32">
        <v>239.56228678799999</v>
      </c>
      <c r="AX27" s="32">
        <v>0</v>
      </c>
      <c r="AY27" s="32">
        <v>0</v>
      </c>
      <c r="AZ27" s="32">
        <v>216.37326398100001</v>
      </c>
      <c r="BA27" s="32">
        <v>0</v>
      </c>
      <c r="BB27" s="32">
        <v>4.6114235629999998</v>
      </c>
      <c r="BC27" s="32">
        <v>0</v>
      </c>
      <c r="BD27" s="32">
        <v>0.90581000507099996</v>
      </c>
      <c r="BE27" s="32">
        <v>11.528540107</v>
      </c>
      <c r="BF27" s="32">
        <v>0</v>
      </c>
      <c r="BG27" s="32">
        <v>77.405605583799996</v>
      </c>
      <c r="BH27" s="32">
        <v>0</v>
      </c>
      <c r="BI27" s="32">
        <v>59.347752139599997</v>
      </c>
      <c r="BJ27" s="32">
        <v>0</v>
      </c>
      <c r="BK27" s="32">
        <v>171.72488089999999</v>
      </c>
      <c r="BL27" s="32">
        <v>553.310075504</v>
      </c>
      <c r="BM27" s="32">
        <v>0</v>
      </c>
      <c r="BN27" s="32">
        <v>13570.3702987</v>
      </c>
      <c r="BO27" s="32">
        <v>36426.319476500001</v>
      </c>
      <c r="BP27" s="32">
        <v>301.76551899600003</v>
      </c>
    </row>
    <row r="28" spans="1:68" x14ac:dyDescent="0.25">
      <c r="A28" s="34" t="s">
        <v>27</v>
      </c>
      <c r="B28" s="32">
        <v>1133.9174176984004</v>
      </c>
      <c r="C28" s="32"/>
      <c r="D28" s="32">
        <v>895.73537602362035</v>
      </c>
      <c r="E28" s="32">
        <v>23.75530924200001</v>
      </c>
      <c r="F28" s="32">
        <v>23.702014742000014</v>
      </c>
      <c r="G28" s="32">
        <v>0.47117764679999996</v>
      </c>
      <c r="H28" s="32">
        <v>2373.3738939640011</v>
      </c>
      <c r="I28" s="32">
        <v>1.4062062026</v>
      </c>
      <c r="J28" s="32">
        <v>6.9698974357780017</v>
      </c>
      <c r="K28" s="32">
        <v>6.4531787000000006E-4</v>
      </c>
      <c r="L28" s="32">
        <v>8.7100885548900031</v>
      </c>
      <c r="M28" s="32"/>
      <c r="N28" s="32">
        <v>0.93356521530000003</v>
      </c>
      <c r="P28" s="34" t="s">
        <v>27</v>
      </c>
      <c r="Q28" s="32">
        <v>1.4968361855300001</v>
      </c>
      <c r="R28" s="32">
        <v>1.40619746558</v>
      </c>
      <c r="S28" s="32">
        <v>7.8072940541299998</v>
      </c>
      <c r="T28" s="32">
        <v>21.679640459400002</v>
      </c>
      <c r="U28" s="32">
        <v>414.53031793999997</v>
      </c>
      <c r="V28" s="32">
        <v>6.45409698463E-4</v>
      </c>
      <c r="W28" s="32">
        <v>1133.9166327299999</v>
      </c>
      <c r="X28" s="32">
        <v>0.326621135457</v>
      </c>
      <c r="Y28" s="32">
        <v>282.02992021199998</v>
      </c>
      <c r="Z28" s="32">
        <v>0</v>
      </c>
      <c r="AA28" s="32">
        <v>8.9423433857799992</v>
      </c>
      <c r="AB28" s="32">
        <v>8.7101733257300005</v>
      </c>
      <c r="AC28" s="32">
        <v>0</v>
      </c>
      <c r="AD28" s="32">
        <v>0.57935056871500001</v>
      </c>
      <c r="AE28" s="32">
        <v>0</v>
      </c>
      <c r="AF28" s="32">
        <v>0.93234578208399999</v>
      </c>
      <c r="AG28" s="32">
        <v>806.16273722100004</v>
      </c>
      <c r="AH28" s="32">
        <v>89.573808357700003</v>
      </c>
      <c r="AI28" s="32">
        <v>895.73654557899999</v>
      </c>
      <c r="AJ28" s="32">
        <v>0</v>
      </c>
      <c r="AK28" s="32">
        <v>15.195550924200001</v>
      </c>
      <c r="AL28" s="32">
        <v>0</v>
      </c>
      <c r="AM28" s="32">
        <v>2206.3755948799999</v>
      </c>
      <c r="AN28" s="32">
        <v>0</v>
      </c>
      <c r="AO28" s="32">
        <v>0</v>
      </c>
      <c r="AP28" s="32">
        <v>0</v>
      </c>
      <c r="AQ28" s="32">
        <v>0</v>
      </c>
      <c r="AR28" s="32">
        <v>1.33679219674</v>
      </c>
      <c r="AS28" s="32">
        <v>0</v>
      </c>
      <c r="AT28" s="32">
        <v>23.7563623534</v>
      </c>
      <c r="AU28" s="32">
        <v>23.703067770699999</v>
      </c>
      <c r="AV28" s="32">
        <v>5.3294582692599998E-2</v>
      </c>
      <c r="AW28" s="32">
        <v>17.238357821200001</v>
      </c>
      <c r="AX28" s="32">
        <v>0</v>
      </c>
      <c r="AY28" s="32">
        <v>0</v>
      </c>
      <c r="AZ28" s="32">
        <v>15.569807597100001</v>
      </c>
      <c r="BA28" s="32">
        <v>0</v>
      </c>
      <c r="BB28" s="32">
        <v>0.331830801876</v>
      </c>
      <c r="BC28" s="32">
        <v>0</v>
      </c>
      <c r="BD28" s="32">
        <v>6.5180280813700003E-2</v>
      </c>
      <c r="BE28" s="32">
        <v>0.82956746639300005</v>
      </c>
      <c r="BF28" s="32">
        <v>0</v>
      </c>
      <c r="BG28" s="32">
        <v>5.5699622023100002</v>
      </c>
      <c r="BH28" s="32">
        <v>0</v>
      </c>
      <c r="BI28" s="32">
        <v>0.471178738308</v>
      </c>
      <c r="BJ28" s="32">
        <v>0</v>
      </c>
      <c r="BK28" s="32">
        <v>13.175598517199999</v>
      </c>
      <c r="BL28" s="32">
        <v>42.501940601900003</v>
      </c>
      <c r="BM28" s="32">
        <v>0</v>
      </c>
      <c r="BN28" s="32">
        <v>586.81345657700001</v>
      </c>
      <c r="BO28" s="32">
        <v>2373.36909844</v>
      </c>
      <c r="BP28" s="32">
        <v>23.524774434699999</v>
      </c>
    </row>
    <row r="29" spans="1:68" x14ac:dyDescent="0.25">
      <c r="A29" s="34" t="s">
        <v>28</v>
      </c>
      <c r="B29" s="32">
        <v>8.4589655206000014</v>
      </c>
      <c r="C29" s="32"/>
      <c r="D29" s="32">
        <v>19.004575129470002</v>
      </c>
      <c r="E29" s="32">
        <v>0.95193168910000003</v>
      </c>
      <c r="F29" s="32">
        <v>0.93209488910000005</v>
      </c>
      <c r="G29" s="32">
        <v>4.9969915796999997E-2</v>
      </c>
      <c r="H29" s="32">
        <v>439.28240025140025</v>
      </c>
      <c r="I29" s="32">
        <v>6.0122870669999995E-2</v>
      </c>
      <c r="J29" s="32">
        <v>3.2966219735900006</v>
      </c>
      <c r="K29" s="32">
        <v>2.1799324999999999E-4</v>
      </c>
      <c r="L29" s="32">
        <v>8.5023940150000005E-2</v>
      </c>
      <c r="M29" s="32"/>
      <c r="N29" s="32">
        <v>3.8427196000000001E-4</v>
      </c>
      <c r="P29" s="34" t="s">
        <v>28</v>
      </c>
      <c r="Q29" s="32">
        <v>6.3873086856599995E-2</v>
      </c>
      <c r="R29" s="32">
        <v>6.0123409103799999E-2</v>
      </c>
      <c r="S29" s="32">
        <v>1.54295271516</v>
      </c>
      <c r="T29" s="32">
        <v>3.2966134241499998</v>
      </c>
      <c r="U29" s="32">
        <v>41.424451242000004</v>
      </c>
      <c r="V29" s="32">
        <v>2.17979122941E-4</v>
      </c>
      <c r="W29" s="32">
        <v>8.4589810678100008</v>
      </c>
      <c r="X29" s="32">
        <v>0</v>
      </c>
      <c r="Y29" s="32">
        <v>24.142578974500001</v>
      </c>
      <c r="Z29" s="32">
        <v>0</v>
      </c>
      <c r="AA29" s="32">
        <v>9.5552448287800004E-2</v>
      </c>
      <c r="AB29" s="32">
        <v>8.50244334066E-2</v>
      </c>
      <c r="AC29" s="32">
        <v>0</v>
      </c>
      <c r="AD29" s="32">
        <v>8.8235223961999995E-2</v>
      </c>
      <c r="AE29" s="32">
        <v>0</v>
      </c>
      <c r="AF29" s="32">
        <v>3.8378549909900002E-4</v>
      </c>
      <c r="AG29" s="32">
        <v>17.104077393299999</v>
      </c>
      <c r="AH29" s="32">
        <v>1.9004532493399999</v>
      </c>
      <c r="AI29" s="32">
        <v>19.004530642599999</v>
      </c>
      <c r="AJ29" s="32">
        <v>0</v>
      </c>
      <c r="AK29" s="32">
        <v>2.8686035412300002</v>
      </c>
      <c r="AL29" s="32">
        <v>0</v>
      </c>
      <c r="AM29" s="32">
        <v>422.00227447499998</v>
      </c>
      <c r="AN29" s="32">
        <v>0</v>
      </c>
      <c r="AO29" s="32">
        <v>0</v>
      </c>
      <c r="AP29" s="32">
        <v>0</v>
      </c>
      <c r="AQ29" s="32">
        <v>0</v>
      </c>
      <c r="AR29" s="32">
        <v>5.2571008118499997E-2</v>
      </c>
      <c r="AS29" s="32">
        <v>0</v>
      </c>
      <c r="AT29" s="32">
        <v>0.951982572463</v>
      </c>
      <c r="AU29" s="32">
        <v>0.932145789999</v>
      </c>
      <c r="AV29" s="32">
        <v>1.9836782464399998E-2</v>
      </c>
      <c r="AW29" s="32">
        <v>0.67791743690600004</v>
      </c>
      <c r="AX29" s="32">
        <v>0</v>
      </c>
      <c r="AY29" s="32">
        <v>0</v>
      </c>
      <c r="AZ29" s="32">
        <v>0.61230164740399995</v>
      </c>
      <c r="BA29" s="32">
        <v>0</v>
      </c>
      <c r="BB29" s="32">
        <v>1.30494485689E-2</v>
      </c>
      <c r="BC29" s="32">
        <v>0</v>
      </c>
      <c r="BD29" s="32">
        <v>2.5632500537399999E-3</v>
      </c>
      <c r="BE29" s="32">
        <v>3.2623259313200002E-2</v>
      </c>
      <c r="BF29" s="32">
        <v>0</v>
      </c>
      <c r="BG29" s="32">
        <v>0.21904184372499999</v>
      </c>
      <c r="BH29" s="32">
        <v>0</v>
      </c>
      <c r="BI29" s="32">
        <v>4.9969905587100003E-2</v>
      </c>
      <c r="BJ29" s="32">
        <v>0</v>
      </c>
      <c r="BK29" s="32">
        <v>2.60550500637</v>
      </c>
      <c r="BL29" s="32">
        <v>8.3963980511699994</v>
      </c>
      <c r="BM29" s="32">
        <v>0</v>
      </c>
      <c r="BN29" s="32">
        <v>88.617503006600003</v>
      </c>
      <c r="BO29" s="32">
        <v>439.28211588599999</v>
      </c>
      <c r="BP29" s="32">
        <v>4.8243048435500002</v>
      </c>
    </row>
    <row r="31" spans="1:68" x14ac:dyDescent="0.25">
      <c r="A31" s="34"/>
    </row>
    <row r="32" spans="1:68" x14ac:dyDescent="0.25">
      <c r="A32" s="34" t="s">
        <v>31</v>
      </c>
      <c r="B32" s="32">
        <v>54005.590196703997</v>
      </c>
      <c r="C32" s="32"/>
      <c r="D32" s="32">
        <v>41510.179458441598</v>
      </c>
      <c r="E32" s="32">
        <v>815.12987329250006</v>
      </c>
      <c r="F32" s="32">
        <v>812.8002238925003</v>
      </c>
      <c r="G32" s="32">
        <v>457.66541002555789</v>
      </c>
      <c r="H32" s="32">
        <v>137484.18906019002</v>
      </c>
      <c r="I32" s="32">
        <v>90.274614671998094</v>
      </c>
      <c r="J32" s="32">
        <v>846.54773752685071</v>
      </c>
      <c r="K32" s="32">
        <v>3.0034106410000001E-2</v>
      </c>
      <c r="L32" s="32">
        <v>619.11715599670197</v>
      </c>
      <c r="M32" s="32"/>
      <c r="N32" s="32">
        <v>54.210206120899997</v>
      </c>
      <c r="P32" s="34" t="s">
        <v>31</v>
      </c>
      <c r="Q32" s="32">
        <v>96.121584170199995</v>
      </c>
      <c r="R32" s="32">
        <v>90.272941706300003</v>
      </c>
      <c r="S32" s="32">
        <v>192.560497019</v>
      </c>
      <c r="T32" s="32">
        <v>871.884927694</v>
      </c>
      <c r="U32" s="32">
        <v>465859.76827</v>
      </c>
      <c r="V32" s="32">
        <v>3.0033390830199999E-2</v>
      </c>
      <c r="W32" s="32">
        <v>54004.867035000003</v>
      </c>
      <c r="X32" s="32">
        <v>24.259924743799999</v>
      </c>
      <c r="Y32" s="32">
        <v>87633.584812700006</v>
      </c>
      <c r="Z32" s="32">
        <v>0</v>
      </c>
      <c r="AA32" s="32">
        <v>620.72119249499997</v>
      </c>
      <c r="AB32" s="32">
        <v>619.10893494899994</v>
      </c>
      <c r="AC32" s="32">
        <v>0</v>
      </c>
      <c r="AD32" s="32">
        <v>20.8664944605</v>
      </c>
      <c r="AE32" s="32">
        <v>0</v>
      </c>
      <c r="AF32" s="32">
        <v>54.137878495599999</v>
      </c>
      <c r="AG32" s="32">
        <v>37358.662652899999</v>
      </c>
      <c r="AH32" s="32">
        <v>4150.9631878099999</v>
      </c>
      <c r="AI32" s="32">
        <v>41509.625840699999</v>
      </c>
      <c r="AJ32" s="32">
        <v>0</v>
      </c>
      <c r="AK32" s="32">
        <v>408.269083663</v>
      </c>
      <c r="AL32" s="32">
        <v>0</v>
      </c>
      <c r="AM32" s="32">
        <v>114032.797445</v>
      </c>
      <c r="AN32" s="32">
        <v>0</v>
      </c>
      <c r="AO32" s="32">
        <v>0</v>
      </c>
      <c r="AP32" s="32">
        <v>0</v>
      </c>
      <c r="AQ32" s="32">
        <v>0</v>
      </c>
      <c r="AR32" s="32">
        <v>45.841471341000002</v>
      </c>
      <c r="AS32" s="32">
        <v>0</v>
      </c>
      <c r="AT32" s="32">
        <v>815.16321395700004</v>
      </c>
      <c r="AU32" s="32">
        <v>812.83359693600005</v>
      </c>
      <c r="AV32" s="32">
        <v>2.3296170213399998</v>
      </c>
      <c r="AW32" s="32">
        <v>591.14443139499997</v>
      </c>
      <c r="AX32" s="32">
        <v>0</v>
      </c>
      <c r="AY32" s="32">
        <v>0</v>
      </c>
      <c r="AZ32" s="32">
        <v>533.92346577599994</v>
      </c>
      <c r="BA32" s="32">
        <v>0</v>
      </c>
      <c r="BB32" s="32">
        <v>11.3790129736</v>
      </c>
      <c r="BC32" s="32">
        <v>0</v>
      </c>
      <c r="BD32" s="32">
        <v>2.2351893726199998</v>
      </c>
      <c r="BE32" s="32">
        <v>28.447739108299999</v>
      </c>
      <c r="BF32" s="32">
        <v>0</v>
      </c>
      <c r="BG32" s="32">
        <v>191.00623705999999</v>
      </c>
      <c r="BH32" s="32">
        <v>0</v>
      </c>
      <c r="BI32" s="32">
        <v>457.66250096599998</v>
      </c>
      <c r="BJ32" s="32">
        <v>0</v>
      </c>
      <c r="BK32" s="32">
        <v>324.57272039999998</v>
      </c>
      <c r="BL32" s="32">
        <v>1077.0006937200001</v>
      </c>
      <c r="BM32" s="32">
        <v>0</v>
      </c>
      <c r="BN32" s="32">
        <v>62057.003592900001</v>
      </c>
      <c r="BO32" s="32">
        <v>137481.291478</v>
      </c>
      <c r="BP32" s="32">
        <v>554.38861002600004</v>
      </c>
    </row>
    <row r="33" spans="1:68" x14ac:dyDescent="0.25">
      <c r="A33" s="34" t="s">
        <v>32</v>
      </c>
      <c r="B33" s="32">
        <v>747.02091344256007</v>
      </c>
      <c r="C33" s="32"/>
      <c r="D33" s="32">
        <v>605.13614837505725</v>
      </c>
      <c r="E33" s="32">
        <v>17.201698463319993</v>
      </c>
      <c r="F33" s="32">
        <v>17.152019563319996</v>
      </c>
      <c r="G33" s="32">
        <v>94.953297029228224</v>
      </c>
      <c r="H33" s="32">
        <v>8204.5324897749033</v>
      </c>
      <c r="I33" s="32">
        <v>1.1449061627429999</v>
      </c>
      <c r="J33" s="32">
        <v>59.182673590781008</v>
      </c>
      <c r="K33" s="32">
        <v>5.4603794000000002E-4</v>
      </c>
      <c r="L33" s="32">
        <v>6.6489133620100018</v>
      </c>
      <c r="M33" s="32"/>
      <c r="N33" s="32">
        <v>0.69202383439400006</v>
      </c>
      <c r="P33" s="34" t="s">
        <v>32</v>
      </c>
      <c r="Q33" s="32">
        <v>1.2201164420199999</v>
      </c>
      <c r="R33" s="32">
        <v>1.14489405586</v>
      </c>
      <c r="S33" s="32">
        <v>21.936686139399999</v>
      </c>
      <c r="T33" s="32">
        <v>59.182181833100003</v>
      </c>
      <c r="U33" s="32">
        <v>2119.3748728199998</v>
      </c>
      <c r="V33" s="32">
        <v>5.4602482159099997E-4</v>
      </c>
      <c r="W33" s="32">
        <v>747.01007465999999</v>
      </c>
      <c r="X33" s="32">
        <v>0.42445797305100003</v>
      </c>
      <c r="Y33" s="32">
        <v>2049.0781351999999</v>
      </c>
      <c r="Z33" s="32">
        <v>0</v>
      </c>
      <c r="AA33" s="32">
        <v>9.5088660176899999</v>
      </c>
      <c r="AB33" s="32">
        <v>6.6488343419599998</v>
      </c>
      <c r="AC33" s="32">
        <v>0</v>
      </c>
      <c r="AD33" s="32">
        <v>1.4268391755900001</v>
      </c>
      <c r="AE33" s="32">
        <v>0</v>
      </c>
      <c r="AF33" s="32">
        <v>0.69109985196000001</v>
      </c>
      <c r="AG33" s="32">
        <v>544.61783622300004</v>
      </c>
      <c r="AH33" s="32">
        <v>60.512160531799999</v>
      </c>
      <c r="AI33" s="32">
        <v>605.12999675499998</v>
      </c>
      <c r="AJ33" s="32">
        <v>0</v>
      </c>
      <c r="AK33" s="32">
        <v>42.4356254777</v>
      </c>
      <c r="AL33" s="32">
        <v>0</v>
      </c>
      <c r="AM33" s="32">
        <v>7258.0551415800001</v>
      </c>
      <c r="AN33" s="32">
        <v>0</v>
      </c>
      <c r="AO33" s="32">
        <v>0</v>
      </c>
      <c r="AP33" s="32">
        <v>0</v>
      </c>
      <c r="AQ33" s="32">
        <v>0</v>
      </c>
      <c r="AR33" s="32">
        <v>0.96737116574899995</v>
      </c>
      <c r="AS33" s="32">
        <v>0</v>
      </c>
      <c r="AT33" s="32">
        <v>17.202454771799999</v>
      </c>
      <c r="AU33" s="32">
        <v>17.152776090500002</v>
      </c>
      <c r="AV33" s="32">
        <v>4.9678681305399999E-2</v>
      </c>
      <c r="AW33" s="32">
        <v>12.4746059878</v>
      </c>
      <c r="AX33" s="32">
        <v>0</v>
      </c>
      <c r="AY33" s="32">
        <v>0</v>
      </c>
      <c r="AZ33" s="32">
        <v>11.2670382392</v>
      </c>
      <c r="BA33" s="32">
        <v>0</v>
      </c>
      <c r="BB33" s="32">
        <v>0.240126856705</v>
      </c>
      <c r="BC33" s="32">
        <v>0</v>
      </c>
      <c r="BD33" s="32">
        <v>4.7167739931799998E-2</v>
      </c>
      <c r="BE33" s="32">
        <v>0.60031474781899996</v>
      </c>
      <c r="BF33" s="32">
        <v>0</v>
      </c>
      <c r="BG33" s="32">
        <v>4.0306876149799997</v>
      </c>
      <c r="BH33" s="32">
        <v>0</v>
      </c>
      <c r="BI33" s="32">
        <v>94.951714660199997</v>
      </c>
      <c r="BJ33" s="32">
        <v>0</v>
      </c>
      <c r="BK33" s="32">
        <v>37.032615222899999</v>
      </c>
      <c r="BL33" s="32">
        <v>118.991307488</v>
      </c>
      <c r="BM33" s="32">
        <v>0</v>
      </c>
      <c r="BN33" s="32">
        <v>2792.4110169599999</v>
      </c>
      <c r="BO33" s="32">
        <v>8204.4536453000001</v>
      </c>
      <c r="BP33" s="32">
        <v>59.327796259499998</v>
      </c>
    </row>
    <row r="35" spans="1:68" x14ac:dyDescent="0.25">
      <c r="A35" s="34" t="s">
        <v>34</v>
      </c>
      <c r="B35" s="32">
        <v>3592.2293399989985</v>
      </c>
      <c r="C35" s="32"/>
      <c r="D35" s="32">
        <v>6197.1732474178016</v>
      </c>
      <c r="E35" s="32">
        <v>256.94023600119993</v>
      </c>
      <c r="F35" s="32">
        <v>252.72185120120002</v>
      </c>
      <c r="G35" s="32">
        <v>477.31006714618752</v>
      </c>
      <c r="H35" s="32">
        <v>96757.1354582692</v>
      </c>
      <c r="I35" s="32">
        <v>20.711673101930003</v>
      </c>
      <c r="J35" s="32">
        <v>1186.449915421925</v>
      </c>
      <c r="K35" s="32">
        <v>5.3146326110000003E-2</v>
      </c>
      <c r="L35" s="32">
        <v>65.794131004539992</v>
      </c>
      <c r="M35" s="32"/>
      <c r="N35" s="32">
        <v>1.97820462742</v>
      </c>
      <c r="P35" s="34" t="s">
        <v>34</v>
      </c>
      <c r="Q35" s="32">
        <v>22.012461328699999</v>
      </c>
      <c r="R35" s="32">
        <v>20.711587013399999</v>
      </c>
      <c r="S35" s="32">
        <v>368.32655343499999</v>
      </c>
      <c r="T35" s="32">
        <v>1186.4372539999999</v>
      </c>
      <c r="U35" s="32">
        <v>4570.0362751100001</v>
      </c>
      <c r="V35" s="32">
        <v>5.31414716882E-2</v>
      </c>
      <c r="W35" s="32">
        <v>3592.2162484999999</v>
      </c>
      <c r="X35" s="32">
        <v>1.01105928206</v>
      </c>
      <c r="Y35" s="32">
        <v>5714.2924158699998</v>
      </c>
      <c r="Z35" s="32">
        <v>0</v>
      </c>
      <c r="AA35" s="32">
        <v>70.680904374199997</v>
      </c>
      <c r="AB35" s="32">
        <v>65.793350221599994</v>
      </c>
      <c r="AC35" s="32">
        <v>0</v>
      </c>
      <c r="AD35" s="32">
        <v>21.473532585400001</v>
      </c>
      <c r="AE35" s="32">
        <v>0</v>
      </c>
      <c r="AF35" s="32">
        <v>1.97556270741</v>
      </c>
      <c r="AG35" s="32">
        <v>5577.4409626500001</v>
      </c>
      <c r="AH35" s="32">
        <v>619.71555755400004</v>
      </c>
      <c r="AI35" s="32">
        <v>6197.1565202000002</v>
      </c>
      <c r="AJ35" s="32">
        <v>0</v>
      </c>
      <c r="AK35" s="32">
        <v>695.06102662499995</v>
      </c>
      <c r="AL35" s="32">
        <v>0</v>
      </c>
      <c r="AM35" s="32">
        <v>91426.960231999998</v>
      </c>
      <c r="AN35" s="32">
        <v>0</v>
      </c>
      <c r="AO35" s="32">
        <v>0</v>
      </c>
      <c r="AP35" s="32">
        <v>0</v>
      </c>
      <c r="AQ35" s="32">
        <v>0</v>
      </c>
      <c r="AR35" s="32">
        <v>14.2534699813</v>
      </c>
      <c r="AS35" s="32">
        <v>0</v>
      </c>
      <c r="AT35" s="32">
        <v>256.95178595599998</v>
      </c>
      <c r="AU35" s="32">
        <v>252.73340211499999</v>
      </c>
      <c r="AV35" s="32">
        <v>4.2183838412199997</v>
      </c>
      <c r="AW35" s="32">
        <v>183.80370563899999</v>
      </c>
      <c r="AX35" s="32">
        <v>0</v>
      </c>
      <c r="AY35" s="32">
        <v>0</v>
      </c>
      <c r="AZ35" s="32">
        <v>166.01233701000001</v>
      </c>
      <c r="BA35" s="32">
        <v>0</v>
      </c>
      <c r="BB35" s="32">
        <v>3.53811469546</v>
      </c>
      <c r="BC35" s="32">
        <v>0</v>
      </c>
      <c r="BD35" s="32">
        <v>0.694978250302</v>
      </c>
      <c r="BE35" s="32">
        <v>8.8452947728400009</v>
      </c>
      <c r="BF35" s="32">
        <v>0</v>
      </c>
      <c r="BG35" s="32">
        <v>59.389423452800003</v>
      </c>
      <c r="BH35" s="32">
        <v>0</v>
      </c>
      <c r="BI35" s="32">
        <v>477.30912990000002</v>
      </c>
      <c r="BJ35" s="32">
        <v>0</v>
      </c>
      <c r="BK35" s="32">
        <v>621.94792390099997</v>
      </c>
      <c r="BL35" s="32">
        <v>2000.6678062000001</v>
      </c>
      <c r="BM35" s="32">
        <v>0</v>
      </c>
      <c r="BN35" s="32">
        <v>20931.843889399999</v>
      </c>
      <c r="BO35" s="32">
        <v>96756.670482600006</v>
      </c>
      <c r="BP35" s="32">
        <v>1061.6547773</v>
      </c>
    </row>
    <row r="36" spans="1:68" x14ac:dyDescent="0.25">
      <c r="A36" s="34" t="s">
        <v>35</v>
      </c>
      <c r="B36" s="32">
        <v>151.14839328449295</v>
      </c>
      <c r="C36" s="32"/>
      <c r="D36" s="32">
        <v>318.57728553585753</v>
      </c>
      <c r="E36" s="32">
        <v>11.783477651300004</v>
      </c>
      <c r="F36" s="32">
        <v>11.443136531299997</v>
      </c>
      <c r="G36" s="32">
        <v>335.09179799117089</v>
      </c>
      <c r="H36" s="32">
        <v>10178.41343357428</v>
      </c>
      <c r="I36" s="32">
        <v>1.2003221207700006</v>
      </c>
      <c r="J36" s="32">
        <v>58.210166194441022</v>
      </c>
      <c r="K36" s="32">
        <v>3.9180974299999997E-3</v>
      </c>
      <c r="L36" s="32">
        <v>1.7008615080949996</v>
      </c>
      <c r="M36" s="32"/>
      <c r="N36" s="32">
        <v>6.6695367110000001E-2</v>
      </c>
      <c r="P36" s="34" t="s">
        <v>35</v>
      </c>
      <c r="Q36" s="32">
        <v>1.2751815612299999</v>
      </c>
      <c r="R36" s="32">
        <v>1.2003218642</v>
      </c>
      <c r="S36" s="32">
        <v>21.1899307015</v>
      </c>
      <c r="T36" s="32">
        <v>58.209857355700002</v>
      </c>
      <c r="U36" s="32">
        <v>4721.3944793700002</v>
      </c>
      <c r="V36" s="32">
        <v>3.91821974122E-3</v>
      </c>
      <c r="W36" s="32">
        <v>151.14817564000001</v>
      </c>
      <c r="X36" s="32">
        <v>0</v>
      </c>
      <c r="Y36" s="32">
        <v>4136.7427431899996</v>
      </c>
      <c r="Z36" s="32">
        <v>0</v>
      </c>
      <c r="AA36" s="32">
        <v>1.84322413169</v>
      </c>
      <c r="AB36" s="32">
        <v>1.70086174636</v>
      </c>
      <c r="AC36" s="32">
        <v>0</v>
      </c>
      <c r="AD36" s="32">
        <v>1.2117153495399999</v>
      </c>
      <c r="AE36" s="32">
        <v>0</v>
      </c>
      <c r="AF36" s="32">
        <v>6.6610009292499994E-2</v>
      </c>
      <c r="AG36" s="32">
        <v>286.71943668699998</v>
      </c>
      <c r="AH36" s="32">
        <v>31.857906619800001</v>
      </c>
      <c r="AI36" s="32">
        <v>318.57734330699998</v>
      </c>
      <c r="AJ36" s="32">
        <v>0</v>
      </c>
      <c r="AK36" s="32">
        <v>40.217585188000001</v>
      </c>
      <c r="AL36" s="32">
        <v>0</v>
      </c>
      <c r="AM36" s="32">
        <v>8409.3137682100005</v>
      </c>
      <c r="AN36" s="32">
        <v>0</v>
      </c>
      <c r="AO36" s="32">
        <v>0</v>
      </c>
      <c r="AP36" s="32">
        <v>0</v>
      </c>
      <c r="AQ36" s="32">
        <v>0</v>
      </c>
      <c r="AR36" s="32">
        <v>0.64539308690599995</v>
      </c>
      <c r="AS36" s="32">
        <v>0</v>
      </c>
      <c r="AT36" s="32">
        <v>11.7840834596</v>
      </c>
      <c r="AU36" s="32">
        <v>11.4437393115</v>
      </c>
      <c r="AV36" s="32">
        <v>0.34034414810699998</v>
      </c>
      <c r="AW36" s="32">
        <v>8.3226387042300001</v>
      </c>
      <c r="AX36" s="32">
        <v>0</v>
      </c>
      <c r="AY36" s="32">
        <v>0</v>
      </c>
      <c r="AZ36" s="32">
        <v>7.5169892561099996</v>
      </c>
      <c r="BA36" s="32">
        <v>0</v>
      </c>
      <c r="BB36" s="32">
        <v>0.16020391815900001</v>
      </c>
      <c r="BC36" s="32">
        <v>0</v>
      </c>
      <c r="BD36" s="32">
        <v>3.1468312020700002E-2</v>
      </c>
      <c r="BE36" s="32">
        <v>0.40050912972000002</v>
      </c>
      <c r="BF36" s="32">
        <v>0</v>
      </c>
      <c r="BG36" s="32">
        <v>2.6891231655099999</v>
      </c>
      <c r="BH36" s="32">
        <v>0</v>
      </c>
      <c r="BI36" s="32">
        <v>335.08779380300001</v>
      </c>
      <c r="BJ36" s="32">
        <v>0</v>
      </c>
      <c r="BK36" s="32">
        <v>35.782033708199997</v>
      </c>
      <c r="BL36" s="32">
        <v>114.949563916</v>
      </c>
      <c r="BM36" s="32">
        <v>0</v>
      </c>
      <c r="BN36" s="32">
        <v>4547.6906722900003</v>
      </c>
      <c r="BO36" s="32">
        <v>10178.375307</v>
      </c>
      <c r="BP36" s="32">
        <v>57.453525023899999</v>
      </c>
    </row>
    <row r="37" spans="1:68" x14ac:dyDescent="0.25">
      <c r="A37" s="34" t="s">
        <v>36</v>
      </c>
      <c r="B37" s="32">
        <v>97428.472980609266</v>
      </c>
      <c r="C37" s="32"/>
      <c r="D37" s="32">
        <v>82506.63628395964</v>
      </c>
      <c r="E37" s="32">
        <v>2891.1958270725004</v>
      </c>
      <c r="F37" s="32">
        <v>2888.2071357425007</v>
      </c>
      <c r="G37" s="32">
        <v>168.92387748870468</v>
      </c>
      <c r="H37" s="32">
        <v>215259.74889348444</v>
      </c>
      <c r="I37" s="32">
        <v>176.30917549592985</v>
      </c>
      <c r="J37" s="32">
        <v>639.10630891696894</v>
      </c>
      <c r="K37" s="32">
        <v>3.7676298176500006E-2</v>
      </c>
      <c r="L37" s="32">
        <v>1221.22085603597</v>
      </c>
      <c r="M37" s="32"/>
      <c r="N37" s="32">
        <v>114.92872323206858</v>
      </c>
      <c r="P37" s="34" t="s">
        <v>36</v>
      </c>
      <c r="Q37" s="32">
        <v>187.75630726200001</v>
      </c>
      <c r="R37" s="32">
        <v>176.308627511</v>
      </c>
      <c r="S37" s="32">
        <v>294.377568032</v>
      </c>
      <c r="T37" s="32">
        <v>872.377649625</v>
      </c>
      <c r="U37" s="32">
        <v>131009.119221</v>
      </c>
      <c r="V37" s="32">
        <v>3.7677949455799997E-2</v>
      </c>
      <c r="W37" s="32">
        <v>97428.101026499993</v>
      </c>
      <c r="X37" s="32">
        <v>50.337849750499998</v>
      </c>
      <c r="Y37" s="32">
        <v>121553.95039</v>
      </c>
      <c r="Z37" s="32">
        <v>0</v>
      </c>
      <c r="AA37" s="32">
        <v>2935.42077737</v>
      </c>
      <c r="AB37" s="32">
        <v>1221.21857987</v>
      </c>
      <c r="AC37" s="32">
        <v>0</v>
      </c>
      <c r="AD37" s="32">
        <v>37.285057551000001</v>
      </c>
      <c r="AE37" s="32">
        <v>0</v>
      </c>
      <c r="AF37" s="32">
        <v>114.77781635300001</v>
      </c>
      <c r="AG37" s="32">
        <v>74255.662933200001</v>
      </c>
      <c r="AH37" s="32">
        <v>8250.6294657300004</v>
      </c>
      <c r="AI37" s="32">
        <v>82506.292398899997</v>
      </c>
      <c r="AJ37" s="32">
        <v>0</v>
      </c>
      <c r="AK37" s="32">
        <v>651.67228938200003</v>
      </c>
      <c r="AL37" s="32">
        <v>0</v>
      </c>
      <c r="AM37" s="32">
        <v>161703.31400300001</v>
      </c>
      <c r="AN37" s="32">
        <v>0</v>
      </c>
      <c r="AO37" s="32">
        <v>0</v>
      </c>
      <c r="AP37" s="32">
        <v>0</v>
      </c>
      <c r="AQ37" s="32">
        <v>0</v>
      </c>
      <c r="AR37" s="32">
        <v>162.89449102399999</v>
      </c>
      <c r="AS37" s="32">
        <v>0</v>
      </c>
      <c r="AT37" s="32">
        <v>2891.3318450100001</v>
      </c>
      <c r="AU37" s="32">
        <v>2888.3431550700002</v>
      </c>
      <c r="AV37" s="32">
        <v>2.98868993535</v>
      </c>
      <c r="AW37" s="32">
        <v>2100.5869984599999</v>
      </c>
      <c r="AX37" s="32">
        <v>0</v>
      </c>
      <c r="AY37" s="32">
        <v>0</v>
      </c>
      <c r="AZ37" s="32">
        <v>1897.25827147</v>
      </c>
      <c r="BA37" s="32">
        <v>0</v>
      </c>
      <c r="BB37" s="32">
        <v>40.434797769500001</v>
      </c>
      <c r="BC37" s="32">
        <v>0</v>
      </c>
      <c r="BD37" s="32">
        <v>7.9425177659499999</v>
      </c>
      <c r="BE37" s="32">
        <v>101.08694677699999</v>
      </c>
      <c r="BF37" s="32">
        <v>0</v>
      </c>
      <c r="BG37" s="32">
        <v>678.72669206900002</v>
      </c>
      <c r="BH37" s="32">
        <v>0</v>
      </c>
      <c r="BI37" s="32">
        <v>168.92415033699999</v>
      </c>
      <c r="BJ37" s="32">
        <v>0</v>
      </c>
      <c r="BK37" s="32">
        <v>495.87143966600001</v>
      </c>
      <c r="BL37" s="32">
        <v>1597.72423002</v>
      </c>
      <c r="BM37" s="32">
        <v>0</v>
      </c>
      <c r="BN37" s="32">
        <v>118997.806017</v>
      </c>
      <c r="BO37" s="32">
        <v>215258.95469799999</v>
      </c>
      <c r="BP37" s="32">
        <v>800.77974525599996</v>
      </c>
    </row>
    <row r="38" spans="1:68" x14ac:dyDescent="0.25">
      <c r="A38" s="34" t="s">
        <v>37</v>
      </c>
      <c r="B38" s="32">
        <v>51.856055899999994</v>
      </c>
      <c r="C38" s="32"/>
      <c r="D38" s="32">
        <v>40.8021399</v>
      </c>
      <c r="E38" s="32">
        <v>1.019074263</v>
      </c>
      <c r="F38" s="32">
        <v>1.019074263</v>
      </c>
      <c r="G38" s="32">
        <v>4.1790722834640005E-2</v>
      </c>
      <c r="H38" s="32">
        <v>42.424902549999992</v>
      </c>
      <c r="I38" s="32">
        <v>8.7780177599999995E-2</v>
      </c>
      <c r="J38" s="32">
        <v>1.4346210729</v>
      </c>
      <c r="K38" s="32">
        <v>0</v>
      </c>
      <c r="L38" s="32">
        <v>0.58989013300000004</v>
      </c>
      <c r="M38" s="32"/>
      <c r="N38" s="32">
        <v>5.6244316000000003E-2</v>
      </c>
      <c r="P38" s="34" t="s">
        <v>37</v>
      </c>
      <c r="Q38" s="32">
        <v>9.3528885728900002E-2</v>
      </c>
      <c r="R38" s="32">
        <v>8.7781258472499998E-2</v>
      </c>
      <c r="S38" s="32">
        <v>3.4396551331899998E-2</v>
      </c>
      <c r="T38" s="32">
        <v>1.4346119775499999</v>
      </c>
      <c r="U38" s="32">
        <v>27.979418531</v>
      </c>
      <c r="V38" s="32">
        <v>0</v>
      </c>
      <c r="W38" s="32">
        <v>51.855528695899999</v>
      </c>
      <c r="X38" s="32">
        <v>3.0447428242300002E-2</v>
      </c>
      <c r="Y38" s="32">
        <v>30.529338541800001</v>
      </c>
      <c r="Z38" s="32">
        <v>0</v>
      </c>
      <c r="AA38" s="32">
        <v>0.65618864614200001</v>
      </c>
      <c r="AB38" s="32">
        <v>0.58988569857899997</v>
      </c>
      <c r="AC38" s="32">
        <v>0</v>
      </c>
      <c r="AD38" s="32">
        <v>1.43343024025E-2</v>
      </c>
      <c r="AE38" s="32">
        <v>0</v>
      </c>
      <c r="AF38" s="32">
        <v>5.6171016937000003E-2</v>
      </c>
      <c r="AG38" s="32">
        <v>36.722661728299997</v>
      </c>
      <c r="AH38" s="32">
        <v>4.0801522093100004</v>
      </c>
      <c r="AI38" s="32">
        <v>40.8028139376</v>
      </c>
      <c r="AJ38" s="32">
        <v>0</v>
      </c>
      <c r="AK38" s="32">
        <v>0.121494157862</v>
      </c>
      <c r="AL38" s="32">
        <v>0</v>
      </c>
      <c r="AM38" s="32">
        <v>27.800594542500001</v>
      </c>
      <c r="AN38" s="32">
        <v>0</v>
      </c>
      <c r="AO38" s="32">
        <v>0</v>
      </c>
      <c r="AP38" s="32">
        <v>0</v>
      </c>
      <c r="AQ38" s="32">
        <v>0</v>
      </c>
      <c r="AR38" s="32">
        <v>5.7475656012799997E-2</v>
      </c>
      <c r="AS38" s="32">
        <v>0</v>
      </c>
      <c r="AT38" s="32">
        <v>1.01913290013</v>
      </c>
      <c r="AU38" s="32">
        <v>1.01913290013</v>
      </c>
      <c r="AV38" s="32">
        <v>0</v>
      </c>
      <c r="AW38" s="32">
        <v>0.74117951685700001</v>
      </c>
      <c r="AX38" s="32">
        <v>0</v>
      </c>
      <c r="AY38" s="32">
        <v>0</v>
      </c>
      <c r="AZ38" s="32">
        <v>0.66942959815299996</v>
      </c>
      <c r="BA38" s="32">
        <v>0</v>
      </c>
      <c r="BB38" s="32">
        <v>1.42668998054E-2</v>
      </c>
      <c r="BC38" s="32">
        <v>0</v>
      </c>
      <c r="BD38" s="32">
        <v>2.8024432723199998E-3</v>
      </c>
      <c r="BE38" s="32">
        <v>3.5667631739900001E-2</v>
      </c>
      <c r="BF38" s="32">
        <v>0</v>
      </c>
      <c r="BG38" s="32">
        <v>0.239483308256</v>
      </c>
      <c r="BH38" s="32">
        <v>0</v>
      </c>
      <c r="BI38" s="32">
        <v>4.17901654018E-2</v>
      </c>
      <c r="BJ38" s="32">
        <v>0</v>
      </c>
      <c r="BK38" s="32">
        <v>5.7340014748899999E-2</v>
      </c>
      <c r="BL38" s="32">
        <v>0.186587846305</v>
      </c>
      <c r="BM38" s="32">
        <v>0</v>
      </c>
      <c r="BN38" s="32">
        <v>30.108415609800002</v>
      </c>
      <c r="BO38" s="32">
        <v>42.425063465599997</v>
      </c>
      <c r="BP38" s="32">
        <v>9.5739063256100002E-2</v>
      </c>
    </row>
    <row r="39" spans="1:68" x14ac:dyDescent="0.25">
      <c r="A39" s="34" t="s">
        <v>131</v>
      </c>
      <c r="B39" s="32">
        <v>34198.054609188504</v>
      </c>
      <c r="C39" s="32"/>
      <c r="D39" s="32">
        <v>40562.81907974738</v>
      </c>
      <c r="E39" s="32">
        <v>1355.3136115760008</v>
      </c>
      <c r="F39" s="32">
        <v>1295.8036115760008</v>
      </c>
      <c r="G39" s="32">
        <v>1951.7471656376006</v>
      </c>
      <c r="H39" s="32">
        <v>18618.159817334086</v>
      </c>
      <c r="I39" s="32">
        <v>41.067266656699999</v>
      </c>
      <c r="J39" s="32">
        <v>317.58591244452037</v>
      </c>
      <c r="K39" s="32">
        <v>0</v>
      </c>
      <c r="L39" s="32">
        <v>486.59625143686986</v>
      </c>
      <c r="M39" s="32"/>
      <c r="N39" s="32">
        <v>26.793079066000001</v>
      </c>
      <c r="P39" s="34" t="s">
        <v>131</v>
      </c>
      <c r="Q39" s="32">
        <v>43.7949799214</v>
      </c>
      <c r="R39" s="32">
        <v>41.067148939100001</v>
      </c>
      <c r="S39" s="32">
        <v>17.7518720996</v>
      </c>
      <c r="T39" s="32">
        <v>317.61149686599998</v>
      </c>
      <c r="U39" s="32">
        <v>17538.627515600001</v>
      </c>
      <c r="V39" s="32">
        <v>0</v>
      </c>
      <c r="W39" s="32">
        <v>34197.998876899997</v>
      </c>
      <c r="X39" s="32">
        <v>18.549935779199998</v>
      </c>
      <c r="Y39" s="32">
        <v>9749.7489062599998</v>
      </c>
      <c r="Z39" s="32">
        <v>0</v>
      </c>
      <c r="AA39" s="32">
        <v>544.200004971</v>
      </c>
      <c r="AB39" s="32">
        <v>486.59514658299997</v>
      </c>
      <c r="AC39" s="32">
        <v>0</v>
      </c>
      <c r="AD39" s="32">
        <v>8.5505676108500008</v>
      </c>
      <c r="AE39" s="32">
        <v>0</v>
      </c>
      <c r="AF39" s="32">
        <v>26.757987638700001</v>
      </c>
      <c r="AG39" s="32">
        <v>36506.474473299997</v>
      </c>
      <c r="AH39" s="32">
        <v>4056.2743135400001</v>
      </c>
      <c r="AI39" s="32">
        <v>40562.748786900003</v>
      </c>
      <c r="AJ39" s="32">
        <v>0</v>
      </c>
      <c r="AK39" s="32">
        <v>66.467720921999998</v>
      </c>
      <c r="AL39" s="32">
        <v>0</v>
      </c>
      <c r="AM39" s="32">
        <v>14259.1711538</v>
      </c>
      <c r="AN39" s="32">
        <v>0</v>
      </c>
      <c r="AO39" s="32">
        <v>0</v>
      </c>
      <c r="AP39" s="32">
        <v>0</v>
      </c>
      <c r="AQ39" s="32">
        <v>0</v>
      </c>
      <c r="AR39" s="32">
        <v>73.083244872899996</v>
      </c>
      <c r="AS39" s="32">
        <v>0</v>
      </c>
      <c r="AT39" s="32">
        <v>1355.3761371600001</v>
      </c>
      <c r="AU39" s="32">
        <v>1295.86611698</v>
      </c>
      <c r="AV39" s="32">
        <v>59.510020177800001</v>
      </c>
      <c r="AW39" s="32">
        <v>942.43615976900003</v>
      </c>
      <c r="AX39" s="32">
        <v>0</v>
      </c>
      <c r="AY39" s="32">
        <v>0</v>
      </c>
      <c r="AZ39" s="32">
        <v>851.21159647699994</v>
      </c>
      <c r="BA39" s="32">
        <v>0</v>
      </c>
      <c r="BB39" s="32">
        <v>18.141246669099999</v>
      </c>
      <c r="BC39" s="32">
        <v>0</v>
      </c>
      <c r="BD39" s="32">
        <v>3.5634419197799998</v>
      </c>
      <c r="BE39" s="32">
        <v>45.353134004099999</v>
      </c>
      <c r="BF39" s="32">
        <v>0</v>
      </c>
      <c r="BG39" s="32">
        <v>304.51338128899999</v>
      </c>
      <c r="BH39" s="32">
        <v>0</v>
      </c>
      <c r="BI39" s="32">
        <v>1951.74307088</v>
      </c>
      <c r="BJ39" s="32">
        <v>0</v>
      </c>
      <c r="BK39" s="32">
        <v>29.525605854599998</v>
      </c>
      <c r="BL39" s="32">
        <v>96.949037215900006</v>
      </c>
      <c r="BM39" s="32">
        <v>0</v>
      </c>
      <c r="BN39" s="32">
        <v>9542.3269926299999</v>
      </c>
      <c r="BO39" s="32">
        <v>18618.0824421</v>
      </c>
      <c r="BP39" s="32">
        <v>65.408247292400006</v>
      </c>
    </row>
    <row r="40" spans="1:68" x14ac:dyDescent="0.25">
      <c r="A40" s="34"/>
    </row>
    <row r="42" spans="1:68" x14ac:dyDescent="0.25">
      <c r="A42" s="34" t="s">
        <v>41</v>
      </c>
      <c r="B42" s="32">
        <v>306.98871639929996</v>
      </c>
      <c r="C42" s="32"/>
      <c r="D42" s="32">
        <v>256.45133067706001</v>
      </c>
      <c r="E42" s="32">
        <v>6.7719928000000005</v>
      </c>
      <c r="F42" s="32">
        <v>6.7407339000000013</v>
      </c>
      <c r="G42" s="32">
        <v>1.7554665843299997</v>
      </c>
      <c r="H42" s="32">
        <v>1443.8333962999998</v>
      </c>
      <c r="I42" s="32">
        <v>0.52355572319999999</v>
      </c>
      <c r="J42" s="32">
        <v>23.993818764400004</v>
      </c>
      <c r="K42" s="32">
        <v>3.814914E-4</v>
      </c>
      <c r="L42" s="32">
        <v>3.00402133492</v>
      </c>
      <c r="M42" s="32"/>
      <c r="N42" s="32">
        <v>0.2899457419</v>
      </c>
      <c r="P42" s="34" t="s">
        <v>41</v>
      </c>
      <c r="Q42" s="32">
        <v>0.55723602903500002</v>
      </c>
      <c r="R42" s="32">
        <v>0.52354858122799997</v>
      </c>
      <c r="S42" s="32">
        <v>4.8182303577600001</v>
      </c>
      <c r="T42" s="32">
        <v>23.993695893600002</v>
      </c>
      <c r="U42" s="32">
        <v>210.72820683800001</v>
      </c>
      <c r="V42" s="32">
        <v>3.8144848680299998E-4</v>
      </c>
      <c r="W42" s="32">
        <v>306.98888606000003</v>
      </c>
      <c r="X42" s="32">
        <v>0.11417685709100001</v>
      </c>
      <c r="Y42" s="32">
        <v>237.83730360199999</v>
      </c>
      <c r="Z42" s="32">
        <v>0</v>
      </c>
      <c r="AA42" s="32">
        <v>3.28239646329</v>
      </c>
      <c r="AB42" s="32">
        <v>3.0040359728400001</v>
      </c>
      <c r="AC42" s="32">
        <v>0</v>
      </c>
      <c r="AD42" s="32">
        <v>0.32191828375699999</v>
      </c>
      <c r="AE42" s="32">
        <v>0</v>
      </c>
      <c r="AF42" s="32">
        <v>0.28956501705799997</v>
      </c>
      <c r="AG42" s="32">
        <v>230.80542656700001</v>
      </c>
      <c r="AH42" s="32">
        <v>25.645890529500001</v>
      </c>
      <c r="AI42" s="32">
        <v>256.45131709600003</v>
      </c>
      <c r="AJ42" s="32">
        <v>0</v>
      </c>
      <c r="AK42" s="32">
        <v>9.3155861269199995</v>
      </c>
      <c r="AL42" s="32">
        <v>0</v>
      </c>
      <c r="AM42" s="32">
        <v>1297.6985657299999</v>
      </c>
      <c r="AN42" s="32">
        <v>0</v>
      </c>
      <c r="AO42" s="32">
        <v>0</v>
      </c>
      <c r="AP42" s="32">
        <v>0</v>
      </c>
      <c r="AQ42" s="32">
        <v>0</v>
      </c>
      <c r="AR42" s="32">
        <v>0.38017659848899998</v>
      </c>
      <c r="AS42" s="32">
        <v>0</v>
      </c>
      <c r="AT42" s="32">
        <v>6.7723425762099998</v>
      </c>
      <c r="AU42" s="32">
        <v>6.7410837039900002</v>
      </c>
      <c r="AV42" s="32">
        <v>3.1258872225599997E-2</v>
      </c>
      <c r="AW42" s="32">
        <v>4.9025516846099997</v>
      </c>
      <c r="AX42" s="32">
        <v>0</v>
      </c>
      <c r="AY42" s="32">
        <v>0</v>
      </c>
      <c r="AZ42" s="32">
        <v>4.4279726241099997</v>
      </c>
      <c r="BA42" s="32">
        <v>0</v>
      </c>
      <c r="BB42" s="32">
        <v>9.4371964373300005E-2</v>
      </c>
      <c r="BC42" s="32">
        <v>0</v>
      </c>
      <c r="BD42" s="32">
        <v>1.85370922138E-2</v>
      </c>
      <c r="BE42" s="32">
        <v>0.23592586738099999</v>
      </c>
      <c r="BF42" s="32">
        <v>0</v>
      </c>
      <c r="BG42" s="32">
        <v>1.58406905978</v>
      </c>
      <c r="BH42" s="32">
        <v>0</v>
      </c>
      <c r="BI42" s="32">
        <v>1.7554771492000001</v>
      </c>
      <c r="BJ42" s="32">
        <v>0</v>
      </c>
      <c r="BK42" s="32">
        <v>8.1334700375299995</v>
      </c>
      <c r="BL42" s="32">
        <v>26.155373042699999</v>
      </c>
      <c r="BM42" s="32">
        <v>0</v>
      </c>
      <c r="BN42" s="32">
        <v>429.07876365300001</v>
      </c>
      <c r="BO42" s="32">
        <v>1443.8331998399999</v>
      </c>
      <c r="BP42" s="32">
        <v>13.501990108399999</v>
      </c>
    </row>
    <row r="43" spans="1:68" x14ac:dyDescent="0.25">
      <c r="A43" s="34" t="s">
        <v>42</v>
      </c>
      <c r="B43" s="32">
        <v>2006.9711114166814</v>
      </c>
      <c r="C43" s="32"/>
      <c r="D43" s="32">
        <v>1547.919727630876</v>
      </c>
      <c r="E43" s="32">
        <v>38.436382241999986</v>
      </c>
      <c r="F43" s="32">
        <v>38.432333681999964</v>
      </c>
      <c r="G43" s="32">
        <v>1.55540899553937</v>
      </c>
      <c r="H43" s="32">
        <v>2692.8550531750002</v>
      </c>
      <c r="I43" s="32">
        <v>2.8904454056</v>
      </c>
      <c r="J43" s="32">
        <v>16.356874644130006</v>
      </c>
      <c r="K43" s="32">
        <v>4.4488379999999998E-5</v>
      </c>
      <c r="L43" s="32">
        <v>19.922525779066994</v>
      </c>
      <c r="M43" s="32"/>
      <c r="N43" s="32">
        <v>1.9986537593699998</v>
      </c>
      <c r="P43" s="34" t="s">
        <v>42</v>
      </c>
      <c r="Q43" s="32">
        <v>3.0785349735300001</v>
      </c>
      <c r="R43" s="32">
        <v>2.89043765607</v>
      </c>
      <c r="S43" s="32">
        <v>8.6047055027399999</v>
      </c>
      <c r="T43" s="32">
        <v>16.356915171000001</v>
      </c>
      <c r="U43" s="32">
        <v>554.53500994800004</v>
      </c>
      <c r="V43" s="32">
        <v>4.4489960382899997E-5</v>
      </c>
      <c r="W43" s="32">
        <v>2006.9708717000001</v>
      </c>
      <c r="X43" s="32">
        <v>0.86901301198799996</v>
      </c>
      <c r="Y43" s="32">
        <v>589.43523359000005</v>
      </c>
      <c r="Z43" s="32">
        <v>0</v>
      </c>
      <c r="AA43" s="32">
        <v>21.8555699823</v>
      </c>
      <c r="AB43" s="32">
        <v>19.9224850031</v>
      </c>
      <c r="AC43" s="32">
        <v>0</v>
      </c>
      <c r="AD43" s="32">
        <v>0.845047342772</v>
      </c>
      <c r="AE43" s="32">
        <v>0</v>
      </c>
      <c r="AF43" s="32">
        <v>1.9960371126100001</v>
      </c>
      <c r="AG43" s="32">
        <v>1393.1247121700001</v>
      </c>
      <c r="AH43" s="32">
        <v>154.79254095100001</v>
      </c>
      <c r="AI43" s="32">
        <v>1547.9172531199999</v>
      </c>
      <c r="AJ43" s="32">
        <v>0</v>
      </c>
      <c r="AK43" s="32">
        <v>17.947204252500001</v>
      </c>
      <c r="AL43" s="32">
        <v>0</v>
      </c>
      <c r="AM43" s="32">
        <v>2363.7183488300002</v>
      </c>
      <c r="AN43" s="32">
        <v>0</v>
      </c>
      <c r="AO43" s="32">
        <v>0</v>
      </c>
      <c r="AP43" s="32">
        <v>0</v>
      </c>
      <c r="AQ43" s="32">
        <v>0</v>
      </c>
      <c r="AR43" s="32">
        <v>2.1675473409500001</v>
      </c>
      <c r="AS43" s="32">
        <v>0</v>
      </c>
      <c r="AT43" s="32">
        <v>38.438324596999998</v>
      </c>
      <c r="AU43" s="32">
        <v>38.434276055600002</v>
      </c>
      <c r="AV43" s="32">
        <v>4.0485413669800003E-3</v>
      </c>
      <c r="AW43" s="32">
        <v>27.951882945600001</v>
      </c>
      <c r="AX43" s="32">
        <v>0</v>
      </c>
      <c r="AY43" s="32">
        <v>0</v>
      </c>
      <c r="AZ43" s="32">
        <v>25.246150983500002</v>
      </c>
      <c r="BA43" s="32">
        <v>0</v>
      </c>
      <c r="BB43" s="32">
        <v>0.53805494579400004</v>
      </c>
      <c r="BC43" s="32">
        <v>0</v>
      </c>
      <c r="BD43" s="32">
        <v>0.105688559665</v>
      </c>
      <c r="BE43" s="32">
        <v>1.3451335422199999</v>
      </c>
      <c r="BF43" s="32">
        <v>0</v>
      </c>
      <c r="BG43" s="32">
        <v>9.0315710081200002</v>
      </c>
      <c r="BH43" s="32">
        <v>0</v>
      </c>
      <c r="BI43" s="32">
        <v>1.5553833127300001</v>
      </c>
      <c r="BJ43" s="32">
        <v>0</v>
      </c>
      <c r="BK43" s="32">
        <v>14.5090163941</v>
      </c>
      <c r="BL43" s="32">
        <v>46.673447954300002</v>
      </c>
      <c r="BM43" s="32">
        <v>0</v>
      </c>
      <c r="BN43" s="32">
        <v>853.52425304300004</v>
      </c>
      <c r="BO43" s="32">
        <v>2692.8494395399998</v>
      </c>
      <c r="BP43" s="32">
        <v>23.2784726189</v>
      </c>
    </row>
    <row r="44" spans="1:68" x14ac:dyDescent="0.25">
      <c r="A44" s="34" t="s">
        <v>43</v>
      </c>
      <c r="B44" s="32">
        <v>131153.00208792329</v>
      </c>
      <c r="C44" s="32"/>
      <c r="D44" s="32">
        <v>190561.82422136396</v>
      </c>
      <c r="E44" s="32">
        <v>3469.8293448450468</v>
      </c>
      <c r="F44" s="32">
        <v>3438.4168045464721</v>
      </c>
      <c r="G44" s="32">
        <v>8198.2009527282862</v>
      </c>
      <c r="H44" s="32">
        <v>954802.83267600171</v>
      </c>
      <c r="I44" s="32">
        <v>128.82796781099998</v>
      </c>
      <c r="J44" s="32">
        <v>64.087068265200017</v>
      </c>
      <c r="K44" s="32">
        <v>0.36019293063199997</v>
      </c>
      <c r="L44" s="32">
        <v>257.831251157</v>
      </c>
      <c r="M44" s="32"/>
      <c r="N44" s="32">
        <v>0.52582869181500014</v>
      </c>
      <c r="P44" s="34" t="s">
        <v>43</v>
      </c>
      <c r="Q44" s="32">
        <v>136.99095801499999</v>
      </c>
      <c r="R44" s="32">
        <v>128.82796937000001</v>
      </c>
      <c r="S44" s="32">
        <v>2567.6798170000002</v>
      </c>
      <c r="T44" s="32">
        <v>6521.8929128999998</v>
      </c>
      <c r="U44" s="32">
        <v>315355.13743399997</v>
      </c>
      <c r="V44" s="32">
        <v>0.36019331864499998</v>
      </c>
      <c r="W44" s="32">
        <v>131152.63156000001</v>
      </c>
      <c r="X44" s="32">
        <v>2.68228568393</v>
      </c>
      <c r="Y44" s="32">
        <v>232134.124175</v>
      </c>
      <c r="Z44" s="32">
        <v>0</v>
      </c>
      <c r="AA44" s="32">
        <v>114017.626391</v>
      </c>
      <c r="AB44" s="32">
        <v>257.831632856</v>
      </c>
      <c r="AC44" s="32">
        <v>0</v>
      </c>
      <c r="AD44" s="32">
        <v>147.928001155</v>
      </c>
      <c r="AE44" s="32">
        <v>0</v>
      </c>
      <c r="AF44" s="32">
        <v>0.52513999403099998</v>
      </c>
      <c r="AG44" s="32">
        <v>171505.027191</v>
      </c>
      <c r="AH44" s="32">
        <v>19056.1265957</v>
      </c>
      <c r="AI44" s="32">
        <v>190561.15378699999</v>
      </c>
      <c r="AJ44" s="32">
        <v>0</v>
      </c>
      <c r="AK44" s="32">
        <v>4840.5727941499999</v>
      </c>
      <c r="AL44" s="32">
        <v>0</v>
      </c>
      <c r="AM44" s="32">
        <v>727450.213934</v>
      </c>
      <c r="AN44" s="32">
        <v>0</v>
      </c>
      <c r="AO44" s="32">
        <v>0</v>
      </c>
      <c r="AP44" s="32">
        <v>0</v>
      </c>
      <c r="AQ44" s="32">
        <v>0</v>
      </c>
      <c r="AR44" s="32">
        <v>193.926473144</v>
      </c>
      <c r="AS44" s="32">
        <v>0</v>
      </c>
      <c r="AT44" s="32">
        <v>3469.9935147000001</v>
      </c>
      <c r="AU44" s="32">
        <v>3438.5810284200002</v>
      </c>
      <c r="AV44" s="32">
        <v>31.412486277700001</v>
      </c>
      <c r="AW44" s="32">
        <v>2500.75485084</v>
      </c>
      <c r="AX44" s="32">
        <v>0</v>
      </c>
      <c r="AY44" s="32">
        <v>0</v>
      </c>
      <c r="AZ44" s="32">
        <v>2258.6911640799999</v>
      </c>
      <c r="BA44" s="32">
        <v>0</v>
      </c>
      <c r="BB44" s="32">
        <v>48.137692587700002</v>
      </c>
      <c r="BC44" s="32">
        <v>0</v>
      </c>
      <c r="BD44" s="32">
        <v>9.4556136757699996</v>
      </c>
      <c r="BE44" s="32">
        <v>120.344306008</v>
      </c>
      <c r="BF44" s="32">
        <v>0</v>
      </c>
      <c r="BG44" s="32">
        <v>808.02625789199999</v>
      </c>
      <c r="BH44" s="32">
        <v>0</v>
      </c>
      <c r="BI44" s="32">
        <v>8198.1354917699991</v>
      </c>
      <c r="BJ44" s="32">
        <v>0</v>
      </c>
      <c r="BK44" s="32">
        <v>4335.7735193500002</v>
      </c>
      <c r="BL44" s="32">
        <v>14036.180705500001</v>
      </c>
      <c r="BM44" s="32">
        <v>0</v>
      </c>
      <c r="BN44" s="32">
        <v>299807.93626599998</v>
      </c>
      <c r="BO44" s="32">
        <v>954794.13868099998</v>
      </c>
      <c r="BP44" s="32">
        <v>7346.8689137299998</v>
      </c>
    </row>
    <row r="45" spans="1:68" x14ac:dyDescent="0.25">
      <c r="A45" s="34" t="s">
        <v>44</v>
      </c>
      <c r="B45" s="32">
        <v>11914.140910308202</v>
      </c>
      <c r="C45" s="32"/>
      <c r="D45" s="32">
        <v>19108.586121712669</v>
      </c>
      <c r="E45" s="32">
        <v>682.16883602689984</v>
      </c>
      <c r="F45" s="32">
        <v>355.79058072689998</v>
      </c>
      <c r="G45" s="32">
        <v>339.8635370429314</v>
      </c>
      <c r="H45" s="32">
        <v>131324.51472440004</v>
      </c>
      <c r="I45" s="32">
        <v>1.340719537047</v>
      </c>
      <c r="J45" s="32">
        <v>171.60431382948997</v>
      </c>
      <c r="K45" s="32">
        <v>2.5176316E-3</v>
      </c>
      <c r="L45" s="32">
        <v>8.1153014809500021</v>
      </c>
      <c r="M45" s="32"/>
      <c r="N45" s="32">
        <v>0.48109357720000001</v>
      </c>
      <c r="P45" s="34" t="s">
        <v>44</v>
      </c>
      <c r="Q45" s="32">
        <v>1.4251378052499999</v>
      </c>
      <c r="R45" s="32">
        <v>1.3407216258800001</v>
      </c>
      <c r="S45" s="32">
        <v>187.89240020400001</v>
      </c>
      <c r="T45" s="32">
        <v>885.45465286199999</v>
      </c>
      <c r="U45" s="32">
        <v>114073.10469199999</v>
      </c>
      <c r="V45" s="32">
        <v>2.5175457478100001E-3</v>
      </c>
      <c r="W45" s="32">
        <v>11913.990714</v>
      </c>
      <c r="X45" s="32">
        <v>8.8775855757099995E-2</v>
      </c>
      <c r="Y45" s="32">
        <v>30863.158768000001</v>
      </c>
      <c r="Z45" s="32">
        <v>0</v>
      </c>
      <c r="AA45" s="32">
        <v>15.6978099309</v>
      </c>
      <c r="AB45" s="32">
        <v>8.1152656525900007</v>
      </c>
      <c r="AC45" s="32">
        <v>0</v>
      </c>
      <c r="AD45" s="32">
        <v>10.7856083839</v>
      </c>
      <c r="AE45" s="32">
        <v>0</v>
      </c>
      <c r="AF45" s="32">
        <v>39.015818646</v>
      </c>
      <c r="AG45" s="32">
        <v>17197.561827500002</v>
      </c>
      <c r="AH45" s="32">
        <v>1910.8423557599999</v>
      </c>
      <c r="AI45" s="32">
        <v>19108.404183300001</v>
      </c>
      <c r="AJ45" s="32">
        <v>0</v>
      </c>
      <c r="AK45" s="32">
        <v>347.04410474299999</v>
      </c>
      <c r="AL45" s="32">
        <v>0</v>
      </c>
      <c r="AM45" s="32">
        <v>125073.35312499999</v>
      </c>
      <c r="AN45" s="32">
        <v>0</v>
      </c>
      <c r="AO45" s="32">
        <v>0</v>
      </c>
      <c r="AP45" s="32">
        <v>0</v>
      </c>
      <c r="AQ45" s="32">
        <v>0</v>
      </c>
      <c r="AR45" s="32">
        <v>20.066477599900001</v>
      </c>
      <c r="AS45" s="32">
        <v>0</v>
      </c>
      <c r="AT45" s="32">
        <v>682.18352444699997</v>
      </c>
      <c r="AU45" s="32">
        <v>355.80670234199999</v>
      </c>
      <c r="AV45" s="32">
        <v>326.37682210499997</v>
      </c>
      <c r="AW45" s="32">
        <v>258.76535448099997</v>
      </c>
      <c r="AX45" s="32">
        <v>0</v>
      </c>
      <c r="AY45" s="32">
        <v>0</v>
      </c>
      <c r="AZ45" s="32">
        <v>233.71781854299999</v>
      </c>
      <c r="BA45" s="32">
        <v>0</v>
      </c>
      <c r="BB45" s="32">
        <v>4.9810543759000003</v>
      </c>
      <c r="BC45" s="32">
        <v>0</v>
      </c>
      <c r="BD45" s="32">
        <v>0.97842427834500001</v>
      </c>
      <c r="BE45" s="32">
        <v>12.4525673804</v>
      </c>
      <c r="BF45" s="32">
        <v>0</v>
      </c>
      <c r="BG45" s="32">
        <v>83.610356202399998</v>
      </c>
      <c r="BH45" s="32">
        <v>0</v>
      </c>
      <c r="BI45" s="32">
        <v>339.86266072699999</v>
      </c>
      <c r="BJ45" s="32">
        <v>0</v>
      </c>
      <c r="BK45" s="32">
        <v>317.27481239000002</v>
      </c>
      <c r="BL45" s="32">
        <v>1749.90546556</v>
      </c>
      <c r="BM45" s="32">
        <v>0</v>
      </c>
      <c r="BN45" s="32">
        <v>34933.452654000001</v>
      </c>
      <c r="BO45" s="32">
        <v>131323.01489699999</v>
      </c>
      <c r="BP45" s="32">
        <v>953.21005545100002</v>
      </c>
    </row>
    <row r="46" spans="1:68" x14ac:dyDescent="0.25">
      <c r="A46" s="34"/>
    </row>
    <row r="47" spans="1:68" x14ac:dyDescent="0.25">
      <c r="A47" s="34" t="s">
        <v>46</v>
      </c>
      <c r="B47" s="32">
        <v>12172.0158405447</v>
      </c>
      <c r="C47" s="32"/>
      <c r="D47" s="32">
        <v>9577.1917255955759</v>
      </c>
      <c r="E47" s="32">
        <v>239.19866590000009</v>
      </c>
      <c r="F47" s="32">
        <v>239.19866590000009</v>
      </c>
      <c r="G47" s="32">
        <v>9.8090197626992026</v>
      </c>
      <c r="H47" s="32">
        <v>6542.5748301719959</v>
      </c>
      <c r="I47" s="32">
        <v>20.603264634800002</v>
      </c>
      <c r="J47" s="32">
        <v>139.59903685117999</v>
      </c>
      <c r="K47" s="32">
        <v>0</v>
      </c>
      <c r="L47" s="32">
        <v>138.47645799321401</v>
      </c>
      <c r="M47" s="32"/>
      <c r="N47" s="32">
        <v>13.201578282</v>
      </c>
      <c r="P47" s="34" t="s">
        <v>46</v>
      </c>
      <c r="Q47" s="32">
        <v>21.952094327600001</v>
      </c>
      <c r="R47" s="32">
        <v>20.603184443899998</v>
      </c>
      <c r="S47" s="32">
        <v>8.1952464882000005</v>
      </c>
      <c r="T47" s="32">
        <v>139.59965748600001</v>
      </c>
      <c r="U47" s="32">
        <v>4131.8773671099998</v>
      </c>
      <c r="V47" s="32">
        <v>0</v>
      </c>
      <c r="W47" s="32">
        <v>12171.9758889</v>
      </c>
      <c r="X47" s="32">
        <v>7.1462748033799999</v>
      </c>
      <c r="Y47" s="32">
        <v>4065.8856850900002</v>
      </c>
      <c r="Z47" s="32">
        <v>0</v>
      </c>
      <c r="AA47" s="32">
        <v>154.03638603600001</v>
      </c>
      <c r="AB47" s="32">
        <v>138.47595314899999</v>
      </c>
      <c r="AC47" s="32">
        <v>0</v>
      </c>
      <c r="AD47" s="32">
        <v>3.37156809752</v>
      </c>
      <c r="AE47" s="32">
        <v>0</v>
      </c>
      <c r="AF47" s="32">
        <v>13.184302527</v>
      </c>
      <c r="AG47" s="32">
        <v>8619.4443052999995</v>
      </c>
      <c r="AH47" s="32">
        <v>957.71534389299995</v>
      </c>
      <c r="AI47" s="32">
        <v>9577.15964919</v>
      </c>
      <c r="AJ47" s="32">
        <v>0</v>
      </c>
      <c r="AK47" s="32">
        <v>28.663455391399999</v>
      </c>
      <c r="AL47" s="32">
        <v>0</v>
      </c>
      <c r="AM47" s="32">
        <v>4552.5776515099997</v>
      </c>
      <c r="AN47" s="32">
        <v>0</v>
      </c>
      <c r="AO47" s="32">
        <v>0</v>
      </c>
      <c r="AP47" s="32">
        <v>0</v>
      </c>
      <c r="AQ47" s="32">
        <v>0</v>
      </c>
      <c r="AR47" s="32">
        <v>13.490744164600001</v>
      </c>
      <c r="AS47" s="32">
        <v>0</v>
      </c>
      <c r="AT47" s="32">
        <v>239.210129091</v>
      </c>
      <c r="AU47" s="32">
        <v>239.210129091</v>
      </c>
      <c r="AV47" s="32">
        <v>0</v>
      </c>
      <c r="AW47" s="32">
        <v>173.968824716</v>
      </c>
      <c r="AX47" s="32">
        <v>0</v>
      </c>
      <c r="AY47" s="32">
        <v>0</v>
      </c>
      <c r="AZ47" s="32">
        <v>157.129408996</v>
      </c>
      <c r="BA47" s="32">
        <v>0</v>
      </c>
      <c r="BB47" s="32">
        <v>3.3487802743700001</v>
      </c>
      <c r="BC47" s="32">
        <v>0</v>
      </c>
      <c r="BD47" s="32">
        <v>0.65779877257700003</v>
      </c>
      <c r="BE47" s="32">
        <v>8.3719404862300006</v>
      </c>
      <c r="BF47" s="32">
        <v>0</v>
      </c>
      <c r="BG47" s="32">
        <v>56.211565116300001</v>
      </c>
      <c r="BH47" s="32">
        <v>0</v>
      </c>
      <c r="BI47" s="32">
        <v>9.8092198261700005</v>
      </c>
      <c r="BJ47" s="32">
        <v>0</v>
      </c>
      <c r="BK47" s="32">
        <v>13.665344688899999</v>
      </c>
      <c r="BL47" s="32">
        <v>44.4940530091</v>
      </c>
      <c r="BM47" s="32">
        <v>0</v>
      </c>
      <c r="BN47" s="32">
        <v>4016.1251548</v>
      </c>
      <c r="BO47" s="32">
        <v>6542.5563632599997</v>
      </c>
      <c r="BP47" s="32">
        <v>23.705928112799999</v>
      </c>
    </row>
    <row r="48" spans="1:68" x14ac:dyDescent="0.25">
      <c r="A48" s="34"/>
    </row>
    <row r="49" spans="1:68" x14ac:dyDescent="0.25">
      <c r="A49" s="34" t="s">
        <v>48</v>
      </c>
      <c r="B49" s="32">
        <v>34354.391642740207</v>
      </c>
      <c r="C49" s="32"/>
      <c r="D49" s="32">
        <v>30207.174097658077</v>
      </c>
      <c r="E49" s="32">
        <v>1102.3321794030005</v>
      </c>
      <c r="F49" s="32">
        <v>1100.8202594229997</v>
      </c>
      <c r="G49" s="32">
        <v>2638.4920462964124</v>
      </c>
      <c r="H49" s="32">
        <v>42587.433767107184</v>
      </c>
      <c r="I49" s="32">
        <v>60.959107122500058</v>
      </c>
      <c r="J49" s="32">
        <v>571.47547849957868</v>
      </c>
      <c r="K49" s="32">
        <v>1.9085355660000004E-2</v>
      </c>
      <c r="L49" s="32">
        <v>347.12946564780276</v>
      </c>
      <c r="M49" s="32"/>
      <c r="N49" s="32">
        <v>34.885863965520002</v>
      </c>
      <c r="P49" s="34" t="s">
        <v>48</v>
      </c>
      <c r="Q49" s="32">
        <v>64.965654455299997</v>
      </c>
      <c r="R49" s="32">
        <v>60.958793312200001</v>
      </c>
      <c r="S49" s="32">
        <v>62.784942425600001</v>
      </c>
      <c r="T49" s="32">
        <v>571.47264534600004</v>
      </c>
      <c r="U49" s="32">
        <v>28453.071666700002</v>
      </c>
      <c r="V49" s="32">
        <v>1.9086743636700002E-2</v>
      </c>
      <c r="W49" s="32">
        <v>34354.293447099997</v>
      </c>
      <c r="X49" s="32">
        <v>22.814299293099999</v>
      </c>
      <c r="Y49" s="32">
        <v>22424.256409900001</v>
      </c>
      <c r="Z49" s="32">
        <v>0</v>
      </c>
      <c r="AA49" s="32">
        <v>377.34924986300001</v>
      </c>
      <c r="AB49" s="32">
        <v>347.12815283399999</v>
      </c>
      <c r="AC49" s="32">
        <v>0</v>
      </c>
      <c r="AD49" s="32">
        <v>12.8578623577</v>
      </c>
      <c r="AE49" s="32">
        <v>0</v>
      </c>
      <c r="AF49" s="32">
        <v>34.840360058500004</v>
      </c>
      <c r="AG49" s="32">
        <v>27186.3968217</v>
      </c>
      <c r="AH49" s="32">
        <v>3020.70874869</v>
      </c>
      <c r="AI49" s="32">
        <v>30207.105570399999</v>
      </c>
      <c r="AJ49" s="32">
        <v>0</v>
      </c>
      <c r="AK49" s="32">
        <v>161.16307514799999</v>
      </c>
      <c r="AL49" s="32">
        <v>0</v>
      </c>
      <c r="AM49" s="32">
        <v>32687.691722799998</v>
      </c>
      <c r="AN49" s="32">
        <v>0</v>
      </c>
      <c r="AO49" s="32">
        <v>0</v>
      </c>
      <c r="AP49" s="32">
        <v>0</v>
      </c>
      <c r="AQ49" s="32">
        <v>0</v>
      </c>
      <c r="AR49" s="32">
        <v>62.086057039099998</v>
      </c>
      <c r="AS49" s="32">
        <v>0</v>
      </c>
      <c r="AT49" s="32">
        <v>1102.38554748</v>
      </c>
      <c r="AU49" s="32">
        <v>1100.8736265</v>
      </c>
      <c r="AV49" s="32">
        <v>1.5119209819399999</v>
      </c>
      <c r="AW49" s="32">
        <v>800.62535433200003</v>
      </c>
      <c r="AX49" s="32">
        <v>0</v>
      </c>
      <c r="AY49" s="32">
        <v>0</v>
      </c>
      <c r="AZ49" s="32">
        <v>723.127924624</v>
      </c>
      <c r="BA49" s="32">
        <v>0</v>
      </c>
      <c r="BB49" s="32">
        <v>15.4114752454</v>
      </c>
      <c r="BC49" s="32">
        <v>0</v>
      </c>
      <c r="BD49" s="32">
        <v>3.02725750922</v>
      </c>
      <c r="BE49" s="32">
        <v>38.528650192599997</v>
      </c>
      <c r="BF49" s="32">
        <v>0</v>
      </c>
      <c r="BG49" s="32">
        <v>258.69236446799999</v>
      </c>
      <c r="BH49" s="32">
        <v>0</v>
      </c>
      <c r="BI49" s="32">
        <v>2638.4857414500002</v>
      </c>
      <c r="BJ49" s="32">
        <v>0</v>
      </c>
      <c r="BK49" s="32">
        <v>105.46644982399999</v>
      </c>
      <c r="BL49" s="32">
        <v>340.64610420100001</v>
      </c>
      <c r="BM49" s="32">
        <v>0</v>
      </c>
      <c r="BN49" s="32">
        <v>22701.944426800001</v>
      </c>
      <c r="BO49" s="32">
        <v>42587.312675200003</v>
      </c>
      <c r="BP49" s="32">
        <v>173.38541321899999</v>
      </c>
    </row>
    <row r="50" spans="1:68" x14ac:dyDescent="0.25">
      <c r="A50" s="34"/>
    </row>
    <row r="51" spans="1:68" x14ac:dyDescent="0.25">
      <c r="A51" s="34" t="s">
        <v>50</v>
      </c>
      <c r="B51" s="32">
        <v>992.18799999999999</v>
      </c>
      <c r="C51" s="32"/>
      <c r="D51" s="32">
        <v>1600.0349999999996</v>
      </c>
      <c r="E51" s="32">
        <v>105.03</v>
      </c>
      <c r="F51" s="32">
        <v>76.234000000000009</v>
      </c>
      <c r="G51" s="32">
        <v>125.24300000000001</v>
      </c>
      <c r="H51" s="32">
        <v>40147.247000000003</v>
      </c>
      <c r="I51" s="32"/>
      <c r="J51" s="32">
        <v>195.82499999999999</v>
      </c>
      <c r="K51" s="32"/>
      <c r="L51" s="32">
        <v>48.527999999999992</v>
      </c>
      <c r="M51" s="32"/>
      <c r="N51" s="32"/>
      <c r="P51" s="34" t="s">
        <v>50</v>
      </c>
      <c r="Q51" s="32">
        <v>0</v>
      </c>
      <c r="R51" s="32">
        <v>0</v>
      </c>
      <c r="S51" s="32">
        <v>143.473996696</v>
      </c>
      <c r="T51" s="32">
        <v>102.540592831</v>
      </c>
      <c r="U51" s="32">
        <v>0</v>
      </c>
      <c r="V51" s="32">
        <v>0</v>
      </c>
      <c r="W51" s="32">
        <v>992.183731728</v>
      </c>
      <c r="X51" s="32">
        <v>0</v>
      </c>
      <c r="Y51" s="32">
        <v>2797.8447806200002</v>
      </c>
      <c r="Z51" s="32">
        <v>0</v>
      </c>
      <c r="AA51" s="32">
        <v>37.576869166800002</v>
      </c>
      <c r="AB51" s="32">
        <v>36.719901203799999</v>
      </c>
      <c r="AC51" s="32">
        <v>0</v>
      </c>
      <c r="AD51" s="32">
        <v>8.2134340163299999</v>
      </c>
      <c r="AE51" s="32">
        <v>0</v>
      </c>
      <c r="AF51" s="32">
        <v>0</v>
      </c>
      <c r="AG51" s="32">
        <v>1440.0241563500001</v>
      </c>
      <c r="AH51" s="32">
        <v>160.002610008</v>
      </c>
      <c r="AI51" s="32">
        <v>1600.02676636</v>
      </c>
      <c r="AJ51" s="32">
        <v>0</v>
      </c>
      <c r="AK51" s="32">
        <v>163.60394226700001</v>
      </c>
      <c r="AL51" s="32">
        <v>0</v>
      </c>
      <c r="AM51" s="32">
        <v>37331.316431200001</v>
      </c>
      <c r="AN51" s="32">
        <v>0</v>
      </c>
      <c r="AO51" s="32">
        <v>0</v>
      </c>
      <c r="AP51" s="32">
        <v>0</v>
      </c>
      <c r="AQ51" s="32">
        <v>0</v>
      </c>
      <c r="AR51" s="32">
        <v>4.2995623693100002</v>
      </c>
      <c r="AS51" s="32">
        <v>0</v>
      </c>
      <c r="AT51" s="32">
        <v>105.03335126499999</v>
      </c>
      <c r="AU51" s="32">
        <v>76.237491885500006</v>
      </c>
      <c r="AV51" s="32">
        <v>28.795859379300001</v>
      </c>
      <c r="AW51" s="32">
        <v>55.444725337199998</v>
      </c>
      <c r="AX51" s="32">
        <v>0</v>
      </c>
      <c r="AY51" s="32">
        <v>0</v>
      </c>
      <c r="AZ51" s="32">
        <v>50.077819388000002</v>
      </c>
      <c r="BA51" s="32">
        <v>0</v>
      </c>
      <c r="BB51" s="32">
        <v>1.06726706515</v>
      </c>
      <c r="BC51" s="32">
        <v>0</v>
      </c>
      <c r="BD51" s="32">
        <v>0.20964278140600001</v>
      </c>
      <c r="BE51" s="32">
        <v>2.6681900130599998</v>
      </c>
      <c r="BF51" s="32">
        <v>0</v>
      </c>
      <c r="BG51" s="32">
        <v>17.914933753900002</v>
      </c>
      <c r="BH51" s="32">
        <v>0</v>
      </c>
      <c r="BI51" s="32">
        <v>125.242328231</v>
      </c>
      <c r="BJ51" s="32">
        <v>0</v>
      </c>
      <c r="BK51" s="32">
        <v>242.29647311400001</v>
      </c>
      <c r="BL51" s="32">
        <v>826.346556222</v>
      </c>
      <c r="BM51" s="32">
        <v>0</v>
      </c>
      <c r="BN51" s="32">
        <v>8056.0838996700004</v>
      </c>
      <c r="BO51" s="32">
        <v>40146.943163000004</v>
      </c>
      <c r="BP51" s="32">
        <v>1553.21749116</v>
      </c>
    </row>
    <row r="52" spans="1:68" x14ac:dyDescent="0.25">
      <c r="A52" s="34"/>
    </row>
    <row r="53" spans="1:68" x14ac:dyDescent="0.25">
      <c r="A53" s="34"/>
    </row>
    <row r="54" spans="1:68" x14ac:dyDescent="0.25">
      <c r="A54" s="34"/>
    </row>
    <row r="55" spans="1:68" x14ac:dyDescent="0.25">
      <c r="A55" s="34" t="s">
        <v>1</v>
      </c>
      <c r="B55" s="32">
        <v>1773.5921142000002</v>
      </c>
      <c r="C55" s="32"/>
      <c r="D55" s="32">
        <v>1349.2827663999999</v>
      </c>
      <c r="E55" s="32">
        <v>34.835096449999995</v>
      </c>
      <c r="F55" s="32">
        <v>34.665262449999993</v>
      </c>
      <c r="G55" s="32">
        <v>198.08145215023109</v>
      </c>
      <c r="H55" s="32">
        <v>128240.54969930001</v>
      </c>
      <c r="I55" s="32">
        <v>2.0077266159999998</v>
      </c>
      <c r="J55" s="32">
        <v>4280.4380817520005</v>
      </c>
      <c r="K55" s="32">
        <v>1.8662920000000001E-3</v>
      </c>
      <c r="L55" s="32">
        <v>22.512711039999996</v>
      </c>
      <c r="M55" s="32"/>
      <c r="N55" s="32">
        <v>1.3416505380000001</v>
      </c>
      <c r="P55" s="34" t="s">
        <v>1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</row>
    <row r="56" spans="1:68" x14ac:dyDescent="0.25">
      <c r="A56" s="34" t="s">
        <v>11</v>
      </c>
    </row>
    <row r="57" spans="1:68" x14ac:dyDescent="0.25">
      <c r="A57" s="34" t="s">
        <v>58</v>
      </c>
    </row>
    <row r="58" spans="1:68" x14ac:dyDescent="0.25">
      <c r="A58" s="34" t="s">
        <v>75</v>
      </c>
    </row>
    <row r="59" spans="1:68" x14ac:dyDescent="0.25">
      <c r="A59" s="34" t="s">
        <v>341</v>
      </c>
    </row>
    <row r="60" spans="1:68" s="34" customFormat="1" x14ac:dyDescent="0.25"/>
    <row r="61" spans="1:68" x14ac:dyDescent="0.25">
      <c r="A61" s="2" t="s">
        <v>55</v>
      </c>
      <c r="B61" s="1">
        <f>SUM(B3:B54)</f>
        <v>642182.32455231145</v>
      </c>
      <c r="C61" s="1">
        <f t="shared" ref="C61:N61" si="0">SUM(C3:C54)</f>
        <v>0</v>
      </c>
      <c r="D61" s="1">
        <f t="shared" si="0"/>
        <v>653218.66156125779</v>
      </c>
      <c r="E61" s="1">
        <f>SUM(E3:E54)</f>
        <v>21756.157793191269</v>
      </c>
      <c r="F61" s="1">
        <f t="shared" si="0"/>
        <v>17199.76833580769</v>
      </c>
      <c r="G61" s="1">
        <f t="shared" si="0"/>
        <v>17195.319862189393</v>
      </c>
      <c r="H61" s="1">
        <f t="shared" si="0"/>
        <v>2273213.7894866969</v>
      </c>
      <c r="I61" s="1">
        <f t="shared" si="0"/>
        <v>827.90531224068809</v>
      </c>
      <c r="J61" s="1">
        <f t="shared" si="0"/>
        <v>8357.8338626315308</v>
      </c>
      <c r="K61" s="1">
        <f t="shared" si="0"/>
        <v>0.61237604202519991</v>
      </c>
      <c r="L61" s="1">
        <f t="shared" si="0"/>
        <v>5070.6017513652296</v>
      </c>
      <c r="M61" s="1">
        <f t="shared" si="0"/>
        <v>0</v>
      </c>
      <c r="N61" s="1">
        <f t="shared" si="0"/>
        <v>415.127409315759</v>
      </c>
      <c r="Q61" s="1">
        <f t="shared" ref="Q61:BP61" si="1">SUM(Q3:Q54)</f>
        <v>883.77641491478221</v>
      </c>
      <c r="R61" s="1">
        <f t="shared" si="1"/>
        <v>827.90145503766792</v>
      </c>
      <c r="S61" s="1">
        <f t="shared" si="1"/>
        <v>4907.3886012248486</v>
      </c>
      <c r="T61" s="1">
        <f t="shared" si="1"/>
        <v>17039.238075496243</v>
      </c>
      <c r="U61" s="1">
        <f t="shared" si="1"/>
        <v>1470885.9000671862</v>
      </c>
      <c r="V61" s="1">
        <f t="shared" si="1"/>
        <v>0.61237658999947797</v>
      </c>
      <c r="W61" s="1">
        <f t="shared" si="1"/>
        <v>642179.86852194404</v>
      </c>
      <c r="X61" s="1">
        <f t="shared" si="1"/>
        <v>250.822256506309</v>
      </c>
      <c r="Y61" s="1">
        <f t="shared" si="1"/>
        <v>755407.08039071143</v>
      </c>
      <c r="Z61" s="1">
        <f t="shared" si="1"/>
        <v>0</v>
      </c>
      <c r="AA61" s="1">
        <f t="shared" si="1"/>
        <v>168541.11762196393</v>
      </c>
      <c r="AB61" s="1">
        <f t="shared" si="1"/>
        <v>5058.774431347656</v>
      </c>
      <c r="AC61" s="1">
        <f t="shared" si="1"/>
        <v>0</v>
      </c>
      <c r="AD61" s="1">
        <f t="shared" si="1"/>
        <v>382.55465511654324</v>
      </c>
      <c r="AE61" s="1">
        <f t="shared" si="1"/>
        <v>0</v>
      </c>
      <c r="AF61" s="1">
        <f t="shared" si="1"/>
        <v>453.117607198884</v>
      </c>
      <c r="AG61" s="1">
        <f t="shared" si="1"/>
        <v>587894.53687153524</v>
      </c>
      <c r="AH61" s="1">
        <f t="shared" si="1"/>
        <v>65321.634997801157</v>
      </c>
      <c r="AI61" s="1">
        <f t="shared" si="1"/>
        <v>653216.17186989554</v>
      </c>
      <c r="AJ61" s="1">
        <f t="shared" si="1"/>
        <v>0</v>
      </c>
      <c r="AK61" s="1">
        <f t="shared" si="1"/>
        <v>9582.3517442540815</v>
      </c>
      <c r="AL61" s="1">
        <f t="shared" si="1"/>
        <v>0</v>
      </c>
      <c r="AM61" s="1">
        <f t="shared" si="1"/>
        <v>1792828.2374160604</v>
      </c>
      <c r="AN61" s="1">
        <f t="shared" si="1"/>
        <v>0</v>
      </c>
      <c r="AO61" s="1">
        <f t="shared" si="1"/>
        <v>0</v>
      </c>
      <c r="AP61" s="1">
        <f t="shared" si="1"/>
        <v>0</v>
      </c>
      <c r="AQ61" s="1">
        <f t="shared" si="1"/>
        <v>0</v>
      </c>
      <c r="AR61" s="1">
        <f t="shared" si="1"/>
        <v>970.06452353132931</v>
      </c>
      <c r="AS61" s="1">
        <f t="shared" si="1"/>
        <v>0</v>
      </c>
      <c r="AT61" s="1">
        <f t="shared" si="1"/>
        <v>21756.966253627936</v>
      </c>
      <c r="AU61" s="1">
        <f t="shared" si="1"/>
        <v>17200.585562612956</v>
      </c>
      <c r="AV61" s="1">
        <f t="shared" si="1"/>
        <v>4556.3806910156336</v>
      </c>
      <c r="AW61" s="1">
        <f t="shared" si="1"/>
        <v>12509.360256300535</v>
      </c>
      <c r="AX61" s="1">
        <f t="shared" si="1"/>
        <v>0</v>
      </c>
      <c r="AY61" s="1">
        <f t="shared" si="1"/>
        <v>0</v>
      </c>
      <c r="AZ61" s="1">
        <f t="shared" si="1"/>
        <v>11298.499925366486</v>
      </c>
      <c r="BA61" s="1">
        <f t="shared" si="1"/>
        <v>0</v>
      </c>
      <c r="BB61" s="1">
        <f t="shared" si="1"/>
        <v>240.79599773927521</v>
      </c>
      <c r="BC61" s="1">
        <f t="shared" si="1"/>
        <v>0</v>
      </c>
      <c r="BD61" s="1">
        <f t="shared" si="1"/>
        <v>47.299230419080487</v>
      </c>
      <c r="BE61" s="1">
        <f t="shared" si="1"/>
        <v>601.99060523481717</v>
      </c>
      <c r="BF61" s="1">
        <f t="shared" si="1"/>
        <v>0</v>
      </c>
      <c r="BG61" s="1">
        <f t="shared" si="1"/>
        <v>4041.9354706577892</v>
      </c>
      <c r="BH61" s="1">
        <f t="shared" si="1"/>
        <v>0</v>
      </c>
      <c r="BI61" s="1">
        <f t="shared" si="1"/>
        <v>17195.235871649715</v>
      </c>
      <c r="BJ61" s="1">
        <f t="shared" si="1"/>
        <v>0</v>
      </c>
      <c r="BK61" s="1">
        <f t="shared" si="1"/>
        <v>8280.6729380095949</v>
      </c>
      <c r="BL61" s="1">
        <f t="shared" si="1"/>
        <v>27642.923289669288</v>
      </c>
      <c r="BM61" s="1">
        <f t="shared" si="1"/>
        <v>0</v>
      </c>
      <c r="BN61" s="1">
        <f t="shared" si="1"/>
        <v>835613.31327290682</v>
      </c>
      <c r="BO61" s="1">
        <f t="shared" si="1"/>
        <v>2273196.212934142</v>
      </c>
      <c r="BP61" s="1">
        <f t="shared" si="1"/>
        <v>15755.865049180595</v>
      </c>
    </row>
    <row r="62" spans="1:68" x14ac:dyDescent="0.25">
      <c r="A62" s="2" t="s">
        <v>56</v>
      </c>
      <c r="B62" s="1">
        <f>SUM(B2:B51)</f>
        <v>642182.32455231145</v>
      </c>
      <c r="C62" s="1">
        <f t="shared" ref="C62:N62" si="2">SUM(C2:C51)</f>
        <v>0</v>
      </c>
      <c r="D62" s="1">
        <f t="shared" si="2"/>
        <v>653218.66156125779</v>
      </c>
      <c r="E62" s="1">
        <f t="shared" si="2"/>
        <v>21756.157793191269</v>
      </c>
      <c r="F62" s="1">
        <f t="shared" si="2"/>
        <v>17199.76833580769</v>
      </c>
      <c r="G62" s="1">
        <f t="shared" si="2"/>
        <v>17195.319862189393</v>
      </c>
      <c r="H62" s="1">
        <f t="shared" si="2"/>
        <v>2273213.7894866969</v>
      </c>
      <c r="I62" s="1">
        <f t="shared" si="2"/>
        <v>827.90531224068809</v>
      </c>
      <c r="J62" s="1">
        <f t="shared" si="2"/>
        <v>8357.8338626315308</v>
      </c>
      <c r="K62" s="1">
        <f t="shared" si="2"/>
        <v>0.61237604202519991</v>
      </c>
      <c r="L62" s="1">
        <f t="shared" si="2"/>
        <v>5070.6017513652296</v>
      </c>
      <c r="M62" s="1">
        <f t="shared" si="2"/>
        <v>0</v>
      </c>
      <c r="N62" s="1">
        <f t="shared" si="2"/>
        <v>415.127409315759</v>
      </c>
      <c r="Q62" s="1">
        <f t="shared" ref="Q62:AV62" si="3">Q61 - Q55 - Q56 - Q57 - Q58 - Q54</f>
        <v>883.77641491478221</v>
      </c>
      <c r="R62" s="1">
        <f t="shared" si="3"/>
        <v>827.90145503766792</v>
      </c>
      <c r="S62" s="1">
        <f t="shared" si="3"/>
        <v>4907.3886012248486</v>
      </c>
      <c r="T62" s="1">
        <f t="shared" si="3"/>
        <v>17039.238075496243</v>
      </c>
      <c r="U62" s="1">
        <f t="shared" si="3"/>
        <v>1470885.9000671862</v>
      </c>
      <c r="V62" s="1">
        <f t="shared" si="3"/>
        <v>0.61237658999947797</v>
      </c>
      <c r="W62" s="1">
        <f t="shared" si="3"/>
        <v>642179.86852194404</v>
      </c>
      <c r="X62" s="1">
        <f t="shared" si="3"/>
        <v>250.822256506309</v>
      </c>
      <c r="Y62" s="1">
        <f t="shared" si="3"/>
        <v>755407.08039071143</v>
      </c>
      <c r="Z62" s="1">
        <f t="shared" si="3"/>
        <v>0</v>
      </c>
      <c r="AA62" s="1">
        <f t="shared" si="3"/>
        <v>168541.11762196393</v>
      </c>
      <c r="AB62" s="1">
        <f t="shared" si="3"/>
        <v>5058.774431347656</v>
      </c>
      <c r="AC62" s="1">
        <f t="shared" si="3"/>
        <v>0</v>
      </c>
      <c r="AD62" s="1">
        <f t="shared" si="3"/>
        <v>382.55465511654324</v>
      </c>
      <c r="AE62" s="1">
        <f t="shared" si="3"/>
        <v>0</v>
      </c>
      <c r="AF62" s="1">
        <f t="shared" si="3"/>
        <v>453.117607198884</v>
      </c>
      <c r="AG62" s="1">
        <f t="shared" si="3"/>
        <v>587894.53687153524</v>
      </c>
      <c r="AH62" s="1">
        <f t="shared" si="3"/>
        <v>65321.634997801157</v>
      </c>
      <c r="AI62" s="1">
        <f t="shared" si="3"/>
        <v>653216.17186989554</v>
      </c>
      <c r="AJ62" s="1">
        <f t="shared" si="3"/>
        <v>0</v>
      </c>
      <c r="AK62" s="1">
        <f t="shared" si="3"/>
        <v>9582.3517442540815</v>
      </c>
      <c r="AL62" s="1">
        <f t="shared" si="3"/>
        <v>0</v>
      </c>
      <c r="AM62" s="1">
        <f t="shared" si="3"/>
        <v>1792828.2374160604</v>
      </c>
      <c r="AN62" s="1">
        <f t="shared" si="3"/>
        <v>0</v>
      </c>
      <c r="AO62" s="1">
        <f t="shared" si="3"/>
        <v>0</v>
      </c>
      <c r="AP62" s="1">
        <f t="shared" si="3"/>
        <v>0</v>
      </c>
      <c r="AQ62" s="1">
        <f t="shared" si="3"/>
        <v>0</v>
      </c>
      <c r="AR62" s="1">
        <f t="shared" si="3"/>
        <v>970.06452353132931</v>
      </c>
      <c r="AS62" s="1">
        <f t="shared" si="3"/>
        <v>0</v>
      </c>
      <c r="AT62" s="1">
        <f t="shared" si="3"/>
        <v>21756.966253627936</v>
      </c>
      <c r="AU62" s="1">
        <f t="shared" si="3"/>
        <v>17200.585562612956</v>
      </c>
      <c r="AV62" s="1">
        <f t="shared" si="3"/>
        <v>4556.3806910156336</v>
      </c>
      <c r="AW62" s="1">
        <f t="shared" ref="AW62:BP62" si="4">AW61 - AW55 - AW56 - AW57 - AW58 - AW54</f>
        <v>12509.360256300535</v>
      </c>
      <c r="AX62" s="1">
        <f t="shared" si="4"/>
        <v>0</v>
      </c>
      <c r="AY62" s="1">
        <f t="shared" si="4"/>
        <v>0</v>
      </c>
      <c r="AZ62" s="1">
        <f t="shared" si="4"/>
        <v>11298.499925366486</v>
      </c>
      <c r="BA62" s="1">
        <f t="shared" si="4"/>
        <v>0</v>
      </c>
      <c r="BB62" s="1">
        <f t="shared" si="4"/>
        <v>240.79599773927521</v>
      </c>
      <c r="BC62" s="1">
        <f t="shared" si="4"/>
        <v>0</v>
      </c>
      <c r="BD62" s="1">
        <f t="shared" si="4"/>
        <v>47.299230419080487</v>
      </c>
      <c r="BE62" s="1">
        <f t="shared" si="4"/>
        <v>601.99060523481717</v>
      </c>
      <c r="BF62" s="1">
        <f t="shared" si="4"/>
        <v>0</v>
      </c>
      <c r="BG62" s="1">
        <f t="shared" si="4"/>
        <v>4041.9354706577892</v>
      </c>
      <c r="BH62" s="1">
        <f t="shared" si="4"/>
        <v>0</v>
      </c>
      <c r="BI62" s="1">
        <f t="shared" si="4"/>
        <v>17195.235871649715</v>
      </c>
      <c r="BJ62" s="1">
        <f t="shared" si="4"/>
        <v>0</v>
      </c>
      <c r="BK62" s="1">
        <f t="shared" si="4"/>
        <v>8280.6729380095949</v>
      </c>
      <c r="BL62" s="1">
        <f t="shared" si="4"/>
        <v>27642.923289669288</v>
      </c>
      <c r="BM62" s="1">
        <f t="shared" si="4"/>
        <v>0</v>
      </c>
      <c r="BN62" s="1">
        <f t="shared" si="4"/>
        <v>835613.31327290682</v>
      </c>
      <c r="BO62" s="1">
        <f t="shared" si="4"/>
        <v>2273196.212934142</v>
      </c>
      <c r="BP62" s="1">
        <f t="shared" si="4"/>
        <v>15755.865049180595</v>
      </c>
    </row>
    <row r="63" spans="1:68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545466.22012755985</v>
      </c>
      <c r="C63" s="32">
        <f t="shared" ref="C63:N63" si="5">+C3+C5+C8+C9+C11+C12+C14+C15+C16+C17+C18+C19+C20+C21+C22+C23+C24+C25+C26+C28+C30+C31+C33+C34+C35+C36+C37+C39+C40+C41+C42+C43+C44+C46+C47+C49+C50</f>
        <v>0</v>
      </c>
      <c r="D63" s="32">
        <f t="shared" si="5"/>
        <v>547180.7218114693</v>
      </c>
      <c r="E63" s="32">
        <f t="shared" si="5"/>
        <v>14690.137746567767</v>
      </c>
      <c r="F63" s="32">
        <f t="shared" si="5"/>
        <v>14576.935382734191</v>
      </c>
      <c r="G63" s="32">
        <f t="shared" si="5"/>
        <v>14793.837488497908</v>
      </c>
      <c r="H63" s="32">
        <f t="shared" si="5"/>
        <v>1712410.7615254757</v>
      </c>
      <c r="I63" s="32">
        <f t="shared" si="5"/>
        <v>709.74912732097289</v>
      </c>
      <c r="J63" s="32">
        <f t="shared" si="5"/>
        <v>6616.1830683781</v>
      </c>
      <c r="K63" s="32">
        <f t="shared" si="5"/>
        <v>0.57370086610519999</v>
      </c>
      <c r="L63" s="32">
        <f t="shared" si="5"/>
        <v>4193.0691117862352</v>
      </c>
      <c r="M63" s="32">
        <f t="shared" si="5"/>
        <v>0</v>
      </c>
      <c r="N63" s="32">
        <f t="shared" si="5"/>
        <v>343.77717608049898</v>
      </c>
    </row>
    <row r="64" spans="1:68" x14ac:dyDescent="0.25">
      <c r="B64" s="3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1" sqref="A21"/>
    </sheetView>
  </sheetViews>
  <sheetFormatPr defaultRowHeight="15" x14ac:dyDescent="0.25"/>
  <cols>
    <col min="1" max="1" width="19.5703125" customWidth="1"/>
    <col min="2" max="2" width="9.28515625" customWidth="1"/>
    <col min="3" max="4" width="6.7109375" bestFit="1" customWidth="1"/>
    <col min="5" max="6" width="7.7109375" bestFit="1" customWidth="1"/>
    <col min="7" max="7" width="5.7109375" bestFit="1" customWidth="1"/>
    <col min="8" max="8" width="7.7109375" bestFit="1" customWidth="1"/>
    <col min="9" max="9" width="8.85546875" bestFit="1" customWidth="1"/>
    <col min="10" max="10" width="9" bestFit="1" customWidth="1"/>
    <col min="11" max="11" width="6.7109375" bestFit="1" customWidth="1"/>
    <col min="12" max="12" width="9.7109375" bestFit="1" customWidth="1"/>
    <col min="14" max="14" width="15.42578125" bestFit="1" customWidth="1"/>
    <col min="15" max="15" width="6.7109375" style="32" bestFit="1" customWidth="1"/>
    <col min="16" max="16" width="14.5703125" style="32" bestFit="1" customWidth="1"/>
    <col min="17" max="17" width="6.7109375" style="32" bestFit="1" customWidth="1"/>
    <col min="18" max="18" width="9" style="32" bestFit="1" customWidth="1"/>
    <col min="19" max="19" width="7.7109375" style="32" bestFit="1" customWidth="1"/>
    <col min="20" max="20" width="6.7109375" style="32" bestFit="1" customWidth="1"/>
    <col min="21" max="21" width="9.28515625" style="32" bestFit="1" customWidth="1"/>
    <col min="22" max="23" width="6.7109375" style="32" bestFit="1" customWidth="1"/>
    <col min="24" max="24" width="5.85546875" style="32" bestFit="1" customWidth="1"/>
    <col min="25" max="25" width="6.7109375" style="32" bestFit="1" customWidth="1"/>
    <col min="26" max="26" width="15.42578125" style="32" bestFit="1" customWidth="1"/>
    <col min="27" max="27" width="6.5703125" style="32" customWidth="1"/>
    <col min="28" max="29" width="5.7109375" style="32" bestFit="1" customWidth="1"/>
    <col min="30" max="30" width="6.5703125" style="32" bestFit="1" customWidth="1"/>
    <col min="31" max="31" width="6.7109375" style="32" bestFit="1" customWidth="1"/>
    <col min="32" max="32" width="10" style="32" bestFit="1" customWidth="1"/>
    <col min="33" max="33" width="6.7109375" style="32" bestFit="1" customWidth="1"/>
    <col min="34" max="34" width="5.7109375" style="32" bestFit="1" customWidth="1"/>
    <col min="35" max="35" width="6.7109375" style="32" bestFit="1" customWidth="1"/>
    <col min="36" max="36" width="6" style="32" bestFit="1" customWidth="1"/>
    <col min="37" max="37" width="6.7109375" style="32" bestFit="1" customWidth="1"/>
    <col min="38" max="38" width="4.28515625" style="32" bestFit="1" customWidth="1"/>
    <col min="39" max="39" width="7.7109375" style="32" bestFit="1" customWidth="1"/>
    <col min="40" max="40" width="4.5703125" style="32" bestFit="1" customWidth="1"/>
    <col min="41" max="41" width="5.7109375" style="32" bestFit="1" customWidth="1"/>
    <col min="42" max="42" width="6.7109375" style="32" bestFit="1" customWidth="1"/>
    <col min="43" max="43" width="4.140625" style="32" bestFit="1" customWidth="1"/>
    <col min="44" max="44" width="5.85546875" style="32" customWidth="1"/>
    <col min="45" max="45" width="5.7109375" style="32" bestFit="1" customWidth="1"/>
    <col min="46" max="47" width="7.7109375" style="32" bestFit="1" customWidth="1"/>
    <col min="48" max="48" width="5.7109375" style="32" bestFit="1" customWidth="1"/>
    <col min="49" max="49" width="7.85546875" style="32" bestFit="1" customWidth="1"/>
    <col min="50" max="50" width="5.140625" style="32" bestFit="1" customWidth="1"/>
    <col min="51" max="51" width="5.28515625" style="32" customWidth="1"/>
    <col min="52" max="52" width="8.7109375" style="32" bestFit="1" customWidth="1"/>
    <col min="53" max="53" width="4.85546875" style="32" bestFit="1" customWidth="1"/>
    <col min="54" max="54" width="7.85546875" style="32" bestFit="1" customWidth="1"/>
    <col min="55" max="55" width="5.85546875" style="32" bestFit="1" customWidth="1"/>
    <col min="56" max="56" width="6" style="32" bestFit="1" customWidth="1"/>
    <col min="57" max="57" width="7.7109375" style="32" bestFit="1" customWidth="1"/>
    <col min="58" max="58" width="4.140625" style="32" bestFit="1" customWidth="1"/>
    <col min="59" max="59" width="5.7109375" style="32" bestFit="1" customWidth="1"/>
    <col min="60" max="60" width="3.85546875" style="32" bestFit="1" customWidth="1"/>
    <col min="61" max="61" width="5.7109375" style="32" bestFit="1" customWidth="1"/>
    <col min="62" max="63" width="5.28515625" style="32" bestFit="1" customWidth="1"/>
    <col min="64" max="64" width="6.7109375" style="32" bestFit="1" customWidth="1"/>
    <col min="65" max="65" width="4.85546875" style="32" customWidth="1"/>
    <col min="66" max="66" width="7.7109375" style="32" bestFit="1" customWidth="1"/>
    <col min="67" max="67" width="9.140625" style="32" bestFit="1" customWidth="1"/>
    <col min="68" max="68" width="6.7109375" style="32" bestFit="1" customWidth="1"/>
  </cols>
  <sheetData>
    <row r="1" spans="1:68" x14ac:dyDescent="0.25">
      <c r="B1" s="34" t="s">
        <v>352</v>
      </c>
      <c r="N1" s="34" t="s">
        <v>452</v>
      </c>
    </row>
    <row r="2" spans="1:68" x14ac:dyDescent="0.25">
      <c r="A2" s="18" t="s">
        <v>52</v>
      </c>
      <c r="B2" s="18" t="s">
        <v>59</v>
      </c>
      <c r="C2" s="18" t="s">
        <v>57</v>
      </c>
      <c r="D2" s="18" t="s">
        <v>60</v>
      </c>
      <c r="E2" s="18" t="s">
        <v>54</v>
      </c>
      <c r="F2" s="18" t="s">
        <v>53</v>
      </c>
      <c r="G2" s="18" t="s">
        <v>61</v>
      </c>
      <c r="H2" s="18" t="s">
        <v>62</v>
      </c>
      <c r="I2" s="18" t="s">
        <v>63</v>
      </c>
      <c r="J2" s="18" t="s">
        <v>64</v>
      </c>
      <c r="K2" s="18" t="s">
        <v>66</v>
      </c>
      <c r="L2" s="18" t="s">
        <v>65</v>
      </c>
      <c r="N2" s="34" t="s">
        <v>307</v>
      </c>
      <c r="O2" s="32" t="s">
        <v>132</v>
      </c>
      <c r="P2" s="32" t="s">
        <v>133</v>
      </c>
      <c r="Q2" s="32" t="s">
        <v>134</v>
      </c>
      <c r="R2" s="32" t="s">
        <v>64</v>
      </c>
      <c r="S2" s="32" t="s">
        <v>135</v>
      </c>
      <c r="T2" s="32" t="s">
        <v>136</v>
      </c>
      <c r="U2" s="32" t="s">
        <v>59</v>
      </c>
      <c r="V2" s="32" t="s">
        <v>137</v>
      </c>
      <c r="W2" s="32" t="s">
        <v>138</v>
      </c>
      <c r="X2" s="32" t="s">
        <v>139</v>
      </c>
      <c r="Y2" s="32" t="s">
        <v>140</v>
      </c>
      <c r="Z2" s="32" t="s">
        <v>141</v>
      </c>
      <c r="AA2" s="32" t="s">
        <v>142</v>
      </c>
      <c r="AB2" s="32" t="s">
        <v>143</v>
      </c>
      <c r="AC2" s="32" t="s">
        <v>144</v>
      </c>
      <c r="AD2" s="32" t="s">
        <v>145</v>
      </c>
      <c r="AE2" s="32" t="s">
        <v>57</v>
      </c>
      <c r="AF2" s="32" t="s">
        <v>129</v>
      </c>
      <c r="AG2" s="32" t="s">
        <v>146</v>
      </c>
      <c r="AH2" s="32" t="s">
        <v>147</v>
      </c>
      <c r="AI2" s="32" t="s">
        <v>60</v>
      </c>
      <c r="AJ2" s="32" t="s">
        <v>148</v>
      </c>
      <c r="AK2" s="32" t="s">
        <v>149</v>
      </c>
      <c r="AL2" s="32" t="s">
        <v>150</v>
      </c>
      <c r="AM2" s="32" t="s">
        <v>151</v>
      </c>
      <c r="AN2" s="32" t="s">
        <v>152</v>
      </c>
      <c r="AO2" s="32" t="s">
        <v>153</v>
      </c>
      <c r="AP2" s="32" t="s">
        <v>154</v>
      </c>
      <c r="AQ2" s="32" t="s">
        <v>155</v>
      </c>
      <c r="AR2" s="32" t="s">
        <v>156</v>
      </c>
      <c r="AS2" s="32" t="s">
        <v>157</v>
      </c>
      <c r="AT2" s="32" t="s">
        <v>54</v>
      </c>
      <c r="AU2" s="32" t="s">
        <v>53</v>
      </c>
      <c r="AV2" s="32" t="s">
        <v>158</v>
      </c>
      <c r="AW2" s="32" t="s">
        <v>159</v>
      </c>
      <c r="AX2" s="32" t="s">
        <v>160</v>
      </c>
      <c r="AY2" s="32" t="s">
        <v>161</v>
      </c>
      <c r="AZ2" s="32" t="s">
        <v>162</v>
      </c>
      <c r="BA2" s="32" t="s">
        <v>163</v>
      </c>
      <c r="BB2" s="32" t="s">
        <v>164</v>
      </c>
      <c r="BC2" s="32" t="s">
        <v>165</v>
      </c>
      <c r="BD2" s="32" t="s">
        <v>166</v>
      </c>
      <c r="BE2" s="32" t="s">
        <v>167</v>
      </c>
      <c r="BF2" s="32" t="s">
        <v>168</v>
      </c>
      <c r="BG2" s="32" t="s">
        <v>169</v>
      </c>
      <c r="BH2" s="32" t="s">
        <v>170</v>
      </c>
      <c r="BI2" s="32" t="s">
        <v>61</v>
      </c>
      <c r="BJ2" s="32" t="s">
        <v>171</v>
      </c>
      <c r="BK2" s="32" t="s">
        <v>172</v>
      </c>
      <c r="BL2" s="32" t="s">
        <v>173</v>
      </c>
      <c r="BM2" s="32" t="s">
        <v>174</v>
      </c>
      <c r="BN2" s="32" t="s">
        <v>175</v>
      </c>
      <c r="BO2" s="32" t="s">
        <v>176</v>
      </c>
      <c r="BP2" s="32" t="s">
        <v>177</v>
      </c>
    </row>
    <row r="3" spans="1:68" x14ac:dyDescent="0.25">
      <c r="A3" s="32" t="s">
        <v>0</v>
      </c>
      <c r="B3" s="32">
        <v>10651.465292400007</v>
      </c>
      <c r="C3" s="32">
        <v>90.852018477000016</v>
      </c>
      <c r="D3" s="32">
        <v>173.33491420999977</v>
      </c>
      <c r="E3" s="32">
        <v>1560.7653926400003</v>
      </c>
      <c r="F3" s="32">
        <v>1558.1564426400003</v>
      </c>
      <c r="G3" s="32">
        <v>23.168036377999965</v>
      </c>
      <c r="H3" s="32">
        <v>1950.1388759371007</v>
      </c>
      <c r="I3" s="32">
        <v>45.125103639999999</v>
      </c>
      <c r="J3" s="32">
        <v>76.555600617200156</v>
      </c>
      <c r="K3" s="32"/>
      <c r="L3" s="32">
        <v>94.905219192000033</v>
      </c>
      <c r="M3" s="32"/>
      <c r="N3" s="34" t="s">
        <v>0</v>
      </c>
      <c r="O3" s="32">
        <v>70.794983482000006</v>
      </c>
      <c r="P3" s="32">
        <v>45.064334482500001</v>
      </c>
      <c r="Q3" s="32">
        <v>235.608664175</v>
      </c>
      <c r="R3" s="32">
        <v>76.542007825400006</v>
      </c>
      <c r="S3" s="32">
        <v>698.44155162499999</v>
      </c>
      <c r="T3" s="32">
        <v>0</v>
      </c>
      <c r="U3" s="32">
        <v>10653.5011703</v>
      </c>
      <c r="V3" s="32">
        <v>230.34115612400001</v>
      </c>
      <c r="W3" s="32">
        <v>73.823408498700005</v>
      </c>
      <c r="X3" s="32">
        <v>13.4676320659</v>
      </c>
      <c r="Y3" s="32">
        <v>233.36226274200001</v>
      </c>
      <c r="Z3" s="32">
        <v>94.675055405199998</v>
      </c>
      <c r="AA3" s="32">
        <v>0</v>
      </c>
      <c r="AB3" s="32">
        <v>21.638681547400001</v>
      </c>
      <c r="AC3" s="32">
        <v>6.6506034027999998</v>
      </c>
      <c r="AD3" s="32">
        <v>0</v>
      </c>
      <c r="AE3" s="32">
        <v>90.877271544999999</v>
      </c>
      <c r="AF3" s="32">
        <v>0</v>
      </c>
      <c r="AG3" s="32">
        <v>156.033574738</v>
      </c>
      <c r="AH3" s="32">
        <v>17.3370627969</v>
      </c>
      <c r="AI3" s="32">
        <v>173.37063753499999</v>
      </c>
      <c r="AJ3" s="32">
        <v>0.43639352858800001</v>
      </c>
      <c r="AK3" s="32">
        <v>131.01301610900001</v>
      </c>
      <c r="AL3" s="32">
        <v>0.171432905306</v>
      </c>
      <c r="AM3" s="32">
        <v>551.60024917700002</v>
      </c>
      <c r="AN3" s="32">
        <v>0.15584807442900001</v>
      </c>
      <c r="AO3" s="32">
        <v>4.6208970988900004</v>
      </c>
      <c r="AP3" s="32">
        <v>86.963235050400002</v>
      </c>
      <c r="AQ3" s="32">
        <v>0.14026329874099999</v>
      </c>
      <c r="AR3" s="32">
        <v>0</v>
      </c>
      <c r="AS3" s="32">
        <v>15.071288811400001</v>
      </c>
      <c r="AT3" s="32">
        <v>1561.1344722900001</v>
      </c>
      <c r="AU3" s="32">
        <v>1558.52556424</v>
      </c>
      <c r="AV3" s="32">
        <v>2.60890804829</v>
      </c>
      <c r="AW3" s="32">
        <v>639.02167481599997</v>
      </c>
      <c r="AX3" s="32">
        <v>0.17610833864100001</v>
      </c>
      <c r="AY3" s="32">
        <v>0</v>
      </c>
      <c r="AZ3" s="32">
        <v>38.182789294300001</v>
      </c>
      <c r="BA3" s="32">
        <v>1.4649722595900001</v>
      </c>
      <c r="BB3" s="32">
        <v>576.17056278699999</v>
      </c>
      <c r="BC3" s="32">
        <v>2.3377242899200001</v>
      </c>
      <c r="BD3" s="32">
        <v>2.9611137944800001</v>
      </c>
      <c r="BE3" s="32">
        <v>823.18976650000002</v>
      </c>
      <c r="BF3" s="32">
        <v>0.52988350262299999</v>
      </c>
      <c r="BG3" s="32">
        <v>6.3897740767200002</v>
      </c>
      <c r="BH3" s="32">
        <v>0</v>
      </c>
      <c r="BI3" s="32">
        <v>23.173605958500001</v>
      </c>
      <c r="BJ3" s="32">
        <v>0</v>
      </c>
      <c r="BK3" s="32">
        <v>0.57294003646900005</v>
      </c>
      <c r="BL3" s="32">
        <v>228.73890054500001</v>
      </c>
      <c r="BM3" s="32">
        <v>0</v>
      </c>
      <c r="BN3" s="32">
        <v>479.17786052999998</v>
      </c>
      <c r="BO3" s="32">
        <v>1950.3840059900001</v>
      </c>
      <c r="BP3" s="32">
        <v>86.737819200399997</v>
      </c>
    </row>
    <row r="4" spans="1:68" x14ac:dyDescent="0.25">
      <c r="A4" s="32" t="s">
        <v>2</v>
      </c>
      <c r="B4" s="32">
        <v>18819.902718499994</v>
      </c>
      <c r="C4" s="32">
        <v>162.8758239689999</v>
      </c>
      <c r="D4" s="32">
        <v>322.86012413999987</v>
      </c>
      <c r="E4" s="32">
        <v>2755.9665255</v>
      </c>
      <c r="F4" s="32">
        <v>2752.0487854999992</v>
      </c>
      <c r="G4" s="32">
        <v>50.635661947000024</v>
      </c>
      <c r="H4" s="32">
        <v>3323.3257175109979</v>
      </c>
      <c r="I4" s="32">
        <v>79.274643741999952</v>
      </c>
      <c r="J4" s="32">
        <v>142.03585081300002</v>
      </c>
      <c r="K4" s="32"/>
      <c r="L4" s="32">
        <v>164.74225301099986</v>
      </c>
      <c r="M4" s="32"/>
      <c r="N4" s="34" t="s">
        <v>2</v>
      </c>
      <c r="O4" s="32">
        <v>122.295976876</v>
      </c>
      <c r="P4" s="32">
        <v>78.495771194300005</v>
      </c>
      <c r="Q4" s="32">
        <v>399.593190607</v>
      </c>
      <c r="R4" s="32">
        <v>141.81307627499999</v>
      </c>
      <c r="S4" s="32">
        <v>1184.6731079900001</v>
      </c>
      <c r="T4" s="32">
        <v>0</v>
      </c>
      <c r="U4" s="32">
        <v>18822.2298505</v>
      </c>
      <c r="V4" s="32">
        <v>390.71551192800001</v>
      </c>
      <c r="W4" s="32">
        <v>125.219974837</v>
      </c>
      <c r="X4" s="32">
        <v>22.886955042299999</v>
      </c>
      <c r="Y4" s="32">
        <v>397.31625506099999</v>
      </c>
      <c r="Z4" s="32">
        <v>162.09824001999999</v>
      </c>
      <c r="AA4" s="32">
        <v>0</v>
      </c>
      <c r="AB4" s="32">
        <v>36.699432549400001</v>
      </c>
      <c r="AC4" s="32">
        <v>11.279577701899999</v>
      </c>
      <c r="AD4" s="32">
        <v>0</v>
      </c>
      <c r="AE4" s="32">
        <v>162.90219480799999</v>
      </c>
      <c r="AF4" s="32">
        <v>0</v>
      </c>
      <c r="AG4" s="32">
        <v>290.61178486099999</v>
      </c>
      <c r="AH4" s="32">
        <v>32.2901460191</v>
      </c>
      <c r="AI4" s="32">
        <v>322.90193088000001</v>
      </c>
      <c r="AJ4" s="32">
        <v>0.74013315203999996</v>
      </c>
      <c r="AK4" s="32">
        <v>222.204759029</v>
      </c>
      <c r="AL4" s="32">
        <v>0.30276777673100003</v>
      </c>
      <c r="AM4" s="32">
        <v>938.02056782099999</v>
      </c>
      <c r="AN4" s="32">
        <v>0.27524341559100002</v>
      </c>
      <c r="AO4" s="32">
        <v>8.1609597524000002</v>
      </c>
      <c r="AP4" s="32">
        <v>153.58581329</v>
      </c>
      <c r="AQ4" s="32">
        <v>0.24771887469100001</v>
      </c>
      <c r="AR4" s="32">
        <v>0</v>
      </c>
      <c r="AS4" s="32">
        <v>26.617410966800001</v>
      </c>
      <c r="AT4" s="32">
        <v>2756.43224508</v>
      </c>
      <c r="AU4" s="32">
        <v>2752.5142645400001</v>
      </c>
      <c r="AV4" s="32">
        <v>3.9179805450899998</v>
      </c>
      <c r="AW4" s="32">
        <v>1128.57653226</v>
      </c>
      <c r="AX4" s="32">
        <v>0.31102492780300001</v>
      </c>
      <c r="AY4" s="32">
        <v>0</v>
      </c>
      <c r="AZ4" s="32">
        <v>67.434509410999993</v>
      </c>
      <c r="BA4" s="32">
        <v>2.5872899770800002</v>
      </c>
      <c r="BB4" s="32">
        <v>1017.57340083</v>
      </c>
      <c r="BC4" s="32">
        <v>4.1286461600099997</v>
      </c>
      <c r="BD4" s="32">
        <v>5.22962592888</v>
      </c>
      <c r="BE4" s="32">
        <v>1453.8372993</v>
      </c>
      <c r="BF4" s="32">
        <v>0.93582620257600002</v>
      </c>
      <c r="BG4" s="32">
        <v>11.2849937688</v>
      </c>
      <c r="BH4" s="32">
        <v>0</v>
      </c>
      <c r="BI4" s="32">
        <v>50.642658891899998</v>
      </c>
      <c r="BJ4" s="32">
        <v>0</v>
      </c>
      <c r="BK4" s="32">
        <v>0.97178702345199997</v>
      </c>
      <c r="BL4" s="32">
        <v>387.937198405</v>
      </c>
      <c r="BM4" s="32">
        <v>0</v>
      </c>
      <c r="BN4" s="32">
        <v>832.53231311299999</v>
      </c>
      <c r="BO4" s="32">
        <v>3323.6179908600002</v>
      </c>
      <c r="BP4" s="32">
        <v>147.10468052600001</v>
      </c>
    </row>
    <row r="5" spans="1:68" x14ac:dyDescent="0.25">
      <c r="A5" s="32" t="s">
        <v>3</v>
      </c>
      <c r="B5" s="32">
        <v>8483.9774079999934</v>
      </c>
      <c r="C5" s="32">
        <v>70.70455735599991</v>
      </c>
      <c r="D5" s="32">
        <v>141.59504885999988</v>
      </c>
      <c r="E5" s="32">
        <v>1248.0960032999983</v>
      </c>
      <c r="F5" s="32">
        <v>1246.2203061999985</v>
      </c>
      <c r="G5" s="32">
        <v>20.111598657999991</v>
      </c>
      <c r="H5" s="32">
        <v>1562.8557004929994</v>
      </c>
      <c r="I5" s="32">
        <v>34.400845363999991</v>
      </c>
      <c r="J5" s="32">
        <v>61.772802902499926</v>
      </c>
      <c r="K5" s="32"/>
      <c r="L5" s="32">
        <v>73.065031952000012</v>
      </c>
      <c r="M5" s="32"/>
      <c r="N5" s="34" t="s">
        <v>3</v>
      </c>
      <c r="O5" s="32">
        <v>54.7031242949</v>
      </c>
      <c r="P5" s="32">
        <v>34.120214219899999</v>
      </c>
      <c r="Q5" s="32">
        <v>189.57194527300001</v>
      </c>
      <c r="R5" s="32">
        <v>61.691707545200003</v>
      </c>
      <c r="S5" s="32">
        <v>561.74911785500001</v>
      </c>
      <c r="T5" s="32">
        <v>0</v>
      </c>
      <c r="U5" s="32">
        <v>8485.1993247699993</v>
      </c>
      <c r="V5" s="32">
        <v>185.222359434</v>
      </c>
      <c r="W5" s="32">
        <v>59.368705729799998</v>
      </c>
      <c r="X5" s="32">
        <v>10.7420813983</v>
      </c>
      <c r="Y5" s="32">
        <v>183.71879349100001</v>
      </c>
      <c r="Z5" s="32">
        <v>72.104490118000001</v>
      </c>
      <c r="AA5" s="32">
        <v>0</v>
      </c>
      <c r="AB5" s="32">
        <v>17.410600369400001</v>
      </c>
      <c r="AC5" s="32">
        <v>5.3511173765500004</v>
      </c>
      <c r="AD5" s="32">
        <v>0</v>
      </c>
      <c r="AE5" s="32">
        <v>70.720522089699998</v>
      </c>
      <c r="AF5" s="32">
        <v>0</v>
      </c>
      <c r="AG5" s="32">
        <v>127.45479133000001</v>
      </c>
      <c r="AH5" s="32">
        <v>14.1616397992</v>
      </c>
      <c r="AI5" s="32">
        <v>141.61643112900001</v>
      </c>
      <c r="AJ5" s="32">
        <v>0.35112446502799999</v>
      </c>
      <c r="AK5" s="32">
        <v>105.403237547</v>
      </c>
      <c r="AL5" s="32">
        <v>0.13710595026299999</v>
      </c>
      <c r="AM5" s="32">
        <v>443.82995211600002</v>
      </c>
      <c r="AN5" s="32">
        <v>0.12464178671999999</v>
      </c>
      <c r="AO5" s="32">
        <v>3.6956294110900001</v>
      </c>
      <c r="AP5" s="32">
        <v>69.550119901299993</v>
      </c>
      <c r="AQ5" s="32">
        <v>0.112177631985</v>
      </c>
      <c r="AR5" s="32">
        <v>0</v>
      </c>
      <c r="AS5" s="32">
        <v>12.053484701</v>
      </c>
      <c r="AT5" s="32">
        <v>1248.32905041</v>
      </c>
      <c r="AU5" s="32">
        <v>1246.4534296100001</v>
      </c>
      <c r="AV5" s="32">
        <v>1.8756207953199999</v>
      </c>
      <c r="AW5" s="32">
        <v>511.06685470100001</v>
      </c>
      <c r="AX5" s="32">
        <v>0.140845206212</v>
      </c>
      <c r="AY5" s="32">
        <v>0</v>
      </c>
      <c r="AZ5" s="32">
        <v>30.537237559400001</v>
      </c>
      <c r="BA5" s="32">
        <v>1.1716327640999999</v>
      </c>
      <c r="BB5" s="32">
        <v>460.80075946900001</v>
      </c>
      <c r="BC5" s="32">
        <v>1.8696272896299999</v>
      </c>
      <c r="BD5" s="32">
        <v>2.3681935360500002</v>
      </c>
      <c r="BE5" s="32">
        <v>658.35794858899999</v>
      </c>
      <c r="BF5" s="32">
        <v>0.42378211225899998</v>
      </c>
      <c r="BG5" s="32">
        <v>5.1103128840299998</v>
      </c>
      <c r="BH5" s="32">
        <v>0</v>
      </c>
      <c r="BI5" s="32">
        <v>20.115011128399999</v>
      </c>
      <c r="BJ5" s="32">
        <v>0</v>
      </c>
      <c r="BK5" s="32">
        <v>0.460838067899</v>
      </c>
      <c r="BL5" s="32">
        <v>184.044263884</v>
      </c>
      <c r="BM5" s="32">
        <v>0</v>
      </c>
      <c r="BN5" s="32">
        <v>385.71668197000002</v>
      </c>
      <c r="BO5" s="32">
        <v>1562.9899009400001</v>
      </c>
      <c r="BP5" s="32">
        <v>69.789521364699993</v>
      </c>
    </row>
    <row r="6" spans="1:68" x14ac:dyDescent="0.25">
      <c r="A6" s="32" t="s">
        <v>4</v>
      </c>
      <c r="B6" s="32">
        <v>125687.65659999999</v>
      </c>
      <c r="C6" s="32">
        <v>763.92835000000025</v>
      </c>
      <c r="D6" s="32">
        <v>1889.9252969999995</v>
      </c>
      <c r="E6" s="32">
        <v>18107.977080000004</v>
      </c>
      <c r="F6" s="32">
        <v>17588.402129999991</v>
      </c>
      <c r="G6" s="32">
        <v>349.66353400000014</v>
      </c>
      <c r="H6" s="32">
        <v>19159.396159999993</v>
      </c>
      <c r="I6" s="32">
        <v>1717.1355959999999</v>
      </c>
      <c r="J6" s="32"/>
      <c r="K6" s="32">
        <v>154.81815869999991</v>
      </c>
      <c r="L6" s="32">
        <v>1848.2144060000001</v>
      </c>
      <c r="M6" s="32"/>
      <c r="N6" s="34" t="s">
        <v>4</v>
      </c>
      <c r="O6" s="32">
        <v>2047.3621087700001</v>
      </c>
      <c r="P6" s="32">
        <v>1683.8394851</v>
      </c>
      <c r="Q6" s="32">
        <v>2154.5817727799999</v>
      </c>
      <c r="R6" s="32">
        <v>10.3477764161</v>
      </c>
      <c r="S6" s="32">
        <v>6098.0955829799996</v>
      </c>
      <c r="T6" s="32">
        <v>154.81852237000001</v>
      </c>
      <c r="U6" s="32">
        <v>125687.937091</v>
      </c>
      <c r="V6" s="32">
        <v>1960.4993676700001</v>
      </c>
      <c r="W6" s="32">
        <v>635.77067948199999</v>
      </c>
      <c r="X6" s="32">
        <v>0</v>
      </c>
      <c r="Y6" s="32">
        <v>3108.0587070199999</v>
      </c>
      <c r="Z6" s="32">
        <v>1812.3763429099999</v>
      </c>
      <c r="AA6" s="32">
        <v>0</v>
      </c>
      <c r="AB6" s="32">
        <v>197.883993608</v>
      </c>
      <c r="AC6" s="32">
        <v>60.8209369219</v>
      </c>
      <c r="AD6" s="32">
        <v>0</v>
      </c>
      <c r="AE6" s="32">
        <v>763.934496276</v>
      </c>
      <c r="AF6" s="32">
        <v>0</v>
      </c>
      <c r="AG6" s="32">
        <v>1700.94037727</v>
      </c>
      <c r="AH6" s="32">
        <v>188.99336663700001</v>
      </c>
      <c r="AI6" s="32">
        <v>1889.9337439000001</v>
      </c>
      <c r="AJ6" s="32">
        <v>3.9908852065299998</v>
      </c>
      <c r="AK6" s="32">
        <v>1184.25747273</v>
      </c>
      <c r="AL6" s="32">
        <v>1.9347286190699999</v>
      </c>
      <c r="AM6" s="32">
        <v>4876.8574986200001</v>
      </c>
      <c r="AN6" s="32">
        <v>1.75884346002</v>
      </c>
      <c r="AO6" s="32">
        <v>52.149717753300003</v>
      </c>
      <c r="AP6" s="32">
        <v>981.434869596</v>
      </c>
      <c r="AQ6" s="32">
        <v>1.5829589802099999</v>
      </c>
      <c r="AR6" s="32">
        <v>0</v>
      </c>
      <c r="AS6" s="32">
        <v>170.08897901500001</v>
      </c>
      <c r="AT6" s="32">
        <v>18108.516507200002</v>
      </c>
      <c r="AU6" s="32">
        <v>17588.936482699999</v>
      </c>
      <c r="AV6" s="32">
        <v>519.58002442700001</v>
      </c>
      <c r="AW6" s="32">
        <v>7211.7596319900003</v>
      </c>
      <c r="AX6" s="32">
        <v>1.9874927946500001</v>
      </c>
      <c r="AY6" s="32">
        <v>0</v>
      </c>
      <c r="AZ6" s="32">
        <v>430.91665220900001</v>
      </c>
      <c r="BA6" s="32">
        <v>16.5331311829</v>
      </c>
      <c r="BB6" s="32">
        <v>6502.4439632100002</v>
      </c>
      <c r="BC6" s="32">
        <v>26.382652055800001</v>
      </c>
      <c r="BD6" s="32">
        <v>33.418029130800001</v>
      </c>
      <c r="BE6" s="32">
        <v>9290.2113641300002</v>
      </c>
      <c r="BF6" s="32">
        <v>5.98006769736</v>
      </c>
      <c r="BG6" s="32">
        <v>72.112587892099995</v>
      </c>
      <c r="BH6" s="32">
        <v>0</v>
      </c>
      <c r="BI6" s="32">
        <v>349.66547843299998</v>
      </c>
      <c r="BJ6" s="32">
        <v>0</v>
      </c>
      <c r="BK6" s="32">
        <v>5.0397837351600003</v>
      </c>
      <c r="BL6" s="32">
        <v>2091.4744265700001</v>
      </c>
      <c r="BM6" s="32">
        <v>0</v>
      </c>
      <c r="BN6" s="32">
        <v>3228.81092631</v>
      </c>
      <c r="BO6" s="32">
        <v>19159.515281</v>
      </c>
      <c r="BP6" s="32">
        <v>792.92634366599998</v>
      </c>
    </row>
    <row r="7" spans="1:68" x14ac:dyDescent="0.25">
      <c r="A7" s="32" t="s">
        <v>5</v>
      </c>
      <c r="B7" s="32">
        <v>55822.581203500049</v>
      </c>
      <c r="C7" s="32">
        <v>472.53476944799979</v>
      </c>
      <c r="D7" s="32">
        <v>922.64353859899973</v>
      </c>
      <c r="E7" s="32">
        <v>8122.637995269989</v>
      </c>
      <c r="F7" s="32">
        <v>8111.8822740699916</v>
      </c>
      <c r="G7" s="32">
        <v>144.45287099000004</v>
      </c>
      <c r="H7" s="32">
        <v>10046.940037622991</v>
      </c>
      <c r="I7" s="32">
        <v>227.41516213200023</v>
      </c>
      <c r="J7" s="32">
        <v>425.50248832800025</v>
      </c>
      <c r="K7" s="32"/>
      <c r="L7" s="32">
        <v>482.15998908600034</v>
      </c>
      <c r="M7" s="32"/>
      <c r="N7" s="34" t="s">
        <v>5</v>
      </c>
      <c r="O7" s="32">
        <v>357.58284133699999</v>
      </c>
      <c r="P7" s="32">
        <v>225.64216853400001</v>
      </c>
      <c r="Q7" s="32">
        <v>1210.8096023799999</v>
      </c>
      <c r="R7" s="32">
        <v>424.98184363799999</v>
      </c>
      <c r="S7" s="32">
        <v>3598.2245968900002</v>
      </c>
      <c r="T7" s="32">
        <v>0</v>
      </c>
      <c r="U7" s="32">
        <v>55825.913925000001</v>
      </c>
      <c r="V7" s="32">
        <v>1188.22473537</v>
      </c>
      <c r="W7" s="32">
        <v>380.59294724799997</v>
      </c>
      <c r="X7" s="32">
        <v>72.994862921999996</v>
      </c>
      <c r="Y7" s="32">
        <v>1188.9658349599999</v>
      </c>
      <c r="Z7" s="32">
        <v>476.151830066</v>
      </c>
      <c r="AA7" s="32">
        <v>0</v>
      </c>
      <c r="AB7" s="32">
        <v>111.20268809300001</v>
      </c>
      <c r="AC7" s="32">
        <v>34.177906973399999</v>
      </c>
      <c r="AD7" s="32">
        <v>0</v>
      </c>
      <c r="AE7" s="32">
        <v>472.57897706099999</v>
      </c>
      <c r="AF7" s="32">
        <v>0</v>
      </c>
      <c r="AG7" s="32">
        <v>830.43262104799999</v>
      </c>
      <c r="AH7" s="32">
        <v>92.270297911900002</v>
      </c>
      <c r="AI7" s="32">
        <v>922.70291896000003</v>
      </c>
      <c r="AJ7" s="32">
        <v>2.2426546036000001</v>
      </c>
      <c r="AK7" s="32">
        <v>673.71093564399996</v>
      </c>
      <c r="AL7" s="32">
        <v>0.89236687960399996</v>
      </c>
      <c r="AM7" s="32">
        <v>2842.08924381</v>
      </c>
      <c r="AN7" s="32">
        <v>0.811242507492</v>
      </c>
      <c r="AO7" s="32">
        <v>24.053350408</v>
      </c>
      <c r="AP7" s="32">
        <v>452.67349257199999</v>
      </c>
      <c r="AQ7" s="32">
        <v>0.73011849428099995</v>
      </c>
      <c r="AR7" s="32">
        <v>0</v>
      </c>
      <c r="AS7" s="32">
        <v>78.451218776100006</v>
      </c>
      <c r="AT7" s="32">
        <v>8123.4154642399999</v>
      </c>
      <c r="AU7" s="32">
        <v>8112.65988844</v>
      </c>
      <c r="AV7" s="32">
        <v>10.755575800200001</v>
      </c>
      <c r="AW7" s="32">
        <v>3326.3269344099999</v>
      </c>
      <c r="AX7" s="32">
        <v>0.91670428200499998</v>
      </c>
      <c r="AY7" s="32">
        <v>0</v>
      </c>
      <c r="AZ7" s="32">
        <v>198.75452438299999</v>
      </c>
      <c r="BA7" s="32">
        <v>7.6256824670099999</v>
      </c>
      <c r="BB7" s="32">
        <v>2999.1650969000002</v>
      </c>
      <c r="BC7" s="32">
        <v>12.168641441</v>
      </c>
      <c r="BD7" s="32">
        <v>15.413611599999999</v>
      </c>
      <c r="BE7" s="32">
        <v>4284.98489169</v>
      </c>
      <c r="BF7" s="32">
        <v>2.7582254935299999</v>
      </c>
      <c r="BG7" s="32">
        <v>33.2609581699</v>
      </c>
      <c r="BH7" s="32">
        <v>0</v>
      </c>
      <c r="BI7" s="32">
        <v>144.461975935</v>
      </c>
      <c r="BJ7" s="32">
        <v>0</v>
      </c>
      <c r="BK7" s="32">
        <v>2.95052613944</v>
      </c>
      <c r="BL7" s="32">
        <v>1175.5099508200001</v>
      </c>
      <c r="BM7" s="32">
        <v>0</v>
      </c>
      <c r="BN7" s="32">
        <v>2515.25733872</v>
      </c>
      <c r="BO7" s="32">
        <v>10047.2710972</v>
      </c>
      <c r="BP7" s="32">
        <v>445.75844837300002</v>
      </c>
    </row>
    <row r="8" spans="1:68" x14ac:dyDescent="0.25">
      <c r="A8" s="32" t="s">
        <v>6</v>
      </c>
      <c r="B8" s="32">
        <v>47602.033859999989</v>
      </c>
      <c r="C8" s="32">
        <v>362.68359089999979</v>
      </c>
      <c r="D8" s="32">
        <v>740.06136199999992</v>
      </c>
      <c r="E8" s="32">
        <v>6767.0084900000011</v>
      </c>
      <c r="F8" s="32">
        <v>6762.2394700000013</v>
      </c>
      <c r="G8" s="32">
        <v>124.95581600000001</v>
      </c>
      <c r="H8" s="32">
        <v>9149.1117313000068</v>
      </c>
      <c r="I8" s="32">
        <v>158.52670059999988</v>
      </c>
      <c r="J8" s="32">
        <v>389.33126580000004</v>
      </c>
      <c r="K8" s="32"/>
      <c r="L8" s="32">
        <v>371.90852489999997</v>
      </c>
      <c r="M8" s="32"/>
      <c r="N8" s="34" t="s">
        <v>6</v>
      </c>
      <c r="O8" s="32">
        <v>274.71671996399999</v>
      </c>
      <c r="P8" s="32">
        <v>156.26433968500001</v>
      </c>
      <c r="Q8" s="32">
        <v>1116.22664876</v>
      </c>
      <c r="R8" s="32">
        <v>388.71671702899999</v>
      </c>
      <c r="S8" s="32">
        <v>3337.0375887599998</v>
      </c>
      <c r="T8" s="32">
        <v>0</v>
      </c>
      <c r="U8" s="32">
        <v>47626.811282800001</v>
      </c>
      <c r="V8" s="32">
        <v>1105.45251287</v>
      </c>
      <c r="W8" s="32">
        <v>353.571234307</v>
      </c>
      <c r="X8" s="32">
        <v>75.776068907199999</v>
      </c>
      <c r="Y8" s="32">
        <v>1021.46337606</v>
      </c>
      <c r="Z8" s="32">
        <v>363.98790592199998</v>
      </c>
      <c r="AA8" s="32">
        <v>0</v>
      </c>
      <c r="AB8" s="32">
        <v>102.515668327</v>
      </c>
      <c r="AC8" s="32">
        <v>31.507729386099999</v>
      </c>
      <c r="AD8" s="32">
        <v>0</v>
      </c>
      <c r="AE8" s="32">
        <v>362.99025269999998</v>
      </c>
      <c r="AF8" s="32">
        <v>0</v>
      </c>
      <c r="AG8" s="32">
        <v>666.44679029999998</v>
      </c>
      <c r="AH8" s="32">
        <v>74.049661009600001</v>
      </c>
      <c r="AI8" s="32">
        <v>740.49645130900001</v>
      </c>
      <c r="AJ8" s="32">
        <v>2.06744497075</v>
      </c>
      <c r="AK8" s="32">
        <v>622.03274797200004</v>
      </c>
      <c r="AL8" s="32">
        <v>0.74428122202199998</v>
      </c>
      <c r="AM8" s="32">
        <v>2620.6902960699999</v>
      </c>
      <c r="AN8" s="32">
        <v>0.67661948169300001</v>
      </c>
      <c r="AO8" s="32">
        <v>20.061765559400001</v>
      </c>
      <c r="AP8" s="32">
        <v>377.55359832900001</v>
      </c>
      <c r="AQ8" s="32">
        <v>0.60895676813400001</v>
      </c>
      <c r="AR8" s="32">
        <v>0</v>
      </c>
      <c r="AS8" s="32">
        <v>65.432473806299996</v>
      </c>
      <c r="AT8" s="32">
        <v>6771.1550966100003</v>
      </c>
      <c r="AU8" s="32">
        <v>6766.3862435800002</v>
      </c>
      <c r="AV8" s="32">
        <v>4.7688530274399996</v>
      </c>
      <c r="AW8" s="32">
        <v>2774.3324593100001</v>
      </c>
      <c r="AX8" s="32">
        <v>0.76457994532499995</v>
      </c>
      <c r="AY8" s="32">
        <v>0</v>
      </c>
      <c r="AZ8" s="32">
        <v>165.77169391000001</v>
      </c>
      <c r="BA8" s="32">
        <v>6.3602201226900004</v>
      </c>
      <c r="BB8" s="32">
        <v>2501.46155834</v>
      </c>
      <c r="BC8" s="32">
        <v>10.149289810799999</v>
      </c>
      <c r="BD8" s="32">
        <v>12.8557656399</v>
      </c>
      <c r="BE8" s="32">
        <v>3573.9030271699999</v>
      </c>
      <c r="BF8" s="32">
        <v>2.3005050546499999</v>
      </c>
      <c r="BG8" s="32">
        <v>27.741393133700001</v>
      </c>
      <c r="BH8" s="32">
        <v>0</v>
      </c>
      <c r="BI8" s="32">
        <v>125.02278739400001</v>
      </c>
      <c r="BJ8" s="32">
        <v>0</v>
      </c>
      <c r="BK8" s="32">
        <v>2.7337974979699999</v>
      </c>
      <c r="BL8" s="32">
        <v>1083.70379748</v>
      </c>
      <c r="BM8" s="32">
        <v>0</v>
      </c>
      <c r="BN8" s="32">
        <v>2314.3824542500001</v>
      </c>
      <c r="BO8" s="32">
        <v>9152.1349541300006</v>
      </c>
      <c r="BP8" s="32">
        <v>410.95742208799999</v>
      </c>
    </row>
    <row r="9" spans="1:68" x14ac:dyDescent="0.25">
      <c r="A9" s="32" t="s">
        <v>7</v>
      </c>
      <c r="B9" s="32">
        <v>6685.4319499999983</v>
      </c>
      <c r="C9" s="32">
        <v>56.735185499999993</v>
      </c>
      <c r="D9" s="32">
        <v>108.37428849999999</v>
      </c>
      <c r="E9" s="32">
        <v>962.90856499999984</v>
      </c>
      <c r="F9" s="32">
        <v>962.38798499999996</v>
      </c>
      <c r="G9" s="32">
        <v>17.834483219999999</v>
      </c>
      <c r="H9" s="32">
        <v>1200.5755935</v>
      </c>
      <c r="I9" s="32">
        <v>26.946323859999996</v>
      </c>
      <c r="J9" s="32">
        <v>51.189147669999997</v>
      </c>
      <c r="K9" s="32"/>
      <c r="L9" s="32">
        <v>57.805446900000007</v>
      </c>
      <c r="M9" s="32"/>
      <c r="N9" s="34" t="s">
        <v>7</v>
      </c>
      <c r="O9" s="32">
        <v>42.379107119099999</v>
      </c>
      <c r="P9" s="32">
        <v>26.630480590000001</v>
      </c>
      <c r="Q9" s="32">
        <v>144.65331969799999</v>
      </c>
      <c r="R9" s="32">
        <v>51.102363162000003</v>
      </c>
      <c r="S9" s="32">
        <v>430.45801526299999</v>
      </c>
      <c r="T9" s="32">
        <v>0</v>
      </c>
      <c r="U9" s="32">
        <v>6686.5862296200003</v>
      </c>
      <c r="V9" s="32">
        <v>142.25052563700001</v>
      </c>
      <c r="W9" s="32">
        <v>45.548377518899997</v>
      </c>
      <c r="X9" s="32">
        <v>8.9703174954599998</v>
      </c>
      <c r="Y9" s="32">
        <v>141.89916278699999</v>
      </c>
      <c r="Z9" s="32">
        <v>56.735739924599997</v>
      </c>
      <c r="AA9" s="32">
        <v>0</v>
      </c>
      <c r="AB9" s="32">
        <v>13.2851862446</v>
      </c>
      <c r="AC9" s="32">
        <v>4.0831504775800003</v>
      </c>
      <c r="AD9" s="32">
        <v>0</v>
      </c>
      <c r="AE9" s="32">
        <v>56.7461321794</v>
      </c>
      <c r="AF9" s="32">
        <v>0</v>
      </c>
      <c r="AG9" s="32">
        <v>97.5539296022</v>
      </c>
      <c r="AH9" s="32">
        <v>10.8393359811</v>
      </c>
      <c r="AI9" s="32">
        <v>108.393265583</v>
      </c>
      <c r="AJ9" s="32">
        <v>0.26792450128299999</v>
      </c>
      <c r="AK9" s="32">
        <v>80.514782511999996</v>
      </c>
      <c r="AL9" s="32">
        <v>0.105881479037</v>
      </c>
      <c r="AM9" s="32">
        <v>339.65122658199999</v>
      </c>
      <c r="AN9" s="32">
        <v>9.6255780419600007E-2</v>
      </c>
      <c r="AO9" s="32">
        <v>2.8539847641899998</v>
      </c>
      <c r="AP9" s="32">
        <v>53.710722119499998</v>
      </c>
      <c r="AQ9" s="32">
        <v>8.6630231716799996E-2</v>
      </c>
      <c r="AR9" s="32">
        <v>0</v>
      </c>
      <c r="AS9" s="32">
        <v>9.3084150286899998</v>
      </c>
      <c r="AT9" s="32">
        <v>963.10596045800003</v>
      </c>
      <c r="AU9" s="32">
        <v>962.58534514099995</v>
      </c>
      <c r="AV9" s="32">
        <v>0.52061531650100001</v>
      </c>
      <c r="AW9" s="32">
        <v>394.67628656800002</v>
      </c>
      <c r="AX9" s="32">
        <v>0.10876897461899999</v>
      </c>
      <c r="AY9" s="32">
        <v>0</v>
      </c>
      <c r="AZ9" s="32">
        <v>23.582674713500001</v>
      </c>
      <c r="BA9" s="32">
        <v>0.90480538368700003</v>
      </c>
      <c r="BB9" s="32">
        <v>355.85759448200002</v>
      </c>
      <c r="BC9" s="32">
        <v>1.4438368987600001</v>
      </c>
      <c r="BD9" s="32">
        <v>1.82885986993</v>
      </c>
      <c r="BE9" s="32">
        <v>508.42299072399999</v>
      </c>
      <c r="BF9" s="32">
        <v>0.32726935487199998</v>
      </c>
      <c r="BG9" s="32">
        <v>3.9464858597800001</v>
      </c>
      <c r="BH9" s="32">
        <v>0</v>
      </c>
      <c r="BI9" s="32">
        <v>17.837760749600001</v>
      </c>
      <c r="BJ9" s="32">
        <v>0</v>
      </c>
      <c r="BK9" s="32">
        <v>0.35289797687899999</v>
      </c>
      <c r="BL9" s="32">
        <v>140.43689563699999</v>
      </c>
      <c r="BM9" s="32">
        <v>0</v>
      </c>
      <c r="BN9" s="32">
        <v>301.06219227499997</v>
      </c>
      <c r="BO9" s="32">
        <v>1200.7637040899999</v>
      </c>
      <c r="BP9" s="32">
        <v>53.254665751300003</v>
      </c>
    </row>
    <row r="10" spans="1:68" x14ac:dyDescent="0.25">
      <c r="A10" s="32" t="s">
        <v>8</v>
      </c>
      <c r="B10" s="32">
        <v>4353.7024500000007</v>
      </c>
      <c r="C10" s="32">
        <v>39.755279000000002</v>
      </c>
      <c r="D10" s="32">
        <v>69.18700170000001</v>
      </c>
      <c r="E10" s="32">
        <v>641.69862799999987</v>
      </c>
      <c r="F10" s="32">
        <v>641.10572799999989</v>
      </c>
      <c r="G10" s="32">
        <v>9.9393418100000002</v>
      </c>
      <c r="H10" s="32">
        <v>755.04510399999992</v>
      </c>
      <c r="I10" s="32">
        <v>20.489657399999995</v>
      </c>
      <c r="J10" s="32">
        <v>29.647236399999997</v>
      </c>
      <c r="K10" s="32"/>
      <c r="L10" s="32">
        <v>41.068949000000003</v>
      </c>
      <c r="M10" s="32"/>
      <c r="N10" s="34" t="s">
        <v>8</v>
      </c>
      <c r="O10" s="32">
        <v>30.537315709200001</v>
      </c>
      <c r="P10" s="32">
        <v>20.472118741100001</v>
      </c>
      <c r="Q10" s="32">
        <v>90.345777521000002</v>
      </c>
      <c r="R10" s="32">
        <v>29.642416444199998</v>
      </c>
      <c r="S10" s="32">
        <v>266.787700696</v>
      </c>
      <c r="T10" s="32">
        <v>0</v>
      </c>
      <c r="U10" s="32">
        <v>4353.8428940100002</v>
      </c>
      <c r="V10" s="32">
        <v>87.803650953399995</v>
      </c>
      <c r="W10" s="32">
        <v>28.167275896100001</v>
      </c>
      <c r="X10" s="32">
        <v>4.7235944993799999</v>
      </c>
      <c r="Y10" s="32">
        <v>94.169177262800005</v>
      </c>
      <c r="Z10" s="32">
        <v>41.008377898799999</v>
      </c>
      <c r="AA10" s="32">
        <v>0</v>
      </c>
      <c r="AB10" s="32">
        <v>8.2975328513700006</v>
      </c>
      <c r="AC10" s="32">
        <v>2.5502255175099999</v>
      </c>
      <c r="AD10" s="32">
        <v>0</v>
      </c>
      <c r="AE10" s="32">
        <v>39.756965014499997</v>
      </c>
      <c r="AF10" s="32">
        <v>0</v>
      </c>
      <c r="AG10" s="32">
        <v>62.270507031800001</v>
      </c>
      <c r="AH10" s="32">
        <v>6.9189354940800003</v>
      </c>
      <c r="AI10" s="32">
        <v>69.189442525800004</v>
      </c>
      <c r="AJ10" s="32">
        <v>0.167338080689</v>
      </c>
      <c r="AK10" s="32">
        <v>50.1883164499</v>
      </c>
      <c r="AL10" s="32">
        <v>7.0524100045700006E-2</v>
      </c>
      <c r="AM10" s="32">
        <v>211.51364080100001</v>
      </c>
      <c r="AN10" s="32">
        <v>6.4112782508499999E-2</v>
      </c>
      <c r="AO10" s="32">
        <v>1.9009443096</v>
      </c>
      <c r="AP10" s="32">
        <v>35.774944989200002</v>
      </c>
      <c r="AQ10" s="32">
        <v>5.7701582367400001E-2</v>
      </c>
      <c r="AR10" s="32">
        <v>0</v>
      </c>
      <c r="AS10" s="32">
        <v>6.2000270044099999</v>
      </c>
      <c r="AT10" s="32">
        <v>641.73918435899998</v>
      </c>
      <c r="AU10" s="32">
        <v>641.14628360799998</v>
      </c>
      <c r="AV10" s="32">
        <v>0.592900751886</v>
      </c>
      <c r="AW10" s="32">
        <v>262.880760528</v>
      </c>
      <c r="AX10" s="32">
        <v>7.2447453165600001E-2</v>
      </c>
      <c r="AY10" s="32">
        <v>0</v>
      </c>
      <c r="AZ10" s="32">
        <v>15.707633164100001</v>
      </c>
      <c r="BA10" s="32">
        <v>0.60265972717799998</v>
      </c>
      <c r="BB10" s="32">
        <v>237.02498258899999</v>
      </c>
      <c r="BC10" s="32">
        <v>0.96169182393899999</v>
      </c>
      <c r="BD10" s="32">
        <v>1.21814241527</v>
      </c>
      <c r="BE10" s="32">
        <v>338.643810358</v>
      </c>
      <c r="BF10" s="32">
        <v>0.217983738378</v>
      </c>
      <c r="BG10" s="32">
        <v>2.62862531623</v>
      </c>
      <c r="BH10" s="32">
        <v>0</v>
      </c>
      <c r="BI10" s="32">
        <v>9.9397197757899995</v>
      </c>
      <c r="BJ10" s="32">
        <v>0</v>
      </c>
      <c r="BK10" s="32">
        <v>0.218981866213</v>
      </c>
      <c r="BL10" s="32">
        <v>87.7105731459</v>
      </c>
      <c r="BM10" s="32">
        <v>0</v>
      </c>
      <c r="BN10" s="32">
        <v>184.19278148800001</v>
      </c>
      <c r="BO10" s="32">
        <v>755.06296461500006</v>
      </c>
      <c r="BP10" s="32">
        <v>33.2592640489</v>
      </c>
    </row>
    <row r="11" spans="1:68" x14ac:dyDescent="0.25">
      <c r="A11" s="32" t="s">
        <v>9</v>
      </c>
      <c r="B11" s="32">
        <v>24601.317144259992</v>
      </c>
      <c r="C11" s="32">
        <v>215.26681362699998</v>
      </c>
      <c r="D11" s="32">
        <v>406.44952675499991</v>
      </c>
      <c r="E11" s="32">
        <v>3632.6764465400029</v>
      </c>
      <c r="F11" s="32">
        <v>3626.2735821400029</v>
      </c>
      <c r="G11" s="32">
        <v>53.773631342999977</v>
      </c>
      <c r="H11" s="32">
        <v>4421.6805737042032</v>
      </c>
      <c r="I11" s="32">
        <v>109.05321187340007</v>
      </c>
      <c r="J11" s="32">
        <v>172.45872350310017</v>
      </c>
      <c r="K11" s="32"/>
      <c r="L11" s="32">
        <v>224.05226291999992</v>
      </c>
      <c r="M11" s="32"/>
      <c r="N11" s="34" t="s">
        <v>9</v>
      </c>
      <c r="O11" s="32">
        <v>167.57753342500001</v>
      </c>
      <c r="P11" s="32">
        <v>108.96426118399999</v>
      </c>
      <c r="Q11" s="32">
        <v>532.69222063799998</v>
      </c>
      <c r="R11" s="32">
        <v>172.44024829400001</v>
      </c>
      <c r="S11" s="32">
        <v>1575.38687028</v>
      </c>
      <c r="T11" s="32">
        <v>0</v>
      </c>
      <c r="U11" s="32">
        <v>24605.0020339</v>
      </c>
      <c r="V11" s="32">
        <v>518.89779974999999</v>
      </c>
      <c r="W11" s="32">
        <v>166.400545537</v>
      </c>
      <c r="X11" s="32">
        <v>28.858097405100001</v>
      </c>
      <c r="Y11" s="32">
        <v>537.22461579799995</v>
      </c>
      <c r="Z11" s="32">
        <v>223.705857869</v>
      </c>
      <c r="AA11" s="32">
        <v>0</v>
      </c>
      <c r="AB11" s="32">
        <v>48.923380245099999</v>
      </c>
      <c r="AC11" s="32">
        <v>15.0365234256</v>
      </c>
      <c r="AD11" s="32">
        <v>0</v>
      </c>
      <c r="AE11" s="32">
        <v>215.312680382</v>
      </c>
      <c r="AF11" s="32">
        <v>0</v>
      </c>
      <c r="AG11" s="32">
        <v>365.863404909</v>
      </c>
      <c r="AH11" s="32">
        <v>40.651467830900003</v>
      </c>
      <c r="AI11" s="32">
        <v>406.51487273999999</v>
      </c>
      <c r="AJ11" s="32">
        <v>0.98665237588499999</v>
      </c>
      <c r="AK11" s="32">
        <v>296.03148396099999</v>
      </c>
      <c r="AL11" s="32">
        <v>0.39895486069000002</v>
      </c>
      <c r="AM11" s="32">
        <v>1246.7549174000001</v>
      </c>
      <c r="AN11" s="32">
        <v>0.36268642370499998</v>
      </c>
      <c r="AO11" s="32">
        <v>10.7536549935</v>
      </c>
      <c r="AP11" s="32">
        <v>202.37896914000001</v>
      </c>
      <c r="AQ11" s="32">
        <v>0.32641783604500002</v>
      </c>
      <c r="AR11" s="32">
        <v>0</v>
      </c>
      <c r="AS11" s="32">
        <v>35.073579977199998</v>
      </c>
      <c r="AT11" s="32">
        <v>3633.3696609200001</v>
      </c>
      <c r="AU11" s="32">
        <v>3626.96682491</v>
      </c>
      <c r="AV11" s="32">
        <v>6.4028360121499999</v>
      </c>
      <c r="AW11" s="32">
        <v>1487.1174657500001</v>
      </c>
      <c r="AX11" s="32">
        <v>0.40983556911699998</v>
      </c>
      <c r="AY11" s="32">
        <v>0</v>
      </c>
      <c r="AZ11" s="32">
        <v>88.858151661999997</v>
      </c>
      <c r="BA11" s="32">
        <v>3.4092528413199998</v>
      </c>
      <c r="BB11" s="32">
        <v>1340.8515553100001</v>
      </c>
      <c r="BC11" s="32">
        <v>5.4402950153800003</v>
      </c>
      <c r="BD11" s="32">
        <v>6.8910393587899996</v>
      </c>
      <c r="BE11" s="32">
        <v>1915.7092074499999</v>
      </c>
      <c r="BF11" s="32">
        <v>1.2331333339699999</v>
      </c>
      <c r="BG11" s="32">
        <v>14.8701432135</v>
      </c>
      <c r="BH11" s="32">
        <v>0</v>
      </c>
      <c r="BI11" s="32">
        <v>53.783778067599997</v>
      </c>
      <c r="BJ11" s="32">
        <v>0</v>
      </c>
      <c r="BK11" s="32">
        <v>1.2927909481099999</v>
      </c>
      <c r="BL11" s="32">
        <v>517.156610215</v>
      </c>
      <c r="BM11" s="32">
        <v>0</v>
      </c>
      <c r="BN11" s="32">
        <v>1082.2342404799999</v>
      </c>
      <c r="BO11" s="32">
        <v>4422.1209468899997</v>
      </c>
      <c r="BP11" s="32">
        <v>196.103757516</v>
      </c>
    </row>
    <row r="12" spans="1:68" x14ac:dyDescent="0.25">
      <c r="A12" s="32" t="s">
        <v>10</v>
      </c>
      <c r="B12" s="32">
        <v>14901.900483150026</v>
      </c>
      <c r="C12" s="32">
        <v>128.4146119269997</v>
      </c>
      <c r="D12" s="32">
        <v>249.00014162099964</v>
      </c>
      <c r="E12" s="32">
        <v>2198.7222491090024</v>
      </c>
      <c r="F12" s="32">
        <v>2194.4612419090022</v>
      </c>
      <c r="G12" s="32">
        <v>32.41818609799995</v>
      </c>
      <c r="H12" s="32">
        <v>2708.9445032291023</v>
      </c>
      <c r="I12" s="32">
        <v>64.47575124949995</v>
      </c>
      <c r="J12" s="32">
        <v>105.72153363539998</v>
      </c>
      <c r="K12" s="32"/>
      <c r="L12" s="32">
        <v>133.91989032109996</v>
      </c>
      <c r="M12" s="32"/>
      <c r="N12" s="34" t="s">
        <v>10</v>
      </c>
      <c r="O12" s="32">
        <v>100.21538655000001</v>
      </c>
      <c r="P12" s="32">
        <v>64.381657011399994</v>
      </c>
      <c r="Q12" s="32">
        <v>327.06760746600003</v>
      </c>
      <c r="R12" s="32">
        <v>105.701788393</v>
      </c>
      <c r="S12" s="32">
        <v>968.01928894599996</v>
      </c>
      <c r="T12" s="32">
        <v>0</v>
      </c>
      <c r="U12" s="32">
        <v>14905.442254600001</v>
      </c>
      <c r="V12" s="32">
        <v>318.97589834299998</v>
      </c>
      <c r="W12" s="32">
        <v>102.27012626600001</v>
      </c>
      <c r="X12" s="32">
        <v>18.038131975300001</v>
      </c>
      <c r="Y12" s="32">
        <v>326.07469031800002</v>
      </c>
      <c r="Z12" s="32">
        <v>133.55926395</v>
      </c>
      <c r="AA12" s="32">
        <v>0</v>
      </c>
      <c r="AB12" s="32">
        <v>30.0384301472</v>
      </c>
      <c r="AC12" s="32">
        <v>9.2322385992899996</v>
      </c>
      <c r="AD12" s="32">
        <v>0</v>
      </c>
      <c r="AE12" s="32">
        <v>128.45808804699999</v>
      </c>
      <c r="AF12" s="32">
        <v>0</v>
      </c>
      <c r="AG12" s="32">
        <v>224.15600149100001</v>
      </c>
      <c r="AH12" s="32">
        <v>24.906222949699998</v>
      </c>
      <c r="AI12" s="32">
        <v>249.06222444100001</v>
      </c>
      <c r="AJ12" s="32">
        <v>0.60579292200500001</v>
      </c>
      <c r="AK12" s="32">
        <v>181.79579114399999</v>
      </c>
      <c r="AL12" s="32">
        <v>0.241452723811</v>
      </c>
      <c r="AM12" s="32">
        <v>765.50579035199996</v>
      </c>
      <c r="AN12" s="32">
        <v>0.21950247978599999</v>
      </c>
      <c r="AO12" s="32">
        <v>6.5082482920400002</v>
      </c>
      <c r="AP12" s="32">
        <v>122.482379921</v>
      </c>
      <c r="AQ12" s="32">
        <v>0.19755222597300001</v>
      </c>
      <c r="AR12" s="32">
        <v>0</v>
      </c>
      <c r="AS12" s="32">
        <v>21.2269881062</v>
      </c>
      <c r="AT12" s="32">
        <v>2199.3482781500002</v>
      </c>
      <c r="AU12" s="32">
        <v>2195.0873178000002</v>
      </c>
      <c r="AV12" s="32">
        <v>4.2609603552599999</v>
      </c>
      <c r="AW12" s="32">
        <v>900.02269897300005</v>
      </c>
      <c r="AX12" s="32">
        <v>0.24803783744800001</v>
      </c>
      <c r="AY12" s="32">
        <v>0</v>
      </c>
      <c r="AZ12" s="32">
        <v>53.778110287700002</v>
      </c>
      <c r="BA12" s="32">
        <v>2.0633232161800001</v>
      </c>
      <c r="BB12" s="32">
        <v>811.50068837000003</v>
      </c>
      <c r="BC12" s="32">
        <v>3.2925370423600002</v>
      </c>
      <c r="BD12" s="32">
        <v>4.1705462234799997</v>
      </c>
      <c r="BE12" s="32">
        <v>1159.41209159</v>
      </c>
      <c r="BF12" s="32">
        <v>0.746308388968</v>
      </c>
      <c r="BG12" s="32">
        <v>8.9996010904400006</v>
      </c>
      <c r="BH12" s="32">
        <v>0</v>
      </c>
      <c r="BI12" s="32">
        <v>32.427802413000002</v>
      </c>
      <c r="BJ12" s="32">
        <v>0</v>
      </c>
      <c r="BK12" s="32">
        <v>0.79427582814700004</v>
      </c>
      <c r="BL12" s="32">
        <v>317.52946063000002</v>
      </c>
      <c r="BM12" s="32">
        <v>0</v>
      </c>
      <c r="BN12" s="32">
        <v>664.21779479500003</v>
      </c>
      <c r="BO12" s="32">
        <v>2709.3804383900001</v>
      </c>
      <c r="BP12" s="32">
        <v>120.406300387</v>
      </c>
    </row>
    <row r="13" spans="1:68" x14ac:dyDescent="0.25">
      <c r="A13" s="32" t="s">
        <v>12</v>
      </c>
      <c r="B13" s="32">
        <v>31046.142891200012</v>
      </c>
      <c r="C13" s="32">
        <v>260.31938774999998</v>
      </c>
      <c r="D13" s="32">
        <v>479.21345861999998</v>
      </c>
      <c r="E13" s="32">
        <v>4457.4669424000031</v>
      </c>
      <c r="F13" s="32">
        <v>4457.4669424000031</v>
      </c>
      <c r="G13" s="32">
        <v>78.493902297999966</v>
      </c>
      <c r="H13" s="32">
        <v>5469.3549908419991</v>
      </c>
      <c r="I13" s="32">
        <v>126.51931954500012</v>
      </c>
      <c r="J13" s="32">
        <v>240.9676210580003</v>
      </c>
      <c r="K13" s="32"/>
      <c r="L13" s="32">
        <v>283.32334977200003</v>
      </c>
      <c r="M13" s="32"/>
      <c r="N13" s="34" t="s">
        <v>12</v>
      </c>
      <c r="O13" s="32">
        <v>196.14678962299999</v>
      </c>
      <c r="P13" s="32">
        <v>125.98268646</v>
      </c>
      <c r="Q13" s="32">
        <v>640.06737217099999</v>
      </c>
      <c r="R13" s="32">
        <v>240.96815918499999</v>
      </c>
      <c r="S13" s="32">
        <v>2018.9762779499999</v>
      </c>
      <c r="T13" s="32">
        <v>0</v>
      </c>
      <c r="U13" s="32">
        <v>31110.741405199999</v>
      </c>
      <c r="V13" s="32">
        <v>687.14233498299996</v>
      </c>
      <c r="W13" s="32">
        <v>217.10209480500001</v>
      </c>
      <c r="X13" s="32">
        <v>88.401508435400004</v>
      </c>
      <c r="Y13" s="32">
        <v>657.40136190600003</v>
      </c>
      <c r="Z13" s="32">
        <v>280.73483240000002</v>
      </c>
      <c r="AA13" s="32">
        <v>0</v>
      </c>
      <c r="AB13" s="32">
        <v>58.783160694700001</v>
      </c>
      <c r="AC13" s="32">
        <v>18.066016986800001</v>
      </c>
      <c r="AD13" s="32">
        <v>0</v>
      </c>
      <c r="AE13" s="32">
        <v>261.10038718099997</v>
      </c>
      <c r="AF13" s="32">
        <v>0</v>
      </c>
      <c r="AG13" s="32">
        <v>432.307043674</v>
      </c>
      <c r="AH13" s="32">
        <v>48.034062444299998</v>
      </c>
      <c r="AI13" s="32">
        <v>480.34110611800003</v>
      </c>
      <c r="AJ13" s="32">
        <v>1.18543899076</v>
      </c>
      <c r="AK13" s="32">
        <v>361.72650937399999</v>
      </c>
      <c r="AL13" s="32">
        <v>0.49144730265600001</v>
      </c>
      <c r="AM13" s="32">
        <v>1513.28952058</v>
      </c>
      <c r="AN13" s="32">
        <v>0.44677015850099999</v>
      </c>
      <c r="AO13" s="32">
        <v>13.246734118499999</v>
      </c>
      <c r="AP13" s="32">
        <v>249.29776845200001</v>
      </c>
      <c r="AQ13" s="32">
        <v>0.40209316379799998</v>
      </c>
      <c r="AR13" s="32">
        <v>0</v>
      </c>
      <c r="AS13" s="32">
        <v>43.204925058100002</v>
      </c>
      <c r="AT13" s="32">
        <v>4467.8288172299999</v>
      </c>
      <c r="AU13" s="32">
        <v>4467.8288172299999</v>
      </c>
      <c r="AV13" s="32">
        <v>0</v>
      </c>
      <c r="AW13" s="32">
        <v>1831.8848969200001</v>
      </c>
      <c r="AX13" s="32">
        <v>0.50485053859999995</v>
      </c>
      <c r="AY13" s="32">
        <v>0</v>
      </c>
      <c r="AZ13" s="32">
        <v>109.458670553</v>
      </c>
      <c r="BA13" s="32">
        <v>4.1996394272400002</v>
      </c>
      <c r="BB13" s="32">
        <v>1651.7092428000001</v>
      </c>
      <c r="BC13" s="32">
        <v>6.7015527129499999</v>
      </c>
      <c r="BD13" s="32">
        <v>8.4886357664599998</v>
      </c>
      <c r="BE13" s="32">
        <v>2359.8399363600001</v>
      </c>
      <c r="BF13" s="32">
        <v>1.51901895508</v>
      </c>
      <c r="BG13" s="32">
        <v>18.3175797239</v>
      </c>
      <c r="BH13" s="32">
        <v>0</v>
      </c>
      <c r="BI13" s="32">
        <v>78.667336930299996</v>
      </c>
      <c r="BJ13" s="32">
        <v>0</v>
      </c>
      <c r="BK13" s="32">
        <v>1.64054372136</v>
      </c>
      <c r="BL13" s="32">
        <v>621.50856526500002</v>
      </c>
      <c r="BM13" s="32">
        <v>0</v>
      </c>
      <c r="BN13" s="32">
        <v>1360.68154321</v>
      </c>
      <c r="BO13" s="32">
        <v>5477.52106207</v>
      </c>
      <c r="BP13" s="32">
        <v>235.74763449899999</v>
      </c>
    </row>
    <row r="14" spans="1:68" x14ac:dyDescent="0.25">
      <c r="A14" s="32" t="s">
        <v>13</v>
      </c>
      <c r="B14" s="32">
        <v>69841.147256999975</v>
      </c>
      <c r="C14" s="32">
        <v>569.65322119999917</v>
      </c>
      <c r="D14" s="32">
        <v>951.58204788000171</v>
      </c>
      <c r="E14" s="32">
        <v>10863.301416700002</v>
      </c>
      <c r="F14" s="32">
        <v>10851.139057700004</v>
      </c>
      <c r="G14" s="32">
        <v>329.00688620700026</v>
      </c>
      <c r="H14" s="32">
        <v>11075.035998535996</v>
      </c>
      <c r="I14" s="32">
        <v>262.08527753500039</v>
      </c>
      <c r="J14" s="32">
        <v>606.06516533400031</v>
      </c>
      <c r="K14" s="32"/>
      <c r="L14" s="32">
        <v>456.12969838999999</v>
      </c>
      <c r="M14" s="32"/>
      <c r="N14" s="34" t="s">
        <v>13</v>
      </c>
      <c r="O14" s="32">
        <v>407.810182252</v>
      </c>
      <c r="P14" s="32">
        <v>261.396376718</v>
      </c>
      <c r="Q14" s="32">
        <v>1336.79853813</v>
      </c>
      <c r="R14" s="32">
        <v>606.15243099600002</v>
      </c>
      <c r="S14" s="32">
        <v>3892.0147153600001</v>
      </c>
      <c r="T14" s="32">
        <v>0</v>
      </c>
      <c r="U14" s="32">
        <v>69957.781852600005</v>
      </c>
      <c r="V14" s="32">
        <v>1271.15271102</v>
      </c>
      <c r="W14" s="32">
        <v>409.21915346399999</v>
      </c>
      <c r="X14" s="32">
        <v>46.2287669392</v>
      </c>
      <c r="Y14" s="32">
        <v>1239.7011145700001</v>
      </c>
      <c r="Z14" s="32">
        <v>452.39994376999999</v>
      </c>
      <c r="AA14" s="32">
        <v>0</v>
      </c>
      <c r="AB14" s="32">
        <v>122.774740416</v>
      </c>
      <c r="AC14" s="32">
        <v>37.735045992400003</v>
      </c>
      <c r="AD14" s="32">
        <v>0</v>
      </c>
      <c r="AE14" s="32">
        <v>571.06247854599997</v>
      </c>
      <c r="AF14" s="32">
        <v>0</v>
      </c>
      <c r="AG14" s="32">
        <v>858.25589450799998</v>
      </c>
      <c r="AH14" s="32">
        <v>95.361801892900004</v>
      </c>
      <c r="AI14" s="32">
        <v>953.61769640099999</v>
      </c>
      <c r="AJ14" s="32">
        <v>2.47606391893</v>
      </c>
      <c r="AK14" s="32">
        <v>739.95870059599997</v>
      </c>
      <c r="AL14" s="32">
        <v>1.1956567788600001</v>
      </c>
      <c r="AM14" s="32">
        <v>3162.4202302899998</v>
      </c>
      <c r="AN14" s="32">
        <v>1.0869606004700001</v>
      </c>
      <c r="AO14" s="32">
        <v>32.228377266700001</v>
      </c>
      <c r="AP14" s="32">
        <v>606.52399216399999</v>
      </c>
      <c r="AQ14" s="32">
        <v>0.97826454046300004</v>
      </c>
      <c r="AR14" s="32">
        <v>0</v>
      </c>
      <c r="AS14" s="32">
        <v>105.114532689</v>
      </c>
      <c r="AT14" s="32">
        <v>10882.077789700001</v>
      </c>
      <c r="AU14" s="32">
        <v>10869.9154198</v>
      </c>
      <c r="AV14" s="32">
        <v>12.162369866300001</v>
      </c>
      <c r="AW14" s="32">
        <v>4456.8478791199996</v>
      </c>
      <c r="AX14" s="32">
        <v>1.2282655682000001</v>
      </c>
      <c r="AY14" s="32">
        <v>0</v>
      </c>
      <c r="AZ14" s="32">
        <v>266.30537674200002</v>
      </c>
      <c r="BA14" s="32">
        <v>10.217430754800001</v>
      </c>
      <c r="BB14" s="32">
        <v>4018.49370877</v>
      </c>
      <c r="BC14" s="32">
        <v>16.304411140700001</v>
      </c>
      <c r="BD14" s="32">
        <v>20.652249250699999</v>
      </c>
      <c r="BE14" s="32">
        <v>5741.3259047900001</v>
      </c>
      <c r="BF14" s="32">
        <v>3.69566572496</v>
      </c>
      <c r="BG14" s="32">
        <v>44.565394498499998</v>
      </c>
      <c r="BH14" s="32">
        <v>0</v>
      </c>
      <c r="BI14" s="32">
        <v>329.32099848399997</v>
      </c>
      <c r="BJ14" s="32">
        <v>0</v>
      </c>
      <c r="BK14" s="32">
        <v>3.2017847643000001</v>
      </c>
      <c r="BL14" s="32">
        <v>1297.75970682</v>
      </c>
      <c r="BM14" s="32">
        <v>0</v>
      </c>
      <c r="BN14" s="32">
        <v>3001.2656194900001</v>
      </c>
      <c r="BO14" s="32">
        <v>11089.805959699999</v>
      </c>
      <c r="BP14" s="32">
        <v>492.069083191</v>
      </c>
    </row>
    <row r="15" spans="1:68" x14ac:dyDescent="0.25">
      <c r="A15" s="32" t="s">
        <v>14</v>
      </c>
      <c r="B15" s="32">
        <v>67034.001365000106</v>
      </c>
      <c r="C15" s="32">
        <v>505.96755128500058</v>
      </c>
      <c r="D15" s="32">
        <v>759.85152018000099</v>
      </c>
      <c r="E15" s="32">
        <v>10676.62326920001</v>
      </c>
      <c r="F15" s="32">
        <v>10668.905087200012</v>
      </c>
      <c r="G15" s="32">
        <v>371.65766825700035</v>
      </c>
      <c r="H15" s="32">
        <v>10503.364971895995</v>
      </c>
      <c r="I15" s="32">
        <v>218.74623948799976</v>
      </c>
      <c r="J15" s="32">
        <v>617.33299806999969</v>
      </c>
      <c r="K15" s="32"/>
      <c r="L15" s="32">
        <v>347.65573721200047</v>
      </c>
      <c r="M15" s="32"/>
      <c r="N15" s="34" t="s">
        <v>14</v>
      </c>
      <c r="O15" s="32">
        <v>356.72801073900001</v>
      </c>
      <c r="P15" s="32">
        <v>218.45949817600001</v>
      </c>
      <c r="Q15" s="32">
        <v>1280.8589889699999</v>
      </c>
      <c r="R15" s="32">
        <v>617.51090365899995</v>
      </c>
      <c r="S15" s="32">
        <v>3702.9201747699999</v>
      </c>
      <c r="T15" s="32">
        <v>0</v>
      </c>
      <c r="U15" s="32">
        <v>67139.539657100002</v>
      </c>
      <c r="V15" s="32">
        <v>1204.71446829</v>
      </c>
      <c r="W15" s="32">
        <v>388.52389144799997</v>
      </c>
      <c r="X15" s="32">
        <v>33.115200426199998</v>
      </c>
      <c r="Y15" s="32">
        <v>1100.1272604799999</v>
      </c>
      <c r="Z15" s="32">
        <v>345.41133897700001</v>
      </c>
      <c r="AA15" s="32">
        <v>0</v>
      </c>
      <c r="AB15" s="32">
        <v>117.637532179</v>
      </c>
      <c r="AC15" s="32">
        <v>36.156235371100003</v>
      </c>
      <c r="AD15" s="32">
        <v>0</v>
      </c>
      <c r="AE15" s="32">
        <v>507.24288317700001</v>
      </c>
      <c r="AF15" s="32">
        <v>0</v>
      </c>
      <c r="AG15" s="32">
        <v>685.52359557600005</v>
      </c>
      <c r="AH15" s="32">
        <v>76.169281485499994</v>
      </c>
      <c r="AI15" s="32">
        <v>761.69287706099999</v>
      </c>
      <c r="AJ15" s="32">
        <v>2.3724674497599998</v>
      </c>
      <c r="AK15" s="32">
        <v>707.74033910699995</v>
      </c>
      <c r="AL15" s="32">
        <v>1.1754181341200001</v>
      </c>
      <c r="AM15" s="32">
        <v>3036.3843796599999</v>
      </c>
      <c r="AN15" s="32">
        <v>1.0685619050599999</v>
      </c>
      <c r="AO15" s="32">
        <v>31.682864943999999</v>
      </c>
      <c r="AP15" s="32">
        <v>596.25757198899998</v>
      </c>
      <c r="AQ15" s="32">
        <v>0.96170573880700005</v>
      </c>
      <c r="AR15" s="32">
        <v>0</v>
      </c>
      <c r="AS15" s="32">
        <v>103.335288491</v>
      </c>
      <c r="AT15" s="32">
        <v>10693.642331999999</v>
      </c>
      <c r="AU15" s="32">
        <v>10685.924175</v>
      </c>
      <c r="AV15" s="32">
        <v>7.7181570393400003</v>
      </c>
      <c r="AW15" s="32">
        <v>4381.4085902099996</v>
      </c>
      <c r="AX15" s="32">
        <v>1.20747510872</v>
      </c>
      <c r="AY15" s="32">
        <v>0</v>
      </c>
      <c r="AZ15" s="32">
        <v>261.797685355</v>
      </c>
      <c r="BA15" s="32">
        <v>10.044484255</v>
      </c>
      <c r="BB15" s="32">
        <v>3950.4736874300002</v>
      </c>
      <c r="BC15" s="32">
        <v>16.028428454</v>
      </c>
      <c r="BD15" s="32">
        <v>20.302676679299999</v>
      </c>
      <c r="BE15" s="32">
        <v>5644.1442988700001</v>
      </c>
      <c r="BF15" s="32">
        <v>3.6331101124899998</v>
      </c>
      <c r="BG15" s="32">
        <v>43.811037220999999</v>
      </c>
      <c r="BH15" s="32">
        <v>0</v>
      </c>
      <c r="BI15" s="32">
        <v>371.94201228999998</v>
      </c>
      <c r="BJ15" s="32">
        <v>0</v>
      </c>
      <c r="BK15" s="32">
        <v>3.0496616454800001</v>
      </c>
      <c r="BL15" s="32">
        <v>1243.4304060100001</v>
      </c>
      <c r="BM15" s="32">
        <v>0</v>
      </c>
      <c r="BN15" s="32">
        <v>2935.6572164600002</v>
      </c>
      <c r="BO15" s="32">
        <v>10516.727887499999</v>
      </c>
      <c r="BP15" s="32">
        <v>471.45380193599999</v>
      </c>
    </row>
    <row r="16" spans="1:68" x14ac:dyDescent="0.25">
      <c r="A16" s="32" t="s">
        <v>15</v>
      </c>
      <c r="B16" s="32">
        <v>41290.721069000014</v>
      </c>
      <c r="C16" s="32">
        <v>323.33735495999969</v>
      </c>
      <c r="D16" s="32">
        <v>593.64866235999887</v>
      </c>
      <c r="E16" s="32">
        <v>6014.7063589999989</v>
      </c>
      <c r="F16" s="32">
        <v>6010.431759000001</v>
      </c>
      <c r="G16" s="32">
        <v>117.21270067899999</v>
      </c>
      <c r="H16" s="32">
        <v>7661.7979695730082</v>
      </c>
      <c r="I16" s="32">
        <v>147.47841298000003</v>
      </c>
      <c r="J16" s="32">
        <v>328.82560963300017</v>
      </c>
      <c r="K16" s="32"/>
      <c r="L16" s="32">
        <v>319.49954843999978</v>
      </c>
      <c r="M16" s="32"/>
      <c r="N16" s="34" t="s">
        <v>15</v>
      </c>
      <c r="O16" s="32">
        <v>246.51403564099999</v>
      </c>
      <c r="P16" s="32">
        <v>146.59633854699999</v>
      </c>
      <c r="Q16" s="32">
        <v>932.75750802200002</v>
      </c>
      <c r="R16" s="32">
        <v>328.578108472</v>
      </c>
      <c r="S16" s="32">
        <v>2770.7333480000002</v>
      </c>
      <c r="T16" s="32">
        <v>0</v>
      </c>
      <c r="U16" s="32">
        <v>41295.523455299997</v>
      </c>
      <c r="V16" s="32">
        <v>914.75999333799996</v>
      </c>
      <c r="W16" s="32">
        <v>293.03144586100001</v>
      </c>
      <c r="X16" s="32">
        <v>55.7288706159</v>
      </c>
      <c r="Y16" s="32">
        <v>865.79878730200005</v>
      </c>
      <c r="Z16" s="32">
        <v>316.47876093500003</v>
      </c>
      <c r="AA16" s="32">
        <v>0</v>
      </c>
      <c r="AB16" s="32">
        <v>85.6658714589</v>
      </c>
      <c r="AC16" s="32">
        <v>26.329165019600001</v>
      </c>
      <c r="AD16" s="32">
        <v>0</v>
      </c>
      <c r="AE16" s="32">
        <v>323.39409160899999</v>
      </c>
      <c r="AF16" s="32">
        <v>0</v>
      </c>
      <c r="AG16" s="32">
        <v>534.35885862099997</v>
      </c>
      <c r="AH16" s="32">
        <v>59.373201164100003</v>
      </c>
      <c r="AI16" s="32">
        <v>593.73205978500005</v>
      </c>
      <c r="AJ16" s="32">
        <v>1.72764289709</v>
      </c>
      <c r="AK16" s="32">
        <v>518.94094986000005</v>
      </c>
      <c r="AL16" s="32">
        <v>0.66123032485099997</v>
      </c>
      <c r="AM16" s="32">
        <v>2189.6349689499998</v>
      </c>
      <c r="AN16" s="32">
        <v>0.60111854209500004</v>
      </c>
      <c r="AO16" s="32">
        <v>17.8231616765</v>
      </c>
      <c r="AP16" s="32">
        <v>335.42411985899997</v>
      </c>
      <c r="AQ16" s="32">
        <v>0.54100668429300003</v>
      </c>
      <c r="AR16" s="32">
        <v>0</v>
      </c>
      <c r="AS16" s="32">
        <v>58.131166368400002</v>
      </c>
      <c r="AT16" s="32">
        <v>6015.63002323</v>
      </c>
      <c r="AU16" s="32">
        <v>6011.3553760300001</v>
      </c>
      <c r="AV16" s="32">
        <v>4.2746472010799996</v>
      </c>
      <c r="AW16" s="32">
        <v>2464.7567949999998</v>
      </c>
      <c r="AX16" s="32">
        <v>0.67926402862699997</v>
      </c>
      <c r="AY16" s="32">
        <v>0</v>
      </c>
      <c r="AZ16" s="32">
        <v>147.274022371</v>
      </c>
      <c r="BA16" s="32">
        <v>5.6505126237800001</v>
      </c>
      <c r="BB16" s="32">
        <v>2222.3352434799999</v>
      </c>
      <c r="BC16" s="32">
        <v>9.0167775657699991</v>
      </c>
      <c r="BD16" s="32">
        <v>11.4212516864</v>
      </c>
      <c r="BE16" s="32">
        <v>3175.1073547599999</v>
      </c>
      <c r="BF16" s="32">
        <v>2.0438032157700001</v>
      </c>
      <c r="BG16" s="32">
        <v>24.645854723300001</v>
      </c>
      <c r="BH16" s="32">
        <v>0</v>
      </c>
      <c r="BI16" s="32">
        <v>117.225399154</v>
      </c>
      <c r="BJ16" s="32">
        <v>0</v>
      </c>
      <c r="BK16" s="32">
        <v>2.2721391177700001</v>
      </c>
      <c r="BL16" s="32">
        <v>905.56531312100003</v>
      </c>
      <c r="BM16" s="32">
        <v>0</v>
      </c>
      <c r="BN16" s="32">
        <v>1939.58969254</v>
      </c>
      <c r="BO16" s="32">
        <v>7662.4178033199996</v>
      </c>
      <c r="BP16" s="32">
        <v>343.39390975200001</v>
      </c>
    </row>
    <row r="17" spans="1:68" x14ac:dyDescent="0.25">
      <c r="A17" s="32" t="s">
        <v>16</v>
      </c>
      <c r="B17" s="32">
        <v>34770.799846900009</v>
      </c>
      <c r="C17" s="32">
        <v>305.31693562099991</v>
      </c>
      <c r="D17" s="32">
        <v>529.87631195500023</v>
      </c>
      <c r="E17" s="32">
        <v>5048.3004288899974</v>
      </c>
      <c r="F17" s="32">
        <v>5046.33445269</v>
      </c>
      <c r="G17" s="32">
        <v>89.744384231600009</v>
      </c>
      <c r="H17" s="32">
        <v>6101.8603062079928</v>
      </c>
      <c r="I17" s="32">
        <v>150.3645836160002</v>
      </c>
      <c r="J17" s="32">
        <v>255.75085656759975</v>
      </c>
      <c r="K17" s="32"/>
      <c r="L17" s="32">
        <v>310.26785213799951</v>
      </c>
      <c r="M17" s="32"/>
      <c r="N17" s="34" t="s">
        <v>16</v>
      </c>
      <c r="O17" s="32">
        <v>230.32404600800001</v>
      </c>
      <c r="P17" s="32">
        <v>149.751894897</v>
      </c>
      <c r="Q17" s="32">
        <v>732.00563835299999</v>
      </c>
      <c r="R17" s="32">
        <v>255.576047644</v>
      </c>
      <c r="S17" s="32">
        <v>2170.9256449499999</v>
      </c>
      <c r="T17" s="32">
        <v>0</v>
      </c>
      <c r="U17" s="32">
        <v>34772.692983300003</v>
      </c>
      <c r="V17" s="32">
        <v>716.12429516099996</v>
      </c>
      <c r="W17" s="32">
        <v>229.49028465500001</v>
      </c>
      <c r="X17" s="32">
        <v>42.250975225600001</v>
      </c>
      <c r="Y17" s="32">
        <v>739.02807841799995</v>
      </c>
      <c r="Z17" s="32">
        <v>308.18898804299999</v>
      </c>
      <c r="AA17" s="32">
        <v>0</v>
      </c>
      <c r="AB17" s="32">
        <v>67.228603452100003</v>
      </c>
      <c r="AC17" s="32">
        <v>20.662532352700001</v>
      </c>
      <c r="AD17" s="32">
        <v>0</v>
      </c>
      <c r="AE17" s="32">
        <v>305.337972138</v>
      </c>
      <c r="AF17" s="32">
        <v>0</v>
      </c>
      <c r="AG17" s="32">
        <v>476.91747400000003</v>
      </c>
      <c r="AH17" s="32">
        <v>52.9908199833</v>
      </c>
      <c r="AI17" s="32">
        <v>529.90829398300002</v>
      </c>
      <c r="AJ17" s="32">
        <v>1.35581477256</v>
      </c>
      <c r="AK17" s="32">
        <v>407.08621482299998</v>
      </c>
      <c r="AL17" s="32">
        <v>0.55512907418900004</v>
      </c>
      <c r="AM17" s="32">
        <v>1717.6594180500001</v>
      </c>
      <c r="AN17" s="32">
        <v>0.50466247943999998</v>
      </c>
      <c r="AO17" s="32">
        <v>14.963244707899999</v>
      </c>
      <c r="AP17" s="32">
        <v>281.60167524000002</v>
      </c>
      <c r="AQ17" s="32">
        <v>0.45419608211099999</v>
      </c>
      <c r="AR17" s="32">
        <v>0</v>
      </c>
      <c r="AS17" s="32">
        <v>48.803389071600002</v>
      </c>
      <c r="AT17" s="32">
        <v>5048.7346377900003</v>
      </c>
      <c r="AU17" s="32">
        <v>5046.7686238200004</v>
      </c>
      <c r="AV17" s="32">
        <v>1.96601396893</v>
      </c>
      <c r="AW17" s="32">
        <v>2069.26000002</v>
      </c>
      <c r="AX17" s="32">
        <v>0.57026890073500003</v>
      </c>
      <c r="AY17" s="32">
        <v>0</v>
      </c>
      <c r="AZ17" s="32">
        <v>123.642313981</v>
      </c>
      <c r="BA17" s="32">
        <v>4.7438262567400002</v>
      </c>
      <c r="BB17" s="32">
        <v>1865.7373257300001</v>
      </c>
      <c r="BC17" s="32">
        <v>7.56993888534</v>
      </c>
      <c r="BD17" s="32">
        <v>9.5885876701000008</v>
      </c>
      <c r="BE17" s="32">
        <v>2665.6271930100002</v>
      </c>
      <c r="BF17" s="32">
        <v>1.71585211377</v>
      </c>
      <c r="BG17" s="32">
        <v>20.691167881999998</v>
      </c>
      <c r="BH17" s="32">
        <v>0</v>
      </c>
      <c r="BI17" s="32">
        <v>89.749180438400003</v>
      </c>
      <c r="BJ17" s="32">
        <v>0</v>
      </c>
      <c r="BK17" s="32">
        <v>1.7807128506800001</v>
      </c>
      <c r="BL17" s="32">
        <v>710.66267706500003</v>
      </c>
      <c r="BM17" s="32">
        <v>0</v>
      </c>
      <c r="BN17" s="32">
        <v>1518.2378418999999</v>
      </c>
      <c r="BO17" s="32">
        <v>6102.1199839600004</v>
      </c>
      <c r="BP17" s="32">
        <v>269.484000982</v>
      </c>
    </row>
    <row r="18" spans="1:68" x14ac:dyDescent="0.25">
      <c r="A18" s="32" t="s">
        <v>17</v>
      </c>
      <c r="B18" s="32">
        <v>48863.610893199962</v>
      </c>
      <c r="C18" s="32">
        <v>424.44810176300024</v>
      </c>
      <c r="D18" s="32">
        <v>711.4244456660017</v>
      </c>
      <c r="E18" s="32">
        <v>7108.0364193699825</v>
      </c>
      <c r="F18" s="32">
        <v>7105.2900129699801</v>
      </c>
      <c r="G18" s="32">
        <v>125.72725466259989</v>
      </c>
      <c r="H18" s="32">
        <v>8620.8938238499868</v>
      </c>
      <c r="I18" s="32">
        <v>208.79246617200008</v>
      </c>
      <c r="J18" s="32">
        <v>360.58923155190007</v>
      </c>
      <c r="K18" s="32"/>
      <c r="L18" s="32">
        <v>429.43585604399914</v>
      </c>
      <c r="M18" s="32"/>
      <c r="N18" s="34" t="s">
        <v>17</v>
      </c>
      <c r="O18" s="32">
        <v>322.39448090399998</v>
      </c>
      <c r="P18" s="32">
        <v>208.628670548</v>
      </c>
      <c r="Q18" s="32">
        <v>1035.7916079500001</v>
      </c>
      <c r="R18" s="32">
        <v>360.55617249699998</v>
      </c>
      <c r="S18" s="32">
        <v>3070.4281733799999</v>
      </c>
      <c r="T18" s="32">
        <v>0</v>
      </c>
      <c r="U18" s="32">
        <v>48867.420690300001</v>
      </c>
      <c r="V18" s="32">
        <v>1012.5918966199999</v>
      </c>
      <c r="W18" s="32">
        <v>324.53366372200003</v>
      </c>
      <c r="X18" s="32">
        <v>59.172539193299997</v>
      </c>
      <c r="Y18" s="32">
        <v>1038.4939267499999</v>
      </c>
      <c r="Z18" s="32">
        <v>428.849951632</v>
      </c>
      <c r="AA18" s="32">
        <v>0</v>
      </c>
      <c r="AB18" s="32">
        <v>95.128734465500003</v>
      </c>
      <c r="AC18" s="32">
        <v>29.237581101</v>
      </c>
      <c r="AD18" s="32">
        <v>0</v>
      </c>
      <c r="AE18" s="32">
        <v>424.48869132200002</v>
      </c>
      <c r="AF18" s="32">
        <v>0</v>
      </c>
      <c r="AG18" s="32">
        <v>640.33820052800002</v>
      </c>
      <c r="AH18" s="32">
        <v>71.148679282700002</v>
      </c>
      <c r="AI18" s="32">
        <v>711.48687981099999</v>
      </c>
      <c r="AJ18" s="32">
        <v>1.9184845693200001</v>
      </c>
      <c r="AK18" s="32">
        <v>575.95932918100004</v>
      </c>
      <c r="AL18" s="32">
        <v>0.78164575154500004</v>
      </c>
      <c r="AM18" s="32">
        <v>2430.1697768399999</v>
      </c>
      <c r="AN18" s="32">
        <v>0.71058688995599995</v>
      </c>
      <c r="AO18" s="32">
        <v>21.068905188599999</v>
      </c>
      <c r="AP18" s="32">
        <v>396.50751003400001</v>
      </c>
      <c r="AQ18" s="32">
        <v>0.639528013364</v>
      </c>
      <c r="AR18" s="32">
        <v>0</v>
      </c>
      <c r="AS18" s="32">
        <v>68.717305791499996</v>
      </c>
      <c r="AT18" s="32">
        <v>7108.8186243199998</v>
      </c>
      <c r="AU18" s="32">
        <v>7106.0721156700001</v>
      </c>
      <c r="AV18" s="32">
        <v>2.7465086565100001</v>
      </c>
      <c r="AW18" s="32">
        <v>2913.6092041699999</v>
      </c>
      <c r="AX18" s="32">
        <v>0.80296346290099996</v>
      </c>
      <c r="AY18" s="32">
        <v>0</v>
      </c>
      <c r="AZ18" s="32">
        <v>174.09379795500001</v>
      </c>
      <c r="BA18" s="32">
        <v>6.6795185426800003</v>
      </c>
      <c r="BB18" s="32">
        <v>2627.0404572799998</v>
      </c>
      <c r="BC18" s="32">
        <v>10.6588048147</v>
      </c>
      <c r="BD18" s="32">
        <v>13.5011546465</v>
      </c>
      <c r="BE18" s="32">
        <v>3753.3201755700002</v>
      </c>
      <c r="BF18" s="32">
        <v>2.4159952892800001</v>
      </c>
      <c r="BG18" s="32">
        <v>29.134071250000002</v>
      </c>
      <c r="BH18" s="32">
        <v>0</v>
      </c>
      <c r="BI18" s="32">
        <v>125.73714123000001</v>
      </c>
      <c r="BJ18" s="32">
        <v>0</v>
      </c>
      <c r="BK18" s="32">
        <v>2.5187204473899998</v>
      </c>
      <c r="BL18" s="32">
        <v>1005.58999328</v>
      </c>
      <c r="BM18" s="32">
        <v>0</v>
      </c>
      <c r="BN18" s="32">
        <v>2146.4641930500002</v>
      </c>
      <c r="BO18" s="32">
        <v>8621.4537190699994</v>
      </c>
      <c r="BP18" s="32">
        <v>381.31978159200003</v>
      </c>
    </row>
    <row r="19" spans="1:68" x14ac:dyDescent="0.25">
      <c r="A19" s="32" t="s">
        <v>18</v>
      </c>
      <c r="B19" s="32">
        <v>5560.3331948900022</v>
      </c>
      <c r="C19" s="32">
        <v>51.451053320999961</v>
      </c>
      <c r="D19" s="32">
        <v>105.91639576200009</v>
      </c>
      <c r="E19" s="32">
        <v>851.29170393999993</v>
      </c>
      <c r="F19" s="32">
        <v>849.31525243999965</v>
      </c>
      <c r="G19" s="32">
        <v>13.437550740000015</v>
      </c>
      <c r="H19" s="32">
        <v>899.39228216790002</v>
      </c>
      <c r="I19" s="32">
        <v>28.022326318600008</v>
      </c>
      <c r="J19" s="32">
        <v>36.249581031899993</v>
      </c>
      <c r="K19" s="32"/>
      <c r="L19" s="32">
        <v>56.348968999999983</v>
      </c>
      <c r="M19" s="32"/>
      <c r="N19" s="34" t="s">
        <v>18</v>
      </c>
      <c r="O19" s="32">
        <v>39.818183541499998</v>
      </c>
      <c r="P19" s="32">
        <v>27.854726960000001</v>
      </c>
      <c r="Q19" s="32">
        <v>105.038693589</v>
      </c>
      <c r="R19" s="32">
        <v>36.204046695599999</v>
      </c>
      <c r="S19" s="32">
        <v>318.18135990100001</v>
      </c>
      <c r="T19" s="32">
        <v>0</v>
      </c>
      <c r="U19" s="32">
        <v>5561.8076318200001</v>
      </c>
      <c r="V19" s="32">
        <v>106.126188732</v>
      </c>
      <c r="W19" s="32">
        <v>33.838128480599998</v>
      </c>
      <c r="X19" s="32">
        <v>8.9044051012699992</v>
      </c>
      <c r="Y19" s="32">
        <v>117.54449441</v>
      </c>
      <c r="Z19" s="32">
        <v>55.768405821400002</v>
      </c>
      <c r="AA19" s="32">
        <v>0</v>
      </c>
      <c r="AB19" s="32">
        <v>9.6468226146199996</v>
      </c>
      <c r="AC19" s="32">
        <v>2.9648781389300001</v>
      </c>
      <c r="AD19" s="32">
        <v>0</v>
      </c>
      <c r="AE19" s="32">
        <v>51.468475565299997</v>
      </c>
      <c r="AF19" s="32">
        <v>0</v>
      </c>
      <c r="AG19" s="32">
        <v>95.348400865100004</v>
      </c>
      <c r="AH19" s="32">
        <v>10.594262815900001</v>
      </c>
      <c r="AI19" s="32">
        <v>105.942663681</v>
      </c>
      <c r="AJ19" s="32">
        <v>0.19454679257099999</v>
      </c>
      <c r="AK19" s="32">
        <v>58.733106787099999</v>
      </c>
      <c r="AL19" s="32">
        <v>9.3450292695000006E-2</v>
      </c>
      <c r="AM19" s="32">
        <v>246.79169988800001</v>
      </c>
      <c r="AN19" s="32">
        <v>8.4954850605899995E-2</v>
      </c>
      <c r="AO19" s="32">
        <v>2.5189118337299998</v>
      </c>
      <c r="AP19" s="32">
        <v>47.404795165199999</v>
      </c>
      <c r="AQ19" s="32">
        <v>7.6459339997699993E-2</v>
      </c>
      <c r="AR19" s="32">
        <v>0</v>
      </c>
      <c r="AS19" s="32">
        <v>8.2155597235099993</v>
      </c>
      <c r="AT19" s="32">
        <v>851.54905227699999</v>
      </c>
      <c r="AU19" s="32">
        <v>849.57251420399996</v>
      </c>
      <c r="AV19" s="32">
        <v>1.9765380729399999</v>
      </c>
      <c r="AW19" s="32">
        <v>348.33896749100001</v>
      </c>
      <c r="AX19" s="32">
        <v>9.5998973016099998E-2</v>
      </c>
      <c r="AY19" s="32">
        <v>0</v>
      </c>
      <c r="AZ19" s="32">
        <v>20.813935222200001</v>
      </c>
      <c r="BA19" s="32">
        <v>0.79857581686000001</v>
      </c>
      <c r="BB19" s="32">
        <v>314.07803273100001</v>
      </c>
      <c r="BC19" s="32">
        <v>1.2743222807800001</v>
      </c>
      <c r="BD19" s="32">
        <v>1.6141422656</v>
      </c>
      <c r="BE19" s="32">
        <v>448.73146109599998</v>
      </c>
      <c r="BF19" s="32">
        <v>0.28884641530999999</v>
      </c>
      <c r="BG19" s="32">
        <v>3.4831481864599998</v>
      </c>
      <c r="BH19" s="32">
        <v>0</v>
      </c>
      <c r="BI19" s="32">
        <v>13.4414802954</v>
      </c>
      <c r="BJ19" s="32">
        <v>0</v>
      </c>
      <c r="BK19" s="32">
        <v>0.26013201360999999</v>
      </c>
      <c r="BL19" s="32">
        <v>101.981806709</v>
      </c>
      <c r="BM19" s="32">
        <v>0</v>
      </c>
      <c r="BN19" s="32">
        <v>217.30816371500001</v>
      </c>
      <c r="BO19" s="32">
        <v>899.58399039400001</v>
      </c>
      <c r="BP19" s="32">
        <v>38.675496880799997</v>
      </c>
    </row>
    <row r="20" spans="1:68" x14ac:dyDescent="0.25">
      <c r="A20" s="32" t="s">
        <v>19</v>
      </c>
      <c r="B20" s="32">
        <v>41649.927849999978</v>
      </c>
      <c r="C20" s="32">
        <v>314.60704189999984</v>
      </c>
      <c r="D20" s="32">
        <v>485.0138164999999</v>
      </c>
      <c r="E20" s="32">
        <v>6315.9603290000023</v>
      </c>
      <c r="F20" s="32">
        <v>6315.9603290000023</v>
      </c>
      <c r="G20" s="32">
        <v>187.80428819999989</v>
      </c>
      <c r="H20" s="32">
        <v>7047.5905600000015</v>
      </c>
      <c r="I20" s="32">
        <v>135.31897589999994</v>
      </c>
      <c r="J20" s="32">
        <v>370.57685124999978</v>
      </c>
      <c r="K20" s="32"/>
      <c r="L20" s="32">
        <v>254.98115390000021</v>
      </c>
      <c r="M20" s="32"/>
      <c r="N20" s="34" t="s">
        <v>19</v>
      </c>
      <c r="O20" s="32">
        <v>226.61441038000001</v>
      </c>
      <c r="P20" s="32">
        <v>134.75744813700001</v>
      </c>
      <c r="Q20" s="32">
        <v>857.53182356299999</v>
      </c>
      <c r="R20" s="32">
        <v>370.48686682099998</v>
      </c>
      <c r="S20" s="32">
        <v>2523.9883176200001</v>
      </c>
      <c r="T20" s="32">
        <v>0</v>
      </c>
      <c r="U20" s="32">
        <v>41683.782839400003</v>
      </c>
      <c r="V20" s="32">
        <v>829.22318304099997</v>
      </c>
      <c r="W20" s="32">
        <v>266.22776026899999</v>
      </c>
      <c r="X20" s="32">
        <v>41.303669626500003</v>
      </c>
      <c r="Y20" s="32">
        <v>757.85477498499995</v>
      </c>
      <c r="Z20" s="32">
        <v>252.67291103100001</v>
      </c>
      <c r="AA20" s="32">
        <v>0</v>
      </c>
      <c r="AB20" s="32">
        <v>78.757352106699997</v>
      </c>
      <c r="AC20" s="32">
        <v>24.206100631399998</v>
      </c>
      <c r="AD20" s="32">
        <v>0</v>
      </c>
      <c r="AE20" s="32">
        <v>315.02172642699998</v>
      </c>
      <c r="AF20" s="32">
        <v>0</v>
      </c>
      <c r="AG20" s="32">
        <v>437.04977909000002</v>
      </c>
      <c r="AH20" s="32">
        <v>48.561129524000002</v>
      </c>
      <c r="AI20" s="32">
        <v>485.61090861399998</v>
      </c>
      <c r="AJ20" s="32">
        <v>1.5883339199099999</v>
      </c>
      <c r="AK20" s="32">
        <v>475.97686088799998</v>
      </c>
      <c r="AL20" s="32">
        <v>0.69534738438099997</v>
      </c>
      <c r="AM20" s="32">
        <v>2026.36392776</v>
      </c>
      <c r="AN20" s="32">
        <v>0.63213416050799998</v>
      </c>
      <c r="AO20" s="32">
        <v>18.742777851300001</v>
      </c>
      <c r="AP20" s="32">
        <v>352.73075862100001</v>
      </c>
      <c r="AQ20" s="32">
        <v>0.56892065025299998</v>
      </c>
      <c r="AR20" s="32">
        <v>0</v>
      </c>
      <c r="AS20" s="32">
        <v>61.130518361699998</v>
      </c>
      <c r="AT20" s="32">
        <v>6321.5210672000003</v>
      </c>
      <c r="AU20" s="32">
        <v>6321.5210672000003</v>
      </c>
      <c r="AV20" s="32">
        <v>0</v>
      </c>
      <c r="AW20" s="32">
        <v>2591.92960752</v>
      </c>
      <c r="AX20" s="32">
        <v>0.714311702464</v>
      </c>
      <c r="AY20" s="32">
        <v>0</v>
      </c>
      <c r="AZ20" s="32">
        <v>154.87284776499999</v>
      </c>
      <c r="BA20" s="32">
        <v>5.9420590508000002</v>
      </c>
      <c r="BB20" s="32">
        <v>2336.9995742900001</v>
      </c>
      <c r="BC20" s="32">
        <v>9.4820110903499994</v>
      </c>
      <c r="BD20" s="32">
        <v>12.0105412755</v>
      </c>
      <c r="BE20" s="32">
        <v>3338.9326586100001</v>
      </c>
      <c r="BF20" s="32">
        <v>2.1492553286299998</v>
      </c>
      <c r="BG20" s="32">
        <v>25.917501167899999</v>
      </c>
      <c r="BH20" s="32">
        <v>0</v>
      </c>
      <c r="BI20" s="32">
        <v>187.89334458600001</v>
      </c>
      <c r="BJ20" s="32">
        <v>0</v>
      </c>
      <c r="BK20" s="32">
        <v>2.0727890234199999</v>
      </c>
      <c r="BL20" s="32">
        <v>832.51138960499998</v>
      </c>
      <c r="BM20" s="32">
        <v>0</v>
      </c>
      <c r="BN20" s="32">
        <v>1895.7656781000001</v>
      </c>
      <c r="BO20" s="32">
        <v>7051.8084831599999</v>
      </c>
      <c r="BP20" s="32">
        <v>315.677765443</v>
      </c>
    </row>
    <row r="21" spans="1:68" x14ac:dyDescent="0.25">
      <c r="A21" s="32" t="s">
        <v>20</v>
      </c>
      <c r="B21" s="32">
        <v>20857.422325799987</v>
      </c>
      <c r="C21" s="32">
        <v>192.02169262700014</v>
      </c>
      <c r="D21" s="32">
        <v>335.45352554100009</v>
      </c>
      <c r="E21" s="32">
        <v>3118.8985388200017</v>
      </c>
      <c r="F21" s="32">
        <v>3115.2948528200013</v>
      </c>
      <c r="G21" s="32">
        <v>55.889655268999995</v>
      </c>
      <c r="H21" s="32">
        <v>3446.3593713500013</v>
      </c>
      <c r="I21" s="32">
        <v>99.872621140000049</v>
      </c>
      <c r="J21" s="32">
        <v>145.94807942200003</v>
      </c>
      <c r="K21" s="32"/>
      <c r="L21" s="32">
        <v>195.73659653099986</v>
      </c>
      <c r="M21" s="32"/>
      <c r="N21" s="34" t="s">
        <v>20</v>
      </c>
      <c r="O21" s="32">
        <v>145.696840162</v>
      </c>
      <c r="P21" s="32">
        <v>99.777499924799997</v>
      </c>
      <c r="Q21" s="32">
        <v>408.08293799900002</v>
      </c>
      <c r="R21" s="32">
        <v>145.913996105</v>
      </c>
      <c r="S21" s="32">
        <v>1211.3901028299999</v>
      </c>
      <c r="T21" s="32">
        <v>0</v>
      </c>
      <c r="U21" s="32">
        <v>20857.076513799999</v>
      </c>
      <c r="V21" s="32">
        <v>399.80001263499997</v>
      </c>
      <c r="W21" s="32">
        <v>128.09147296399999</v>
      </c>
      <c r="X21" s="32">
        <v>24.0365828031</v>
      </c>
      <c r="Y21" s="32">
        <v>435.490593848</v>
      </c>
      <c r="Z21" s="32">
        <v>195.412680118</v>
      </c>
      <c r="AA21" s="32">
        <v>0</v>
      </c>
      <c r="AB21" s="32">
        <v>37.478954799299999</v>
      </c>
      <c r="AC21" s="32">
        <v>11.519046014900001</v>
      </c>
      <c r="AD21" s="32">
        <v>0</v>
      </c>
      <c r="AE21" s="32">
        <v>192.02196638800001</v>
      </c>
      <c r="AF21" s="32">
        <v>0</v>
      </c>
      <c r="AG21" s="32">
        <v>301.90379651699999</v>
      </c>
      <c r="AH21" s="32">
        <v>33.544868557400001</v>
      </c>
      <c r="AI21" s="32">
        <v>335.44866507500001</v>
      </c>
      <c r="AJ21" s="32">
        <v>0.75584617132099996</v>
      </c>
      <c r="AK21" s="32">
        <v>226.99862768700001</v>
      </c>
      <c r="AL21" s="32">
        <v>0.34267784864200002</v>
      </c>
      <c r="AM21" s="32">
        <v>958.384675109</v>
      </c>
      <c r="AN21" s="32">
        <v>0.31152526228600003</v>
      </c>
      <c r="AO21" s="32">
        <v>9.2367262323600006</v>
      </c>
      <c r="AP21" s="32">
        <v>173.83110457699999</v>
      </c>
      <c r="AQ21" s="32">
        <v>0.28037287521600002</v>
      </c>
      <c r="AR21" s="32">
        <v>0</v>
      </c>
      <c r="AS21" s="32">
        <v>30.126056545899999</v>
      </c>
      <c r="AT21" s="32">
        <v>3118.94496467</v>
      </c>
      <c r="AU21" s="32">
        <v>3115.3416723099999</v>
      </c>
      <c r="AV21" s="32">
        <v>3.6032923604899998</v>
      </c>
      <c r="AW21" s="32">
        <v>1277.34256301</v>
      </c>
      <c r="AX21" s="32">
        <v>0.35202355496299997</v>
      </c>
      <c r="AY21" s="32">
        <v>0</v>
      </c>
      <c r="AZ21" s="32">
        <v>76.3237072557</v>
      </c>
      <c r="BA21" s="32">
        <v>2.92833674232</v>
      </c>
      <c r="BB21" s="32">
        <v>1151.7091747899999</v>
      </c>
      <c r="BC21" s="32">
        <v>4.6728798685999999</v>
      </c>
      <c r="BD21" s="32">
        <v>5.9189796103700001</v>
      </c>
      <c r="BE21" s="32">
        <v>1645.4764871699999</v>
      </c>
      <c r="BF21" s="32">
        <v>1.05918634377</v>
      </c>
      <c r="BG21" s="32">
        <v>12.7725379426</v>
      </c>
      <c r="BH21" s="32">
        <v>0</v>
      </c>
      <c r="BI21" s="32">
        <v>55.888640420500003</v>
      </c>
      <c r="BJ21" s="32">
        <v>0</v>
      </c>
      <c r="BK21" s="32">
        <v>0.99350380341099997</v>
      </c>
      <c r="BL21" s="32">
        <v>396.18533287999998</v>
      </c>
      <c r="BM21" s="32">
        <v>0</v>
      </c>
      <c r="BN21" s="32">
        <v>852.12699850900003</v>
      </c>
      <c r="BO21" s="32">
        <v>3446.2531126600002</v>
      </c>
      <c r="BP21" s="32">
        <v>150.234530366</v>
      </c>
    </row>
    <row r="22" spans="1:68" x14ac:dyDescent="0.25">
      <c r="A22" s="32" t="s">
        <v>130</v>
      </c>
      <c r="B22" s="32">
        <v>72484.120842999953</v>
      </c>
      <c r="C22" s="32">
        <v>598.49769252999977</v>
      </c>
      <c r="D22" s="32">
        <v>1128.9481398999997</v>
      </c>
      <c r="E22" s="32">
        <v>10591.510273</v>
      </c>
      <c r="F22" s="32">
        <v>10583.619053999999</v>
      </c>
      <c r="G22" s="32">
        <v>210.96272630999997</v>
      </c>
      <c r="H22" s="32">
        <v>12986.034791269991</v>
      </c>
      <c r="I22" s="32">
        <v>281.37266622000016</v>
      </c>
      <c r="J22" s="32">
        <v>566.00301996999997</v>
      </c>
      <c r="K22" s="32"/>
      <c r="L22" s="32">
        <v>593.48066340999981</v>
      </c>
      <c r="M22" s="32"/>
      <c r="N22" s="34" t="s">
        <v>130</v>
      </c>
      <c r="O22" s="32">
        <v>451.01480414500003</v>
      </c>
      <c r="P22" s="32">
        <v>280.42602606999998</v>
      </c>
      <c r="Q22" s="32">
        <v>1572.4073283800001</v>
      </c>
      <c r="R22" s="32">
        <v>566.38320025500002</v>
      </c>
      <c r="S22" s="32">
        <v>4673.8919893100001</v>
      </c>
      <c r="T22" s="32">
        <v>0</v>
      </c>
      <c r="U22" s="32">
        <v>72748.172254200006</v>
      </c>
      <c r="V22" s="32">
        <v>1543.62997799</v>
      </c>
      <c r="W22" s="32">
        <v>494.402460604</v>
      </c>
      <c r="X22" s="32">
        <v>95.263867257000001</v>
      </c>
      <c r="Y22" s="32">
        <v>1512.9466863099999</v>
      </c>
      <c r="Z22" s="32">
        <v>587.10133126100004</v>
      </c>
      <c r="AA22" s="32">
        <v>0</v>
      </c>
      <c r="AB22" s="32">
        <v>144.412191635</v>
      </c>
      <c r="AC22" s="32">
        <v>44.384677249600003</v>
      </c>
      <c r="AD22" s="32">
        <v>0</v>
      </c>
      <c r="AE22" s="32">
        <v>601.68496180399995</v>
      </c>
      <c r="AF22" s="32">
        <v>0</v>
      </c>
      <c r="AG22" s="32">
        <v>1020.20277288</v>
      </c>
      <c r="AH22" s="32">
        <v>113.355808216</v>
      </c>
      <c r="AI22" s="32">
        <v>1133.5585811000001</v>
      </c>
      <c r="AJ22" s="32">
        <v>2.91239486496</v>
      </c>
      <c r="AK22" s="32">
        <v>874.959123288</v>
      </c>
      <c r="AL22" s="32">
        <v>1.16879816322</v>
      </c>
      <c r="AM22" s="32">
        <v>3694.09656146</v>
      </c>
      <c r="AN22" s="32">
        <v>1.06254317201</v>
      </c>
      <c r="AO22" s="32">
        <v>31.504394780599998</v>
      </c>
      <c r="AP22" s="32">
        <v>592.89889744599998</v>
      </c>
      <c r="AQ22" s="32">
        <v>0.95628847489799995</v>
      </c>
      <c r="AR22" s="32">
        <v>0</v>
      </c>
      <c r="AS22" s="32">
        <v>102.75319929200001</v>
      </c>
      <c r="AT22" s="32">
        <v>10633.6238101</v>
      </c>
      <c r="AU22" s="32">
        <v>10625.732461600001</v>
      </c>
      <c r="AV22" s="32">
        <v>7.8913485089600002</v>
      </c>
      <c r="AW22" s="32">
        <v>4356.7291291199999</v>
      </c>
      <c r="AX22" s="32">
        <v>1.20067295271</v>
      </c>
      <c r="AY22" s="32">
        <v>0</v>
      </c>
      <c r="AZ22" s="32">
        <v>260.323056764</v>
      </c>
      <c r="BA22" s="32">
        <v>9.9879004194299998</v>
      </c>
      <c r="BB22" s="32">
        <v>3928.2214131599999</v>
      </c>
      <c r="BC22" s="32">
        <v>15.938145545799999</v>
      </c>
      <c r="BD22" s="32">
        <v>20.1883153568</v>
      </c>
      <c r="BE22" s="32">
        <v>5612.351858</v>
      </c>
      <c r="BF22" s="32">
        <v>3.6126435947500002</v>
      </c>
      <c r="BG22" s="32">
        <v>43.564261688599998</v>
      </c>
      <c r="BH22" s="32">
        <v>0</v>
      </c>
      <c r="BI22" s="32">
        <v>211.67338077900001</v>
      </c>
      <c r="BJ22" s="32">
        <v>0</v>
      </c>
      <c r="BK22" s="32">
        <v>3.83242463792</v>
      </c>
      <c r="BL22" s="32">
        <v>1526.5701016</v>
      </c>
      <c r="BM22" s="32">
        <v>0</v>
      </c>
      <c r="BN22" s="32">
        <v>3290.4802273</v>
      </c>
      <c r="BO22" s="32">
        <v>13019.531429299999</v>
      </c>
      <c r="BP22" s="32">
        <v>578.88348288700001</v>
      </c>
    </row>
    <row r="23" spans="1:68" x14ac:dyDescent="0.25">
      <c r="A23" s="32" t="s">
        <v>22</v>
      </c>
      <c r="B23" s="32">
        <v>245998.09404459983</v>
      </c>
      <c r="C23" s="32">
        <v>1827.3638854699993</v>
      </c>
      <c r="D23" s="32">
        <v>2748.4127682900021</v>
      </c>
      <c r="E23" s="32">
        <v>38943.675143959932</v>
      </c>
      <c r="F23" s="32">
        <v>38937.760250799947</v>
      </c>
      <c r="G23" s="32">
        <v>1090.9280671699992</v>
      </c>
      <c r="H23" s="32">
        <v>41882.615589025998</v>
      </c>
      <c r="I23" s="32">
        <v>826.06045538199919</v>
      </c>
      <c r="J23" s="32">
        <v>2051.7957825099975</v>
      </c>
      <c r="K23" s="32"/>
      <c r="L23" s="32">
        <v>1460.7722602000003</v>
      </c>
      <c r="M23" s="32"/>
      <c r="N23" s="34" t="s">
        <v>22</v>
      </c>
      <c r="O23" s="32">
        <v>1373.85510843</v>
      </c>
      <c r="P23" s="32">
        <v>829.37566829000002</v>
      </c>
      <c r="Q23" s="32">
        <v>5064.7792356099999</v>
      </c>
      <c r="R23" s="32">
        <v>2054.8498862800002</v>
      </c>
      <c r="S23" s="32">
        <v>15387.987612000001</v>
      </c>
      <c r="T23" s="32">
        <v>0</v>
      </c>
      <c r="U23" s="32">
        <v>246835.39780400001</v>
      </c>
      <c r="V23" s="32">
        <v>5140.3693798100003</v>
      </c>
      <c r="W23" s="32">
        <v>1637.8566523</v>
      </c>
      <c r="X23" s="32">
        <v>448.900379499</v>
      </c>
      <c r="Y23" s="32">
        <v>4445.4179305400003</v>
      </c>
      <c r="Z23" s="32">
        <v>1461.75536969</v>
      </c>
      <c r="AA23" s="32">
        <v>0</v>
      </c>
      <c r="AB23" s="32">
        <v>465.152162412</v>
      </c>
      <c r="AC23" s="32">
        <v>142.96060902799999</v>
      </c>
      <c r="AD23" s="32">
        <v>0</v>
      </c>
      <c r="AE23" s="32">
        <v>1837.4874548499999</v>
      </c>
      <c r="AF23" s="32">
        <v>0</v>
      </c>
      <c r="AG23" s="32">
        <v>2486.7329892600001</v>
      </c>
      <c r="AH23" s="32">
        <v>276.303793439</v>
      </c>
      <c r="AI23" s="32">
        <v>2763.0367827</v>
      </c>
      <c r="AJ23" s="32">
        <v>9.3806605472599998</v>
      </c>
      <c r="AK23" s="32">
        <v>2834.1959971400001</v>
      </c>
      <c r="AL23" s="32">
        <v>4.2977387522899999</v>
      </c>
      <c r="AM23" s="32">
        <v>11969.6050992</v>
      </c>
      <c r="AN23" s="32">
        <v>3.9070346643699998</v>
      </c>
      <c r="AO23" s="32">
        <v>115.84360035900001</v>
      </c>
      <c r="AP23" s="32">
        <v>2180.1257466799998</v>
      </c>
      <c r="AQ23" s="32">
        <v>3.5163315554199999</v>
      </c>
      <c r="AR23" s="32">
        <v>0</v>
      </c>
      <c r="AS23" s="32">
        <v>377.82983232700002</v>
      </c>
      <c r="AT23" s="32">
        <v>39077.380294499999</v>
      </c>
      <c r="AU23" s="32">
        <v>39071.465407800002</v>
      </c>
      <c r="AV23" s="32">
        <v>5.9148866873100001</v>
      </c>
      <c r="AW23" s="32">
        <v>16019.957098299999</v>
      </c>
      <c r="AX23" s="32">
        <v>4.4149498751599996</v>
      </c>
      <c r="AY23" s="32">
        <v>0</v>
      </c>
      <c r="AZ23" s="32">
        <v>957.22358720700004</v>
      </c>
      <c r="BA23" s="32">
        <v>36.726129867700003</v>
      </c>
      <c r="BB23" s="32">
        <v>14444.310464300001</v>
      </c>
      <c r="BC23" s="32">
        <v>58.605520436299997</v>
      </c>
      <c r="BD23" s="32">
        <v>74.233663977000006</v>
      </c>
      <c r="BE23" s="32">
        <v>20636.960455699998</v>
      </c>
      <c r="BF23" s="32">
        <v>13.283919366499999</v>
      </c>
      <c r="BG23" s="32">
        <v>160.188443173</v>
      </c>
      <c r="BH23" s="32">
        <v>0</v>
      </c>
      <c r="BI23" s="32">
        <v>1093.1741325400001</v>
      </c>
      <c r="BJ23" s="32">
        <v>0</v>
      </c>
      <c r="BK23" s="32">
        <v>12.574818388100001</v>
      </c>
      <c r="BL23" s="32">
        <v>4917.4176466099998</v>
      </c>
      <c r="BM23" s="32">
        <v>0</v>
      </c>
      <c r="BN23" s="32">
        <v>10992.293400099999</v>
      </c>
      <c r="BO23" s="32">
        <v>41988.734211100003</v>
      </c>
      <c r="BP23" s="32">
        <v>1864.9048447499999</v>
      </c>
    </row>
    <row r="24" spans="1:68" x14ac:dyDescent="0.25">
      <c r="A24" s="32" t="s">
        <v>23</v>
      </c>
      <c r="B24" s="32">
        <v>199769.04382500032</v>
      </c>
      <c r="C24" s="32">
        <v>1630.1561246100018</v>
      </c>
      <c r="D24" s="32">
        <v>2373.2835751000002</v>
      </c>
      <c r="E24" s="32">
        <v>31399.277597799959</v>
      </c>
      <c r="F24" s="32">
        <v>31398.532356799969</v>
      </c>
      <c r="G24" s="32">
        <v>784.84562734999975</v>
      </c>
      <c r="H24" s="32">
        <v>34019.311409400041</v>
      </c>
      <c r="I24" s="32">
        <v>778.12867775999916</v>
      </c>
      <c r="J24" s="32">
        <v>1547.3554270399998</v>
      </c>
      <c r="K24" s="32"/>
      <c r="L24" s="32">
        <v>1346.1531120500008</v>
      </c>
      <c r="M24" s="32"/>
      <c r="N24" s="34" t="s">
        <v>23</v>
      </c>
      <c r="O24" s="32">
        <v>1238.78792434</v>
      </c>
      <c r="P24" s="32">
        <v>789.69876747299998</v>
      </c>
      <c r="Q24" s="32">
        <v>4110.3970369999997</v>
      </c>
      <c r="R24" s="32">
        <v>1555.14742475</v>
      </c>
      <c r="S24" s="32">
        <v>12473.1231745</v>
      </c>
      <c r="T24" s="32">
        <v>0</v>
      </c>
      <c r="U24" s="32">
        <v>201534.13169800001</v>
      </c>
      <c r="V24" s="32">
        <v>4164.0474796500002</v>
      </c>
      <c r="W24" s="32">
        <v>1327.1524325400001</v>
      </c>
      <c r="X24" s="32">
        <v>357.80825440900003</v>
      </c>
      <c r="Y24" s="32">
        <v>3784.2864446100002</v>
      </c>
      <c r="Z24" s="32">
        <v>1363.6304997300001</v>
      </c>
      <c r="AA24" s="32">
        <v>0</v>
      </c>
      <c r="AB24" s="32">
        <v>377.50168777599998</v>
      </c>
      <c r="AC24" s="32">
        <v>116.02227837700001</v>
      </c>
      <c r="AD24" s="32">
        <v>0</v>
      </c>
      <c r="AE24" s="32">
        <v>1651.4900376000001</v>
      </c>
      <c r="AF24" s="32">
        <v>0</v>
      </c>
      <c r="AG24" s="32">
        <v>2163.6890724300001</v>
      </c>
      <c r="AH24" s="32">
        <v>240.40991362299999</v>
      </c>
      <c r="AI24" s="32">
        <v>2404.0989860499999</v>
      </c>
      <c r="AJ24" s="32">
        <v>7.6130472581899999</v>
      </c>
      <c r="AK24" s="32">
        <v>2299.4099672100001</v>
      </c>
      <c r="AL24" s="32">
        <v>3.48459060258</v>
      </c>
      <c r="AM24" s="32">
        <v>9688.7851159900001</v>
      </c>
      <c r="AN24" s="32">
        <v>3.1678103325100002</v>
      </c>
      <c r="AO24" s="32">
        <v>93.9255857096</v>
      </c>
      <c r="AP24" s="32">
        <v>1767.63780853</v>
      </c>
      <c r="AQ24" s="32">
        <v>2.85102981586</v>
      </c>
      <c r="AR24" s="32">
        <v>0</v>
      </c>
      <c r="AS24" s="32">
        <v>306.34303632699999</v>
      </c>
      <c r="AT24" s="32">
        <v>31679.746603299998</v>
      </c>
      <c r="AU24" s="32">
        <v>31679.001373999999</v>
      </c>
      <c r="AV24" s="32">
        <v>0.74522928352399997</v>
      </c>
      <c r="AW24" s="32">
        <v>12988.9232529</v>
      </c>
      <c r="AX24" s="32">
        <v>3.5796264298899998</v>
      </c>
      <c r="AY24" s="32">
        <v>0</v>
      </c>
      <c r="AZ24" s="32">
        <v>776.11346354900002</v>
      </c>
      <c r="BA24" s="32">
        <v>29.777408293800001</v>
      </c>
      <c r="BB24" s="32">
        <v>11711.394449400001</v>
      </c>
      <c r="BC24" s="32">
        <v>47.5171523669</v>
      </c>
      <c r="BD24" s="32">
        <v>60.188380976300003</v>
      </c>
      <c r="BE24" s="32">
        <v>16732.3717335</v>
      </c>
      <c r="BF24" s="32">
        <v>10.7705542305</v>
      </c>
      <c r="BG24" s="32">
        <v>129.88019802599999</v>
      </c>
      <c r="BH24" s="32">
        <v>0</v>
      </c>
      <c r="BI24" s="32">
        <v>789.58365307700001</v>
      </c>
      <c r="BJ24" s="32">
        <v>0</v>
      </c>
      <c r="BK24" s="32">
        <v>10.1947520485</v>
      </c>
      <c r="BL24" s="32">
        <v>3990.7920056900002</v>
      </c>
      <c r="BM24" s="32">
        <v>0</v>
      </c>
      <c r="BN24" s="32">
        <v>8733.9297798400003</v>
      </c>
      <c r="BO24" s="32">
        <v>34243.074285900002</v>
      </c>
      <c r="BP24" s="32">
        <v>1513.4776920300001</v>
      </c>
    </row>
    <row r="25" spans="1:68" x14ac:dyDescent="0.25">
      <c r="A25" s="32" t="s">
        <v>24</v>
      </c>
      <c r="B25" s="32">
        <v>6114.3854694300007</v>
      </c>
      <c r="C25" s="32">
        <v>52.024437964999954</v>
      </c>
      <c r="D25" s="32">
        <v>98.436731577000018</v>
      </c>
      <c r="E25" s="32">
        <v>892.16503041000021</v>
      </c>
      <c r="F25" s="32">
        <v>890.77792411000041</v>
      </c>
      <c r="G25" s="32">
        <v>13.185413733700008</v>
      </c>
      <c r="H25" s="32">
        <v>1122.7832710233004</v>
      </c>
      <c r="I25" s="32">
        <v>25.735745560199959</v>
      </c>
      <c r="J25" s="32">
        <v>44.17844302040006</v>
      </c>
      <c r="K25" s="32"/>
      <c r="L25" s="32">
        <v>54.482183862999989</v>
      </c>
      <c r="M25" s="32"/>
      <c r="N25" s="34" t="s">
        <v>24</v>
      </c>
      <c r="O25" s="32">
        <v>40.505097351499998</v>
      </c>
      <c r="P25" s="32">
        <v>25.7069298541</v>
      </c>
      <c r="Q25" s="32">
        <v>135.641155811</v>
      </c>
      <c r="R25" s="32">
        <v>44.172594111400002</v>
      </c>
      <c r="S25" s="32">
        <v>402.44273496</v>
      </c>
      <c r="T25" s="32">
        <v>0</v>
      </c>
      <c r="U25" s="32">
        <v>6115.4837681299996</v>
      </c>
      <c r="V25" s="32">
        <v>132.783535986</v>
      </c>
      <c r="W25" s="32">
        <v>42.547667544200003</v>
      </c>
      <c r="X25" s="32">
        <v>7.901118146</v>
      </c>
      <c r="Y25" s="32">
        <v>134.21526994000001</v>
      </c>
      <c r="Z25" s="32">
        <v>54.371982271299999</v>
      </c>
      <c r="AA25" s="32">
        <v>0</v>
      </c>
      <c r="AB25" s="32">
        <v>12.4574921744</v>
      </c>
      <c r="AC25" s="32">
        <v>3.8287788256400002</v>
      </c>
      <c r="AD25" s="32">
        <v>0</v>
      </c>
      <c r="AE25" s="32">
        <v>52.037722295899997</v>
      </c>
      <c r="AF25" s="32">
        <v>0</v>
      </c>
      <c r="AG25" s="32">
        <v>88.610337969</v>
      </c>
      <c r="AH25" s="32">
        <v>9.8455899408000001</v>
      </c>
      <c r="AI25" s="32">
        <v>98.455927909799996</v>
      </c>
      <c r="AJ25" s="32">
        <v>0.25123339409599998</v>
      </c>
      <c r="AK25" s="32">
        <v>75.441427865500003</v>
      </c>
      <c r="AL25" s="32">
        <v>9.8004699028000006E-2</v>
      </c>
      <c r="AM25" s="32">
        <v>317.60471116600002</v>
      </c>
      <c r="AN25" s="32">
        <v>8.9095207790599998E-2</v>
      </c>
      <c r="AO25" s="32">
        <v>2.6416727869100001</v>
      </c>
      <c r="AP25" s="32">
        <v>49.715109033399997</v>
      </c>
      <c r="AQ25" s="32">
        <v>8.0185684921000006E-2</v>
      </c>
      <c r="AR25" s="32">
        <v>0</v>
      </c>
      <c r="AS25" s="32">
        <v>8.6159521345299996</v>
      </c>
      <c r="AT25" s="32">
        <v>892.36434766900004</v>
      </c>
      <c r="AU25" s="32">
        <v>890.97724060300004</v>
      </c>
      <c r="AV25" s="32">
        <v>1.38710706592</v>
      </c>
      <c r="AW25" s="32">
        <v>365.31566165100003</v>
      </c>
      <c r="AX25" s="32">
        <v>0.100677575792</v>
      </c>
      <c r="AY25" s="32">
        <v>0</v>
      </c>
      <c r="AZ25" s="32">
        <v>21.828321818199999</v>
      </c>
      <c r="BA25" s="32">
        <v>0.83749505402000002</v>
      </c>
      <c r="BB25" s="32">
        <v>329.38497911299999</v>
      </c>
      <c r="BC25" s="32">
        <v>1.3364279275199999</v>
      </c>
      <c r="BD25" s="32">
        <v>1.6928083845599999</v>
      </c>
      <c r="BE25" s="32">
        <v>470.600758853</v>
      </c>
      <c r="BF25" s="32">
        <v>0.30292368450700002</v>
      </c>
      <c r="BG25" s="32">
        <v>3.65290268063</v>
      </c>
      <c r="BH25" s="32">
        <v>0</v>
      </c>
      <c r="BI25" s="32">
        <v>13.1883644239</v>
      </c>
      <c r="BJ25" s="32">
        <v>0</v>
      </c>
      <c r="BK25" s="32">
        <v>0.33008422230599999</v>
      </c>
      <c r="BL25" s="32">
        <v>131.686445451</v>
      </c>
      <c r="BM25" s="32">
        <v>0</v>
      </c>
      <c r="BN25" s="32">
        <v>276.05463562199998</v>
      </c>
      <c r="BO25" s="32">
        <v>1122.9205372700001</v>
      </c>
      <c r="BP25" s="32">
        <v>49.935724766</v>
      </c>
    </row>
    <row r="26" spans="1:68" x14ac:dyDescent="0.25">
      <c r="A26" s="32" t="s">
        <v>25</v>
      </c>
      <c r="B26" s="32">
        <v>85511.198914999914</v>
      </c>
      <c r="C26" s="32">
        <v>745.41980363699861</v>
      </c>
      <c r="D26" s="32">
        <v>1261.0135964399999</v>
      </c>
      <c r="E26" s="32">
        <v>12612.615015820009</v>
      </c>
      <c r="F26" s="32">
        <v>12608.23403782001</v>
      </c>
      <c r="G26" s="32">
        <v>236.46644781120006</v>
      </c>
      <c r="H26" s="32">
        <v>14867.552452270014</v>
      </c>
      <c r="I26" s="32">
        <v>368.7480124700005</v>
      </c>
      <c r="J26" s="32">
        <v>622.3392839762007</v>
      </c>
      <c r="K26" s="32"/>
      <c r="L26" s="32">
        <v>740.97468773400021</v>
      </c>
      <c r="M26" s="32"/>
      <c r="N26" s="34" t="s">
        <v>25</v>
      </c>
      <c r="O26" s="32">
        <v>564.38162600099997</v>
      </c>
      <c r="P26" s="32">
        <v>367.46482541500001</v>
      </c>
      <c r="Q26" s="32">
        <v>1788.1788581200001</v>
      </c>
      <c r="R26" s="32">
        <v>621.97595223899998</v>
      </c>
      <c r="S26" s="32">
        <v>5281.3577383700003</v>
      </c>
      <c r="T26" s="32">
        <v>0</v>
      </c>
      <c r="U26" s="32">
        <v>85515.867624199993</v>
      </c>
      <c r="V26" s="32">
        <v>1738.3317449599999</v>
      </c>
      <c r="W26" s="32">
        <v>557.63035766799999</v>
      </c>
      <c r="X26" s="32">
        <v>93.884954876999998</v>
      </c>
      <c r="Y26" s="32">
        <v>1789.1519200299999</v>
      </c>
      <c r="Z26" s="32">
        <v>736.61212305000004</v>
      </c>
      <c r="AA26" s="32">
        <v>0</v>
      </c>
      <c r="AB26" s="32">
        <v>164.22946145500001</v>
      </c>
      <c r="AC26" s="32">
        <v>50.475704448400002</v>
      </c>
      <c r="AD26" s="32">
        <v>0</v>
      </c>
      <c r="AE26" s="32">
        <v>745.47254155400003</v>
      </c>
      <c r="AF26" s="32">
        <v>0</v>
      </c>
      <c r="AG26" s="32">
        <v>1134.9834728000001</v>
      </c>
      <c r="AH26" s="32">
        <v>126.109287036</v>
      </c>
      <c r="AI26" s="32">
        <v>1261.0927598400001</v>
      </c>
      <c r="AJ26" s="32">
        <v>3.3120689623500001</v>
      </c>
      <c r="AK26" s="32">
        <v>993.40374283100005</v>
      </c>
      <c r="AL26" s="32">
        <v>1.38698461164</v>
      </c>
      <c r="AM26" s="32">
        <v>4194.0975260799996</v>
      </c>
      <c r="AN26" s="32">
        <v>1.2608957323400001</v>
      </c>
      <c r="AO26" s="32">
        <v>37.385547978600002</v>
      </c>
      <c r="AP26" s="32">
        <v>703.57958262700004</v>
      </c>
      <c r="AQ26" s="32">
        <v>1.1348058996399999</v>
      </c>
      <c r="AR26" s="32">
        <v>0</v>
      </c>
      <c r="AS26" s="32">
        <v>121.934879712</v>
      </c>
      <c r="AT26" s="32">
        <v>12613.6945123</v>
      </c>
      <c r="AU26" s="32">
        <v>12609.3134539</v>
      </c>
      <c r="AV26" s="32">
        <v>4.3810584289500003</v>
      </c>
      <c r="AW26" s="32">
        <v>5170.0305802399998</v>
      </c>
      <c r="AX26" s="32">
        <v>1.42481213762</v>
      </c>
      <c r="AY26" s="32">
        <v>0</v>
      </c>
      <c r="AZ26" s="32">
        <v>308.91933268899999</v>
      </c>
      <c r="BA26" s="32">
        <v>11.8524180385</v>
      </c>
      <c r="BB26" s="32">
        <v>4661.5307892199999</v>
      </c>
      <c r="BC26" s="32">
        <v>18.9134274661</v>
      </c>
      <c r="BD26" s="32">
        <v>23.957012238800001</v>
      </c>
      <c r="BE26" s="32">
        <v>6660.0495619399999</v>
      </c>
      <c r="BF26" s="32">
        <v>4.2870429905899998</v>
      </c>
      <c r="BG26" s="32">
        <v>51.696716856199998</v>
      </c>
      <c r="BH26" s="32">
        <v>0</v>
      </c>
      <c r="BI26" s="32">
        <v>236.478893895</v>
      </c>
      <c r="BJ26" s="32">
        <v>0</v>
      </c>
      <c r="BK26" s="32">
        <v>4.3348773390500002</v>
      </c>
      <c r="BL26" s="32">
        <v>1736.02264928</v>
      </c>
      <c r="BM26" s="32">
        <v>0</v>
      </c>
      <c r="BN26" s="32">
        <v>3704.1647461100001</v>
      </c>
      <c r="BO26" s="32">
        <v>14868.178520900001</v>
      </c>
      <c r="BP26" s="32">
        <v>658.28872190699997</v>
      </c>
    </row>
    <row r="27" spans="1:68" x14ac:dyDescent="0.25">
      <c r="A27" s="32" t="s">
        <v>26</v>
      </c>
      <c r="B27" s="32">
        <v>10059.516551500006</v>
      </c>
      <c r="C27" s="32">
        <v>81.607870175000002</v>
      </c>
      <c r="D27" s="32">
        <v>171.38754892000017</v>
      </c>
      <c r="E27" s="32">
        <v>1477.7398405599997</v>
      </c>
      <c r="F27" s="32">
        <v>1475.5811203599997</v>
      </c>
      <c r="G27" s="32">
        <v>29.791834711</v>
      </c>
      <c r="H27" s="32">
        <v>1795.0383694490008</v>
      </c>
      <c r="I27" s="32">
        <v>38.242756791999973</v>
      </c>
      <c r="J27" s="32">
        <v>81.043503482700089</v>
      </c>
      <c r="K27" s="32"/>
      <c r="L27" s="32">
        <v>82.977776480999964</v>
      </c>
      <c r="M27" s="32"/>
      <c r="N27" s="34" t="s">
        <v>26</v>
      </c>
      <c r="O27" s="32">
        <v>60.984708739699997</v>
      </c>
      <c r="P27" s="32">
        <v>37.737574532799997</v>
      </c>
      <c r="Q27" s="32">
        <v>214.501702284</v>
      </c>
      <c r="R27" s="32">
        <v>80.909554279299996</v>
      </c>
      <c r="S27" s="32">
        <v>653.473843182</v>
      </c>
      <c r="T27" s="32">
        <v>0</v>
      </c>
      <c r="U27" s="32">
        <v>10066.1170272</v>
      </c>
      <c r="V27" s="32">
        <v>218.59502768199999</v>
      </c>
      <c r="W27" s="32">
        <v>69.606461455300007</v>
      </c>
      <c r="X27" s="32">
        <v>19.7635899904</v>
      </c>
      <c r="Y27" s="32">
        <v>207.494755836</v>
      </c>
      <c r="Z27" s="32">
        <v>81.198407218400007</v>
      </c>
      <c r="AA27" s="32">
        <v>0</v>
      </c>
      <c r="AB27" s="32">
        <v>19.699975891600001</v>
      </c>
      <c r="AC27" s="32">
        <v>6.0546462908000001</v>
      </c>
      <c r="AD27" s="32">
        <v>0</v>
      </c>
      <c r="AE27" s="32">
        <v>81.688071837999999</v>
      </c>
      <c r="AF27" s="32">
        <v>0</v>
      </c>
      <c r="AG27" s="32">
        <v>154.35251836399999</v>
      </c>
      <c r="AH27" s="32">
        <v>17.150279643800001</v>
      </c>
      <c r="AI27" s="32">
        <v>171.50279800800001</v>
      </c>
      <c r="AJ27" s="32">
        <v>0.39728828978699998</v>
      </c>
      <c r="AK27" s="32">
        <v>120.117798866</v>
      </c>
      <c r="AL27" s="32">
        <v>0.16242920217699999</v>
      </c>
      <c r="AM27" s="32">
        <v>505.71055558900002</v>
      </c>
      <c r="AN27" s="32">
        <v>0.147662829996</v>
      </c>
      <c r="AO27" s="32">
        <v>4.3782024148999996</v>
      </c>
      <c r="AP27" s="32">
        <v>82.395840691700002</v>
      </c>
      <c r="AQ27" s="32">
        <v>0.13289646804300001</v>
      </c>
      <c r="AR27" s="32">
        <v>0</v>
      </c>
      <c r="AS27" s="32">
        <v>14.279727723100001</v>
      </c>
      <c r="AT27" s="32">
        <v>1478.82906523</v>
      </c>
      <c r="AU27" s="32">
        <v>1476.6703684900001</v>
      </c>
      <c r="AV27" s="32">
        <v>2.15869674115</v>
      </c>
      <c r="AW27" s="32">
        <v>605.45978151300005</v>
      </c>
      <c r="AX27" s="32">
        <v>0.166859010935</v>
      </c>
      <c r="AY27" s="32">
        <v>0</v>
      </c>
      <c r="AZ27" s="32">
        <v>36.177373824500002</v>
      </c>
      <c r="BA27" s="32">
        <v>1.3880297419900001</v>
      </c>
      <c r="BB27" s="32">
        <v>545.909284146</v>
      </c>
      <c r="BC27" s="32">
        <v>2.2149426568499999</v>
      </c>
      <c r="BD27" s="32">
        <v>2.8055915103000002</v>
      </c>
      <c r="BE27" s="32">
        <v>779.95498105700005</v>
      </c>
      <c r="BF27" s="32">
        <v>0.50205333006599995</v>
      </c>
      <c r="BG27" s="32">
        <v>6.05417371358</v>
      </c>
      <c r="BH27" s="32">
        <v>0</v>
      </c>
      <c r="BI27" s="32">
        <v>29.809533939800001</v>
      </c>
      <c r="BJ27" s="32">
        <v>0</v>
      </c>
      <c r="BK27" s="32">
        <v>0.53378767063699994</v>
      </c>
      <c r="BL27" s="32">
        <v>208.261116071</v>
      </c>
      <c r="BM27" s="32">
        <v>0</v>
      </c>
      <c r="BN27" s="32">
        <v>455.457922913</v>
      </c>
      <c r="BO27" s="32">
        <v>1795.85216876</v>
      </c>
      <c r="BP27" s="32">
        <v>78.983031236100004</v>
      </c>
    </row>
    <row r="28" spans="1:68" x14ac:dyDescent="0.25">
      <c r="A28" s="32" t="s">
        <v>27</v>
      </c>
      <c r="B28" s="32">
        <v>11108.07380890001</v>
      </c>
      <c r="C28" s="32">
        <v>89.357451384000029</v>
      </c>
      <c r="D28" s="32">
        <v>185.24336875499989</v>
      </c>
      <c r="E28" s="32">
        <v>1611.6382309000021</v>
      </c>
      <c r="F28" s="32">
        <v>1609.1155351000018</v>
      </c>
      <c r="G28" s="32">
        <v>32.888550765999987</v>
      </c>
      <c r="H28" s="32">
        <v>2023.8401084809964</v>
      </c>
      <c r="I28" s="32">
        <v>40.66356693519996</v>
      </c>
      <c r="J28" s="32">
        <v>91.384406737599932</v>
      </c>
      <c r="K28" s="32"/>
      <c r="L28" s="32">
        <v>88.432661682000187</v>
      </c>
      <c r="M28" s="32"/>
      <c r="N28" s="34" t="s">
        <v>27</v>
      </c>
      <c r="O28" s="32">
        <v>66.506776648400006</v>
      </c>
      <c r="P28" s="32">
        <v>40.141010636300003</v>
      </c>
      <c r="Q28" s="32">
        <v>245.02307640699999</v>
      </c>
      <c r="R28" s="32">
        <v>91.233285439499994</v>
      </c>
      <c r="S28" s="32">
        <v>728.98678021700005</v>
      </c>
      <c r="T28" s="32">
        <v>0</v>
      </c>
      <c r="U28" s="32">
        <v>11109.7495196</v>
      </c>
      <c r="V28" s="32">
        <v>240.876950252</v>
      </c>
      <c r="W28" s="32">
        <v>77.132281286700007</v>
      </c>
      <c r="X28" s="32">
        <v>15.1300971403</v>
      </c>
      <c r="Y28" s="32">
        <v>230.94906526099999</v>
      </c>
      <c r="Z28" s="32">
        <v>86.654074127300007</v>
      </c>
      <c r="AA28" s="32">
        <v>0</v>
      </c>
      <c r="AB28" s="32">
        <v>22.503301950400001</v>
      </c>
      <c r="AC28" s="32">
        <v>6.9163096079899997</v>
      </c>
      <c r="AD28" s="32">
        <v>0</v>
      </c>
      <c r="AE28" s="32">
        <v>89.378468025999993</v>
      </c>
      <c r="AF28" s="32">
        <v>0</v>
      </c>
      <c r="AG28" s="32">
        <v>166.74550980999999</v>
      </c>
      <c r="AH28" s="32">
        <v>18.527274886299999</v>
      </c>
      <c r="AI28" s="32">
        <v>185.272784696</v>
      </c>
      <c r="AJ28" s="32">
        <v>0.453828258609</v>
      </c>
      <c r="AK28" s="32">
        <v>136.373971539</v>
      </c>
      <c r="AL28" s="32">
        <v>0.17703221725099999</v>
      </c>
      <c r="AM28" s="32">
        <v>576.32513825299998</v>
      </c>
      <c r="AN28" s="32">
        <v>0.16093845698500001</v>
      </c>
      <c r="AO28" s="32">
        <v>4.7718225087899997</v>
      </c>
      <c r="AP28" s="32">
        <v>89.803603226099995</v>
      </c>
      <c r="AQ28" s="32">
        <v>0.14484456519899999</v>
      </c>
      <c r="AR28" s="32">
        <v>0</v>
      </c>
      <c r="AS28" s="32">
        <v>15.563544587899999</v>
      </c>
      <c r="AT28" s="32">
        <v>1611.9521342200001</v>
      </c>
      <c r="AU28" s="32">
        <v>1609.42947858</v>
      </c>
      <c r="AV28" s="32">
        <v>2.5226556409300001</v>
      </c>
      <c r="AW28" s="32">
        <v>659.89309344499998</v>
      </c>
      <c r="AX28" s="32">
        <v>0.181860352787</v>
      </c>
      <c r="AY28" s="32">
        <v>0</v>
      </c>
      <c r="AZ28" s="32">
        <v>39.4298990379</v>
      </c>
      <c r="BA28" s="32">
        <v>1.51282059492</v>
      </c>
      <c r="BB28" s="32">
        <v>594.989183572</v>
      </c>
      <c r="BC28" s="32">
        <v>2.41407613869</v>
      </c>
      <c r="BD28" s="32">
        <v>3.0578301849799998</v>
      </c>
      <c r="BE28" s="32">
        <v>850.07647850599994</v>
      </c>
      <c r="BF28" s="32">
        <v>0.54719062352199999</v>
      </c>
      <c r="BG28" s="32">
        <v>6.5984732168800004</v>
      </c>
      <c r="BH28" s="32">
        <v>0</v>
      </c>
      <c r="BI28" s="32">
        <v>32.893038385200001</v>
      </c>
      <c r="BJ28" s="32">
        <v>0</v>
      </c>
      <c r="BK28" s="32">
        <v>0.59765772876099998</v>
      </c>
      <c r="BL28" s="32">
        <v>237.88086626200001</v>
      </c>
      <c r="BM28" s="32">
        <v>0</v>
      </c>
      <c r="BN28" s="32">
        <v>517.70054860899995</v>
      </c>
      <c r="BO28" s="32">
        <v>2024.0405304799999</v>
      </c>
      <c r="BP28" s="32">
        <v>90.206081842800003</v>
      </c>
    </row>
    <row r="29" spans="1:68" x14ac:dyDescent="0.25">
      <c r="A29" s="32" t="s">
        <v>28</v>
      </c>
      <c r="B29" s="32">
        <v>12024.2962568</v>
      </c>
      <c r="C29" s="32">
        <v>100.00162589499999</v>
      </c>
      <c r="D29" s="32">
        <v>215.71015382199988</v>
      </c>
      <c r="E29" s="32">
        <v>1745.4562650299999</v>
      </c>
      <c r="F29" s="32">
        <v>1743.0223016300001</v>
      </c>
      <c r="G29" s="32">
        <v>32.142010410000019</v>
      </c>
      <c r="H29" s="32">
        <v>2114.3259074730004</v>
      </c>
      <c r="I29" s="32">
        <v>59.800688099999981</v>
      </c>
      <c r="J29" s="32">
        <v>74.377471698999983</v>
      </c>
      <c r="K29" s="32"/>
      <c r="L29" s="32">
        <v>116.57649237499999</v>
      </c>
      <c r="M29" s="32"/>
      <c r="N29" s="34" t="s">
        <v>28</v>
      </c>
      <c r="O29" s="32">
        <v>85.386726711099996</v>
      </c>
      <c r="P29" s="32">
        <v>57.063671767599999</v>
      </c>
      <c r="Q29" s="32">
        <v>254.147769724</v>
      </c>
      <c r="R29" s="32">
        <v>72.831450181500003</v>
      </c>
      <c r="S29" s="32">
        <v>756.14028449900002</v>
      </c>
      <c r="T29" s="32">
        <v>0</v>
      </c>
      <c r="U29" s="32">
        <v>12023.9485148</v>
      </c>
      <c r="V29" s="32">
        <v>249.8497606</v>
      </c>
      <c r="W29" s="32">
        <v>80.005511003799995</v>
      </c>
      <c r="X29" s="32">
        <v>15.6959839012</v>
      </c>
      <c r="Y29" s="32">
        <v>260.56153505600003</v>
      </c>
      <c r="Z29" s="32">
        <v>110.978130956</v>
      </c>
      <c r="AA29" s="32">
        <v>0</v>
      </c>
      <c r="AB29" s="32">
        <v>23.341287211800001</v>
      </c>
      <c r="AC29" s="32">
        <v>7.1738959761999999</v>
      </c>
      <c r="AD29" s="32">
        <v>0</v>
      </c>
      <c r="AE29" s="32">
        <v>100.005006122</v>
      </c>
      <c r="AF29" s="32">
        <v>0</v>
      </c>
      <c r="AG29" s="32">
        <v>194.134681857</v>
      </c>
      <c r="AH29" s="32">
        <v>21.570444827999999</v>
      </c>
      <c r="AI29" s="32">
        <v>215.70512668500001</v>
      </c>
      <c r="AJ29" s="32">
        <v>0.47073078452400002</v>
      </c>
      <c r="AK29" s="32">
        <v>141.45214832100001</v>
      </c>
      <c r="AL29" s="32">
        <v>0.19172956217199999</v>
      </c>
      <c r="AM29" s="32">
        <v>593.01611547000005</v>
      </c>
      <c r="AN29" s="32">
        <v>0.17429988943300001</v>
      </c>
      <c r="AO29" s="32">
        <v>5.1679860960299999</v>
      </c>
      <c r="AP29" s="32">
        <v>97.259230933599994</v>
      </c>
      <c r="AQ29" s="32">
        <v>0.15686994042300001</v>
      </c>
      <c r="AR29" s="32">
        <v>0</v>
      </c>
      <c r="AS29" s="32">
        <v>16.855653801300001</v>
      </c>
      <c r="AT29" s="32">
        <v>1745.48223966</v>
      </c>
      <c r="AU29" s="32">
        <v>1743.0485727</v>
      </c>
      <c r="AV29" s="32">
        <v>2.4336669532099999</v>
      </c>
      <c r="AW29" s="32">
        <v>714.67883923600004</v>
      </c>
      <c r="AX29" s="32">
        <v>0.19695872489899999</v>
      </c>
      <c r="AY29" s="32">
        <v>0</v>
      </c>
      <c r="AZ29" s="32">
        <v>42.703551305700003</v>
      </c>
      <c r="BA29" s="32">
        <v>1.6384164543999999</v>
      </c>
      <c r="BB29" s="32">
        <v>644.38601094299997</v>
      </c>
      <c r="BC29" s="32">
        <v>2.6144972218400002</v>
      </c>
      <c r="BD29" s="32">
        <v>3.31170013335</v>
      </c>
      <c r="BE29" s="32">
        <v>920.65250136199995</v>
      </c>
      <c r="BF29" s="32">
        <v>0.59261904320100001</v>
      </c>
      <c r="BG29" s="32">
        <v>7.14630104012</v>
      </c>
      <c r="BH29" s="32">
        <v>0</v>
      </c>
      <c r="BI29" s="32">
        <v>32.141680505499998</v>
      </c>
      <c r="BJ29" s="32">
        <v>0</v>
      </c>
      <c r="BK29" s="32">
        <v>0.61991888193699995</v>
      </c>
      <c r="BL29" s="32">
        <v>246.73741077899999</v>
      </c>
      <c r="BM29" s="32">
        <v>0</v>
      </c>
      <c r="BN29" s="32">
        <v>500.81732693599997</v>
      </c>
      <c r="BO29" s="32">
        <v>2114.1644195200001</v>
      </c>
      <c r="BP29" s="32">
        <v>93.563805332800001</v>
      </c>
    </row>
    <row r="30" spans="1:68" x14ac:dyDescent="0.25">
      <c r="A30" s="32" t="s">
        <v>29</v>
      </c>
      <c r="B30" s="32">
        <v>38651.997970000011</v>
      </c>
      <c r="C30" s="32">
        <v>307.91636340000014</v>
      </c>
      <c r="D30" s="32">
        <v>483.57623999999998</v>
      </c>
      <c r="E30" s="32">
        <v>5830.1066200000014</v>
      </c>
      <c r="F30" s="32">
        <v>5830.1066200000014</v>
      </c>
      <c r="G30" s="32">
        <v>148.7269276000001</v>
      </c>
      <c r="H30" s="32">
        <v>6612.6716574999964</v>
      </c>
      <c r="I30" s="32">
        <v>141.38772569999998</v>
      </c>
      <c r="J30" s="32">
        <v>315.92824964999994</v>
      </c>
      <c r="K30" s="32"/>
      <c r="L30" s="32">
        <v>272.22705300000018</v>
      </c>
      <c r="M30" s="32"/>
      <c r="N30" s="34" t="s">
        <v>29</v>
      </c>
      <c r="O30" s="32">
        <v>229.07598008400001</v>
      </c>
      <c r="P30" s="32">
        <v>141.97767605600001</v>
      </c>
      <c r="Q30" s="32">
        <v>804.07801795199998</v>
      </c>
      <c r="R30" s="32">
        <v>316.51148623400002</v>
      </c>
      <c r="S30" s="32">
        <v>2368.4462364800002</v>
      </c>
      <c r="T30" s="32">
        <v>0</v>
      </c>
      <c r="U30" s="32">
        <v>38820.502259200002</v>
      </c>
      <c r="V30" s="32">
        <v>778.43854101199997</v>
      </c>
      <c r="W30" s="32">
        <v>249.87634076500001</v>
      </c>
      <c r="X30" s="32">
        <v>39.493476149499998</v>
      </c>
      <c r="Y30" s="32">
        <v>745.69262618699997</v>
      </c>
      <c r="Z30" s="32">
        <v>272.152139858</v>
      </c>
      <c r="AA30" s="32">
        <v>0</v>
      </c>
      <c r="AB30" s="32">
        <v>73.848061462499999</v>
      </c>
      <c r="AC30" s="32">
        <v>22.697166476700001</v>
      </c>
      <c r="AD30" s="32">
        <v>0</v>
      </c>
      <c r="AE30" s="32">
        <v>309.95948352300002</v>
      </c>
      <c r="AF30" s="32">
        <v>0</v>
      </c>
      <c r="AG30" s="32">
        <v>437.87110745899997</v>
      </c>
      <c r="AH30" s="32">
        <v>48.652341674699997</v>
      </c>
      <c r="AI30" s="32">
        <v>486.52344913399997</v>
      </c>
      <c r="AJ30" s="32">
        <v>1.4893221888599999</v>
      </c>
      <c r="AK30" s="32">
        <v>446.39225534399998</v>
      </c>
      <c r="AL30" s="32">
        <v>0.64425082028500003</v>
      </c>
      <c r="AM30" s="32">
        <v>1893.50117922</v>
      </c>
      <c r="AN30" s="32">
        <v>0.58568267090000004</v>
      </c>
      <c r="AO30" s="32">
        <v>17.365485077500001</v>
      </c>
      <c r="AP30" s="32">
        <v>326.81082315100002</v>
      </c>
      <c r="AQ30" s="32">
        <v>0.52711428506900004</v>
      </c>
      <c r="AR30" s="32">
        <v>0</v>
      </c>
      <c r="AS30" s="32">
        <v>56.638414579200003</v>
      </c>
      <c r="AT30" s="32">
        <v>5856.9925217500004</v>
      </c>
      <c r="AU30" s="32">
        <v>5856.9925217500004</v>
      </c>
      <c r="AV30" s="32">
        <v>0</v>
      </c>
      <c r="AW30" s="32">
        <v>2401.4657363199999</v>
      </c>
      <c r="AX30" s="32">
        <v>0.66182074185499995</v>
      </c>
      <c r="AY30" s="32">
        <v>0</v>
      </c>
      <c r="AZ30" s="32">
        <v>143.49220456699999</v>
      </c>
      <c r="BA30" s="32">
        <v>5.50541878779</v>
      </c>
      <c r="BB30" s="32">
        <v>2165.2686924899999</v>
      </c>
      <c r="BC30" s="32">
        <v>8.7852369792299996</v>
      </c>
      <c r="BD30" s="32">
        <v>11.1279665338</v>
      </c>
      <c r="BE30" s="32">
        <v>3093.5750107200001</v>
      </c>
      <c r="BF30" s="32">
        <v>1.99132060715</v>
      </c>
      <c r="BG30" s="32">
        <v>24.012985025100001</v>
      </c>
      <c r="BH30" s="32">
        <v>0</v>
      </c>
      <c r="BI30" s="32">
        <v>149.178564284</v>
      </c>
      <c r="BJ30" s="32">
        <v>0</v>
      </c>
      <c r="BK30" s="32">
        <v>1.94481998456</v>
      </c>
      <c r="BL30" s="32">
        <v>780.62042779399997</v>
      </c>
      <c r="BM30" s="32">
        <v>0</v>
      </c>
      <c r="BN30" s="32">
        <v>1726.4695153600001</v>
      </c>
      <c r="BO30" s="32">
        <v>6633.9376296999999</v>
      </c>
      <c r="BP30" s="32">
        <v>296.00260803100002</v>
      </c>
    </row>
    <row r="31" spans="1:68" x14ac:dyDescent="0.25">
      <c r="A31" s="32" t="s">
        <v>30</v>
      </c>
      <c r="B31" s="32">
        <v>48801.511071000001</v>
      </c>
      <c r="C31" s="32">
        <v>410.22109645000018</v>
      </c>
      <c r="D31" s="32">
        <v>796.00826352999991</v>
      </c>
      <c r="E31" s="32">
        <v>7059.6899321000001</v>
      </c>
      <c r="F31" s="32">
        <v>7051.7991841000003</v>
      </c>
      <c r="G31" s="32">
        <v>118.92947191800002</v>
      </c>
      <c r="H31" s="32">
        <v>8919.7949535499974</v>
      </c>
      <c r="I31" s="32">
        <v>196.81263676</v>
      </c>
      <c r="J31" s="32">
        <v>368.02387721000002</v>
      </c>
      <c r="K31" s="32"/>
      <c r="L31" s="32">
        <v>423.70003382999977</v>
      </c>
      <c r="M31" s="32"/>
      <c r="N31" s="34" t="s">
        <v>30</v>
      </c>
      <c r="O31" s="32">
        <v>312.31546138200002</v>
      </c>
      <c r="P31" s="32">
        <v>195.26790784400001</v>
      </c>
      <c r="Q31" s="32">
        <v>1077.28848457</v>
      </c>
      <c r="R31" s="32">
        <v>367.57716122300002</v>
      </c>
      <c r="S31" s="32">
        <v>3203.5817303600002</v>
      </c>
      <c r="T31" s="32">
        <v>0</v>
      </c>
      <c r="U31" s="32">
        <v>48804.432893999998</v>
      </c>
      <c r="V31" s="32">
        <v>1058.28191234</v>
      </c>
      <c r="W31" s="32">
        <v>338.916457149</v>
      </c>
      <c r="X31" s="32">
        <v>65.867098318999993</v>
      </c>
      <c r="Y31" s="32">
        <v>1052.70838488</v>
      </c>
      <c r="Z31" s="32">
        <v>418.476077938</v>
      </c>
      <c r="AA31" s="32">
        <v>0</v>
      </c>
      <c r="AB31" s="32">
        <v>98.939751262599998</v>
      </c>
      <c r="AC31" s="32">
        <v>30.4087899755</v>
      </c>
      <c r="AD31" s="32">
        <v>0</v>
      </c>
      <c r="AE31" s="32">
        <v>410.25425126099998</v>
      </c>
      <c r="AF31" s="32">
        <v>0</v>
      </c>
      <c r="AG31" s="32">
        <v>716.45145168900001</v>
      </c>
      <c r="AH31" s="32">
        <v>79.6057262283</v>
      </c>
      <c r="AI31" s="32">
        <v>796.05717791699999</v>
      </c>
      <c r="AJ31" s="32">
        <v>1.9953365964100001</v>
      </c>
      <c r="AK31" s="32">
        <v>599.51872956199998</v>
      </c>
      <c r="AL31" s="32">
        <v>0.77574729695699995</v>
      </c>
      <c r="AM31" s="32">
        <v>2526.5615494499998</v>
      </c>
      <c r="AN31" s="32">
        <v>0.70522526620000003</v>
      </c>
      <c r="AO31" s="32">
        <v>20.909924596</v>
      </c>
      <c r="AP31" s="32">
        <v>393.51560406300001</v>
      </c>
      <c r="AQ31" s="32">
        <v>0.63470245563100003</v>
      </c>
      <c r="AR31" s="32">
        <v>0</v>
      </c>
      <c r="AS31" s="32">
        <v>68.198792432299996</v>
      </c>
      <c r="AT31" s="32">
        <v>7060.3424440600002</v>
      </c>
      <c r="AU31" s="32">
        <v>7052.4517489</v>
      </c>
      <c r="AV31" s="32">
        <v>7.8906951603</v>
      </c>
      <c r="AW31" s="32">
        <v>2891.6238737899998</v>
      </c>
      <c r="AX31" s="32">
        <v>0.79690405201699999</v>
      </c>
      <c r="AY31" s="32">
        <v>0</v>
      </c>
      <c r="AZ31" s="32">
        <v>172.78016321999999</v>
      </c>
      <c r="BA31" s="32">
        <v>6.6291154409099997</v>
      </c>
      <c r="BB31" s="32">
        <v>2607.21714991</v>
      </c>
      <c r="BC31" s="32">
        <v>10.5783773524</v>
      </c>
      <c r="BD31" s="32">
        <v>13.399275379700001</v>
      </c>
      <c r="BE31" s="32">
        <v>3724.9987652499999</v>
      </c>
      <c r="BF31" s="32">
        <v>2.3977666218299998</v>
      </c>
      <c r="BG31" s="32">
        <v>28.914230411399998</v>
      </c>
      <c r="BH31" s="32">
        <v>0</v>
      </c>
      <c r="BI31" s="32">
        <v>118.937097128</v>
      </c>
      <c r="BJ31" s="32">
        <v>0</v>
      </c>
      <c r="BK31" s="32">
        <v>2.6266409896799998</v>
      </c>
      <c r="BL31" s="32">
        <v>1045.88518049</v>
      </c>
      <c r="BM31" s="32">
        <v>0</v>
      </c>
      <c r="BN31" s="32">
        <v>2220.4983291600001</v>
      </c>
      <c r="BO31" s="32">
        <v>8920.1950459300006</v>
      </c>
      <c r="BP31" s="32">
        <v>396.60554330100001</v>
      </c>
    </row>
    <row r="32" spans="1:68" x14ac:dyDescent="0.25">
      <c r="A32" s="32" t="s">
        <v>31</v>
      </c>
      <c r="B32" s="32">
        <v>14595.867001400007</v>
      </c>
      <c r="C32" s="32">
        <v>122.98087395799995</v>
      </c>
      <c r="D32" s="32">
        <v>247.87692029699994</v>
      </c>
      <c r="E32" s="32">
        <v>2112.3377084300018</v>
      </c>
      <c r="F32" s="32">
        <v>2109.8286396300009</v>
      </c>
      <c r="G32" s="32">
        <v>40.144782796800023</v>
      </c>
      <c r="H32" s="32">
        <v>2620.0277207859986</v>
      </c>
      <c r="I32" s="32">
        <v>58.058910312000016</v>
      </c>
      <c r="J32" s="32">
        <v>114.18058438539994</v>
      </c>
      <c r="K32" s="32"/>
      <c r="L32" s="32">
        <v>124.4557599299999</v>
      </c>
      <c r="M32" s="32"/>
      <c r="N32" s="34" t="s">
        <v>31</v>
      </c>
      <c r="O32" s="32">
        <v>91.644539687800005</v>
      </c>
      <c r="P32" s="32">
        <v>57.318654272000003</v>
      </c>
      <c r="Q32" s="32">
        <v>315.731395566</v>
      </c>
      <c r="R32" s="32">
        <v>113.969439978</v>
      </c>
      <c r="S32" s="32">
        <v>939.24411387600003</v>
      </c>
      <c r="T32" s="32">
        <v>0</v>
      </c>
      <c r="U32" s="32">
        <v>14598.0467936</v>
      </c>
      <c r="V32" s="32">
        <v>310.33117493899999</v>
      </c>
      <c r="W32" s="32">
        <v>99.375549169600006</v>
      </c>
      <c r="X32" s="32">
        <v>19.446602523399999</v>
      </c>
      <c r="Y32" s="32">
        <v>307.83698337099997</v>
      </c>
      <c r="Z32" s="32">
        <v>121.945331615</v>
      </c>
      <c r="AA32" s="32">
        <v>0</v>
      </c>
      <c r="AB32" s="32">
        <v>28.997286459200001</v>
      </c>
      <c r="AC32" s="32">
        <v>8.9122539093699995</v>
      </c>
      <c r="AD32" s="32">
        <v>0</v>
      </c>
      <c r="AE32" s="32">
        <v>123.004849573</v>
      </c>
      <c r="AF32" s="32">
        <v>0</v>
      </c>
      <c r="AG32" s="32">
        <v>223.12276827700001</v>
      </c>
      <c r="AH32" s="32">
        <v>24.791418530800001</v>
      </c>
      <c r="AI32" s="32">
        <v>247.91418680800001</v>
      </c>
      <c r="AJ32" s="32">
        <v>0.58479543780999999</v>
      </c>
      <c r="AK32" s="32">
        <v>175.72361713999999</v>
      </c>
      <c r="AL32" s="32">
        <v>0.23211812183700001</v>
      </c>
      <c r="AM32" s="32">
        <v>741.83881358600001</v>
      </c>
      <c r="AN32" s="32">
        <v>0.211016626796</v>
      </c>
      <c r="AO32" s="32">
        <v>6.2566436245199997</v>
      </c>
      <c r="AP32" s="32">
        <v>117.747193172</v>
      </c>
      <c r="AQ32" s="32">
        <v>0.18991491326500001</v>
      </c>
      <c r="AR32" s="32">
        <v>0</v>
      </c>
      <c r="AS32" s="32">
        <v>20.406340074199999</v>
      </c>
      <c r="AT32" s="32">
        <v>2112.7350189700001</v>
      </c>
      <c r="AU32" s="32">
        <v>2110.22582242</v>
      </c>
      <c r="AV32" s="32">
        <v>2.5091965521900002</v>
      </c>
      <c r="AW32" s="32">
        <v>865.22803043600004</v>
      </c>
      <c r="AX32" s="32">
        <v>0.23844873811699999</v>
      </c>
      <c r="AY32" s="32">
        <v>0</v>
      </c>
      <c r="AZ32" s="32">
        <v>51.699060106600001</v>
      </c>
      <c r="BA32" s="32">
        <v>1.98355495713</v>
      </c>
      <c r="BB32" s="32">
        <v>780.12866684100004</v>
      </c>
      <c r="BC32" s="32">
        <v>3.1652493639900001</v>
      </c>
      <c r="BD32" s="32">
        <v>4.0093137257900002</v>
      </c>
      <c r="BE32" s="32">
        <v>1114.58960899</v>
      </c>
      <c r="BF32" s="32">
        <v>0.71745622223899996</v>
      </c>
      <c r="BG32" s="32">
        <v>8.6516760964399992</v>
      </c>
      <c r="BH32" s="32">
        <v>0</v>
      </c>
      <c r="BI32" s="32">
        <v>40.15073392</v>
      </c>
      <c r="BJ32" s="32">
        <v>0</v>
      </c>
      <c r="BK32" s="32">
        <v>0.77005206240699997</v>
      </c>
      <c r="BL32" s="32">
        <v>306.52696245200002</v>
      </c>
      <c r="BM32" s="32">
        <v>0</v>
      </c>
      <c r="BN32" s="32">
        <v>661.13146300000005</v>
      </c>
      <c r="BO32" s="32">
        <v>2620.3223138100002</v>
      </c>
      <c r="BP32" s="32">
        <v>116.236731358</v>
      </c>
    </row>
    <row r="33" spans="1:68" x14ac:dyDescent="0.25">
      <c r="A33" s="32" t="s">
        <v>32</v>
      </c>
      <c r="B33" s="32">
        <v>151704.67735299995</v>
      </c>
      <c r="C33" s="32">
        <v>1109.2999534099995</v>
      </c>
      <c r="D33" s="32">
        <v>1985.949870569998</v>
      </c>
      <c r="E33" s="32">
        <v>23011.62535799999</v>
      </c>
      <c r="F33" s="32">
        <v>23002.554996999996</v>
      </c>
      <c r="G33" s="32">
        <v>551.44951104000029</v>
      </c>
      <c r="H33" s="32">
        <v>27786.990842520016</v>
      </c>
      <c r="I33" s="32">
        <v>486.31308131000026</v>
      </c>
      <c r="J33" s="32">
        <v>1230.12207141</v>
      </c>
      <c r="K33" s="32"/>
      <c r="L33" s="32">
        <v>989.61812262000024</v>
      </c>
      <c r="M33" s="32"/>
      <c r="N33" s="34" t="s">
        <v>32</v>
      </c>
      <c r="O33" s="32">
        <v>843.98877066700004</v>
      </c>
      <c r="P33" s="32">
        <v>480.87582896700002</v>
      </c>
      <c r="Q33" s="32">
        <v>3421.4486628</v>
      </c>
      <c r="R33" s="32">
        <v>1228.6596948700001</v>
      </c>
      <c r="S33" s="32">
        <v>10073.328535799999</v>
      </c>
      <c r="T33" s="32">
        <v>0</v>
      </c>
      <c r="U33" s="32">
        <v>151769.66822200001</v>
      </c>
      <c r="V33" s="32">
        <v>3309.9785685299998</v>
      </c>
      <c r="W33" s="32">
        <v>1062.6146616200001</v>
      </c>
      <c r="X33" s="32">
        <v>166.04935667399999</v>
      </c>
      <c r="Y33" s="32">
        <v>2986.40133165</v>
      </c>
      <c r="Z33" s="32">
        <v>970.52443070100003</v>
      </c>
      <c r="AA33" s="32">
        <v>0</v>
      </c>
      <c r="AB33" s="32">
        <v>314.23240397199999</v>
      </c>
      <c r="AC33" s="32">
        <v>96.579125804300006</v>
      </c>
      <c r="AD33" s="32">
        <v>0</v>
      </c>
      <c r="AE33" s="32">
        <v>1110.1007161699999</v>
      </c>
      <c r="AF33" s="32">
        <v>0</v>
      </c>
      <c r="AG33" s="32">
        <v>1788.3853895300001</v>
      </c>
      <c r="AH33" s="32">
        <v>198.70950427899999</v>
      </c>
      <c r="AI33" s="32">
        <v>1987.09489381</v>
      </c>
      <c r="AJ33" s="32">
        <v>6.33724170173</v>
      </c>
      <c r="AK33" s="32">
        <v>1899.22775854</v>
      </c>
      <c r="AL33" s="32">
        <v>2.53141736696</v>
      </c>
      <c r="AM33" s="32">
        <v>8031.1973939500003</v>
      </c>
      <c r="AN33" s="32">
        <v>2.3012892804599998</v>
      </c>
      <c r="AO33" s="32">
        <v>68.2332185442</v>
      </c>
      <c r="AP33" s="32">
        <v>1284.11925511</v>
      </c>
      <c r="AQ33" s="32">
        <v>2.0711598686300001</v>
      </c>
      <c r="AR33" s="32">
        <v>0</v>
      </c>
      <c r="AS33" s="32">
        <v>222.54614770399999</v>
      </c>
      <c r="AT33" s="32">
        <v>23022.614965199999</v>
      </c>
      <c r="AU33" s="32">
        <v>23013.544917399999</v>
      </c>
      <c r="AV33" s="32">
        <v>9.0700477963400008</v>
      </c>
      <c r="AW33" s="32">
        <v>9435.9409822199996</v>
      </c>
      <c r="AX33" s="32">
        <v>2.6004563704899999</v>
      </c>
      <c r="AY33" s="32">
        <v>0</v>
      </c>
      <c r="AZ33" s="32">
        <v>563.81575274600004</v>
      </c>
      <c r="BA33" s="32">
        <v>21.632116804700001</v>
      </c>
      <c r="BB33" s="32">
        <v>8507.86557593</v>
      </c>
      <c r="BC33" s="32">
        <v>34.519335223500001</v>
      </c>
      <c r="BD33" s="32">
        <v>43.724490164899997</v>
      </c>
      <c r="BE33" s="32">
        <v>12155.407337099999</v>
      </c>
      <c r="BF33" s="32">
        <v>7.8243807762799999</v>
      </c>
      <c r="BG33" s="32">
        <v>94.352852751499995</v>
      </c>
      <c r="BH33" s="32">
        <v>0</v>
      </c>
      <c r="BI33" s="32">
        <v>551.62223948500002</v>
      </c>
      <c r="BJ33" s="32">
        <v>0</v>
      </c>
      <c r="BK33" s="32">
        <v>8.2721932927600008</v>
      </c>
      <c r="BL33" s="32">
        <v>3321.6273368299999</v>
      </c>
      <c r="BM33" s="32">
        <v>0</v>
      </c>
      <c r="BN33" s="32">
        <v>7150.3190737900004</v>
      </c>
      <c r="BO33" s="32">
        <v>27795.000712199999</v>
      </c>
      <c r="BP33" s="32">
        <v>1259.52119928</v>
      </c>
    </row>
    <row r="34" spans="1:68" x14ac:dyDescent="0.25">
      <c r="A34" s="32" t="s">
        <v>33</v>
      </c>
      <c r="B34" s="32">
        <v>30160.567129900035</v>
      </c>
      <c r="C34" s="32">
        <v>249.54675712699975</v>
      </c>
      <c r="D34" s="32">
        <v>464.70542423099965</v>
      </c>
      <c r="E34" s="32">
        <v>4459.0574618399996</v>
      </c>
      <c r="F34" s="32">
        <v>4452.7174559399982</v>
      </c>
      <c r="G34" s="32">
        <v>74.581449568600121</v>
      </c>
      <c r="H34" s="32">
        <v>5520.4541059662079</v>
      </c>
      <c r="I34" s="32">
        <v>121.59265310099984</v>
      </c>
      <c r="J34" s="32">
        <v>222.06023605520036</v>
      </c>
      <c r="K34" s="32"/>
      <c r="L34" s="32">
        <v>253.17514653400013</v>
      </c>
      <c r="M34" s="32"/>
      <c r="N34" s="34" t="s">
        <v>33</v>
      </c>
      <c r="O34" s="32">
        <v>194.103160699</v>
      </c>
      <c r="P34" s="32">
        <v>121.379981202</v>
      </c>
      <c r="Q34" s="32">
        <v>669.72236295300002</v>
      </c>
      <c r="R34" s="32">
        <v>222.00338656299999</v>
      </c>
      <c r="S34" s="32">
        <v>1981.09702636</v>
      </c>
      <c r="T34" s="32">
        <v>0</v>
      </c>
      <c r="U34" s="32">
        <v>30164.306995399998</v>
      </c>
      <c r="V34" s="32">
        <v>652.61003798299998</v>
      </c>
      <c r="W34" s="32">
        <v>209.26773430099999</v>
      </c>
      <c r="X34" s="32">
        <v>36.4769489918</v>
      </c>
      <c r="Y34" s="32">
        <v>646.70269266000003</v>
      </c>
      <c r="Z34" s="32">
        <v>252.40870944900001</v>
      </c>
      <c r="AA34" s="32">
        <v>0</v>
      </c>
      <c r="AB34" s="32">
        <v>61.5084381888</v>
      </c>
      <c r="AC34" s="32">
        <v>18.9044834356</v>
      </c>
      <c r="AD34" s="32">
        <v>0</v>
      </c>
      <c r="AE34" s="32">
        <v>249.59527858499999</v>
      </c>
      <c r="AF34" s="32">
        <v>0</v>
      </c>
      <c r="AG34" s="32">
        <v>418.29476613600002</v>
      </c>
      <c r="AH34" s="32">
        <v>46.477186031899997</v>
      </c>
      <c r="AI34" s="32">
        <v>464.77195216799998</v>
      </c>
      <c r="AJ34" s="32">
        <v>1.2404578123500001</v>
      </c>
      <c r="AK34" s="32">
        <v>372.20435424599998</v>
      </c>
      <c r="AL34" s="32">
        <v>0.48986517080500003</v>
      </c>
      <c r="AM34" s="32">
        <v>1568.62969051</v>
      </c>
      <c r="AN34" s="32">
        <v>0.44533205092700001</v>
      </c>
      <c r="AO34" s="32">
        <v>13.2040974809</v>
      </c>
      <c r="AP34" s="32">
        <v>248.49530438799999</v>
      </c>
      <c r="AQ34" s="32">
        <v>0.40079891980400001</v>
      </c>
      <c r="AR34" s="32">
        <v>0</v>
      </c>
      <c r="AS34" s="32">
        <v>43.065842228699999</v>
      </c>
      <c r="AT34" s="32">
        <v>4459.7874290199998</v>
      </c>
      <c r="AU34" s="32">
        <v>4453.4476446899998</v>
      </c>
      <c r="AV34" s="32">
        <v>6.3397843241</v>
      </c>
      <c r="AW34" s="32">
        <v>1825.9885237799999</v>
      </c>
      <c r="AX34" s="32">
        <v>0.50322523489500004</v>
      </c>
      <c r="AY34" s="32">
        <v>0</v>
      </c>
      <c r="AZ34" s="32">
        <v>109.10637093699999</v>
      </c>
      <c r="BA34" s="32">
        <v>4.1861230230000004</v>
      </c>
      <c r="BB34" s="32">
        <v>1646.3928604099999</v>
      </c>
      <c r="BC34" s="32">
        <v>6.6799832190900004</v>
      </c>
      <c r="BD34" s="32">
        <v>8.4613103569000003</v>
      </c>
      <c r="BE34" s="32">
        <v>2352.2438913300002</v>
      </c>
      <c r="BF34" s="32">
        <v>1.514129429</v>
      </c>
      <c r="BG34" s="32">
        <v>18.258614836900001</v>
      </c>
      <c r="BH34" s="32">
        <v>0</v>
      </c>
      <c r="BI34" s="32">
        <v>74.591978106300004</v>
      </c>
      <c r="BJ34" s="32">
        <v>0</v>
      </c>
      <c r="BK34" s="32">
        <v>1.6256638074200001</v>
      </c>
      <c r="BL34" s="32">
        <v>650.19107225899995</v>
      </c>
      <c r="BM34" s="32">
        <v>0</v>
      </c>
      <c r="BN34" s="32">
        <v>1369.27441002</v>
      </c>
      <c r="BO34" s="32">
        <v>5520.8704054999998</v>
      </c>
      <c r="BP34" s="32">
        <v>246.55005327800001</v>
      </c>
    </row>
    <row r="35" spans="1:68" x14ac:dyDescent="0.25">
      <c r="A35" s="32" t="s">
        <v>34</v>
      </c>
      <c r="B35" s="32">
        <v>4256.7072699999962</v>
      </c>
      <c r="C35" s="32">
        <v>34.141259972000014</v>
      </c>
      <c r="D35" s="32">
        <v>71.000182451999962</v>
      </c>
      <c r="E35" s="32">
        <v>618.43322657999943</v>
      </c>
      <c r="F35" s="32">
        <v>617.44871137999939</v>
      </c>
      <c r="G35" s="32">
        <v>12.567939395400028</v>
      </c>
      <c r="H35" s="32">
        <v>777.12468584720079</v>
      </c>
      <c r="I35" s="32">
        <v>15.536757382000008</v>
      </c>
      <c r="J35" s="32">
        <v>34.946565321800016</v>
      </c>
      <c r="K35" s="32"/>
      <c r="L35" s="32">
        <v>33.79935570100001</v>
      </c>
      <c r="M35" s="32"/>
      <c r="N35" s="34" t="s">
        <v>34</v>
      </c>
      <c r="O35" s="32">
        <v>25.460060030400001</v>
      </c>
      <c r="P35" s="32">
        <v>15.3360125958</v>
      </c>
      <c r="Q35" s="32">
        <v>94.134961432599994</v>
      </c>
      <c r="R35" s="32">
        <v>34.888410826399998</v>
      </c>
      <c r="S35" s="32">
        <v>280.076133846</v>
      </c>
      <c r="T35" s="32">
        <v>0</v>
      </c>
      <c r="U35" s="32">
        <v>4257.3442712100004</v>
      </c>
      <c r="V35" s="32">
        <v>92.545835254099998</v>
      </c>
      <c r="W35" s="32">
        <v>29.634368444</v>
      </c>
      <c r="X35" s="32">
        <v>5.8156894363499996</v>
      </c>
      <c r="Y35" s="32">
        <v>88.553369951799993</v>
      </c>
      <c r="Z35" s="32">
        <v>33.116236886499998</v>
      </c>
      <c r="AA35" s="32">
        <v>0</v>
      </c>
      <c r="AB35" s="32">
        <v>8.6454983617500005</v>
      </c>
      <c r="AC35" s="32">
        <v>2.6571786311699999</v>
      </c>
      <c r="AD35" s="32">
        <v>0</v>
      </c>
      <c r="AE35" s="32">
        <v>34.1492271268</v>
      </c>
      <c r="AF35" s="32">
        <v>0</v>
      </c>
      <c r="AG35" s="32">
        <v>63.910217689299998</v>
      </c>
      <c r="AH35" s="32">
        <v>7.1011365568100002</v>
      </c>
      <c r="AI35" s="32">
        <v>71.011354246099998</v>
      </c>
      <c r="AJ35" s="32">
        <v>0.17435625007899999</v>
      </c>
      <c r="AK35" s="32">
        <v>52.393843950300003</v>
      </c>
      <c r="AL35" s="32">
        <v>6.7930581143599997E-2</v>
      </c>
      <c r="AM35" s="32">
        <v>221.38275639700001</v>
      </c>
      <c r="AN35" s="32">
        <v>6.1755069166299997E-2</v>
      </c>
      <c r="AO35" s="32">
        <v>1.8310367215300001</v>
      </c>
      <c r="AP35" s="32">
        <v>34.4593185803</v>
      </c>
      <c r="AQ35" s="32">
        <v>5.5579573940299998E-2</v>
      </c>
      <c r="AR35" s="32">
        <v>0</v>
      </c>
      <c r="AS35" s="32">
        <v>5.9720241221299997</v>
      </c>
      <c r="AT35" s="32">
        <v>618.55280423299996</v>
      </c>
      <c r="AU35" s="32">
        <v>617.56830201699995</v>
      </c>
      <c r="AV35" s="32">
        <v>0.984502215593</v>
      </c>
      <c r="AW35" s="32">
        <v>253.21339489100001</v>
      </c>
      <c r="AX35" s="32">
        <v>6.9783186414299994E-2</v>
      </c>
      <c r="AY35" s="32">
        <v>0</v>
      </c>
      <c r="AZ35" s="32">
        <v>15.129989377099999</v>
      </c>
      <c r="BA35" s="32">
        <v>0.58049732142400001</v>
      </c>
      <c r="BB35" s="32">
        <v>228.30842623999999</v>
      </c>
      <c r="BC35" s="32">
        <v>0.92632596639099996</v>
      </c>
      <c r="BD35" s="32">
        <v>1.17334573701</v>
      </c>
      <c r="BE35" s="32">
        <v>326.19028538800001</v>
      </c>
      <c r="BF35" s="32">
        <v>0.20996712722399999</v>
      </c>
      <c r="BG35" s="32">
        <v>2.53195742107</v>
      </c>
      <c r="BH35" s="32">
        <v>0</v>
      </c>
      <c r="BI35" s="32">
        <v>12.5696385244</v>
      </c>
      <c r="BJ35" s="32">
        <v>0</v>
      </c>
      <c r="BK35" s="32">
        <v>0.22961841347</v>
      </c>
      <c r="BL35" s="32">
        <v>91.391042079599998</v>
      </c>
      <c r="BM35" s="32">
        <v>0</v>
      </c>
      <c r="BN35" s="32">
        <v>198.62557833899999</v>
      </c>
      <c r="BO35" s="32">
        <v>777.19899478800005</v>
      </c>
      <c r="BP35" s="32">
        <v>34.6561645277</v>
      </c>
    </row>
    <row r="36" spans="1:68" x14ac:dyDescent="0.25">
      <c r="A36" s="32" t="s">
        <v>35</v>
      </c>
      <c r="B36" s="32">
        <v>122167.93904099998</v>
      </c>
      <c r="C36" s="32">
        <v>905.04312469999854</v>
      </c>
      <c r="D36" s="32">
        <v>1404.6882573999987</v>
      </c>
      <c r="E36" s="32">
        <v>19405.920944499987</v>
      </c>
      <c r="F36" s="32">
        <v>19392.729405499991</v>
      </c>
      <c r="G36" s="32">
        <v>624.01846895999995</v>
      </c>
      <c r="H36" s="32">
        <v>19996.365101020005</v>
      </c>
      <c r="I36" s="32">
        <v>393.90160730999992</v>
      </c>
      <c r="J36" s="32">
        <v>1079.6264236050015</v>
      </c>
      <c r="K36" s="32"/>
      <c r="L36" s="32">
        <v>655.43340742000044</v>
      </c>
      <c r="M36" s="32"/>
      <c r="N36" s="34" t="s">
        <v>35</v>
      </c>
      <c r="O36" s="32">
        <v>656.38171003100001</v>
      </c>
      <c r="P36" s="32">
        <v>393.089553771</v>
      </c>
      <c r="Q36" s="32">
        <v>2453.5408201</v>
      </c>
      <c r="R36" s="32">
        <v>1079.8938317300001</v>
      </c>
      <c r="S36" s="32">
        <v>7110.4274057100001</v>
      </c>
      <c r="T36" s="32">
        <v>0</v>
      </c>
      <c r="U36" s="32">
        <v>122373.200117</v>
      </c>
      <c r="V36" s="32">
        <v>2316.4322430699999</v>
      </c>
      <c r="W36" s="32">
        <v>746.59327193900003</v>
      </c>
      <c r="X36" s="32">
        <v>70.818045356799999</v>
      </c>
      <c r="Y36" s="32">
        <v>2095.9605219099999</v>
      </c>
      <c r="Z36" s="32">
        <v>650.21543053799996</v>
      </c>
      <c r="AA36" s="32">
        <v>0</v>
      </c>
      <c r="AB36" s="32">
        <v>225.339525544</v>
      </c>
      <c r="AC36" s="32">
        <v>69.258633598000003</v>
      </c>
      <c r="AD36" s="32">
        <v>0</v>
      </c>
      <c r="AE36" s="32">
        <v>907.52389991899997</v>
      </c>
      <c r="AF36" s="32">
        <v>0</v>
      </c>
      <c r="AG36" s="32">
        <v>1267.4509377899999</v>
      </c>
      <c r="AH36" s="32">
        <v>140.82785372800001</v>
      </c>
      <c r="AI36" s="32">
        <v>1408.2787915199999</v>
      </c>
      <c r="AJ36" s="32">
        <v>4.5445494747600002</v>
      </c>
      <c r="AK36" s="32">
        <v>1356.53514814</v>
      </c>
      <c r="AL36" s="32">
        <v>2.1367752542199998</v>
      </c>
      <c r="AM36" s="32">
        <v>5795.1292598199998</v>
      </c>
      <c r="AN36" s="32">
        <v>1.9425222772599999</v>
      </c>
      <c r="AO36" s="32">
        <v>57.5957835524</v>
      </c>
      <c r="AP36" s="32">
        <v>1083.92743698</v>
      </c>
      <c r="AQ36" s="32">
        <v>1.7482702513799999</v>
      </c>
      <c r="AR36" s="32">
        <v>0</v>
      </c>
      <c r="AS36" s="32">
        <v>187.85161047899999</v>
      </c>
      <c r="AT36" s="32">
        <v>19438.967755099999</v>
      </c>
      <c r="AU36" s="32">
        <v>19425.775886300002</v>
      </c>
      <c r="AV36" s="32">
        <v>13.191868771899999</v>
      </c>
      <c r="AW36" s="32">
        <v>7964.8946789199999</v>
      </c>
      <c r="AX36" s="32">
        <v>2.1950500437099998</v>
      </c>
      <c r="AY36" s="32">
        <v>0</v>
      </c>
      <c r="AZ36" s="32">
        <v>475.91790338200002</v>
      </c>
      <c r="BA36" s="32">
        <v>18.259712182499999</v>
      </c>
      <c r="BB36" s="32">
        <v>7181.5049828900001</v>
      </c>
      <c r="BC36" s="32">
        <v>29.137830972700002</v>
      </c>
      <c r="BD36" s="32">
        <v>36.907923304400001</v>
      </c>
      <c r="BE36" s="32">
        <v>10260.402423</v>
      </c>
      <c r="BF36" s="32">
        <v>6.6045750725600003</v>
      </c>
      <c r="BG36" s="32">
        <v>79.643424100900006</v>
      </c>
      <c r="BH36" s="32">
        <v>0</v>
      </c>
      <c r="BI36" s="32">
        <v>624.56586058699997</v>
      </c>
      <c r="BJ36" s="32">
        <v>0</v>
      </c>
      <c r="BK36" s="32">
        <v>5.8537388023799997</v>
      </c>
      <c r="BL36" s="32">
        <v>2381.8605040399998</v>
      </c>
      <c r="BM36" s="32">
        <v>0</v>
      </c>
      <c r="BN36" s="32">
        <v>5453.2573168600002</v>
      </c>
      <c r="BO36" s="32">
        <v>20022.417081600001</v>
      </c>
      <c r="BP36" s="32">
        <v>903.10583768399999</v>
      </c>
    </row>
    <row r="37" spans="1:68" x14ac:dyDescent="0.25">
      <c r="A37" s="32" t="s">
        <v>36</v>
      </c>
      <c r="B37" s="32">
        <v>7749.520907299996</v>
      </c>
      <c r="C37" s="32">
        <v>66.919349567000026</v>
      </c>
      <c r="D37" s="32">
        <v>131.62089044799998</v>
      </c>
      <c r="E37" s="32">
        <v>1140.9540486100002</v>
      </c>
      <c r="F37" s="32">
        <v>1138.9827166100004</v>
      </c>
      <c r="G37" s="32">
        <v>17.4117931103</v>
      </c>
      <c r="H37" s="32">
        <v>1404.0827800853995</v>
      </c>
      <c r="I37" s="32">
        <v>33.409363441000018</v>
      </c>
      <c r="J37" s="32">
        <v>55.137199221500033</v>
      </c>
      <c r="K37" s="32"/>
      <c r="L37" s="32">
        <v>69.681158475000089</v>
      </c>
      <c r="M37" s="32"/>
      <c r="N37" s="34" t="s">
        <v>36</v>
      </c>
      <c r="O37" s="32">
        <v>51.8092769434</v>
      </c>
      <c r="P37" s="32">
        <v>33.2428448995</v>
      </c>
      <c r="Q37" s="32">
        <v>169.47099104599999</v>
      </c>
      <c r="R37" s="32">
        <v>55.0881121054</v>
      </c>
      <c r="S37" s="32">
        <v>501.742027898</v>
      </c>
      <c r="T37" s="32">
        <v>0</v>
      </c>
      <c r="U37" s="32">
        <v>7750.2828858299999</v>
      </c>
      <c r="V37" s="32">
        <v>165.358720264</v>
      </c>
      <c r="W37" s="32">
        <v>53.013263601399998</v>
      </c>
      <c r="X37" s="32">
        <v>9.4140716597199994</v>
      </c>
      <c r="Y37" s="32">
        <v>168.86553753199999</v>
      </c>
      <c r="Z37" s="32">
        <v>69.108673938600006</v>
      </c>
      <c r="AA37" s="32">
        <v>0</v>
      </c>
      <c r="AB37" s="32">
        <v>15.5645034532</v>
      </c>
      <c r="AC37" s="32">
        <v>4.7837217671000003</v>
      </c>
      <c r="AD37" s="32">
        <v>0</v>
      </c>
      <c r="AE37" s="32">
        <v>66.930354699700004</v>
      </c>
      <c r="AF37" s="32">
        <v>0</v>
      </c>
      <c r="AG37" s="32">
        <v>118.47065082</v>
      </c>
      <c r="AH37" s="32">
        <v>13.1634105088</v>
      </c>
      <c r="AI37" s="32">
        <v>131.63406132899999</v>
      </c>
      <c r="AJ37" s="32">
        <v>0.31389404248899999</v>
      </c>
      <c r="AK37" s="32">
        <v>94.205881688199995</v>
      </c>
      <c r="AL37" s="32">
        <v>0.12530194537100001</v>
      </c>
      <c r="AM37" s="32">
        <v>396.72838646999998</v>
      </c>
      <c r="AN37" s="32">
        <v>0.113910855243</v>
      </c>
      <c r="AO37" s="32">
        <v>3.3774564536599998</v>
      </c>
      <c r="AP37" s="32">
        <v>63.562259884299998</v>
      </c>
      <c r="AQ37" s="32">
        <v>0.102519794454</v>
      </c>
      <c r="AR37" s="32">
        <v>0</v>
      </c>
      <c r="AS37" s="32">
        <v>11.0157462108</v>
      </c>
      <c r="AT37" s="32">
        <v>1141.11202536</v>
      </c>
      <c r="AU37" s="32">
        <v>1139.1408891200001</v>
      </c>
      <c r="AV37" s="32">
        <v>1.9711362381099999</v>
      </c>
      <c r="AW37" s="32">
        <v>467.06690760100003</v>
      </c>
      <c r="AX37" s="32">
        <v>0.12871925163</v>
      </c>
      <c r="AY37" s="32">
        <v>0</v>
      </c>
      <c r="AZ37" s="32">
        <v>27.908149952500001</v>
      </c>
      <c r="BA37" s="32">
        <v>1.0707614696100001</v>
      </c>
      <c r="BB37" s="32">
        <v>421.12843531599998</v>
      </c>
      <c r="BC37" s="32">
        <v>1.7086618498499999</v>
      </c>
      <c r="BD37" s="32">
        <v>2.1643062075000001</v>
      </c>
      <c r="BE37" s="32">
        <v>601.67706962399996</v>
      </c>
      <c r="BF37" s="32">
        <v>0.38729672961400002</v>
      </c>
      <c r="BG37" s="32">
        <v>4.6703458075800004</v>
      </c>
      <c r="BH37" s="32">
        <v>0</v>
      </c>
      <c r="BI37" s="32">
        <v>17.4141127999</v>
      </c>
      <c r="BJ37" s="32">
        <v>0</v>
      </c>
      <c r="BK37" s="32">
        <v>0.41166729578200001</v>
      </c>
      <c r="BL37" s="32">
        <v>164.52919524800001</v>
      </c>
      <c r="BM37" s="32">
        <v>0</v>
      </c>
      <c r="BN37" s="32">
        <v>344.699976445</v>
      </c>
      <c r="BO37" s="32">
        <v>1404.1484031699999</v>
      </c>
      <c r="BP37" s="32">
        <v>62.389138346499998</v>
      </c>
    </row>
    <row r="38" spans="1:68" x14ac:dyDescent="0.25">
      <c r="A38" s="32" t="s">
        <v>37</v>
      </c>
      <c r="B38" s="32">
        <v>100700.87846200012</v>
      </c>
      <c r="C38" s="32">
        <v>868.37807652000015</v>
      </c>
      <c r="D38" s="32">
        <v>1741.8469674399996</v>
      </c>
      <c r="E38" s="32">
        <v>15046.401567099991</v>
      </c>
      <c r="F38" s="32">
        <v>15034.176862099986</v>
      </c>
      <c r="G38" s="32">
        <v>308.85826653999993</v>
      </c>
      <c r="H38" s="32">
        <v>16783.040798161008</v>
      </c>
      <c r="I38" s="32">
        <v>429.68219105500003</v>
      </c>
      <c r="J38" s="32">
        <v>831.33235003200025</v>
      </c>
      <c r="K38" s="32"/>
      <c r="L38" s="32">
        <v>906.75623996600041</v>
      </c>
      <c r="M38" s="32"/>
      <c r="N38" s="34" t="s">
        <v>37</v>
      </c>
      <c r="O38" s="32">
        <v>635.22966168400001</v>
      </c>
      <c r="P38" s="32">
        <v>426.82306610099999</v>
      </c>
      <c r="Q38" s="32">
        <v>1866.3425679699999</v>
      </c>
      <c r="R38" s="32">
        <v>831.33989212899996</v>
      </c>
      <c r="S38" s="32">
        <v>6492.8032297199998</v>
      </c>
      <c r="T38" s="32">
        <v>0</v>
      </c>
      <c r="U38" s="32">
        <v>101044.15474100001</v>
      </c>
      <c r="V38" s="32">
        <v>2309.5233199700001</v>
      </c>
      <c r="W38" s="32">
        <v>715.51381668099998</v>
      </c>
      <c r="X38" s="32">
        <v>515.99082506599996</v>
      </c>
      <c r="Y38" s="32">
        <v>1990.90584934</v>
      </c>
      <c r="Z38" s="32">
        <v>892.98373336700001</v>
      </c>
      <c r="AA38" s="32">
        <v>0</v>
      </c>
      <c r="AB38" s="32">
        <v>171.39436706399999</v>
      </c>
      <c r="AC38" s="32">
        <v>52.671058105199997</v>
      </c>
      <c r="AD38" s="32">
        <v>0</v>
      </c>
      <c r="AE38" s="32">
        <v>872.52371011900004</v>
      </c>
      <c r="AF38" s="32">
        <v>0</v>
      </c>
      <c r="AG38" s="32">
        <v>1573.0517348599999</v>
      </c>
      <c r="AH38" s="32">
        <v>174.78353341100001</v>
      </c>
      <c r="AI38" s="32">
        <v>1747.8352682699999</v>
      </c>
      <c r="AJ38" s="32">
        <v>3.4561216940800001</v>
      </c>
      <c r="AK38" s="32">
        <v>1083.6924617699999</v>
      </c>
      <c r="AL38" s="32">
        <v>1.6597402210100001</v>
      </c>
      <c r="AM38" s="32">
        <v>4478.40340242</v>
      </c>
      <c r="AN38" s="32">
        <v>1.50885519767</v>
      </c>
      <c r="AO38" s="32">
        <v>44.737543543800001</v>
      </c>
      <c r="AP38" s="32">
        <v>841.94099389899998</v>
      </c>
      <c r="AQ38" s="32">
        <v>1.3579694178099999</v>
      </c>
      <c r="AR38" s="32">
        <v>0</v>
      </c>
      <c r="AS38" s="32">
        <v>145.91385591299999</v>
      </c>
      <c r="AT38" s="32">
        <v>15101.206109000001</v>
      </c>
      <c r="AU38" s="32">
        <v>15088.9812915</v>
      </c>
      <c r="AV38" s="32">
        <v>12.2248174313</v>
      </c>
      <c r="AW38" s="32">
        <v>6186.7374392199999</v>
      </c>
      <c r="AX38" s="32">
        <v>1.70500594013</v>
      </c>
      <c r="AY38" s="32">
        <v>0</v>
      </c>
      <c r="AZ38" s="32">
        <v>369.66954576199998</v>
      </c>
      <c r="BA38" s="32">
        <v>14.1832345494</v>
      </c>
      <c r="BB38" s="32">
        <v>5578.2359131800004</v>
      </c>
      <c r="BC38" s="32">
        <v>22.632825381</v>
      </c>
      <c r="BD38" s="32">
        <v>28.668248891800001</v>
      </c>
      <c r="BE38" s="32">
        <v>7969.7715456100004</v>
      </c>
      <c r="BF38" s="32">
        <v>5.1301092016499998</v>
      </c>
      <c r="BG38" s="32">
        <v>61.863063926300001</v>
      </c>
      <c r="BH38" s="32">
        <v>0</v>
      </c>
      <c r="BI38" s="32">
        <v>309.78030268499998</v>
      </c>
      <c r="BJ38" s="32">
        <v>0</v>
      </c>
      <c r="BK38" s="32">
        <v>5.2025060826400003</v>
      </c>
      <c r="BL38" s="32">
        <v>1812.74671048</v>
      </c>
      <c r="BM38" s="32">
        <v>0</v>
      </c>
      <c r="BN38" s="32">
        <v>4201.6749979899996</v>
      </c>
      <c r="BO38" s="32">
        <v>16826.537877399998</v>
      </c>
      <c r="BP38" s="32">
        <v>687.95840981499998</v>
      </c>
    </row>
    <row r="39" spans="1:68" x14ac:dyDescent="0.25">
      <c r="A39" s="32" t="s">
        <v>131</v>
      </c>
      <c r="B39" s="32">
        <v>168229.00350699996</v>
      </c>
      <c r="C39" s="32">
        <v>1271.6273154300002</v>
      </c>
      <c r="D39" s="32">
        <v>2405.81608826</v>
      </c>
      <c r="E39" s="32">
        <v>24199.414195800015</v>
      </c>
      <c r="F39" s="32">
        <v>24188.883146800006</v>
      </c>
      <c r="G39" s="32">
        <v>482.80738163500013</v>
      </c>
      <c r="H39" s="32">
        <v>31889.110537780016</v>
      </c>
      <c r="I39" s="32">
        <v>555.83392817000026</v>
      </c>
      <c r="J39" s="32">
        <v>1382.5902210800009</v>
      </c>
      <c r="K39" s="32"/>
      <c r="L39" s="32">
        <v>1260.9808654199996</v>
      </c>
      <c r="M39" s="32"/>
      <c r="N39" s="34" t="s">
        <v>131</v>
      </c>
      <c r="O39" s="32">
        <v>963.26609924100001</v>
      </c>
      <c r="P39" s="32">
        <v>549.89286855499995</v>
      </c>
      <c r="Q39" s="32">
        <v>3893.90553228</v>
      </c>
      <c r="R39" s="32">
        <v>1380.9077959900001</v>
      </c>
      <c r="S39" s="32">
        <v>11604.9599789</v>
      </c>
      <c r="T39" s="32">
        <v>0</v>
      </c>
      <c r="U39" s="32">
        <v>168249.369825</v>
      </c>
      <c r="V39" s="32">
        <v>3838.0676267200001</v>
      </c>
      <c r="W39" s="32">
        <v>1228.4962070500001</v>
      </c>
      <c r="X39" s="32">
        <v>248.93255716100001</v>
      </c>
      <c r="Y39" s="32">
        <v>3534.4146466299999</v>
      </c>
      <c r="Z39" s="32">
        <v>1240.80459187</v>
      </c>
      <c r="AA39" s="32">
        <v>0</v>
      </c>
      <c r="AB39" s="32">
        <v>357.62173997899998</v>
      </c>
      <c r="AC39" s="32">
        <v>109.913743651</v>
      </c>
      <c r="AD39" s="32">
        <v>0</v>
      </c>
      <c r="AE39" s="32">
        <v>1271.8534009699999</v>
      </c>
      <c r="AF39" s="32">
        <v>0</v>
      </c>
      <c r="AG39" s="32">
        <v>2165.5470523899999</v>
      </c>
      <c r="AH39" s="32">
        <v>240.61621490600001</v>
      </c>
      <c r="AI39" s="32">
        <v>2406.1632672999999</v>
      </c>
      <c r="AJ39" s="32">
        <v>7.2122211653899999</v>
      </c>
      <c r="AK39" s="32">
        <v>2168.2063053900001</v>
      </c>
      <c r="AL39" s="32">
        <v>2.6611213061300001</v>
      </c>
      <c r="AM39" s="32">
        <v>9145.2783317600006</v>
      </c>
      <c r="AN39" s="32">
        <v>2.4192017541799999</v>
      </c>
      <c r="AO39" s="32">
        <v>71.729308819099998</v>
      </c>
      <c r="AP39" s="32">
        <v>1349.9142813999999</v>
      </c>
      <c r="AQ39" s="32">
        <v>2.17728073936</v>
      </c>
      <c r="AR39" s="32">
        <v>0</v>
      </c>
      <c r="AS39" s="32">
        <v>233.948841225</v>
      </c>
      <c r="AT39" s="32">
        <v>24203.2326397</v>
      </c>
      <c r="AU39" s="32">
        <v>24192.701258900001</v>
      </c>
      <c r="AV39" s="32">
        <v>10.531380779999999</v>
      </c>
      <c r="AW39" s="32">
        <v>9919.4142702299996</v>
      </c>
      <c r="AX39" s="32">
        <v>2.7336986562200001</v>
      </c>
      <c r="AY39" s="32">
        <v>0</v>
      </c>
      <c r="AZ39" s="32">
        <v>592.70430342500003</v>
      </c>
      <c r="BA39" s="32">
        <v>22.740492721399999</v>
      </c>
      <c r="BB39" s="32">
        <v>8943.7877638000009</v>
      </c>
      <c r="BC39" s="32">
        <v>36.288019557399998</v>
      </c>
      <c r="BD39" s="32">
        <v>45.964825662599999</v>
      </c>
      <c r="BE39" s="32">
        <v>12778.220625399999</v>
      </c>
      <c r="BF39" s="32">
        <v>8.2252844028500007</v>
      </c>
      <c r="BG39" s="32">
        <v>99.187256284100002</v>
      </c>
      <c r="BH39" s="32">
        <v>0</v>
      </c>
      <c r="BI39" s="32">
        <v>482.86061492499999</v>
      </c>
      <c r="BJ39" s="32">
        <v>0</v>
      </c>
      <c r="BK39" s="32">
        <v>9.5117342787400005</v>
      </c>
      <c r="BL39" s="32">
        <v>3780.4227649999998</v>
      </c>
      <c r="BM39" s="32">
        <v>0</v>
      </c>
      <c r="BN39" s="32">
        <v>8113.6336750500004</v>
      </c>
      <c r="BO39" s="32">
        <v>31891.973932500001</v>
      </c>
      <c r="BP39" s="32">
        <v>1433.57377273</v>
      </c>
    </row>
    <row r="40" spans="1:68" x14ac:dyDescent="0.25">
      <c r="A40" s="32" t="s">
        <v>39</v>
      </c>
      <c r="B40" s="32">
        <v>10841.226510000004</v>
      </c>
      <c r="C40" s="32">
        <v>85.805193299999985</v>
      </c>
      <c r="D40" s="32">
        <v>189.71275860000003</v>
      </c>
      <c r="E40" s="32">
        <v>1557.0877229999999</v>
      </c>
      <c r="F40" s="32">
        <v>1555.4238929999999</v>
      </c>
      <c r="G40" s="32">
        <v>31.747168819999995</v>
      </c>
      <c r="H40" s="32">
        <v>2012.3095422999997</v>
      </c>
      <c r="I40" s="32">
        <v>38.026009900000005</v>
      </c>
      <c r="J40" s="32">
        <v>88.971212299999991</v>
      </c>
      <c r="K40" s="32"/>
      <c r="L40" s="32">
        <v>86.371822999999978</v>
      </c>
      <c r="M40" s="32"/>
      <c r="N40" s="34" t="s">
        <v>39</v>
      </c>
      <c r="O40" s="32">
        <v>63.307862891900001</v>
      </c>
      <c r="P40" s="32">
        <v>37.151716003700002</v>
      </c>
      <c r="Q40" s="32">
        <v>244.539534613</v>
      </c>
      <c r="R40" s="32">
        <v>88.748422376700006</v>
      </c>
      <c r="S40" s="32">
        <v>729.76422021099995</v>
      </c>
      <c r="T40" s="32">
        <v>0</v>
      </c>
      <c r="U40" s="32">
        <v>10852.7137884</v>
      </c>
      <c r="V40" s="32">
        <v>241.52104066800001</v>
      </c>
      <c r="W40" s="32">
        <v>77.281823280400005</v>
      </c>
      <c r="X40" s="32">
        <v>16.045277481399999</v>
      </c>
      <c r="Y40" s="32">
        <v>227.344099089</v>
      </c>
      <c r="Z40" s="32">
        <v>83.3058100784</v>
      </c>
      <c r="AA40" s="32">
        <v>0</v>
      </c>
      <c r="AB40" s="32">
        <v>22.458843972299999</v>
      </c>
      <c r="AC40" s="32">
        <v>6.9026232094699997</v>
      </c>
      <c r="AD40" s="32">
        <v>0</v>
      </c>
      <c r="AE40" s="32">
        <v>85.937885518499996</v>
      </c>
      <c r="AF40" s="32">
        <v>0</v>
      </c>
      <c r="AG40" s="32">
        <v>170.92227588200001</v>
      </c>
      <c r="AH40" s="32">
        <v>18.9913787807</v>
      </c>
      <c r="AI40" s="32">
        <v>189.91365466299999</v>
      </c>
      <c r="AJ40" s="32">
        <v>0.45293024164599999</v>
      </c>
      <c r="AK40" s="32">
        <v>136.21057188899999</v>
      </c>
      <c r="AL40" s="32">
        <v>0.17129426632899999</v>
      </c>
      <c r="AM40" s="32">
        <v>574.82792170300002</v>
      </c>
      <c r="AN40" s="32">
        <v>0.15572191795500001</v>
      </c>
      <c r="AO40" s="32">
        <v>4.6171546684500004</v>
      </c>
      <c r="AP40" s="32">
        <v>86.892857075500004</v>
      </c>
      <c r="AQ40" s="32">
        <v>0.14014983047599999</v>
      </c>
      <c r="AR40" s="32">
        <v>0</v>
      </c>
      <c r="AS40" s="32">
        <v>15.0590880096</v>
      </c>
      <c r="AT40" s="32">
        <v>1558.9276760299999</v>
      </c>
      <c r="AU40" s="32">
        <v>1557.26361922</v>
      </c>
      <c r="AV40" s="32">
        <v>1.66405681873</v>
      </c>
      <c r="AW40" s="32">
        <v>638.50431293500003</v>
      </c>
      <c r="AX40" s="32">
        <v>0.17596583922799999</v>
      </c>
      <c r="AY40" s="32">
        <v>0</v>
      </c>
      <c r="AZ40" s="32">
        <v>38.1518834791</v>
      </c>
      <c r="BA40" s="32">
        <v>1.4637870611799999</v>
      </c>
      <c r="BB40" s="32">
        <v>575.70391750299996</v>
      </c>
      <c r="BC40" s="32">
        <v>2.3358287528999999</v>
      </c>
      <c r="BD40" s="32">
        <v>2.9587176199999998</v>
      </c>
      <c r="BE40" s="32">
        <v>822.52312984699995</v>
      </c>
      <c r="BF40" s="32">
        <v>0.52945478485599995</v>
      </c>
      <c r="BG40" s="32">
        <v>6.3846017380099997</v>
      </c>
      <c r="BH40" s="32">
        <v>0</v>
      </c>
      <c r="BI40" s="32">
        <v>31.7780413459</v>
      </c>
      <c r="BJ40" s="32">
        <v>0</v>
      </c>
      <c r="BK40" s="32">
        <v>0.59801089189400003</v>
      </c>
      <c r="BL40" s="32">
        <v>237.41333600799999</v>
      </c>
      <c r="BM40" s="32">
        <v>0</v>
      </c>
      <c r="BN40" s="32">
        <v>512.93377038000006</v>
      </c>
      <c r="BO40" s="32">
        <v>2013.8551343399999</v>
      </c>
      <c r="BP40" s="32">
        <v>90.030005297800002</v>
      </c>
    </row>
    <row r="41" spans="1:68" x14ac:dyDescent="0.25">
      <c r="A41" s="32" t="s">
        <v>40</v>
      </c>
      <c r="B41" s="32">
        <v>11110.048729100012</v>
      </c>
      <c r="C41" s="32">
        <v>93.304244054000023</v>
      </c>
      <c r="D41" s="32">
        <v>178.1461002300002</v>
      </c>
      <c r="E41" s="32">
        <v>1619.4939817699994</v>
      </c>
      <c r="F41" s="32">
        <v>1616.9357967699991</v>
      </c>
      <c r="G41" s="32">
        <v>24.071626539000007</v>
      </c>
      <c r="H41" s="32">
        <v>2056.1565062675008</v>
      </c>
      <c r="I41" s="32">
        <v>45.763520408000026</v>
      </c>
      <c r="J41" s="32">
        <v>81.056777455399981</v>
      </c>
      <c r="K41" s="32"/>
      <c r="L41" s="32">
        <v>97.689756733999957</v>
      </c>
      <c r="M41" s="32"/>
      <c r="N41" s="34" t="s">
        <v>40</v>
      </c>
      <c r="O41" s="32">
        <v>72.748670475099999</v>
      </c>
      <c r="P41" s="32">
        <v>45.695999645599997</v>
      </c>
      <c r="Q41" s="32">
        <v>248.79269829500001</v>
      </c>
      <c r="R41" s="32">
        <v>81.040607341799998</v>
      </c>
      <c r="S41" s="32">
        <v>738.59908588099995</v>
      </c>
      <c r="T41" s="32">
        <v>0</v>
      </c>
      <c r="U41" s="32">
        <v>11111.777102100001</v>
      </c>
      <c r="V41" s="32">
        <v>243.77322384499999</v>
      </c>
      <c r="W41" s="32">
        <v>78.100725364499993</v>
      </c>
      <c r="X41" s="32">
        <v>14.679473678600001</v>
      </c>
      <c r="Y41" s="32">
        <v>243.899366136</v>
      </c>
      <c r="Z41" s="32">
        <v>97.441039623600005</v>
      </c>
      <c r="AA41" s="32">
        <v>0</v>
      </c>
      <c r="AB41" s="32">
        <v>22.849510591600001</v>
      </c>
      <c r="AC41" s="32">
        <v>7.0227363261300004</v>
      </c>
      <c r="AD41" s="32">
        <v>0</v>
      </c>
      <c r="AE41" s="32">
        <v>93.325536701000004</v>
      </c>
      <c r="AF41" s="32">
        <v>0</v>
      </c>
      <c r="AG41" s="32">
        <v>160.358710992</v>
      </c>
      <c r="AH41" s="32">
        <v>17.8176456359</v>
      </c>
      <c r="AI41" s="32">
        <v>178.17635662800001</v>
      </c>
      <c r="AJ41" s="32">
        <v>0.46081169776199998</v>
      </c>
      <c r="AK41" s="32">
        <v>138.395514144</v>
      </c>
      <c r="AL41" s="32">
        <v>0.17789315084400001</v>
      </c>
      <c r="AM41" s="32">
        <v>582.58104774900005</v>
      </c>
      <c r="AN41" s="32">
        <v>0.16172104504000001</v>
      </c>
      <c r="AO41" s="32">
        <v>4.7950298230200001</v>
      </c>
      <c r="AP41" s="32">
        <v>90.240362480399995</v>
      </c>
      <c r="AQ41" s="32">
        <v>0.14554900890899999</v>
      </c>
      <c r="AR41" s="32">
        <v>0</v>
      </c>
      <c r="AS41" s="32">
        <v>15.6392335101</v>
      </c>
      <c r="AT41" s="32">
        <v>1619.81506442</v>
      </c>
      <c r="AU41" s="32">
        <v>1617.25689683</v>
      </c>
      <c r="AV41" s="32">
        <v>2.5581675900500001</v>
      </c>
      <c r="AW41" s="32">
        <v>663.10245126200005</v>
      </c>
      <c r="AX41" s="32">
        <v>0.18274477252400001</v>
      </c>
      <c r="AY41" s="32">
        <v>0</v>
      </c>
      <c r="AZ41" s="32">
        <v>39.621660134300001</v>
      </c>
      <c r="BA41" s="32">
        <v>1.52017922576</v>
      </c>
      <c r="BB41" s="32">
        <v>597.88283226700003</v>
      </c>
      <c r="BC41" s="32">
        <v>2.4258158237999998</v>
      </c>
      <c r="BD41" s="32">
        <v>3.0727007978700001</v>
      </c>
      <c r="BE41" s="32">
        <v>854.21081703799996</v>
      </c>
      <c r="BF41" s="32">
        <v>0.54985154848200002</v>
      </c>
      <c r="BG41" s="32">
        <v>6.6305652464499998</v>
      </c>
      <c r="BH41" s="32">
        <v>0</v>
      </c>
      <c r="BI41" s="32">
        <v>24.076332502300001</v>
      </c>
      <c r="BJ41" s="32">
        <v>0</v>
      </c>
      <c r="BK41" s="32">
        <v>0.60574384375599999</v>
      </c>
      <c r="BL41" s="32">
        <v>241.53936472500001</v>
      </c>
      <c r="BM41" s="32">
        <v>0</v>
      </c>
      <c r="BN41" s="32">
        <v>506.385832037</v>
      </c>
      <c r="BO41" s="32">
        <v>2056.3656619899998</v>
      </c>
      <c r="BP41" s="32">
        <v>91.592416002999997</v>
      </c>
    </row>
    <row r="42" spans="1:68" x14ac:dyDescent="0.25">
      <c r="A42" s="32" t="s">
        <v>41</v>
      </c>
      <c r="B42" s="32">
        <v>4676.6105162000031</v>
      </c>
      <c r="C42" s="32">
        <v>37.732643658000008</v>
      </c>
      <c r="D42" s="32">
        <v>79.456788448999902</v>
      </c>
      <c r="E42" s="32">
        <v>677.24337113000013</v>
      </c>
      <c r="F42" s="32">
        <v>676.11461803000054</v>
      </c>
      <c r="G42" s="32">
        <v>13.625470642200007</v>
      </c>
      <c r="H42" s="32">
        <v>853.90477643100064</v>
      </c>
      <c r="I42" s="32">
        <v>17.186228431</v>
      </c>
      <c r="J42" s="32">
        <v>38.431097812999994</v>
      </c>
      <c r="K42" s="32"/>
      <c r="L42" s="32">
        <v>37.555579598999962</v>
      </c>
      <c r="M42" s="32"/>
      <c r="N42" s="34" t="s">
        <v>41</v>
      </c>
      <c r="O42" s="32">
        <v>28.0765090053</v>
      </c>
      <c r="P42" s="32">
        <v>16.952087018699999</v>
      </c>
      <c r="Q42" s="32">
        <v>103.364190677</v>
      </c>
      <c r="R42" s="32">
        <v>38.364029455599997</v>
      </c>
      <c r="S42" s="32">
        <v>307.58195797799999</v>
      </c>
      <c r="T42" s="32">
        <v>0</v>
      </c>
      <c r="U42" s="32">
        <v>4677.4118606299999</v>
      </c>
      <c r="V42" s="32">
        <v>101.642868437</v>
      </c>
      <c r="W42" s="32">
        <v>32.546109822799998</v>
      </c>
      <c r="X42" s="32">
        <v>6.4059311720799998</v>
      </c>
      <c r="Y42" s="32">
        <v>97.630127831899998</v>
      </c>
      <c r="Z42" s="32">
        <v>36.759055005199997</v>
      </c>
      <c r="AA42" s="32">
        <v>0</v>
      </c>
      <c r="AB42" s="32">
        <v>9.4931255937800003</v>
      </c>
      <c r="AC42" s="32">
        <v>2.9176869654700002</v>
      </c>
      <c r="AD42" s="32">
        <v>0</v>
      </c>
      <c r="AE42" s="32">
        <v>37.742182539399998</v>
      </c>
      <c r="AF42" s="32">
        <v>0</v>
      </c>
      <c r="AG42" s="32">
        <v>71.523691242599995</v>
      </c>
      <c r="AH42" s="32">
        <v>7.9470829964599998</v>
      </c>
      <c r="AI42" s="32">
        <v>79.470774239099995</v>
      </c>
      <c r="AJ42" s="32">
        <v>0.19145002589499999</v>
      </c>
      <c r="AK42" s="32">
        <v>57.532808811499997</v>
      </c>
      <c r="AL42" s="32">
        <v>7.4386511882100007E-2</v>
      </c>
      <c r="AM42" s="32">
        <v>243.10162378699999</v>
      </c>
      <c r="AN42" s="32">
        <v>6.7624066259100002E-2</v>
      </c>
      <c r="AO42" s="32">
        <v>2.0050555546900002</v>
      </c>
      <c r="AP42" s="32">
        <v>37.734257593700001</v>
      </c>
      <c r="AQ42" s="32">
        <v>6.0861709772799998E-2</v>
      </c>
      <c r="AR42" s="32">
        <v>0</v>
      </c>
      <c r="AS42" s="32">
        <v>6.5395891967799997</v>
      </c>
      <c r="AT42" s="32">
        <v>677.38905239500002</v>
      </c>
      <c r="AU42" s="32">
        <v>676.26028381900005</v>
      </c>
      <c r="AV42" s="32">
        <v>1.1287685758599999</v>
      </c>
      <c r="AW42" s="32">
        <v>277.27805087199999</v>
      </c>
      <c r="AX42" s="32">
        <v>7.6415232627599999E-2</v>
      </c>
      <c r="AY42" s="32">
        <v>0</v>
      </c>
      <c r="AZ42" s="32">
        <v>16.567903060500001</v>
      </c>
      <c r="BA42" s="32">
        <v>0.63566675553100005</v>
      </c>
      <c r="BB42" s="32">
        <v>250.006320031</v>
      </c>
      <c r="BC42" s="32">
        <v>1.01436199536</v>
      </c>
      <c r="BD42" s="32">
        <v>1.2848584971300001</v>
      </c>
      <c r="BE42" s="32">
        <v>357.19052788200003</v>
      </c>
      <c r="BF42" s="32">
        <v>0.229921910038</v>
      </c>
      <c r="BG42" s="32">
        <v>2.7725889742200001</v>
      </c>
      <c r="BH42" s="32">
        <v>0</v>
      </c>
      <c r="BI42" s="32">
        <v>13.627640039199999</v>
      </c>
      <c r="BJ42" s="32">
        <v>0</v>
      </c>
      <c r="BK42" s="32">
        <v>0.252163001552</v>
      </c>
      <c r="BL42" s="32">
        <v>100.351278173</v>
      </c>
      <c r="BM42" s="32">
        <v>0</v>
      </c>
      <c r="BN42" s="32">
        <v>218.191933879</v>
      </c>
      <c r="BO42" s="32">
        <v>854.00666900299996</v>
      </c>
      <c r="BP42" s="32">
        <v>38.0539073307</v>
      </c>
    </row>
    <row r="43" spans="1:68" x14ac:dyDescent="0.25">
      <c r="A43" s="32" t="s">
        <v>42</v>
      </c>
      <c r="B43" s="32">
        <v>19987.019746799964</v>
      </c>
      <c r="C43" s="32">
        <v>154.17689889399992</v>
      </c>
      <c r="D43" s="32">
        <v>308.50699148500024</v>
      </c>
      <c r="E43" s="32">
        <v>2912.2142388800003</v>
      </c>
      <c r="F43" s="32">
        <v>2907.9929898799996</v>
      </c>
      <c r="G43" s="32">
        <v>44.905685094300019</v>
      </c>
      <c r="H43" s="32">
        <v>4776.9588939934074</v>
      </c>
      <c r="I43" s="32">
        <v>84.685654822999894</v>
      </c>
      <c r="J43" s="32">
        <v>147.71080978140017</v>
      </c>
      <c r="K43" s="32"/>
      <c r="L43" s="32">
        <v>175.14501200500004</v>
      </c>
      <c r="M43" s="32"/>
      <c r="N43" s="34" t="s">
        <v>42</v>
      </c>
      <c r="O43" s="32">
        <v>315.17028710300002</v>
      </c>
      <c r="P43" s="32">
        <v>75.139983061400002</v>
      </c>
      <c r="Q43" s="32">
        <v>557.18427205900002</v>
      </c>
      <c r="R43" s="32">
        <v>174.33202782500001</v>
      </c>
      <c r="S43" s="32">
        <v>1632.4711239400001</v>
      </c>
      <c r="T43" s="32">
        <v>0</v>
      </c>
      <c r="U43" s="32">
        <v>19990.412114999999</v>
      </c>
      <c r="V43" s="32">
        <v>535.07851616100004</v>
      </c>
      <c r="W43" s="32">
        <v>172.028843274</v>
      </c>
      <c r="X43" s="32">
        <v>23.7094151069</v>
      </c>
      <c r="Y43" s="32">
        <v>603.239057538</v>
      </c>
      <c r="Z43" s="32">
        <v>158.926308925</v>
      </c>
      <c r="AA43" s="32">
        <v>0</v>
      </c>
      <c r="AB43" s="32">
        <v>51.171293717099999</v>
      </c>
      <c r="AC43" s="32">
        <v>15.7271604337</v>
      </c>
      <c r="AD43" s="32">
        <v>0</v>
      </c>
      <c r="AE43" s="32">
        <v>154.21421092599999</v>
      </c>
      <c r="AF43" s="32">
        <v>0</v>
      </c>
      <c r="AG43" s="32">
        <v>277.707775954</v>
      </c>
      <c r="AH43" s="32">
        <v>30.856419924000001</v>
      </c>
      <c r="AI43" s="32">
        <v>308.56419587800002</v>
      </c>
      <c r="AJ43" s="32">
        <v>1.03194364321</v>
      </c>
      <c r="AK43" s="32">
        <v>308.868014335</v>
      </c>
      <c r="AL43" s="32">
        <v>0.31993715072899997</v>
      </c>
      <c r="AM43" s="32">
        <v>1301.7954283900001</v>
      </c>
      <c r="AN43" s="32">
        <v>0.29085217089799997</v>
      </c>
      <c r="AO43" s="32">
        <v>8.6237670449599992</v>
      </c>
      <c r="AP43" s="32">
        <v>162.29546762000001</v>
      </c>
      <c r="AQ43" s="32">
        <v>0.26176685608700001</v>
      </c>
      <c r="AR43" s="32">
        <v>0</v>
      </c>
      <c r="AS43" s="32">
        <v>28.126851189100002</v>
      </c>
      <c r="AT43" s="32">
        <v>2912.82542362</v>
      </c>
      <c r="AU43" s="32">
        <v>2908.6041183000002</v>
      </c>
      <c r="AV43" s="32">
        <v>4.2213053245800003</v>
      </c>
      <c r="AW43" s="32">
        <v>1192.5766095900001</v>
      </c>
      <c r="AX43" s="32">
        <v>0.32866272012800002</v>
      </c>
      <c r="AY43" s="32">
        <v>0</v>
      </c>
      <c r="AZ43" s="32">
        <v>71.258756528500001</v>
      </c>
      <c r="BA43" s="32">
        <v>2.7340090196900002</v>
      </c>
      <c r="BB43" s="32">
        <v>1075.2802610199999</v>
      </c>
      <c r="BC43" s="32">
        <v>4.3627821317000004</v>
      </c>
      <c r="BD43" s="32">
        <v>5.5261908131400004</v>
      </c>
      <c r="BE43" s="32">
        <v>1536.28091447</v>
      </c>
      <c r="BF43" s="32">
        <v>0.98889752757799998</v>
      </c>
      <c r="BG43" s="32">
        <v>11.9249357991</v>
      </c>
      <c r="BH43" s="32">
        <v>0</v>
      </c>
      <c r="BI43" s="32">
        <v>44.914341512199996</v>
      </c>
      <c r="BJ43" s="32">
        <v>0</v>
      </c>
      <c r="BK43" s="32">
        <v>1.34249329599</v>
      </c>
      <c r="BL43" s="32">
        <v>540.790740938</v>
      </c>
      <c r="BM43" s="32">
        <v>0</v>
      </c>
      <c r="BN43" s="32">
        <v>1121.43852649</v>
      </c>
      <c r="BO43" s="32">
        <v>4777.5612373100003</v>
      </c>
      <c r="BP43" s="32">
        <v>205.09122073699999</v>
      </c>
    </row>
    <row r="44" spans="1:68" x14ac:dyDescent="0.25">
      <c r="A44" s="32" t="s">
        <v>43</v>
      </c>
      <c r="B44" s="32">
        <v>42779.239639919979</v>
      </c>
      <c r="C44" s="32">
        <v>391.59235756500027</v>
      </c>
      <c r="D44" s="32">
        <v>767.53711134000071</v>
      </c>
      <c r="E44" s="32">
        <v>6473.7899615699944</v>
      </c>
      <c r="F44" s="32">
        <v>6458.3073781799922</v>
      </c>
      <c r="G44" s="32">
        <v>96.293219524099882</v>
      </c>
      <c r="H44" s="32">
        <v>7412.4560996016953</v>
      </c>
      <c r="I44" s="32">
        <v>205.89127369980002</v>
      </c>
      <c r="J44" s="32">
        <v>283.35017963569953</v>
      </c>
      <c r="K44" s="32"/>
      <c r="L44" s="32">
        <v>403.5686831630012</v>
      </c>
      <c r="M44" s="32"/>
      <c r="N44" s="34" t="s">
        <v>43</v>
      </c>
      <c r="O44" s="32">
        <v>304.75656438099998</v>
      </c>
      <c r="P44" s="32">
        <v>205.40251574199999</v>
      </c>
      <c r="Q44" s="32">
        <v>889.47207156800005</v>
      </c>
      <c r="R44" s="32">
        <v>283.222791766</v>
      </c>
      <c r="S44" s="32">
        <v>2612.4747382099999</v>
      </c>
      <c r="T44" s="32">
        <v>0</v>
      </c>
      <c r="U44" s="32">
        <v>42786.420719299997</v>
      </c>
      <c r="V44" s="32">
        <v>857.32029563699996</v>
      </c>
      <c r="W44" s="32">
        <v>275.39188514</v>
      </c>
      <c r="X44" s="32">
        <v>40.4890564074</v>
      </c>
      <c r="Y44" s="32">
        <v>925.23951255400004</v>
      </c>
      <c r="Z44" s="32">
        <v>401.83762572400002</v>
      </c>
      <c r="AA44" s="32">
        <v>0</v>
      </c>
      <c r="AB44" s="32">
        <v>81.690897333799995</v>
      </c>
      <c r="AC44" s="32">
        <v>25.107696689200001</v>
      </c>
      <c r="AD44" s="32">
        <v>0</v>
      </c>
      <c r="AE44" s="32">
        <v>391.67967834699999</v>
      </c>
      <c r="AF44" s="32">
        <v>0</v>
      </c>
      <c r="AG44" s="32">
        <v>690.89637739199998</v>
      </c>
      <c r="AH44" s="32">
        <v>76.766224738299996</v>
      </c>
      <c r="AI44" s="32">
        <v>767.66260212999998</v>
      </c>
      <c r="AJ44" s="32">
        <v>1.6474953344700001</v>
      </c>
      <c r="AK44" s="32">
        <v>493.441118491</v>
      </c>
      <c r="AL44" s="32">
        <v>0.71053911304799999</v>
      </c>
      <c r="AM44" s="32">
        <v>2079.6369565499999</v>
      </c>
      <c r="AN44" s="32">
        <v>0.64594495544800001</v>
      </c>
      <c r="AO44" s="32">
        <v>19.152261384999999</v>
      </c>
      <c r="AP44" s="32">
        <v>360.43709052899999</v>
      </c>
      <c r="AQ44" s="32">
        <v>0.58135017409900003</v>
      </c>
      <c r="AR44" s="32">
        <v>0</v>
      </c>
      <c r="AS44" s="32">
        <v>62.466070989800002</v>
      </c>
      <c r="AT44" s="32">
        <v>6475.1125998300004</v>
      </c>
      <c r="AU44" s="32">
        <v>6459.6300125400003</v>
      </c>
      <c r="AV44" s="32">
        <v>15.4825872953</v>
      </c>
      <c r="AW44" s="32">
        <v>2648.5570543899998</v>
      </c>
      <c r="AX44" s="32">
        <v>0.72991688097700003</v>
      </c>
      <c r="AY44" s="32">
        <v>0</v>
      </c>
      <c r="AZ44" s="32">
        <v>158.25645493799999</v>
      </c>
      <c r="BA44" s="32">
        <v>6.0718816043599997</v>
      </c>
      <c r="BB44" s="32">
        <v>2388.0574812</v>
      </c>
      <c r="BC44" s="32">
        <v>9.6891706276100003</v>
      </c>
      <c r="BD44" s="32">
        <v>12.272945837</v>
      </c>
      <c r="BE44" s="32">
        <v>3411.8791963100002</v>
      </c>
      <c r="BF44" s="32">
        <v>2.19621357163</v>
      </c>
      <c r="BG44" s="32">
        <v>26.4837254758</v>
      </c>
      <c r="BH44" s="32">
        <v>0</v>
      </c>
      <c r="BI44" s="32">
        <v>96.312659452800006</v>
      </c>
      <c r="BJ44" s="32">
        <v>0</v>
      </c>
      <c r="BK44" s="32">
        <v>2.1461735629900001</v>
      </c>
      <c r="BL44" s="32">
        <v>863.515905492</v>
      </c>
      <c r="BM44" s="32">
        <v>0</v>
      </c>
      <c r="BN44" s="32">
        <v>1798.64879563</v>
      </c>
      <c r="BO44" s="32">
        <v>7413.3491178200002</v>
      </c>
      <c r="BP44" s="32">
        <v>327.43122313800001</v>
      </c>
    </row>
    <row r="45" spans="1:68" x14ac:dyDescent="0.25">
      <c r="A45" s="32" t="s">
        <v>44</v>
      </c>
      <c r="B45" s="32">
        <v>17920.762470900001</v>
      </c>
      <c r="C45" s="32">
        <v>146.469659466</v>
      </c>
      <c r="D45" s="32">
        <v>317.39356722200017</v>
      </c>
      <c r="E45" s="32">
        <v>2598.9659332800006</v>
      </c>
      <c r="F45" s="32">
        <v>2594.5594670800006</v>
      </c>
      <c r="G45" s="32">
        <v>52.527018832999993</v>
      </c>
      <c r="H45" s="32">
        <v>3248.9460117659992</v>
      </c>
      <c r="I45" s="32">
        <v>67.139632931999969</v>
      </c>
      <c r="J45" s="32">
        <v>146.02312632300004</v>
      </c>
      <c r="K45" s="32"/>
      <c r="L45" s="32">
        <v>4.553499852999999</v>
      </c>
      <c r="M45" s="32"/>
      <c r="N45" s="34" t="s">
        <v>44</v>
      </c>
      <c r="O45" s="32">
        <v>108.34604165899999</v>
      </c>
      <c r="P45" s="32">
        <v>65.972034306500007</v>
      </c>
      <c r="Q45" s="32">
        <v>392.672995958</v>
      </c>
      <c r="R45" s="32">
        <v>145.68146051299999</v>
      </c>
      <c r="S45" s="32">
        <v>1169.08843901</v>
      </c>
      <c r="T45" s="32">
        <v>0</v>
      </c>
      <c r="U45" s="32">
        <v>17922.745136900001</v>
      </c>
      <c r="V45" s="32">
        <v>386.44058380000001</v>
      </c>
      <c r="W45" s="32">
        <v>123.72316347100001</v>
      </c>
      <c r="X45" s="32">
        <v>24.595370705499999</v>
      </c>
      <c r="Y45" s="32">
        <v>373.62233609399999</v>
      </c>
      <c r="Z45" s="32">
        <v>142.380955355</v>
      </c>
      <c r="AA45" s="32">
        <v>0</v>
      </c>
      <c r="AB45" s="32">
        <v>36.063652361999999</v>
      </c>
      <c r="AC45" s="32">
        <v>11.084057993</v>
      </c>
      <c r="AD45" s="32">
        <v>0</v>
      </c>
      <c r="AE45" s="32">
        <v>146.495027045</v>
      </c>
      <c r="AF45" s="32">
        <v>0</v>
      </c>
      <c r="AG45" s="32">
        <v>285.68561515200003</v>
      </c>
      <c r="AH45" s="32">
        <v>31.742824480100001</v>
      </c>
      <c r="AI45" s="32">
        <v>317.42843963199999</v>
      </c>
      <c r="AJ45" s="32">
        <v>0.72730365994000001</v>
      </c>
      <c r="AK45" s="32">
        <v>218.59169052600001</v>
      </c>
      <c r="AL45" s="32">
        <v>0.285436636518</v>
      </c>
      <c r="AM45" s="32">
        <v>923.53987931999995</v>
      </c>
      <c r="AN45" s="32">
        <v>0.25948824834700002</v>
      </c>
      <c r="AO45" s="32">
        <v>7.6938209743000003</v>
      </c>
      <c r="AP45" s="32">
        <v>144.79427942500001</v>
      </c>
      <c r="AQ45" s="32">
        <v>0.233539238797</v>
      </c>
      <c r="AR45" s="32">
        <v>0</v>
      </c>
      <c r="AS45" s="32">
        <v>25.093786478599998</v>
      </c>
      <c r="AT45" s="32">
        <v>2599.3601433099998</v>
      </c>
      <c r="AU45" s="32">
        <v>2594.9537305399999</v>
      </c>
      <c r="AV45" s="32">
        <v>4.4064127649699998</v>
      </c>
      <c r="AW45" s="32">
        <v>1063.97512046</v>
      </c>
      <c r="AX45" s="32">
        <v>0.293221506671</v>
      </c>
      <c r="AY45" s="32">
        <v>0</v>
      </c>
      <c r="AZ45" s="32">
        <v>63.574559127100002</v>
      </c>
      <c r="BA45" s="32">
        <v>2.43918657634</v>
      </c>
      <c r="BB45" s="32">
        <v>959.32714993399998</v>
      </c>
      <c r="BC45" s="32">
        <v>3.8923207574499998</v>
      </c>
      <c r="BD45" s="32">
        <v>4.9302720106400004</v>
      </c>
      <c r="BE45" s="32">
        <v>1370.6150568099999</v>
      </c>
      <c r="BF45" s="32">
        <v>0.88225935058500005</v>
      </c>
      <c r="BG45" s="32">
        <v>10.6390018387</v>
      </c>
      <c r="BH45" s="32">
        <v>0</v>
      </c>
      <c r="BI45" s="32">
        <v>52.532353597399997</v>
      </c>
      <c r="BJ45" s="32">
        <v>0</v>
      </c>
      <c r="BK45" s="32">
        <v>0.95836921824999999</v>
      </c>
      <c r="BL45" s="32">
        <v>381.22710091200003</v>
      </c>
      <c r="BM45" s="32">
        <v>0</v>
      </c>
      <c r="BN45" s="32">
        <v>828.81015580400003</v>
      </c>
      <c r="BO45" s="32">
        <v>3249.1707068800001</v>
      </c>
      <c r="BP45" s="32">
        <v>144.56424925799999</v>
      </c>
    </row>
    <row r="46" spans="1:68" x14ac:dyDescent="0.25">
      <c r="A46" s="32" t="s">
        <v>45</v>
      </c>
      <c r="B46" s="32">
        <v>45892.351579999995</v>
      </c>
      <c r="C46" s="32">
        <v>362.82521658000007</v>
      </c>
      <c r="D46" s="32">
        <v>560.99452880000024</v>
      </c>
      <c r="E46" s="32">
        <v>6894.8161479999981</v>
      </c>
      <c r="F46" s="32">
        <v>6892.5559289999983</v>
      </c>
      <c r="G46" s="32">
        <v>238.72101700000002</v>
      </c>
      <c r="H46" s="32">
        <v>7303.5357343500027</v>
      </c>
      <c r="I46" s="32">
        <v>151.01331616999991</v>
      </c>
      <c r="J46" s="32">
        <v>457.48720827000005</v>
      </c>
      <c r="K46" s="32"/>
      <c r="L46" s="32">
        <v>146.33317045399997</v>
      </c>
      <c r="M46" s="32"/>
      <c r="N46" s="34" t="s">
        <v>45</v>
      </c>
      <c r="O46" s="32">
        <v>244.399677591</v>
      </c>
      <c r="P46" s="32">
        <v>150.74699216100001</v>
      </c>
      <c r="Q46" s="32">
        <v>865.73088952299997</v>
      </c>
      <c r="R46" s="32">
        <v>457.614150881</v>
      </c>
      <c r="S46" s="32">
        <v>2634.0554957099998</v>
      </c>
      <c r="T46" s="32">
        <v>0</v>
      </c>
      <c r="U46" s="32">
        <v>45976.6008927</v>
      </c>
      <c r="V46" s="32">
        <v>880.55141005099995</v>
      </c>
      <c r="W46" s="32">
        <v>280.47366854000001</v>
      </c>
      <c r="X46" s="32">
        <v>78.334424888399994</v>
      </c>
      <c r="Y46" s="32">
        <v>777.731750336</v>
      </c>
      <c r="Z46" s="32">
        <v>267.78978778099997</v>
      </c>
      <c r="AA46" s="32">
        <v>0</v>
      </c>
      <c r="AB46" s="32">
        <v>79.509163477900003</v>
      </c>
      <c r="AC46" s="32">
        <v>24.436451871900001</v>
      </c>
      <c r="AD46" s="32">
        <v>0</v>
      </c>
      <c r="AE46" s="32">
        <v>363.844688496</v>
      </c>
      <c r="AF46" s="32">
        <v>0</v>
      </c>
      <c r="AG46" s="32">
        <v>506.220380659</v>
      </c>
      <c r="AH46" s="32">
        <v>56.246705621700002</v>
      </c>
      <c r="AI46" s="32">
        <v>562.46708628099998</v>
      </c>
      <c r="AJ46" s="32">
        <v>1.60345013615</v>
      </c>
      <c r="AK46" s="32">
        <v>484.63370195800002</v>
      </c>
      <c r="AL46" s="32">
        <v>0.75964941494799998</v>
      </c>
      <c r="AM46" s="32">
        <v>2069.24508483</v>
      </c>
      <c r="AN46" s="32">
        <v>0.69059019780999997</v>
      </c>
      <c r="AO46" s="32">
        <v>20.475996141900001</v>
      </c>
      <c r="AP46" s="32">
        <v>385.34929391499998</v>
      </c>
      <c r="AQ46" s="32">
        <v>0.62153097934799995</v>
      </c>
      <c r="AR46" s="32">
        <v>0</v>
      </c>
      <c r="AS46" s="32">
        <v>66.783523261499994</v>
      </c>
      <c r="AT46" s="32">
        <v>6908.3584957900002</v>
      </c>
      <c r="AU46" s="32">
        <v>6906.0983005500002</v>
      </c>
      <c r="AV46" s="32">
        <v>2.2601952403599999</v>
      </c>
      <c r="AW46" s="32">
        <v>2831.6165625499998</v>
      </c>
      <c r="AX46" s="32">
        <v>0.78036690443500001</v>
      </c>
      <c r="AY46" s="32">
        <v>0</v>
      </c>
      <c r="AZ46" s="32">
        <v>169.19459950300001</v>
      </c>
      <c r="BA46" s="32">
        <v>6.4915483710600004</v>
      </c>
      <c r="BB46" s="32">
        <v>2553.1118756400001</v>
      </c>
      <c r="BC46" s="32">
        <v>10.358854561099999</v>
      </c>
      <c r="BD46" s="32">
        <v>13.1212116999</v>
      </c>
      <c r="BE46" s="32">
        <v>3647.6970374299999</v>
      </c>
      <c r="BF46" s="32">
        <v>2.3480077500199998</v>
      </c>
      <c r="BG46" s="32">
        <v>28.314194953600001</v>
      </c>
      <c r="BH46" s="32">
        <v>0</v>
      </c>
      <c r="BI46" s="32">
        <v>238.94589879</v>
      </c>
      <c r="BJ46" s="32">
        <v>0</v>
      </c>
      <c r="BK46" s="32">
        <v>2.1520349544399999</v>
      </c>
      <c r="BL46" s="32">
        <v>840.54559203300005</v>
      </c>
      <c r="BM46" s="32">
        <v>0</v>
      </c>
      <c r="BN46" s="32">
        <v>2055.4138759399998</v>
      </c>
      <c r="BO46" s="32">
        <v>7314.2049381500001</v>
      </c>
      <c r="BP46" s="32">
        <v>318.77472294299997</v>
      </c>
    </row>
    <row r="47" spans="1:68" x14ac:dyDescent="0.25">
      <c r="A47" s="32" t="s">
        <v>46</v>
      </c>
      <c r="B47" s="32">
        <v>74964.251636800007</v>
      </c>
      <c r="C47" s="32">
        <v>653.16321365400029</v>
      </c>
      <c r="D47" s="32">
        <v>1083.215316869999</v>
      </c>
      <c r="E47" s="32">
        <v>11115.062656410006</v>
      </c>
      <c r="F47" s="32">
        <v>11109.523089410008</v>
      </c>
      <c r="G47" s="32">
        <v>204.68493460750031</v>
      </c>
      <c r="H47" s="32">
        <v>13033.898578633687</v>
      </c>
      <c r="I47" s="32">
        <v>325.64634145699927</v>
      </c>
      <c r="J47" s="32">
        <v>540.61861359239947</v>
      </c>
      <c r="K47" s="32"/>
      <c r="L47" s="32">
        <v>269.7094191000001</v>
      </c>
      <c r="M47" s="32"/>
      <c r="N47" s="34" t="s">
        <v>46</v>
      </c>
      <c r="O47" s="32">
        <v>498.32132787299997</v>
      </c>
      <c r="P47" s="32">
        <v>325.44254359199999</v>
      </c>
      <c r="Q47" s="32">
        <v>1568.60503582</v>
      </c>
      <c r="R47" s="32">
        <v>540.58156064599996</v>
      </c>
      <c r="S47" s="32">
        <v>4626.1505632300004</v>
      </c>
      <c r="T47" s="32">
        <v>0</v>
      </c>
      <c r="U47" s="32">
        <v>74971.792262500006</v>
      </c>
      <c r="V47" s="32">
        <v>1521.49658899</v>
      </c>
      <c r="W47" s="32">
        <v>488.246089885</v>
      </c>
      <c r="X47" s="32">
        <v>79.502862743400001</v>
      </c>
      <c r="Y47" s="32">
        <v>1570.4031015600001</v>
      </c>
      <c r="Z47" s="32">
        <v>647.14211569999998</v>
      </c>
      <c r="AA47" s="32">
        <v>0</v>
      </c>
      <c r="AB47" s="32">
        <v>144.06351094600001</v>
      </c>
      <c r="AC47" s="32">
        <v>44.277706273500002</v>
      </c>
      <c r="AD47" s="32">
        <v>0</v>
      </c>
      <c r="AE47" s="32">
        <v>653.25016784000002</v>
      </c>
      <c r="AF47" s="32">
        <v>0</v>
      </c>
      <c r="AG47" s="32">
        <v>975.00971890799997</v>
      </c>
      <c r="AH47" s="32">
        <v>108.334435629</v>
      </c>
      <c r="AI47" s="32">
        <v>1083.3441545400001</v>
      </c>
      <c r="AJ47" s="32">
        <v>2.9053745219299998</v>
      </c>
      <c r="AK47" s="32">
        <v>871.10108221400003</v>
      </c>
      <c r="AL47" s="32">
        <v>1.22217687622</v>
      </c>
      <c r="AM47" s="32">
        <v>3677.58663991</v>
      </c>
      <c r="AN47" s="32">
        <v>1.11106981184</v>
      </c>
      <c r="AO47" s="32">
        <v>32.943206157799999</v>
      </c>
      <c r="AP47" s="32">
        <v>619.97680313700005</v>
      </c>
      <c r="AQ47" s="32">
        <v>0.99996260166100004</v>
      </c>
      <c r="AR47" s="32">
        <v>0</v>
      </c>
      <c r="AS47" s="32">
        <v>107.445987366</v>
      </c>
      <c r="AT47" s="32">
        <v>11116.5527975</v>
      </c>
      <c r="AU47" s="32">
        <v>11111.0131492</v>
      </c>
      <c r="AV47" s="32">
        <v>5.5396482363899997</v>
      </c>
      <c r="AW47" s="32">
        <v>4555.7020325699996</v>
      </c>
      <c r="AX47" s="32">
        <v>1.2555085426799999</v>
      </c>
      <c r="AY47" s="32">
        <v>0</v>
      </c>
      <c r="AZ47" s="32">
        <v>272.21202501400001</v>
      </c>
      <c r="BA47" s="32">
        <v>10.4440548905</v>
      </c>
      <c r="BB47" s="32">
        <v>4107.6244493900003</v>
      </c>
      <c r="BC47" s="32">
        <v>16.6660417362</v>
      </c>
      <c r="BD47" s="32">
        <v>21.110322775099998</v>
      </c>
      <c r="BE47" s="32">
        <v>5868.67012789</v>
      </c>
      <c r="BF47" s="32">
        <v>3.7776366378600001</v>
      </c>
      <c r="BG47" s="32">
        <v>45.553862840000001</v>
      </c>
      <c r="BH47" s="32">
        <v>0</v>
      </c>
      <c r="BI47" s="32">
        <v>204.70473472500001</v>
      </c>
      <c r="BJ47" s="32">
        <v>0</v>
      </c>
      <c r="BK47" s="32">
        <v>3.7979569188300002</v>
      </c>
      <c r="BL47" s="32">
        <v>1522.8469955400001</v>
      </c>
      <c r="BM47" s="32">
        <v>0</v>
      </c>
      <c r="BN47" s="32">
        <v>3240.7699604700001</v>
      </c>
      <c r="BO47" s="32">
        <v>13034.908131300001</v>
      </c>
      <c r="BP47" s="32">
        <v>577.44969407099995</v>
      </c>
    </row>
    <row r="48" spans="1:68" x14ac:dyDescent="0.25">
      <c r="A48" s="32" t="s">
        <v>47</v>
      </c>
      <c r="B48" s="32">
        <v>117618.80880199996</v>
      </c>
      <c r="C48" s="32">
        <v>998.15230759000008</v>
      </c>
      <c r="D48" s="32">
        <v>1857.41717928</v>
      </c>
      <c r="E48" s="32">
        <v>17076.582278800004</v>
      </c>
      <c r="F48" s="32">
        <v>17070.485246100001</v>
      </c>
      <c r="G48" s="32">
        <v>279.80311947999996</v>
      </c>
      <c r="H48" s="32">
        <v>19629.277695055021</v>
      </c>
      <c r="I48" s="32">
        <v>516.47982689900016</v>
      </c>
      <c r="J48" s="32">
        <v>859.3640170040004</v>
      </c>
      <c r="K48" s="32"/>
      <c r="L48" s="32">
        <v>647.91035096500002</v>
      </c>
      <c r="M48" s="32"/>
      <c r="N48" s="34" t="s">
        <v>47</v>
      </c>
      <c r="O48" s="32">
        <v>768.20059041499997</v>
      </c>
      <c r="P48" s="32">
        <v>515.29124821599999</v>
      </c>
      <c r="Q48" s="32">
        <v>2268.8683616899998</v>
      </c>
      <c r="R48" s="32">
        <v>859.30691182800001</v>
      </c>
      <c r="S48" s="32">
        <v>7137.2452322999998</v>
      </c>
      <c r="T48" s="32">
        <v>0</v>
      </c>
      <c r="U48" s="32">
        <v>117736.121598</v>
      </c>
      <c r="V48" s="32">
        <v>2425.8933070200001</v>
      </c>
      <c r="W48" s="32">
        <v>766.91542716100003</v>
      </c>
      <c r="X48" s="32">
        <v>305.04851218300001</v>
      </c>
      <c r="Y48" s="32">
        <v>2502.6636798499999</v>
      </c>
      <c r="Z48" s="32">
        <v>1168.26385639</v>
      </c>
      <c r="AA48" s="32">
        <v>0</v>
      </c>
      <c r="AB48" s="32">
        <v>208.37071317799999</v>
      </c>
      <c r="AC48" s="32">
        <v>64.039564104999997</v>
      </c>
      <c r="AD48" s="32">
        <v>0</v>
      </c>
      <c r="AE48" s="32">
        <v>999.56659169900001</v>
      </c>
      <c r="AF48" s="32">
        <v>0</v>
      </c>
      <c r="AG48" s="32">
        <v>1673.51751844</v>
      </c>
      <c r="AH48" s="32">
        <v>185.94638150399999</v>
      </c>
      <c r="AI48" s="32">
        <v>1859.4638999399999</v>
      </c>
      <c r="AJ48" s="32">
        <v>4.2020893510699997</v>
      </c>
      <c r="AK48" s="32">
        <v>1281.2943417500001</v>
      </c>
      <c r="AL48" s="32">
        <v>1.8797957966000001</v>
      </c>
      <c r="AM48" s="32">
        <v>5364.0753008499996</v>
      </c>
      <c r="AN48" s="32">
        <v>1.70890611238</v>
      </c>
      <c r="AO48" s="32">
        <v>50.669060090899997</v>
      </c>
      <c r="AP48" s="32">
        <v>953.56946229599998</v>
      </c>
      <c r="AQ48" s="32">
        <v>1.53801529385</v>
      </c>
      <c r="AR48" s="32">
        <v>0</v>
      </c>
      <c r="AS48" s="32">
        <v>165.25977736199999</v>
      </c>
      <c r="AT48" s="32">
        <v>17095.645896800001</v>
      </c>
      <c r="AU48" s="32">
        <v>17089.548727699999</v>
      </c>
      <c r="AV48" s="32">
        <v>6.0971690647500001</v>
      </c>
      <c r="AW48" s="32">
        <v>7007.0030405199996</v>
      </c>
      <c r="AX48" s="32">
        <v>1.9310626879299999</v>
      </c>
      <c r="AY48" s="32">
        <v>0</v>
      </c>
      <c r="AZ48" s="32">
        <v>418.68196182600002</v>
      </c>
      <c r="BA48" s="32">
        <v>16.063719026499999</v>
      </c>
      <c r="BB48" s="32">
        <v>6317.8268108599996</v>
      </c>
      <c r="BC48" s="32">
        <v>25.633588578800001</v>
      </c>
      <c r="BD48" s="32">
        <v>32.469219551099997</v>
      </c>
      <c r="BE48" s="32">
        <v>9026.4418618399995</v>
      </c>
      <c r="BF48" s="32">
        <v>5.8102809624300003</v>
      </c>
      <c r="BG48" s="32">
        <v>70.065143517300001</v>
      </c>
      <c r="BH48" s="32">
        <v>0</v>
      </c>
      <c r="BI48" s="32">
        <v>280.11804918299998</v>
      </c>
      <c r="BJ48" s="32">
        <v>0</v>
      </c>
      <c r="BK48" s="32">
        <v>5.8018088057300004</v>
      </c>
      <c r="BL48" s="32">
        <v>2203.0644698199999</v>
      </c>
      <c r="BM48" s="32">
        <v>0</v>
      </c>
      <c r="BN48" s="32">
        <v>4831.0969609200001</v>
      </c>
      <c r="BO48" s="32">
        <v>19644.1608122</v>
      </c>
      <c r="BP48" s="32">
        <v>835.64416722600004</v>
      </c>
    </row>
    <row r="49" spans="1:82" x14ac:dyDescent="0.25">
      <c r="A49" s="32" t="s">
        <v>48</v>
      </c>
      <c r="B49" s="32">
        <v>16226.727355200015</v>
      </c>
      <c r="C49" s="32">
        <v>141.91434171</v>
      </c>
      <c r="D49" s="32">
        <v>230.94161875999984</v>
      </c>
      <c r="E49" s="32">
        <v>2366.6096427999973</v>
      </c>
      <c r="F49" s="32">
        <v>2364.5381427999992</v>
      </c>
      <c r="G49" s="32">
        <v>70.609912113999954</v>
      </c>
      <c r="H49" s="32">
        <v>2522.5573921000005</v>
      </c>
      <c r="I49" s="32">
        <v>64.849116900999974</v>
      </c>
      <c r="J49" s="32">
        <v>150.56021250700005</v>
      </c>
      <c r="K49" s="32"/>
      <c r="L49" s="32">
        <v>1173.675021186001</v>
      </c>
      <c r="M49" s="32"/>
      <c r="N49" s="34" t="s">
        <v>48</v>
      </c>
      <c r="O49" s="32">
        <v>97.689572173000002</v>
      </c>
      <c r="P49" s="32">
        <v>64.772702832099995</v>
      </c>
      <c r="Q49" s="32">
        <v>296.84782895500001</v>
      </c>
      <c r="R49" s="32">
        <v>150.54149426500001</v>
      </c>
      <c r="S49" s="32">
        <v>879.68802737999999</v>
      </c>
      <c r="T49" s="32">
        <v>0</v>
      </c>
      <c r="U49" s="32">
        <v>16228.3100464</v>
      </c>
      <c r="V49" s="32">
        <v>290.06436340599998</v>
      </c>
      <c r="W49" s="32">
        <v>92.971822617200004</v>
      </c>
      <c r="X49" s="32">
        <v>16.844460586499999</v>
      </c>
      <c r="Y49" s="32">
        <v>297.62970453399998</v>
      </c>
      <c r="Z49" s="32">
        <v>122.91034883099999</v>
      </c>
      <c r="AA49" s="32">
        <v>0</v>
      </c>
      <c r="AB49" s="32">
        <v>27.262984271699999</v>
      </c>
      <c r="AC49" s="32">
        <v>8.3792040672700008</v>
      </c>
      <c r="AD49" s="32">
        <v>0</v>
      </c>
      <c r="AE49" s="32">
        <v>141.93310421300001</v>
      </c>
      <c r="AF49" s="32">
        <v>0</v>
      </c>
      <c r="AG49" s="32">
        <v>207.872478613</v>
      </c>
      <c r="AH49" s="32">
        <v>23.096936358800001</v>
      </c>
      <c r="AI49" s="32">
        <v>230.96941497200001</v>
      </c>
      <c r="AJ49" s="32">
        <v>0.54981930733100004</v>
      </c>
      <c r="AK49" s="32">
        <v>165.05161830099999</v>
      </c>
      <c r="AL49" s="32">
        <v>0.26012667720499999</v>
      </c>
      <c r="AM49" s="32">
        <v>706.66259813900001</v>
      </c>
      <c r="AN49" s="32">
        <v>0.23647874514</v>
      </c>
      <c r="AO49" s="32">
        <v>7.0115967015500003</v>
      </c>
      <c r="AP49" s="32">
        <v>131.955133733</v>
      </c>
      <c r="AQ49" s="32">
        <v>0.21283087117800001</v>
      </c>
      <c r="AR49" s="32">
        <v>0</v>
      </c>
      <c r="AS49" s="32">
        <v>22.868685404600001</v>
      </c>
      <c r="AT49" s="32">
        <v>2366.9263368699999</v>
      </c>
      <c r="AU49" s="32">
        <v>2364.8548169400001</v>
      </c>
      <c r="AV49" s="32">
        <v>2.0715199291899999</v>
      </c>
      <c r="AW49" s="32">
        <v>969.630303422</v>
      </c>
      <c r="AX49" s="32">
        <v>0.267221021093</v>
      </c>
      <c r="AY49" s="32">
        <v>0</v>
      </c>
      <c r="AZ49" s="32">
        <v>57.937287086399998</v>
      </c>
      <c r="BA49" s="32">
        <v>2.2229000705500002</v>
      </c>
      <c r="BB49" s="32">
        <v>874.26205808099996</v>
      </c>
      <c r="BC49" s="32">
        <v>3.5471817767</v>
      </c>
      <c r="BD49" s="32">
        <v>4.4930959184699999</v>
      </c>
      <c r="BE49" s="32">
        <v>1249.08065298</v>
      </c>
      <c r="BF49" s="32">
        <v>0.80402789541300002</v>
      </c>
      <c r="BG49" s="32">
        <v>9.6956308913800004</v>
      </c>
      <c r="BH49" s="32">
        <v>0</v>
      </c>
      <c r="BI49" s="32">
        <v>70.613814907399998</v>
      </c>
      <c r="BJ49" s="32">
        <v>0</v>
      </c>
      <c r="BK49" s="32">
        <v>0.72165616546400002</v>
      </c>
      <c r="BL49" s="32">
        <v>288.19203202199998</v>
      </c>
      <c r="BM49" s="32">
        <v>0</v>
      </c>
      <c r="BN49" s="32">
        <v>693.41136693299995</v>
      </c>
      <c r="BO49" s="32">
        <v>2522.7648148600001</v>
      </c>
      <c r="BP49" s="32">
        <v>109.28230100499999</v>
      </c>
    </row>
    <row r="50" spans="1:82" x14ac:dyDescent="0.25">
      <c r="A50" s="32" t="s">
        <v>49</v>
      </c>
      <c r="B50" s="32">
        <v>202518.96828659991</v>
      </c>
      <c r="C50" s="32">
        <v>1455.1985097599991</v>
      </c>
      <c r="D50" s="32">
        <v>2120.5757558399978</v>
      </c>
      <c r="E50" s="32">
        <v>32376.868775159972</v>
      </c>
      <c r="F50" s="32">
        <v>32374.886023499974</v>
      </c>
      <c r="G50" s="32">
        <v>908.19663778999984</v>
      </c>
      <c r="H50" s="32">
        <v>34974.634013858042</v>
      </c>
      <c r="I50" s="32">
        <v>651.27731613000071</v>
      </c>
      <c r="J50" s="32">
        <v>1672.4148180129991</v>
      </c>
      <c r="K50" s="32"/>
      <c r="L50" s="32">
        <v>123.18559452000001</v>
      </c>
      <c r="M50" s="32"/>
      <c r="N50" s="34" t="s">
        <v>49</v>
      </c>
      <c r="O50" s="32">
        <v>1109.36429662</v>
      </c>
      <c r="P50" s="32">
        <v>654.35418661200003</v>
      </c>
      <c r="Q50" s="32">
        <v>4257.7386749999996</v>
      </c>
      <c r="R50" s="32">
        <v>1674.9218031</v>
      </c>
      <c r="S50" s="32">
        <v>12881.434857800001</v>
      </c>
      <c r="T50" s="32">
        <v>0</v>
      </c>
      <c r="U50" s="32">
        <v>203167.31649500001</v>
      </c>
      <c r="V50" s="32">
        <v>4293.7220389699996</v>
      </c>
      <c r="W50" s="32">
        <v>1369.4438435899999</v>
      </c>
      <c r="X50" s="32">
        <v>354.103962008</v>
      </c>
      <c r="Y50" s="32">
        <v>3644.81579259</v>
      </c>
      <c r="Z50" s="32">
        <v>1136.2028136500001</v>
      </c>
      <c r="AA50" s="32">
        <v>0</v>
      </c>
      <c r="AB50" s="32">
        <v>391.03401847600003</v>
      </c>
      <c r="AC50" s="32">
        <v>120.181405564</v>
      </c>
      <c r="AD50" s="32">
        <v>0</v>
      </c>
      <c r="AE50" s="32">
        <v>1463.04339381</v>
      </c>
      <c r="AF50" s="32">
        <v>0</v>
      </c>
      <c r="AG50" s="32">
        <v>1918.71592657</v>
      </c>
      <c r="AH50" s="32">
        <v>213.19066196899999</v>
      </c>
      <c r="AI50" s="32">
        <v>2131.90658854</v>
      </c>
      <c r="AJ50" s="32">
        <v>7.88595975446</v>
      </c>
      <c r="AK50" s="32">
        <v>2379.97768193</v>
      </c>
      <c r="AL50" s="32">
        <v>3.5725345831299999</v>
      </c>
      <c r="AM50" s="32">
        <v>10047.539851</v>
      </c>
      <c r="AN50" s="32">
        <v>3.2477583923900002</v>
      </c>
      <c r="AO50" s="32">
        <v>96.296030970499999</v>
      </c>
      <c r="AP50" s="32">
        <v>1812.24901901</v>
      </c>
      <c r="AQ50" s="32">
        <v>2.9229825552699999</v>
      </c>
      <c r="AR50" s="32">
        <v>0</v>
      </c>
      <c r="AS50" s="32">
        <v>314.07445836300002</v>
      </c>
      <c r="AT50" s="32">
        <v>32480.488332600002</v>
      </c>
      <c r="AU50" s="32">
        <v>32478.505532800002</v>
      </c>
      <c r="AV50" s="32">
        <v>1.9827997442700001</v>
      </c>
      <c r="AW50" s="32">
        <v>13316.7330557</v>
      </c>
      <c r="AX50" s="32">
        <v>3.6699667513200001</v>
      </c>
      <c r="AY50" s="32">
        <v>0</v>
      </c>
      <c r="AZ50" s="32">
        <v>795.70071976500003</v>
      </c>
      <c r="BA50" s="32">
        <v>30.528935856699999</v>
      </c>
      <c r="BB50" s="32">
        <v>12006.962539100001</v>
      </c>
      <c r="BC50" s="32">
        <v>48.716371096300001</v>
      </c>
      <c r="BD50" s="32">
        <v>61.707407395399997</v>
      </c>
      <c r="BE50" s="32">
        <v>17154.6579566</v>
      </c>
      <c r="BF50" s="32">
        <v>11.0423741214</v>
      </c>
      <c r="BG50" s="32">
        <v>133.158094095</v>
      </c>
      <c r="BH50" s="32">
        <v>0</v>
      </c>
      <c r="BI50" s="32">
        <v>909.93562843500001</v>
      </c>
      <c r="BJ50" s="32">
        <v>0</v>
      </c>
      <c r="BK50" s="32">
        <v>10.533359131599999</v>
      </c>
      <c r="BL50" s="32">
        <v>4133.8124317700003</v>
      </c>
      <c r="BM50" s="32">
        <v>0</v>
      </c>
      <c r="BN50" s="32">
        <v>9151.8412559499993</v>
      </c>
      <c r="BO50" s="32">
        <v>35056.7041665</v>
      </c>
      <c r="BP50" s="32">
        <v>1567.69545103</v>
      </c>
    </row>
    <row r="51" spans="1:82" x14ac:dyDescent="0.25">
      <c r="A51" s="32" t="s">
        <v>50</v>
      </c>
      <c r="B51" s="32">
        <v>5081.1399493000035</v>
      </c>
      <c r="C51" s="32">
        <v>41.542167204000009</v>
      </c>
      <c r="D51" s="32">
        <v>87.158058360000041</v>
      </c>
      <c r="E51" s="32">
        <v>738.9836731999992</v>
      </c>
      <c r="F51" s="32">
        <v>737.78707319999921</v>
      </c>
      <c r="G51" s="32">
        <v>14.600764607000007</v>
      </c>
      <c r="H51" s="32">
        <v>922.19212481799923</v>
      </c>
      <c r="I51" s="32">
        <v>19.210261546999991</v>
      </c>
      <c r="J51" s="32">
        <v>40.888694637000015</v>
      </c>
      <c r="K51" s="32"/>
      <c r="L51" s="32">
        <v>1133.7390817600003</v>
      </c>
      <c r="M51" s="32"/>
      <c r="N51" s="34" t="s">
        <v>50</v>
      </c>
      <c r="O51" s="32">
        <v>30.988387222899998</v>
      </c>
      <c r="P51" s="32">
        <v>18.943510103200001</v>
      </c>
      <c r="Q51" s="32">
        <v>111.53603504500001</v>
      </c>
      <c r="R51" s="32">
        <v>40.811327188900002</v>
      </c>
      <c r="S51" s="32">
        <v>331.63613980600002</v>
      </c>
      <c r="T51" s="32">
        <v>0</v>
      </c>
      <c r="U51" s="32">
        <v>5081.8668932299997</v>
      </c>
      <c r="V51" s="32">
        <v>109.54544708500001</v>
      </c>
      <c r="W51" s="32">
        <v>35.0833644621</v>
      </c>
      <c r="X51" s="32">
        <v>6.7996188065099998</v>
      </c>
      <c r="Y51" s="32">
        <v>106.280513981</v>
      </c>
      <c r="Z51" s="32">
        <v>40.601758747700003</v>
      </c>
      <c r="AA51" s="32">
        <v>0</v>
      </c>
      <c r="AB51" s="32">
        <v>10.243662065700001</v>
      </c>
      <c r="AC51" s="32">
        <v>3.1483767710700001</v>
      </c>
      <c r="AD51" s="32">
        <v>0</v>
      </c>
      <c r="AE51" s="32">
        <v>41.550901405700003</v>
      </c>
      <c r="AF51" s="32">
        <v>0</v>
      </c>
      <c r="AG51" s="32">
        <v>78.453825878399996</v>
      </c>
      <c r="AH51" s="32">
        <v>8.7170889903299997</v>
      </c>
      <c r="AI51" s="32">
        <v>87.170914868799997</v>
      </c>
      <c r="AJ51" s="32">
        <v>0.20658777860999999</v>
      </c>
      <c r="AK51" s="32">
        <v>62.068988228599999</v>
      </c>
      <c r="AL51" s="32">
        <v>8.1169201966500001E-2</v>
      </c>
      <c r="AM51" s="32">
        <v>262.16840335099999</v>
      </c>
      <c r="AN51" s="32">
        <v>7.3790182095199996E-2</v>
      </c>
      <c r="AO51" s="32">
        <v>2.1878744699300001</v>
      </c>
      <c r="AP51" s="32">
        <v>41.174915206599998</v>
      </c>
      <c r="AQ51" s="32">
        <v>6.6411072348000005E-2</v>
      </c>
      <c r="AR51" s="32">
        <v>0</v>
      </c>
      <c r="AS51" s="32">
        <v>7.1358842996699998</v>
      </c>
      <c r="AT51" s="32">
        <v>739.11969691499996</v>
      </c>
      <c r="AU51" s="32">
        <v>737.92308326900002</v>
      </c>
      <c r="AV51" s="32">
        <v>1.1966136464199999</v>
      </c>
      <c r="AW51" s="32">
        <v>302.56089655699998</v>
      </c>
      <c r="AX51" s="32">
        <v>8.3382977789500004E-2</v>
      </c>
      <c r="AY51" s="32">
        <v>0</v>
      </c>
      <c r="AZ51" s="32">
        <v>18.078584470500001</v>
      </c>
      <c r="BA51" s="32">
        <v>0.69362641604499997</v>
      </c>
      <c r="BB51" s="32">
        <v>272.80232894699998</v>
      </c>
      <c r="BC51" s="32">
        <v>1.10685250798</v>
      </c>
      <c r="BD51" s="32">
        <v>1.4020133179000001</v>
      </c>
      <c r="BE51" s="32">
        <v>389.75985910700001</v>
      </c>
      <c r="BF51" s="32">
        <v>0.25088649200500002</v>
      </c>
      <c r="BG51" s="32">
        <v>3.0253990805600002</v>
      </c>
      <c r="BH51" s="32">
        <v>0</v>
      </c>
      <c r="BI51" s="32">
        <v>14.6026964527</v>
      </c>
      <c r="BJ51" s="32">
        <v>0</v>
      </c>
      <c r="BK51" s="32">
        <v>0.271917375144</v>
      </c>
      <c r="BL51" s="32">
        <v>108.283534042</v>
      </c>
      <c r="BM51" s="32">
        <v>0</v>
      </c>
      <c r="BN51" s="32">
        <v>234.45849617299999</v>
      </c>
      <c r="BO51" s="32">
        <v>922.27159615300002</v>
      </c>
      <c r="BP51" s="32">
        <v>41.0615567348</v>
      </c>
    </row>
    <row r="52" spans="1:82" s="34" customForma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</row>
    <row r="53" spans="1:82" s="34" customForma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</row>
    <row r="54" spans="1:82" x14ac:dyDescent="0.25">
      <c r="A54" s="34" t="s">
        <v>51</v>
      </c>
      <c r="B54" s="32">
        <v>509.7768668199999</v>
      </c>
      <c r="C54" s="32">
        <v>0.26679198599999998</v>
      </c>
      <c r="D54" s="32">
        <v>6.4766292959999996</v>
      </c>
      <c r="E54" s="32">
        <v>85.481403279999981</v>
      </c>
      <c r="F54" s="32">
        <v>85.422466539999974</v>
      </c>
      <c r="G54" s="32">
        <v>1.2070460517999999</v>
      </c>
      <c r="H54" s="32">
        <v>158.31993715300001</v>
      </c>
      <c r="I54" s="32">
        <v>2.1379164461999998</v>
      </c>
      <c r="J54" s="32">
        <v>4.7362863124999999</v>
      </c>
      <c r="K54" s="32"/>
      <c r="L54" s="32">
        <v>41.507312431000017</v>
      </c>
      <c r="M54" s="32"/>
      <c r="N54" s="34" t="s">
        <v>51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</row>
    <row r="55" spans="1:82" s="34" customFormat="1" x14ac:dyDescent="0.25">
      <c r="A55" s="34" t="s">
        <v>1</v>
      </c>
      <c r="B55" s="32">
        <v>5811.392867999999</v>
      </c>
      <c r="C55" s="32">
        <v>46.799165414000072</v>
      </c>
      <c r="D55" s="32">
        <v>90.455524815999922</v>
      </c>
      <c r="E55" s="32">
        <v>846.86255864999941</v>
      </c>
      <c r="F55" s="32">
        <v>845.53510394999978</v>
      </c>
      <c r="G55" s="32">
        <v>16.407696184999999</v>
      </c>
      <c r="H55" s="32">
        <v>1061.4055441796002</v>
      </c>
      <c r="I55" s="32">
        <v>21.690555421100019</v>
      </c>
      <c r="J55" s="32">
        <v>46.944667870899991</v>
      </c>
      <c r="K55" s="32"/>
      <c r="L55" s="32">
        <v>46.391460147999972</v>
      </c>
      <c r="M55" s="32"/>
      <c r="N55" s="34" t="s">
        <v>1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/>
      <c r="BR55"/>
      <c r="BS55"/>
      <c r="BT55"/>
      <c r="BU55"/>
      <c r="BV55"/>
      <c r="BW55"/>
      <c r="BX55"/>
      <c r="BY55"/>
      <c r="BZ55"/>
      <c r="CA55"/>
      <c r="CB55"/>
    </row>
    <row r="56" spans="1:82" s="34" customFormat="1" x14ac:dyDescent="0.25">
      <c r="A56" s="34" t="s">
        <v>11</v>
      </c>
      <c r="B56" s="32">
        <v>3005.5284581499996</v>
      </c>
      <c r="C56" s="32">
        <v>24.944189968000003</v>
      </c>
      <c r="D56" s="32">
        <v>48.855051741000004</v>
      </c>
      <c r="E56" s="32">
        <v>436.3400857200001</v>
      </c>
      <c r="F56" s="32">
        <v>435.61984796999997</v>
      </c>
      <c r="G56" s="32">
        <v>6.4438373865000012</v>
      </c>
      <c r="H56" s="32">
        <v>561.80100999600006</v>
      </c>
      <c r="I56" s="32">
        <v>12.103957565</v>
      </c>
      <c r="J56" s="32">
        <v>22.187159601299999</v>
      </c>
      <c r="K56" s="32"/>
      <c r="L56" s="32">
        <v>26.244310509000002</v>
      </c>
      <c r="M56" s="32"/>
      <c r="N56" s="34" t="s">
        <v>11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</row>
    <row r="57" spans="1:82" s="34" customFormat="1" x14ac:dyDescent="0.25">
      <c r="A57" s="34" t="s">
        <v>58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</row>
    <row r="58" spans="1:82" s="34" customFormat="1" x14ac:dyDescent="0.25">
      <c r="A58" s="34" t="s">
        <v>75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</row>
    <row r="59" spans="1:82" s="34" customFormat="1" x14ac:dyDescent="0.25">
      <c r="A59" s="34" t="s">
        <v>341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</row>
    <row r="61" spans="1:82" x14ac:dyDescent="0.25">
      <c r="A61" s="1" t="s">
        <v>55</v>
      </c>
      <c r="B61" s="1">
        <f>SUM(B3:B56)</f>
        <v>2587555.3286454198</v>
      </c>
      <c r="C61" s="1">
        <f t="shared" ref="C61:L61" si="0">SUM(C3:C56)</f>
        <v>20415.263303633994</v>
      </c>
      <c r="D61" s="1">
        <f t="shared" si="0"/>
        <v>35817.779396369988</v>
      </c>
      <c r="E61" s="1">
        <f t="shared" si="0"/>
        <v>390387.46367476898</v>
      </c>
      <c r="F61" s="1">
        <f t="shared" si="0"/>
        <v>389654.87307676882</v>
      </c>
      <c r="G61" s="1">
        <f t="shared" si="0"/>
        <v>9010.4792764885988</v>
      </c>
      <c r="H61" s="1">
        <f t="shared" si="0"/>
        <v>448753.18321383133</v>
      </c>
      <c r="I61" s="1">
        <f t="shared" si="0"/>
        <v>10934.425571046</v>
      </c>
      <c r="J61" s="1">
        <f t="shared" si="0"/>
        <v>19709.690641111003</v>
      </c>
      <c r="K61" s="1">
        <f t="shared" si="0"/>
        <v>154.81815869999991</v>
      </c>
      <c r="L61" s="1">
        <f t="shared" si="0"/>
        <v>20032.477790827095</v>
      </c>
      <c r="O61" s="1">
        <f t="shared" ref="O61:BP61" si="1">SUM(O3:O56)</f>
        <v>16966.279357004201</v>
      </c>
      <c r="P61" s="1">
        <f t="shared" si="1"/>
        <v>10835.764358706301</v>
      </c>
      <c r="Q61" s="1">
        <f t="shared" si="1"/>
        <v>53686.17640725361</v>
      </c>
      <c r="R61" s="1">
        <f t="shared" si="1"/>
        <v>19678.435823467997</v>
      </c>
      <c r="S61" s="1">
        <f t="shared" si="1"/>
        <v>160991.73199349002</v>
      </c>
      <c r="T61" s="1">
        <f t="shared" si="1"/>
        <v>154.81852237000001</v>
      </c>
      <c r="U61" s="1">
        <f t="shared" si="1"/>
        <v>2583182.4992098496</v>
      </c>
      <c r="V61" s="1">
        <f t="shared" si="1"/>
        <v>53417.120122981505</v>
      </c>
      <c r="W61" s="1">
        <f t="shared" si="1"/>
        <v>17072.633432719103</v>
      </c>
      <c r="X61" s="1">
        <f t="shared" si="1"/>
        <v>3854.8115424025705</v>
      </c>
      <c r="Y61" s="1">
        <f t="shared" si="1"/>
        <v>51537.257861957492</v>
      </c>
      <c r="Z61" s="1">
        <f t="shared" si="1"/>
        <v>19779.919667086997</v>
      </c>
      <c r="AA61" s="1">
        <f t="shared" si="1"/>
        <v>0</v>
      </c>
      <c r="AB61" s="1">
        <f t="shared" si="1"/>
        <v>4930.59787840842</v>
      </c>
      <c r="AC61" s="1">
        <f t="shared" si="1"/>
        <v>1515.3943368187399</v>
      </c>
      <c r="AD61" s="1">
        <f t="shared" si="1"/>
        <v>0</v>
      </c>
      <c r="AE61" s="1">
        <f t="shared" si="1"/>
        <v>20403.139057032895</v>
      </c>
      <c r="AF61" s="1">
        <f t="shared" si="1"/>
        <v>0</v>
      </c>
      <c r="AG61" s="1">
        <f t="shared" si="1"/>
        <v>32182.658553653404</v>
      </c>
      <c r="AH61" s="1">
        <f t="shared" si="1"/>
        <v>3575.8507476760801</v>
      </c>
      <c r="AI61" s="1">
        <f t="shared" si="1"/>
        <v>35758.509301334605</v>
      </c>
      <c r="AJ61" s="1">
        <f t="shared" si="1"/>
        <v>99.435747464827998</v>
      </c>
      <c r="AK61" s="1">
        <f t="shared" si="1"/>
        <v>29940.894846810093</v>
      </c>
      <c r="AL61" s="1">
        <f t="shared" si="1"/>
        <v>42.798014683014905</v>
      </c>
      <c r="AM61" s="1">
        <f t="shared" si="1"/>
        <v>126288.26430224601</v>
      </c>
      <c r="AN61" s="1">
        <f t="shared" si="1"/>
        <v>38.907288221125199</v>
      </c>
      <c r="AO61" s="1">
        <f t="shared" si="1"/>
        <v>1153.60102119304</v>
      </c>
      <c r="AP61" s="1">
        <f t="shared" si="1"/>
        <v>21710.264672826201</v>
      </c>
      <c r="AQ61" s="1">
        <f t="shared" si="1"/>
        <v>35.016555827989997</v>
      </c>
      <c r="AR61" s="1">
        <f t="shared" si="1"/>
        <v>0</v>
      </c>
      <c r="AS61" s="1">
        <f t="shared" si="1"/>
        <v>3762.5289845977195</v>
      </c>
      <c r="AT61" s="1">
        <f t="shared" si="1"/>
        <v>389814.43146358599</v>
      </c>
      <c r="AU61" s="1">
        <f t="shared" si="1"/>
        <v>389083.94233821094</v>
      </c>
      <c r="AV61" s="1">
        <f t="shared" si="1"/>
        <v>730.48912505538397</v>
      </c>
      <c r="AW61" s="1">
        <f t="shared" si="1"/>
        <v>159530.96056740801</v>
      </c>
      <c r="AX61" s="1">
        <f t="shared" si="1"/>
        <v>43.965232279886102</v>
      </c>
      <c r="AY61" s="1">
        <f t="shared" si="1"/>
        <v>0</v>
      </c>
      <c r="AZ61" s="1">
        <f t="shared" si="1"/>
        <v>9532.2847583968014</v>
      </c>
      <c r="BA61" s="1">
        <f t="shared" si="1"/>
        <v>365.728494008795</v>
      </c>
      <c r="BB61" s="1">
        <f t="shared" si="1"/>
        <v>143840.23967442196</v>
      </c>
      <c r="BC61" s="1">
        <f t="shared" si="1"/>
        <v>583.6092746122398</v>
      </c>
      <c r="BD61" s="1">
        <f t="shared" si="1"/>
        <v>739.23841130864992</v>
      </c>
      <c r="BE61" s="1">
        <f t="shared" si="1"/>
        <v>205508.27989727099</v>
      </c>
      <c r="BF61" s="1">
        <f t="shared" si="1"/>
        <v>132.28476398457599</v>
      </c>
      <c r="BG61" s="1">
        <f t="shared" si="1"/>
        <v>1595.1987895072798</v>
      </c>
      <c r="BH61" s="1">
        <f t="shared" si="1"/>
        <v>0</v>
      </c>
      <c r="BI61" s="1">
        <f t="shared" si="1"/>
        <v>8999.7121235082905</v>
      </c>
      <c r="BJ61" s="1">
        <f t="shared" si="1"/>
        <v>0</v>
      </c>
      <c r="BK61" s="1">
        <f t="shared" si="1"/>
        <v>131.82724959985001</v>
      </c>
      <c r="BL61" s="1">
        <f t="shared" si="1"/>
        <v>52122.189487977499</v>
      </c>
      <c r="BM61" s="1">
        <f t="shared" si="1"/>
        <v>0</v>
      </c>
      <c r="BN61" s="1">
        <f t="shared" si="1"/>
        <v>112958.56538495503</v>
      </c>
      <c r="BO61" s="1">
        <f t="shared" si="1"/>
        <v>447599.35477227299</v>
      </c>
      <c r="BP61" s="1">
        <f t="shared" si="1"/>
        <v>19765.867985440302</v>
      </c>
    </row>
    <row r="62" spans="1:82" x14ac:dyDescent="0.25">
      <c r="A62" s="34" t="s">
        <v>56</v>
      </c>
      <c r="B62" s="32">
        <f>SUM(B2:B51)</f>
        <v>2578228.6304524494</v>
      </c>
      <c r="C62" s="32">
        <f t="shared" ref="C62:L62" si="2">SUM(C2:C51)</f>
        <v>20343.253156265997</v>
      </c>
      <c r="D62" s="32">
        <f t="shared" si="2"/>
        <v>35671.99219051699</v>
      </c>
      <c r="E62" s="32">
        <f t="shared" si="2"/>
        <v>389018.77962711896</v>
      </c>
      <c r="F62" s="32">
        <f t="shared" si="2"/>
        <v>388288.29565830878</v>
      </c>
      <c r="G62" s="32">
        <f t="shared" si="2"/>
        <v>8986.4206968652979</v>
      </c>
      <c r="H62" s="32">
        <f t="shared" si="2"/>
        <v>446971.65672250272</v>
      </c>
      <c r="I62" s="32">
        <f t="shared" si="2"/>
        <v>10898.493141613701</v>
      </c>
      <c r="J62" s="32">
        <f t="shared" si="2"/>
        <v>19635.822527326301</v>
      </c>
      <c r="K62" s="32">
        <f t="shared" si="2"/>
        <v>154.81815869999991</v>
      </c>
      <c r="L62" s="32">
        <f t="shared" si="2"/>
        <v>19918.334707739097</v>
      </c>
    </row>
    <row r="63" spans="1:82" x14ac:dyDescent="0.25">
      <c r="A63" s="34" t="s">
        <v>346</v>
      </c>
      <c r="B63" s="32">
        <f>+B3+B5+B8+B9+B11+B12+B14+B15+B16+B17+B18+B19+B20+B21+B22+B23+B24+B25+B26+B28+B30+B31+B33+B34+B35+B36+B37+B39+B40+B41+B42+B43+B44+B46+B47+B49+B50</f>
        <v>2064497.37509535</v>
      </c>
      <c r="C63" s="32">
        <f t="shared" ref="C63:L63" si="3">+C3+C5+C8+C9+C11+C12+C14+C15+C16+C17+C18+C19+C20+C21+C22+C23+C24+C25+C26+C28+C30+C31+C33+C34+C35+C36+C37+C39+C40+C41+C42+C43+C44+C46+C47+C49+C50</f>
        <v>16284.706965291</v>
      </c>
      <c r="D63" s="32">
        <f t="shared" si="3"/>
        <v>27349.372375116993</v>
      </c>
      <c r="E63" s="32">
        <f t="shared" si="3"/>
        <v>314136.56518954888</v>
      </c>
      <c r="F63" s="32">
        <f t="shared" si="3"/>
        <v>313971.94908823888</v>
      </c>
      <c r="G63" s="32">
        <f t="shared" si="3"/>
        <v>7595.3675884424993</v>
      </c>
      <c r="H63" s="32">
        <f t="shared" si="3"/>
        <v>361104.74608501873</v>
      </c>
      <c r="I63" s="32">
        <f t="shared" si="3"/>
        <v>7539.0444951576992</v>
      </c>
      <c r="J63" s="32">
        <f t="shared" si="3"/>
        <v>16650.4595831642</v>
      </c>
      <c r="K63" s="32">
        <f t="shared" si="3"/>
        <v>0</v>
      </c>
      <c r="L63" s="32">
        <f t="shared" si="3"/>
        <v>14081.856559540101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7.28515625" customWidth="1"/>
    <col min="2" max="2" width="13.140625" customWidth="1"/>
    <col min="3" max="3" width="13.28515625" bestFit="1" customWidth="1"/>
    <col min="4" max="5" width="10.140625" bestFit="1" customWidth="1"/>
    <col min="8" max="8" width="11.5703125" customWidth="1"/>
    <col min="9" max="9" width="9.140625" style="59"/>
  </cols>
  <sheetData>
    <row r="1" spans="1:9" x14ac:dyDescent="0.25">
      <c r="A1" s="34" t="s">
        <v>446</v>
      </c>
    </row>
    <row r="2" spans="1:9" x14ac:dyDescent="0.25">
      <c r="A2" s="34" t="s">
        <v>52</v>
      </c>
      <c r="B2" s="34" t="s">
        <v>59</v>
      </c>
      <c r="C2" s="34" t="s">
        <v>57</v>
      </c>
      <c r="D2" s="34" t="s">
        <v>60</v>
      </c>
      <c r="E2" s="34" t="s">
        <v>54</v>
      </c>
      <c r="F2" s="34" t="s">
        <v>53</v>
      </c>
      <c r="G2" s="34" t="s">
        <v>61</v>
      </c>
      <c r="H2" s="34" t="s">
        <v>62</v>
      </c>
      <c r="I2" s="61" t="s">
        <v>342</v>
      </c>
    </row>
    <row r="3" spans="1:9" x14ac:dyDescent="0.25">
      <c r="A3" s="34" t="s">
        <v>0</v>
      </c>
      <c r="B3" s="32">
        <f>+'c1c2rail'!B3+nonpt!B3+nonroad!B3+'onroad RPD'!L3+'onroad RPV'!J3+'c3marine'!B3+ptfire!B3+ptegu_pk!B3+ptegu!B3+ptnonipm!B3+pt_oilgas!B3+np_oilgas!B3+rwc!B3</f>
        <v>1601249.0227841516</v>
      </c>
      <c r="C3" s="32">
        <f>+'c1c2rail'!C3+nonpt!C3+nonroad!C3+'onroad RPD'!BB3+'onroad RPV'!BU3+ptfire!C3+ptegu_pk!C3+ptegu!C3+ptnonipm!C3+pt_oilgas!C3+np_oilgas!C3+rwc!C3+ag!B3</f>
        <v>76437.440159312042</v>
      </c>
      <c r="D3" s="32">
        <f>+'c1c2rail'!D3+nonpt!D3+nonroad!D3+'onroad RPD'!BD3+'onroad RPD'!BE3+'onroad RPV'!BX3+'onroad RPV'!BW3+ptfire!D3+ptegu_pk!D3+ptegu!D3+ptnonipm!D3+pt_oilgas!D3+np_oilgas!D3+rwc!D3+ag!C3+'c3marine'!C3+'onroad RPD'!AW3+'onroad RPV'!BP3</f>
        <v>341198.671634964</v>
      </c>
      <c r="E3" s="32">
        <f>+afdust!B3+'c1c2rail'!E3+nonpt!E3+nonroad!E3+'onroad RPD'!CM3+'onroad RPV'!DC3+'c3marine'!D3+ptfire!E3+ptegu_pk!E3+ptegu!E3+ptnonipm!E3+pt_oilgas!E3+np_oilgas!E3+rwc!E3</f>
        <v>500448.80727063853</v>
      </c>
      <c r="F3" s="32">
        <f>+afdust!C3+'c1c2rail'!F3+nonpt!F3+nonroad!F3+'onroad RPD'!CN3+'onroad RPV'!DD3+'c3marine'!E3+ptfire!F3+ptegu_pk!F3+ptegu!F3+ptnonipm!F3+pt_oilgas!F3+np_oilgas!F3+rwc!F3</f>
        <v>148233.07525122334</v>
      </c>
      <c r="G3" s="32">
        <f>+'c1c2rail'!G3+nonpt!G3+nonroad!G3+'onroad RPD'!CC3+'onroad RPV'!CU3+'c3marine'!F3+ptfire!G3+ptegu_pk!G3+ptegu!G3+ptnonipm!G3+pt_oilgas!G3+np_oilgas!G3+rwc!G3</f>
        <v>254116.06676934453</v>
      </c>
      <c r="H3" s="32">
        <f>+'c1c2rail'!H3+nonpt!H3+nonroad!H3+'onroad RPD'!CK3+'onroad RPP'!AA3+'onroad RPV'!DA3+'onroad_rfl RPD'!AA3+'onroad_rfl RPV'!AA3+'c3marine'!G3+ptfire!H3+ptegu_pk!H3+ptegu!H3+ptnonipm!H3+pt_oilgas!H3+np_oilgas!H3+rwc!H3</f>
        <v>381546.46365727618</v>
      </c>
      <c r="I3" s="59" t="s">
        <v>343</v>
      </c>
    </row>
    <row r="4" spans="1:9" x14ac:dyDescent="0.25">
      <c r="A4" s="34" t="s">
        <v>2</v>
      </c>
      <c r="B4" s="32">
        <f>+'c1c2rail'!B4+nonpt!B4+nonroad!B4+'onroad RPD'!L4+'onroad RPV'!J4+'c3marine'!B4+ptfire!B4+ptegu_pk!B4+ptegu!B4+ptnonipm!B4+pt_oilgas!B4+np_oilgas!B4+rwc!B4</f>
        <v>2353982.3566889479</v>
      </c>
      <c r="C4" s="32">
        <f>+'c1c2rail'!C4+nonpt!C4+nonroad!C4+'onroad RPD'!BB4+'onroad RPV'!BU4+ptfire!C4+ptegu_pk!C4+ptegu!C4+ptnonipm!C4+pt_oilgas!C4+np_oilgas!C4+rwc!C4+ag!B4</f>
        <v>63872.966618325605</v>
      </c>
      <c r="D4" s="32">
        <f>+'c1c2rail'!D4+nonpt!D4+nonroad!D4+'onroad RPD'!BD4+'onroad RPD'!BE4+'onroad RPV'!BX4+'onroad RPV'!BW4+ptfire!D4+ptegu_pk!D4+ptegu!D4+ptnonipm!D4+pt_oilgas!D4+np_oilgas!D4+rwc!D4+ag!C4+'c3marine'!C4+'onroad RPD'!AW4+'onroad RPV'!BP4</f>
        <v>246608.52173558358</v>
      </c>
      <c r="E4" s="32">
        <f>+afdust!B4+'c1c2rail'!E4+nonpt!E4+nonroad!E4+'onroad RPD'!CM4+'onroad RPV'!DC4+'c3marine'!D4+ptfire!E4+ptegu_pk!E4+ptegu!E4+ptnonipm!E4+pt_oilgas!E4+np_oilgas!E4+rwc!E4</f>
        <v>417224.77226754359</v>
      </c>
      <c r="F4" s="32">
        <f>+afdust!C4+'c1c2rail'!F4+nonpt!F4+nonroad!F4+'onroad RPD'!CN4+'onroad RPV'!DD4+'c3marine'!E4+ptfire!F4+ptegu_pk!F4+ptegu!F4+ptnonipm!F4+pt_oilgas!F4+np_oilgas!F4+rwc!F4</f>
        <v>179702.60030595618</v>
      </c>
      <c r="G4" s="32">
        <f>+'c1c2rail'!G4+nonpt!G4+nonroad!G4+'onroad RPD'!CC4+'onroad RPV'!CU4+'c3marine'!F4+ptfire!G4+ptegu_pk!G4+ptegu!G4+ptnonipm!G4+pt_oilgas!G4+np_oilgas!G4+rwc!G4</f>
        <v>76920.664091901417</v>
      </c>
      <c r="H4" s="32">
        <f>+'c1c2rail'!H4+nonpt!H4+nonroad!H4+'onroad RPD'!CK4+'onroad RPP'!AA4+'onroad RPV'!DA4+'onroad_rfl RPD'!AA4+'onroad_rfl RPV'!AA4+'c3marine'!G4+ptfire!H4+ptegu_pk!H4+ptegu!H4+ptnonipm!H4+pt_oilgas!H4+np_oilgas!H4+rwc!H4</f>
        <v>530048.14289751265</v>
      </c>
    </row>
    <row r="5" spans="1:9" x14ac:dyDescent="0.25">
      <c r="A5" s="34" t="s">
        <v>3</v>
      </c>
      <c r="B5" s="32">
        <f>+'c1c2rail'!B5+nonpt!B5+nonroad!B5+'onroad RPD'!L5+'onroad RPV'!J5+'c3marine'!B5+ptfire!B5+ptegu_pk!B5+ptegu!B5+ptnonipm!B5+pt_oilgas!B5+np_oilgas!B5+rwc!B5</f>
        <v>1349700.4488456512</v>
      </c>
      <c r="C5" s="32">
        <f>+'c1c2rail'!C5+nonpt!C5+nonroad!C5+'onroad RPD'!BB5+'onroad RPV'!BU5+ptfire!C5+ptegu_pk!C5+ptegu!C5+ptnonipm!C5+pt_oilgas!C5+np_oilgas!C5+rwc!C5+ag!B5</f>
        <v>132928.4031748909</v>
      </c>
      <c r="D5" s="32">
        <f>+'c1c2rail'!D5+nonpt!D5+nonroad!D5+'onroad RPD'!BD5+'onroad RPD'!BE5+'onroad RPV'!BX5+'onroad RPV'!BW5+ptfire!D5+ptegu_pk!D5+ptegu!D5+ptnonipm!D5+pt_oilgas!D5+np_oilgas!D5+rwc!D5+ag!C5+'c3marine'!C5+'onroad RPD'!AW5+'onroad RPV'!BP5</f>
        <v>221918.91328214281</v>
      </c>
      <c r="E5" s="32">
        <f>+afdust!B5+'c1c2rail'!E5+nonpt!E5+nonroad!E5+'onroad RPD'!CM5+'onroad RPV'!DC5+'c3marine'!D5+ptfire!E5+ptegu_pk!E5+ptegu!E5+ptnonipm!E5+pt_oilgas!E5+np_oilgas!E5+rwc!E5</f>
        <v>532333.27342707338</v>
      </c>
      <c r="F5" s="32">
        <f>+afdust!C5+'c1c2rail'!F5+nonpt!F5+nonroad!F5+'onroad RPD'!CN5+'onroad RPV'!DD5+'c3marine'!E5+ptfire!F5+ptegu_pk!F5+ptegu!F5+ptnonipm!F5+pt_oilgas!F5+np_oilgas!F5+rwc!F5</f>
        <v>149512.21230247081</v>
      </c>
      <c r="G5" s="32">
        <f>+'c1c2rail'!G5+nonpt!G5+nonroad!G5+'onroad RPD'!CC5+'onroad RPV'!CU5+'c3marine'!F5+ptfire!G5+ptegu_pk!G5+ptegu!G5+ptnonipm!G5+pt_oilgas!G5+np_oilgas!G5+rwc!G5</f>
        <v>93223.219179247986</v>
      </c>
      <c r="H5" s="32">
        <f>+'c1c2rail'!H5+nonpt!H5+nonroad!H5+'onroad RPD'!CK5+'onroad RPP'!AA5+'onroad RPV'!DA5+'onroad_rfl RPD'!AA5+'onroad_rfl RPV'!AA5+'c3marine'!G5+ptfire!H5+ptegu_pk!H5+ptegu!H5+ptnonipm!H5+pt_oilgas!H5+np_oilgas!H5+rwc!H5</f>
        <v>336818.70441213856</v>
      </c>
      <c r="I5" s="59" t="s">
        <v>343</v>
      </c>
    </row>
    <row r="6" spans="1:9" x14ac:dyDescent="0.25">
      <c r="A6" s="34" t="s">
        <v>4</v>
      </c>
      <c r="B6" s="32">
        <f>+'c1c2rail'!B6+nonpt!B6+nonroad!B6+'onroad RPD'!L6+'onroad RPV'!J6+'c3marine'!B6+ptfire!B6+ptegu_pk!B6+ptegu!B6+ptnonipm!B6+pt_oilgas!B6+np_oilgas!B6+rwc!B6</f>
        <v>3801378.1333579579</v>
      </c>
      <c r="C6" s="32">
        <f>+'c1c2rail'!C6+nonpt!C6+nonroad!C6+'onroad RPD'!BB6+'onroad RPV'!BU6+ptfire!C6+ptegu_pk!C6+ptegu!C6+ptnonipm!C6+pt_oilgas!C6+np_oilgas!C6+rwc!C6+ag!B6</f>
        <v>315513.32328546792</v>
      </c>
      <c r="D6" s="32">
        <f>+'c1c2rail'!D6+nonpt!D6+nonroad!D6+'onroad RPD'!BD6+'onroad RPD'!BE6+'onroad RPV'!BX6+'onroad RPV'!BW6+ptfire!D6+ptegu_pk!D6+ptegu!D6+ptnonipm!D6+pt_oilgas!D6+np_oilgas!D6+rwc!D6+ag!C6+'c3marine'!C6+'onroad RPD'!AW6+'onroad RPV'!BP6</f>
        <v>739595.26915078308</v>
      </c>
      <c r="E6" s="32">
        <f>+afdust!B6+'c1c2rail'!E6+nonpt!E6+nonroad!E6+'onroad RPD'!CM6+'onroad RPV'!DC6+'c3marine'!D6+ptfire!E6+ptegu_pk!E6+ptegu!E6+ptnonipm!E6+pt_oilgas!E6+np_oilgas!E6+rwc!E6</f>
        <v>488019.99944522372</v>
      </c>
      <c r="F6" s="32">
        <f>+afdust!C6+'c1c2rail'!F6+nonpt!F6+nonroad!F6+'onroad RPD'!CN6+'onroad RPV'!DD6+'c3marine'!E6+ptfire!F6+ptegu_pk!F6+ptegu!F6+ptnonipm!F6+pt_oilgas!F6+np_oilgas!F6+rwc!F6</f>
        <v>218297.95422173385</v>
      </c>
      <c r="G6" s="32">
        <f>+'c1c2rail'!G6+nonpt!G6+nonroad!G6+'onroad RPD'!CC6+'onroad RPV'!CU6+'c3marine'!F6+ptfire!G6+ptegu_pk!G6+ptegu!G6+ptnonipm!G6+pt_oilgas!G6+np_oilgas!G6+rwc!G6</f>
        <v>37942.102922252612</v>
      </c>
      <c r="H6" s="32">
        <f>+'c1c2rail'!H6+nonpt!H6+nonroad!H6+'onroad RPD'!CK6+'onroad RPP'!AA6+'onroad RPV'!DA6+'onroad_rfl RPD'!AA6+'onroad_rfl RPV'!AA6+'c3marine'!G6+ptfire!H6+ptegu_pk!H6+ptegu!H6+ptnonipm!H6+pt_oilgas!H6+np_oilgas!H6+rwc!H6</f>
        <v>862776.0170161362</v>
      </c>
    </row>
    <row r="7" spans="1:9" x14ac:dyDescent="0.25">
      <c r="A7" s="34" t="s">
        <v>5</v>
      </c>
      <c r="B7" s="32">
        <f>+'c1c2rail'!B7+nonpt!B7+nonroad!B7+'onroad RPD'!L7+'onroad RPV'!J7+'c3marine'!B7+ptfire!B7+ptegu_pk!B7+ptegu!B7+ptnonipm!B7+pt_oilgas!B7+np_oilgas!B7+rwc!B7</f>
        <v>1291693.4959936123</v>
      </c>
      <c r="C7" s="32">
        <f>+'c1c2rail'!C7+nonpt!C7+nonroad!C7+'onroad RPD'!BB7+'onroad RPV'!BU7+ptfire!C7+ptegu_pk!C7+ptegu!C7+ptnonipm!C7+pt_oilgas!C7+np_oilgas!C7+rwc!C7+ag!B7</f>
        <v>79192.133995155062</v>
      </c>
      <c r="D7" s="32">
        <f>+'c1c2rail'!D7+nonpt!D7+nonroad!D7+'onroad RPD'!BD7+'onroad RPD'!BE7+'onroad RPV'!BX7+'onroad RPV'!BW7+ptfire!D7+ptegu_pk!D7+ptegu!D7+ptnonipm!D7+pt_oilgas!D7+np_oilgas!D7+rwc!D7+ag!C7+'c3marine'!C7+'onroad RPD'!AW7+'onroad RPV'!BP7</f>
        <v>274760.766362947</v>
      </c>
      <c r="E7" s="32">
        <f>+afdust!B7+'c1c2rail'!E7+nonpt!E7+nonroad!E7+'onroad RPD'!CM7+'onroad RPV'!DC7+'c3marine'!D7+ptfire!E7+ptegu_pk!E7+ptegu!E7+ptnonipm!E7+pt_oilgas!E7+np_oilgas!E7+rwc!E7</f>
        <v>330765.34456708143</v>
      </c>
      <c r="F7" s="32">
        <f>+afdust!C7+'c1c2rail'!F7+nonpt!F7+nonroad!F7+'onroad RPD'!CN7+'onroad RPV'!DD7+'c3marine'!E7+ptfire!F7+ptegu_pk!F7+ptegu!F7+ptnonipm!F7+pt_oilgas!F7+np_oilgas!F7+rwc!F7</f>
        <v>102532.19681274095</v>
      </c>
      <c r="G7" s="32">
        <f>+'c1c2rail'!G7+nonpt!G7+nonroad!G7+'onroad RPD'!CC7+'onroad RPV'!CU7+'c3marine'!F7+ptfire!G7+ptegu_pk!G7+ptegu!G7+ptnonipm!G7+pt_oilgas!G7+np_oilgas!G7+rwc!G7</f>
        <v>56740.806258830409</v>
      </c>
      <c r="H7" s="32">
        <f>+'c1c2rail'!H7+nonpt!H7+nonroad!H7+'onroad RPD'!CK7+'onroad RPP'!AA7+'onroad RPV'!DA7+'onroad_rfl RPD'!AA7+'onroad_rfl RPV'!AA7+'c3marine'!G7+ptfire!H7+ptegu_pk!H7+ptegu!H7+ptnonipm!H7+pt_oilgas!H7+np_oilgas!H7+rwc!H7</f>
        <v>509603.82214487036</v>
      </c>
    </row>
    <row r="8" spans="1:9" x14ac:dyDescent="0.25">
      <c r="A8" s="34" t="s">
        <v>6</v>
      </c>
      <c r="B8" s="32">
        <f>+'c1c2rail'!B8+nonpt!B8+nonroad!B8+'onroad RPD'!L8+'onroad RPV'!J8+'c3marine'!B8+ptfire!B8+ptegu_pk!B8+ptegu!B8+ptnonipm!B8+pt_oilgas!B8+np_oilgas!B8+rwc!B8</f>
        <v>465945.64413908095</v>
      </c>
      <c r="C8" s="32">
        <f>+'c1c2rail'!C8+nonpt!C8+nonroad!C8+'onroad RPD'!BB8+'onroad RPV'!BU8+ptfire!C8+ptegu_pk!C8+ptegu!C8+ptnonipm!C8+pt_oilgas!C8+np_oilgas!C8+rwc!C8+ag!B8</f>
        <v>5234.4927776132845</v>
      </c>
      <c r="D8" s="32">
        <f>+'c1c2rail'!D8+nonpt!D8+nonroad!D8+'onroad RPD'!BD8+'onroad RPD'!BE8+'onroad RPV'!BX8+'onroad RPV'!BW8+ptfire!D8+ptegu_pk!D8+ptegu!D8+ptnonipm!D8+pt_oilgas!D8+np_oilgas!D8+rwc!D8+ag!C8+'c3marine'!C8+'onroad RPD'!AW8+'onroad RPV'!BP8</f>
        <v>77283.61600583735</v>
      </c>
      <c r="E8" s="32">
        <f>+afdust!B8+'c1c2rail'!E8+nonpt!E8+nonroad!E8+'onroad RPD'!CM8+'onroad RPV'!DC8+'c3marine'!D8+ptfire!E8+ptegu_pk!E8+ptegu!E8+ptnonipm!E8+pt_oilgas!E8+np_oilgas!E8+rwc!E8</f>
        <v>43484.897559561359</v>
      </c>
      <c r="F8" s="32">
        <f>+afdust!C8+'c1c2rail'!F8+nonpt!F8+nonroad!F8+'onroad RPD'!CN8+'onroad RPV'!DD8+'c3marine'!E8+ptfire!F8+ptegu_pk!F8+ptegu!F8+ptnonipm!F8+pt_oilgas!F8+np_oilgas!F8+rwc!F8</f>
        <v>17697.686221971519</v>
      </c>
      <c r="G8" s="32">
        <f>+'c1c2rail'!G8+nonpt!G8+nonroad!G8+'onroad RPD'!CC8+'onroad RPV'!CU8+'c3marine'!F8+ptfire!G8+ptegu_pk!G8+ptegu!G8+ptnonipm!G8+pt_oilgas!G8+np_oilgas!G8+rwc!G8</f>
        <v>14796.960797265874</v>
      </c>
      <c r="H8" s="32">
        <f>+'c1c2rail'!H8+nonpt!H8+nonroad!H8+'onroad RPD'!CK8+'onroad RPP'!AA8+'onroad RPV'!DA8+'onroad_rfl RPD'!AA8+'onroad_rfl RPV'!AA8+'c3marine'!G8+ptfire!H8+ptegu_pk!H8+ptegu!H8+ptnonipm!H8+pt_oilgas!H8+np_oilgas!H8+rwc!H8</f>
        <v>81345.959669258707</v>
      </c>
      <c r="I8" s="59" t="s">
        <v>343</v>
      </c>
    </row>
    <row r="9" spans="1:9" x14ac:dyDescent="0.25">
      <c r="A9" s="34" t="s">
        <v>7</v>
      </c>
      <c r="B9" s="32">
        <f>+'c1c2rail'!B9+nonpt!B9+nonroad!B9+'onroad RPD'!L9+'onroad RPV'!J9+'c3marine'!B9+ptfire!B9+ptegu_pk!B9+ptegu!B9+ptnonipm!B9+pt_oilgas!B9+np_oilgas!B9+rwc!B9</f>
        <v>142163.34005411231</v>
      </c>
      <c r="C9" s="32">
        <f>+'c1c2rail'!C9+nonpt!C9+nonroad!C9+'onroad RPD'!BB9+'onroad RPV'!BU9+ptfire!C9+ptegu_pk!C9+ptegu!C9+ptnonipm!C9+pt_oilgas!C9+np_oilgas!C9+rwc!C9+ag!B9</f>
        <v>13784.310455376653</v>
      </c>
      <c r="D9" s="32">
        <f>+'c1c2rail'!D9+nonpt!D9+nonroad!D9+'onroad RPD'!BD9+'onroad RPD'!BE9+'onroad RPV'!BX9+'onroad RPV'!BW9+ptfire!D9+ptegu_pk!D9+ptegu!D9+ptnonipm!D9+pt_oilgas!D9+np_oilgas!D9+rwc!D9+ag!C9+'c3marine'!C9+'onroad RPD'!AW9+'onroad RPV'!BP9</f>
        <v>32389.017536013129</v>
      </c>
      <c r="E9" s="32">
        <f>+afdust!B9+'c1c2rail'!E9+nonpt!E9+nonroad!E9+'onroad RPD'!CM9+'onroad RPV'!DC9+'c3marine'!D9+ptfire!E9+ptegu_pk!E9+ptegu!E9+ptnonipm!E9+pt_oilgas!E9+np_oilgas!E9+rwc!E9</f>
        <v>16299.053611548936</v>
      </c>
      <c r="F9" s="32">
        <f>+afdust!C9+'c1c2rail'!F9+nonpt!F9+nonroad!F9+'onroad RPD'!CN9+'onroad RPV'!DD9+'c3marine'!E9+ptfire!F9+ptegu_pk!F9+ptegu!F9+ptnonipm!F9+pt_oilgas!F9+np_oilgas!F9+rwc!F9</f>
        <v>6450.8420130957929</v>
      </c>
      <c r="G9" s="32">
        <f>+'c1c2rail'!G9+nonpt!G9+nonroad!G9+'onroad RPD'!CC9+'onroad RPV'!CU9+'c3marine'!F9+ptfire!G9+ptegu_pk!G9+ptegu!G9+ptnonipm!G9+pt_oilgas!G9+np_oilgas!G9+rwc!G9</f>
        <v>13527.224324960385</v>
      </c>
      <c r="H9" s="32">
        <f>+'c1c2rail'!H9+nonpt!H9+nonroad!H9+'onroad RPD'!CK9+'onroad RPP'!AA9+'onroad RPV'!DA9+'onroad_rfl RPD'!AA9+'onroad_rfl RPV'!AA9+'c3marine'!G9+ptfire!H9+ptegu_pk!H9+ptegu!H9+ptnonipm!H9+pt_oilgas!H9+np_oilgas!H9+rwc!H9</f>
        <v>26452.592458298663</v>
      </c>
      <c r="I9" s="59" t="s">
        <v>343</v>
      </c>
    </row>
    <row r="10" spans="1:9" x14ac:dyDescent="0.25">
      <c r="A10" s="34" t="s">
        <v>8</v>
      </c>
      <c r="B10" s="32">
        <f>+'c1c2rail'!B10+nonpt!B10+nonroad!B10+'onroad RPD'!L10+'onroad RPV'!J10+'c3marine'!B10+ptfire!B10+ptegu_pk!B10+ptegu!B10+ptnonipm!B10+pt_oilgas!B10+np_oilgas!B10+rwc!B10</f>
        <v>44785.549681298391</v>
      </c>
      <c r="C10" s="32">
        <f>+'c1c2rail'!C10+nonpt!C10+nonroad!C10+'onroad RPD'!BB10+'onroad RPV'!BU10+ptfire!C10+ptegu_pk!C10+ptegu!C10+ptnonipm!C10+pt_oilgas!C10+np_oilgas!C10+rwc!C10+ag!B10</f>
        <v>347.65816524858235</v>
      </c>
      <c r="D10" s="32">
        <f>+'c1c2rail'!D10+nonpt!D10+nonroad!D10+'onroad RPD'!BD10+'onroad RPD'!BE10+'onroad RPV'!BX10+'onroad RPV'!BW10+ptfire!D10+ptegu_pk!D10+ptegu!D10+ptnonipm!D10+pt_oilgas!D10+np_oilgas!D10+rwc!D10+ag!C10+'c3marine'!C10+'onroad RPD'!AW10+'onroad RPV'!BP10</f>
        <v>9584.7777106242374</v>
      </c>
      <c r="E10" s="32">
        <f>+afdust!B10+'c1c2rail'!E10+nonpt!E10+nonroad!E10+'onroad RPD'!CM10+'onroad RPV'!DC10+'c3marine'!D10+ptfire!E10+ptegu_pk!E10+ptegu!E10+ptnonipm!E10+pt_oilgas!E10+np_oilgas!E10+rwc!E10</f>
        <v>3553.0058501127933</v>
      </c>
      <c r="F10" s="32">
        <f>+afdust!C10+'c1c2rail'!F10+nonpt!F10+nonroad!F10+'onroad RPD'!CN10+'onroad RPV'!DD10+'c3marine'!E10+ptfire!F10+ptegu_pk!F10+ptegu!F10+ptnonipm!F10+pt_oilgas!F10+np_oilgas!F10+rwc!F10</f>
        <v>1612.1550081716637</v>
      </c>
      <c r="G10" s="32">
        <f>+'c1c2rail'!G10+nonpt!G10+nonroad!G10+'onroad RPD'!CC10+'onroad RPV'!CU10+'c3marine'!F10+ptfire!G10+ptegu_pk!G10+ptegu!G10+ptnonipm!G10+pt_oilgas!G10+np_oilgas!G10+rwc!G10</f>
        <v>1833.2997978252988</v>
      </c>
      <c r="H10" s="32">
        <f>+'c1c2rail'!H10+nonpt!H10+nonroad!H10+'onroad RPD'!CK10+'onroad RPP'!AA10+'onroad RPV'!DA10+'onroad_rfl RPD'!AA10+'onroad_rfl RPV'!AA10+'c3marine'!G10+ptfire!H10+ptegu_pk!H10+ptegu!H10+ptnonipm!H10+pt_oilgas!H10+np_oilgas!H10+rwc!H10</f>
        <v>8301.6924329457506</v>
      </c>
    </row>
    <row r="11" spans="1:9" x14ac:dyDescent="0.25">
      <c r="A11" s="34" t="s">
        <v>9</v>
      </c>
      <c r="B11" s="32">
        <f>+'c1c2rail'!B11+nonpt!B11+nonroad!B11+'onroad RPD'!L11+'onroad RPV'!J11+'c3marine'!B11+ptfire!B11+ptegu_pk!B11+ptegu!B11+ptnonipm!B11+pt_oilgas!B11+np_oilgas!B11+rwc!B11</f>
        <v>3914306.8284526598</v>
      </c>
      <c r="C11" s="32">
        <f>+'c1c2rail'!C11+nonpt!C11+nonroad!C11+'onroad RPD'!BB11+'onroad RPV'!BU11+ptfire!C11+ptegu_pk!C11+ptegu!C11+ptnonipm!C11+pt_oilgas!C11+np_oilgas!C11+rwc!C11+ag!B11</f>
        <v>67923.632813322969</v>
      </c>
      <c r="D11" s="32">
        <f>+'c1c2rail'!D11+nonpt!D11+nonroad!D11+'onroad RPD'!BD11+'onroad RPD'!BE11+'onroad RPV'!BX11+'onroad RPV'!BW11+ptfire!D11+ptegu_pk!D11+ptegu!D11+ptnonipm!D11+pt_oilgas!D11+np_oilgas!D11+rwc!D11+ag!C11+'c3marine'!C11+'onroad RPD'!AW11+'onroad RPV'!BP11</f>
        <v>607689.20802428096</v>
      </c>
      <c r="E11" s="32">
        <f>+afdust!B11+'c1c2rail'!E11+nonpt!E11+nonroad!E11+'onroad RPD'!CM11+'onroad RPV'!DC11+'c3marine'!D11+ptfire!E11+ptegu_pk!E11+ptegu!E11+ptnonipm!E11+pt_oilgas!E11+np_oilgas!E11+rwc!E11</f>
        <v>500784.84909183183</v>
      </c>
      <c r="F11" s="32">
        <f>+afdust!C11+'c1c2rail'!F11+nonpt!F11+nonroad!F11+'onroad RPD'!CN11+'onroad RPV'!DD11+'c3marine'!E11+ptfire!F11+ptegu_pk!F11+ptegu!F11+ptnonipm!F11+pt_oilgas!F11+np_oilgas!F11+rwc!F11</f>
        <v>211147.30760086031</v>
      </c>
      <c r="G11" s="32">
        <f>+'c1c2rail'!G11+nonpt!G11+nonroad!G11+'onroad RPD'!CC11+'onroad RPV'!CU11+'c3marine'!F11+ptfire!G11+ptegu_pk!G11+ptegu!G11+ptnonipm!G11+pt_oilgas!G11+np_oilgas!G11+rwc!G11</f>
        <v>173535.80572025062</v>
      </c>
      <c r="H11" s="32">
        <f>+'c1c2rail'!H11+nonpt!H11+nonroad!H11+'onroad RPD'!CK11+'onroad RPP'!AA11+'onroad RPV'!DA11+'onroad_rfl RPD'!AA11+'onroad_rfl RPV'!AA11+'c3marine'!G11+ptfire!H11+ptegu_pk!H11+ptegu!H11+ptnonipm!H11+pt_oilgas!H11+np_oilgas!H11+rwc!H11</f>
        <v>879691.6177983958</v>
      </c>
      <c r="I11" s="59" t="s">
        <v>343</v>
      </c>
    </row>
    <row r="12" spans="1:9" x14ac:dyDescent="0.25">
      <c r="A12" s="34" t="s">
        <v>10</v>
      </c>
      <c r="B12" s="32">
        <f>+'c1c2rail'!B12+nonpt!B12+nonroad!B12+'onroad RPD'!L12+'onroad RPV'!J12+'c3marine'!B12+ptfire!B12+ptegu_pk!B12+ptegu!B12+ptnonipm!B12+pt_oilgas!B12+np_oilgas!B12+rwc!B12</f>
        <v>2845934.5478574131</v>
      </c>
      <c r="C12" s="32">
        <f>+'c1c2rail'!C12+nonpt!C12+nonroad!C12+'onroad RPD'!BB12+'onroad RPV'!BU12+ptfire!C12+ptegu_pk!C12+ptegu!C12+ptnonipm!C12+pt_oilgas!C12+np_oilgas!C12+rwc!C12+ag!B12</f>
        <v>111595.30405192541</v>
      </c>
      <c r="D12" s="32">
        <f>+'c1c2rail'!D12+nonpt!D12+nonroad!D12+'onroad RPD'!BD12+'onroad RPD'!BE12+'onroad RPV'!BX12+'onroad RPV'!BW12+ptfire!D12+ptegu_pk!D12+ptegu!D12+ptnonipm!D12+pt_oilgas!D12+np_oilgas!D12+rwc!D12+ag!C12+'c3marine'!C12+'onroad RPD'!AW12+'onroad RPV'!BP12</f>
        <v>464830.52564781212</v>
      </c>
      <c r="E12" s="32">
        <f>+afdust!B12+'c1c2rail'!E12+nonpt!E12+nonroad!E12+'onroad RPD'!CM12+'onroad RPV'!DC12+'c3marine'!D12+ptfire!E12+ptegu_pk!E12+ptegu!E12+ptnonipm!E12+pt_oilgas!E12+np_oilgas!E12+rwc!E12</f>
        <v>965986.10966422164</v>
      </c>
      <c r="F12" s="32">
        <f>+afdust!C12+'c1c2rail'!F12+nonpt!F12+nonroad!F12+'onroad RPD'!CN12+'onroad RPV'!DD12+'c3marine'!E12+ptfire!F12+ptegu_pk!F12+ptegu!F12+ptnonipm!F12+pt_oilgas!F12+np_oilgas!F12+rwc!F12</f>
        <v>290252.37935402396</v>
      </c>
      <c r="G12" s="32">
        <f>+'c1c2rail'!G12+nonpt!G12+nonroad!G12+'onroad RPD'!CC12+'onroad RPV'!CU12+'c3marine'!F12+ptfire!G12+ptegu_pk!G12+ptegu!G12+ptnonipm!G12+pt_oilgas!G12+np_oilgas!G12+rwc!G12</f>
        <v>233722.54314122198</v>
      </c>
      <c r="H12" s="32">
        <f>+'c1c2rail'!H12+nonpt!H12+nonroad!H12+'onroad RPD'!CK12+'onroad RPP'!AA12+'onroad RPV'!DA12+'onroad_rfl RPD'!AA12+'onroad_rfl RPV'!AA12+'c3marine'!G12+ptfire!H12+ptegu_pk!H12+ptegu!H12+ptnonipm!H12+pt_oilgas!H12+np_oilgas!H12+rwc!H12</f>
        <v>425438.83395925717</v>
      </c>
      <c r="I12" s="59" t="s">
        <v>343</v>
      </c>
    </row>
    <row r="13" spans="1:9" x14ac:dyDescent="0.25">
      <c r="A13" s="34" t="s">
        <v>12</v>
      </c>
      <c r="B13" s="32">
        <f>+'c1c2rail'!B13+nonpt!B13+nonroad!B13+'onroad RPD'!L13+'onroad RPV'!J13+'c3marine'!B13+ptfire!B13+ptegu_pk!B13+ptegu!B13+ptnonipm!B13+pt_oilgas!B13+np_oilgas!B13+rwc!B13</f>
        <v>1141663.6766921503</v>
      </c>
      <c r="C13" s="32">
        <f>+'c1c2rail'!C13+nonpt!C13+nonroad!C13+'onroad RPD'!BB13+'onroad RPV'!BU13+ptfire!C13+ptegu_pk!C13+ptegu!C13+ptnonipm!C13+pt_oilgas!C13+np_oilgas!C13+rwc!C13+ag!B13</f>
        <v>75363.084469935231</v>
      </c>
      <c r="D13" s="32">
        <f>+'c1c2rail'!D13+nonpt!D13+nonroad!D13+'onroad RPD'!BD13+'onroad RPD'!BE13+'onroad RPV'!BX13+'onroad RPV'!BW13+ptfire!D13+ptegu_pk!D13+ptegu!D13+ptnonipm!D13+pt_oilgas!D13+np_oilgas!D13+rwc!D13+ag!C13+'c3marine'!C13+'onroad RPD'!AW13+'onroad RPV'!BP13</f>
        <v>95127.53241026969</v>
      </c>
      <c r="E13" s="32">
        <f>+afdust!B13+'c1c2rail'!E13+nonpt!E13+nonroad!E13+'onroad RPD'!CM13+'onroad RPV'!DC13+'c3marine'!D13+ptfire!E13+ptegu_pk!E13+ptegu!E13+ptnonipm!E13+pt_oilgas!E13+np_oilgas!E13+rwc!E13</f>
        <v>520808.61329859775</v>
      </c>
      <c r="F13" s="32">
        <f>+afdust!C13+'c1c2rail'!F13+nonpt!F13+nonroad!F13+'onroad RPD'!CN13+'onroad RPV'!DD13+'c3marine'!E13+ptfire!F13+ptegu_pk!F13+ptegu!F13+ptnonipm!F13+pt_oilgas!F13+np_oilgas!F13+rwc!F13</f>
        <v>124987.97916596805</v>
      </c>
      <c r="G13" s="32">
        <f>+'c1c2rail'!G13+nonpt!G13+nonroad!G13+'onroad RPD'!CC13+'onroad RPV'!CU13+'c3marine'!F13+ptfire!G13+ptegu_pk!G13+ptegu!G13+ptnonipm!G13+pt_oilgas!G13+np_oilgas!G13+rwc!G13</f>
        <v>13926.02136765726</v>
      </c>
      <c r="H13" s="32">
        <f>+'c1c2rail'!H13+nonpt!H13+nonroad!H13+'onroad RPD'!CK13+'onroad RPP'!AA13+'onroad RPV'!DA13+'onroad_rfl RPD'!AA13+'onroad_rfl RPV'!AA13+'c3marine'!G13+ptfire!H13+ptegu_pk!H13+ptegu!H13+ptnonipm!H13+pt_oilgas!H13+np_oilgas!H13+rwc!H13</f>
        <v>264448.94093688694</v>
      </c>
    </row>
    <row r="14" spans="1:9" x14ac:dyDescent="0.25">
      <c r="A14" s="34" t="s">
        <v>13</v>
      </c>
      <c r="B14" s="32">
        <f>+'c1c2rail'!B14+nonpt!B14+nonroad!B14+'onroad RPD'!L14+'onroad RPV'!J14+'c3marine'!B14+ptfire!B14+ptegu_pk!B14+ptegu!B14+ptnonipm!B14+pt_oilgas!B14+np_oilgas!B14+rwc!B14</f>
        <v>1689449.0406892525</v>
      </c>
      <c r="C14" s="32">
        <f>+'c1c2rail'!C14+nonpt!C14+nonroad!C14+'onroad RPD'!BB14+'onroad RPV'!BU14+ptfire!C14+ptegu_pk!C14+ptegu!C14+ptnonipm!C14+pt_oilgas!C14+np_oilgas!C14+rwc!C14+ag!B14</f>
        <v>118473.98192811784</v>
      </c>
      <c r="D14" s="32">
        <f>+'c1c2rail'!D14+nonpt!D14+nonroad!D14+'onroad RPD'!BD14+'onroad RPD'!BE14+'onroad RPV'!BX14+'onroad RPV'!BW14+ptfire!D14+ptegu_pk!D14+ptegu!D14+ptnonipm!D14+pt_oilgas!D14+np_oilgas!D14+rwc!D14+ag!C14+'c3marine'!C14+'onroad RPD'!AW14+'onroad RPV'!BP14</f>
        <v>501451.66270806536</v>
      </c>
      <c r="E14" s="32">
        <f>+afdust!B14+'c1c2rail'!E14+nonpt!E14+nonroad!E14+'onroad RPD'!CM14+'onroad RPV'!DC14+'c3marine'!D14+ptfire!E14+ptegu_pk!E14+ptegu!E14+ptnonipm!E14+pt_oilgas!E14+np_oilgas!E14+rwc!E14</f>
        <v>845312.8362764112</v>
      </c>
      <c r="F14" s="32">
        <f>+afdust!C14+'c1c2rail'!F14+nonpt!F14+nonroad!F14+'onroad RPD'!CN14+'onroad RPV'!DD14+'c3marine'!E14+ptfire!F14+ptegu_pk!F14+ptegu!F14+ptnonipm!F14+pt_oilgas!F14+np_oilgas!F14+rwc!F14</f>
        <v>188052.7874758676</v>
      </c>
      <c r="G14" s="32">
        <f>+'c1c2rail'!G14+nonpt!G14+nonroad!G14+'onroad RPD'!CC14+'onroad RPV'!CU14+'c3marine'!F14+ptfire!G14+ptegu_pk!G14+ptegu!G14+ptnonipm!G14+pt_oilgas!G14+np_oilgas!G14+rwc!G14</f>
        <v>288161.33839864732</v>
      </c>
      <c r="H14" s="32">
        <f>+'c1c2rail'!H14+nonpt!H14+nonroad!H14+'onroad RPD'!CK14+'onroad RPP'!AA14+'onroad RPV'!DA14+'onroad_rfl RPD'!AA14+'onroad_rfl RPV'!AA14+'c3marine'!G14+ptfire!H14+ptegu_pk!H14+ptegu!H14+ptnonipm!H14+pt_oilgas!H14+np_oilgas!H14+rwc!H14</f>
        <v>381550.77853983</v>
      </c>
      <c r="I14" s="59" t="s">
        <v>343</v>
      </c>
    </row>
    <row r="15" spans="1:9" x14ac:dyDescent="0.25">
      <c r="A15" s="34" t="s">
        <v>14</v>
      </c>
      <c r="B15" s="32">
        <f>+'c1c2rail'!B15+nonpt!B15+nonroad!B15+'onroad RPD'!L15+'onroad RPV'!J15+'c3marine'!B15+ptfire!B15+ptegu_pk!B15+ptegu!B15+ptnonipm!B15+pt_oilgas!B15+np_oilgas!B15+rwc!B15</f>
        <v>1486453.2632117325</v>
      </c>
      <c r="C15" s="32">
        <f>+'c1c2rail'!C15+nonpt!C15+nonroad!C15+'onroad RPD'!BB15+'onroad RPV'!BU15+ptfire!C15+ptegu_pk!C15+ptegu!C15+ptnonipm!C15+pt_oilgas!C15+np_oilgas!C15+rwc!C15+ag!B15</f>
        <v>114774.97285151365</v>
      </c>
      <c r="D15" s="32">
        <f>+'c1c2rail'!D15+nonpt!D15+nonroad!D15+'onroad RPD'!BD15+'onroad RPD'!BE15+'onroad RPV'!BX15+'onroad RPV'!BW15+ptfire!D15+ptegu_pk!D15+ptegu!D15+ptnonipm!D15+pt_oilgas!D15+np_oilgas!D15+rwc!D15+ag!C15+'c3marine'!C15+'onroad RPD'!AW15+'onroad RPV'!BP15</f>
        <v>420091.07742510497</v>
      </c>
      <c r="E15" s="32">
        <f>+afdust!B15+'c1c2rail'!E15+nonpt!E15+nonroad!E15+'onroad RPD'!CM15+'onroad RPV'!DC15+'c3marine'!D15+ptfire!E15+ptegu_pk!E15+ptegu!E15+ptnonipm!E15+pt_oilgas!E15+np_oilgas!E15+rwc!E15</f>
        <v>671265.20443677285</v>
      </c>
      <c r="F15" s="32">
        <f>+afdust!C15+'c1c2rail'!F15+nonpt!F15+nonroad!F15+'onroad RPD'!CN15+'onroad RPV'!DD15+'c3marine'!E15+ptfire!F15+ptegu_pk!F15+ptegu!F15+ptnonipm!F15+pt_oilgas!F15+np_oilgas!F15+rwc!F15</f>
        <v>137156.90154312702</v>
      </c>
      <c r="G15" s="32">
        <f>+'c1c2rail'!G15+nonpt!G15+nonroad!G15+'onroad RPD'!CC15+'onroad RPV'!CU15+'c3marine'!F15+ptfire!G15+ptegu_pk!G15+ptegu!G15+ptnonipm!G15+pt_oilgas!G15+np_oilgas!G15+rwc!G15</f>
        <v>427769.37534458161</v>
      </c>
      <c r="H15" s="32">
        <f>+'c1c2rail'!H15+nonpt!H15+nonroad!H15+'onroad RPD'!CK15+'onroad RPP'!AA15+'onroad RPV'!DA15+'onroad_rfl RPD'!AA15+'onroad_rfl RPV'!AA15+'c3marine'!G15+ptfire!H15+ptegu_pk!H15+ptegu!H15+ptnonipm!H15+pt_oilgas!H15+np_oilgas!H15+rwc!H15</f>
        <v>268967.50078529253</v>
      </c>
      <c r="I15" s="59" t="s">
        <v>343</v>
      </c>
    </row>
    <row r="16" spans="1:9" x14ac:dyDescent="0.25">
      <c r="A16" s="34" t="s">
        <v>15</v>
      </c>
      <c r="B16" s="32">
        <f>+'c1c2rail'!B16+nonpt!B16+nonroad!B16+'onroad RPD'!L16+'onroad RPV'!J16+'c3marine'!B16+ptfire!B16+ptegu_pk!B16+ptegu!B16+ptnonipm!B16+pt_oilgas!B16+np_oilgas!B16+rwc!B16</f>
        <v>855304.79051091929</v>
      </c>
      <c r="C16" s="32">
        <f>+'c1c2rail'!C16+nonpt!C16+nonroad!C16+'onroad RPD'!BB16+'onroad RPV'!BU16+ptfire!C16+ptegu_pk!C16+ptegu!C16+ptnonipm!C16+pt_oilgas!C16+np_oilgas!C16+rwc!C16+ag!B16</f>
        <v>288132.3880113457</v>
      </c>
      <c r="D16" s="32">
        <f>+'c1c2rail'!D16+nonpt!D16+nonroad!D16+'onroad RPD'!BD16+'onroad RPD'!BE16+'onroad RPV'!BX16+'onroad RPV'!BW16+ptfire!D16+ptegu_pk!D16+ptegu!D16+ptnonipm!D16+pt_oilgas!D16+np_oilgas!D16+rwc!D16+ag!C16+'c3marine'!C16+'onroad RPD'!AW16+'onroad RPV'!BP16</f>
        <v>228268.39127787502</v>
      </c>
      <c r="E16" s="32">
        <f>+afdust!B16+'c1c2rail'!E16+nonpt!E16+nonroad!E16+'onroad RPD'!CM16+'onroad RPV'!DC16+'c3marine'!D16+ptfire!E16+ptegu_pk!E16+ptegu!E16+ptnonipm!E16+pt_oilgas!E16+np_oilgas!E16+rwc!E16</f>
        <v>654580.19695413404</v>
      </c>
      <c r="F16" s="32">
        <f>+afdust!C16+'c1c2rail'!F16+nonpt!F16+nonroad!F16+'onroad RPD'!CN16+'onroad RPV'!DD16+'c3marine'!E16+ptfire!F16+ptegu_pk!F16+ptegu!F16+ptnonipm!F16+pt_oilgas!F16+np_oilgas!F16+rwc!F16</f>
        <v>142488.18279380197</v>
      </c>
      <c r="G16" s="32">
        <f>+'c1c2rail'!G16+nonpt!G16+nonroad!G16+'onroad RPD'!CC16+'onroad RPV'!CU16+'c3marine'!F16+ptfire!G16+ptegu_pk!G16+ptegu!G16+ptnonipm!G16+pt_oilgas!G16+np_oilgas!G16+rwc!G16</f>
        <v>133990.209969672</v>
      </c>
      <c r="H16" s="32">
        <f>+'c1c2rail'!H16+nonpt!H16+nonroad!H16+'onroad RPD'!CK16+'onroad RPP'!AA16+'onroad RPV'!DA16+'onroad_rfl RPD'!AA16+'onroad_rfl RPV'!AA16+'c3marine'!G16+ptfire!H16+ptegu_pk!H16+ptegu!H16+ptnonipm!H16+pt_oilgas!H16+np_oilgas!H16+rwc!H16</f>
        <v>195760.76633894068</v>
      </c>
      <c r="I16" s="59" t="s">
        <v>343</v>
      </c>
    </row>
    <row r="17" spans="1:9" x14ac:dyDescent="0.25">
      <c r="A17" s="34" t="s">
        <v>16</v>
      </c>
      <c r="B17" s="32">
        <f>+'c1c2rail'!B17+nonpt!B17+nonroad!B17+'onroad RPD'!L17+'onroad RPV'!J17+'c3marine'!B17+ptfire!B17+ptegu_pk!B17+ptegu!B17+ptnonipm!B17+pt_oilgas!B17+np_oilgas!B17+rwc!B17</f>
        <v>1616944.6415635732</v>
      </c>
      <c r="C17" s="32">
        <f>+'c1c2rail'!C17+nonpt!C17+nonroad!C17+'onroad RPD'!BB17+'onroad RPV'!BU17+ptfire!C17+ptegu_pk!C17+ptegu!C17+ptnonipm!C17+pt_oilgas!C17+np_oilgas!C17+rwc!C17+ag!B17</f>
        <v>190030.61357807051</v>
      </c>
      <c r="D17" s="32">
        <f>+'c1c2rail'!D17+nonpt!D17+nonroad!D17+'onroad RPD'!BD17+'onroad RPD'!BE17+'onroad RPV'!BX17+'onroad RPV'!BW17+ptfire!D17+ptegu_pk!D17+ptegu!D17+ptnonipm!D17+pt_oilgas!D17+np_oilgas!D17+rwc!D17+ag!C17+'c3marine'!C17+'onroad RPD'!AW17+'onroad RPV'!BP17</f>
        <v>324389.59399419703</v>
      </c>
      <c r="E17" s="32">
        <f>+afdust!B17+'c1c2rail'!E17+nonpt!E17+nonroad!E17+'onroad RPD'!CM17+'onroad RPV'!DC17+'c3marine'!D17+ptfire!E17+ptegu_pk!E17+ptegu!E17+ptnonipm!E17+pt_oilgas!E17+np_oilgas!E17+rwc!E17</f>
        <v>903407.47264380462</v>
      </c>
      <c r="F17" s="32">
        <f>+afdust!C17+'c1c2rail'!F17+nonpt!F17+nonroad!F17+'onroad RPD'!CN17+'onroad RPV'!DD17+'c3marine'!E17+ptfire!F17+ptegu_pk!F17+ptegu!F17+ptnonipm!F17+pt_oilgas!F17+np_oilgas!F17+rwc!F17</f>
        <v>240288.28096893421</v>
      </c>
      <c r="G17" s="32">
        <f>+'c1c2rail'!G17+nonpt!G17+nonroad!G17+'onroad RPD'!CC17+'onroad RPV'!CU17+'c3marine'!F17+ptfire!G17+ptegu_pk!G17+ptegu!G17+ptnonipm!G17+pt_oilgas!G17+np_oilgas!G17+rwc!G17</f>
        <v>60378.094267934626</v>
      </c>
      <c r="H17" s="32">
        <f>+'c1c2rail'!H17+nonpt!H17+nonroad!H17+'onroad RPD'!CK17+'onroad RPP'!AA17+'onroad RPV'!DA17+'onroad_rfl RPD'!AA17+'onroad_rfl RPV'!AA17+'c3marine'!G17+ptfire!H17+ptegu_pk!H17+ptegu!H17+ptnonipm!H17+pt_oilgas!H17+np_oilgas!H17+rwc!H17</f>
        <v>454671.96796510601</v>
      </c>
      <c r="I17" s="59" t="s">
        <v>343</v>
      </c>
    </row>
    <row r="18" spans="1:9" x14ac:dyDescent="0.25">
      <c r="A18" s="34" t="s">
        <v>17</v>
      </c>
      <c r="B18" s="32">
        <f>+'c1c2rail'!B18+nonpt!B18+nonroad!B18+'onroad RPD'!L18+'onroad RPV'!J18+'c3marine'!B18+ptfire!B18+ptegu_pk!B18+ptegu!B18+ptnonipm!B18+pt_oilgas!B18+np_oilgas!B18+rwc!B18</f>
        <v>1027463.9811597975</v>
      </c>
      <c r="C18" s="32">
        <f>+'c1c2rail'!C18+nonpt!C18+nonroad!C18+'onroad RPD'!BB18+'onroad RPV'!BU18+ptfire!C18+ptegu_pk!C18+ptegu!C18+ptnonipm!C18+pt_oilgas!C18+np_oilgas!C18+rwc!C18+ag!B18</f>
        <v>58002.399182847446</v>
      </c>
      <c r="D18" s="32">
        <f>+'c1c2rail'!D18+nonpt!D18+nonroad!D18+'onroad RPD'!BD18+'onroad RPD'!BE18+'onroad RPV'!BX18+'onroad RPV'!BW18+ptfire!D18+ptegu_pk!D18+ptegu!D18+ptnonipm!D18+pt_oilgas!D18+np_oilgas!D18+rwc!D18+ag!C18+'c3marine'!C18+'onroad RPD'!AW18+'onroad RPV'!BP18</f>
        <v>311461.74075657286</v>
      </c>
      <c r="E18" s="32">
        <f>+afdust!B18+'c1c2rail'!E18+nonpt!E18+nonroad!E18+'onroad RPD'!CM18+'onroad RPV'!DC18+'c3marine'!D18+ptfire!E18+ptegu_pk!E18+ptegu!E18+ptnonipm!E18+pt_oilgas!E18+np_oilgas!E18+rwc!E18</f>
        <v>275705.12487258291</v>
      </c>
      <c r="F18" s="32">
        <f>+afdust!C18+'c1c2rail'!F18+nonpt!F18+nonroad!F18+'onroad RPD'!CN18+'onroad RPV'!DD18+'c3marine'!E18+ptfire!F18+ptegu_pk!F18+ptegu!F18+ptnonipm!F18+pt_oilgas!F18+np_oilgas!F18+rwc!F18</f>
        <v>89094.663545878429</v>
      </c>
      <c r="G18" s="32">
        <f>+'c1c2rail'!G18+nonpt!G18+nonroad!G18+'onroad RPD'!CC18+'onroad RPV'!CU18+'c3marine'!F18+ptfire!G18+ptegu_pk!G18+ptegu!G18+ptnonipm!G18+pt_oilgas!G18+np_oilgas!G18+rwc!G18</f>
        <v>272645.00825179665</v>
      </c>
      <c r="H18" s="32">
        <f>+'c1c2rail'!H18+nonpt!H18+nonroad!H18+'onroad RPD'!CK18+'onroad RPP'!AA18+'onroad RPV'!DA18+'onroad_rfl RPD'!AA18+'onroad_rfl RPV'!AA18+'c3marine'!G18+ptfire!H18+ptegu_pk!H18+ptegu!H18+ptnonipm!H18+pt_oilgas!H18+np_oilgas!H18+rwc!H18</f>
        <v>263893.57982929924</v>
      </c>
      <c r="I18" s="59" t="s">
        <v>343</v>
      </c>
    </row>
    <row r="19" spans="1:9" x14ac:dyDescent="0.25">
      <c r="A19" s="34" t="s">
        <v>18</v>
      </c>
      <c r="B19" s="32">
        <f>+'c1c2rail'!B19+nonpt!B19+nonroad!B19+'onroad RPD'!L19+'onroad RPV'!J19+'c3marine'!B19+ptfire!B19+ptegu_pk!B19+ptegu!B19+ptnonipm!B19+pt_oilgas!B19+np_oilgas!B19+rwc!B19</f>
        <v>2275675.6315139621</v>
      </c>
      <c r="C19" s="32">
        <f>+'c1c2rail'!C19+nonpt!C19+nonroad!C19+'onroad RPD'!BB19+'onroad RPV'!BU19+ptfire!C19+ptegu_pk!C19+ptegu!C19+ptnonipm!C19+pt_oilgas!C19+np_oilgas!C19+rwc!C19+ag!B19</f>
        <v>94853.714786315279</v>
      </c>
      <c r="D19" s="32">
        <f>+'c1c2rail'!D19+nonpt!D19+nonroad!D19+'onroad RPD'!BD19+'onroad RPD'!BE19+'onroad RPV'!BX19+'onroad RPV'!BW19+ptfire!D19+ptegu_pk!D19+ptegu!D19+ptnonipm!D19+pt_oilgas!D19+np_oilgas!D19+rwc!D19+ag!C19+'c3marine'!C19+'onroad RPD'!AW19+'onroad RPV'!BP19</f>
        <v>518057.40342963405</v>
      </c>
      <c r="E19" s="32">
        <f>+afdust!B19+'c1c2rail'!E19+nonpt!E19+nonroad!E19+'onroad RPD'!CM19+'onroad RPV'!DC19+'c3marine'!D19+ptfire!E19+ptegu_pk!E19+ptegu!E19+ptnonipm!E19+pt_oilgas!E19+np_oilgas!E19+rwc!E19</f>
        <v>452531.99542751844</v>
      </c>
      <c r="F19" s="32">
        <f>+afdust!C19+'c1c2rail'!F19+nonpt!F19+nonroad!F19+'onroad RPD'!CN19+'onroad RPV'!DD19+'c3marine'!E19+ptfire!F19+ptegu_pk!F19+ptegu!F19+ptnonipm!F19+pt_oilgas!F19+np_oilgas!F19+rwc!F19</f>
        <v>218934.81801944823</v>
      </c>
      <c r="G19" s="32">
        <f>+'c1c2rail'!G19+nonpt!G19+nonroad!G19+'onroad RPD'!CC19+'onroad RPV'!CU19+'c3marine'!F19+ptfire!G19+ptegu_pk!G19+ptegu!G19+ptnonipm!G19+pt_oilgas!G19+np_oilgas!G19+rwc!G19</f>
        <v>227740.5140337146</v>
      </c>
      <c r="H19" s="32">
        <f>+'c1c2rail'!H19+nonpt!H19+nonroad!H19+'onroad RPD'!CK19+'onroad RPP'!AA19+'onroad RPV'!DA19+'onroad_rfl RPD'!AA19+'onroad_rfl RPV'!AA19+'c3marine'!G19+ptfire!H19+ptegu_pk!H19+ptegu!H19+ptnonipm!H19+pt_oilgas!H19+np_oilgas!H19+rwc!H19</f>
        <v>698987.13681908732</v>
      </c>
      <c r="I19" s="59" t="s">
        <v>343</v>
      </c>
    </row>
    <row r="20" spans="1:9" x14ac:dyDescent="0.25">
      <c r="A20" s="34" t="s">
        <v>19</v>
      </c>
      <c r="B20" s="32">
        <f>+'c1c2rail'!B20+nonpt!B20+nonroad!B20+'onroad RPD'!L20+'onroad RPV'!J20+'c3marine'!B20+ptfire!B20+ptegu_pk!B20+ptegu!B20+ptnonipm!B20+pt_oilgas!B20+np_oilgas!B20+rwc!B20</f>
        <v>289432.55984431389</v>
      </c>
      <c r="C20" s="32">
        <f>+'c1c2rail'!C20+nonpt!C20+nonroad!C20+'onroad RPD'!BB20+'onroad RPV'!BU20+ptfire!C20+ptegu_pk!C20+ptegu!C20+ptnonipm!C20+pt_oilgas!C20+np_oilgas!C20+rwc!C20+ag!B20</f>
        <v>6944.1343795388811</v>
      </c>
      <c r="D20" s="32">
        <f>+'c1c2rail'!D20+nonpt!D20+nonroad!D20+'onroad RPD'!BD20+'onroad RPD'!BE20+'onroad RPV'!BX20+'onroad RPV'!BW20+ptfire!D20+ptegu_pk!D20+ptegu!D20+ptnonipm!D20+pt_oilgas!D20+np_oilgas!D20+rwc!D20+ag!C20+'c3marine'!C20+'onroad RPD'!AW20+'onroad RPV'!BP20</f>
        <v>62101.570037267476</v>
      </c>
      <c r="E20" s="32">
        <f>+afdust!B20+'c1c2rail'!E20+nonpt!E20+nonroad!E20+'onroad RPD'!CM20+'onroad RPV'!DC20+'c3marine'!D20+ptfire!E20+ptegu_pk!E20+ptegu!E20+ptnonipm!E20+pt_oilgas!E20+np_oilgas!E20+rwc!E20</f>
        <v>67127.969128726894</v>
      </c>
      <c r="F20" s="32">
        <f>+afdust!C20+'c1c2rail'!F20+nonpt!F20+nonroad!F20+'onroad RPD'!CN20+'onroad RPV'!DD20+'c3marine'!E20+ptfire!F20+ptegu_pk!F20+ptegu!F20+ptnonipm!F20+pt_oilgas!F20+np_oilgas!F20+rwc!F20</f>
        <v>22125.249382542101</v>
      </c>
      <c r="G20" s="32">
        <f>+'c1c2rail'!G20+nonpt!G20+nonroad!G20+'onroad RPD'!CC20+'onroad RPV'!CU20+'c3marine'!F20+ptfire!G20+ptegu_pk!G20+ptegu!G20+ptnonipm!G20+pt_oilgas!G20+np_oilgas!G20+rwc!G20</f>
        <v>15023.238877737977</v>
      </c>
      <c r="H20" s="32">
        <f>+'c1c2rail'!H20+nonpt!H20+nonroad!H20+'onroad RPD'!CK20+'onroad RPP'!AA20+'onroad RPV'!DA20+'onroad_rfl RPD'!AA20+'onroad_rfl RPV'!AA20+'c3marine'!G20+ptfire!H20+ptegu_pk!H20+ptegu!H20+ptnonipm!H20+pt_oilgas!H20+np_oilgas!H20+rwc!H20</f>
        <v>63220.882565473272</v>
      </c>
      <c r="I20" s="59" t="s">
        <v>343</v>
      </c>
    </row>
    <row r="21" spans="1:9" x14ac:dyDescent="0.25">
      <c r="A21" s="34" t="s">
        <v>20</v>
      </c>
      <c r="B21" s="32">
        <f>+'c1c2rail'!B21+nonpt!B21+nonroad!B21+'onroad RPD'!L21+'onroad RPV'!J21+'c3marine'!B21+ptfire!B21+ptegu_pk!B21+ptegu!B21+ptnonipm!B21+pt_oilgas!B21+np_oilgas!B21+rwc!B21</f>
        <v>798624.85038372665</v>
      </c>
      <c r="C21" s="32">
        <f>+'c1c2rail'!C21+nonpt!C21+nonroad!C21+'onroad RPD'!BB21+'onroad RPV'!BU21+ptfire!C21+ptegu_pk!C21+ptegu!C21+ptnonipm!C21+pt_oilgas!C21+np_oilgas!C21+rwc!C21+ag!B21</f>
        <v>26937.263447187994</v>
      </c>
      <c r="D21" s="32">
        <f>+'c1c2rail'!D21+nonpt!D21+nonroad!D21+'onroad RPD'!BD21+'onroad RPD'!BE21+'onroad RPV'!BX21+'onroad RPV'!BW21+ptfire!D21+ptegu_pk!D21+ptegu!D21+ptnonipm!D21+pt_oilgas!D21+np_oilgas!D21+rwc!D21+ag!C21+'c3marine'!C21+'onroad RPD'!AW21+'onroad RPV'!BP21</f>
        <v>165092.25424460214</v>
      </c>
      <c r="E21" s="32">
        <f>+afdust!B21+'c1c2rail'!E21+nonpt!E21+nonroad!E21+'onroad RPD'!CM21+'onroad RPV'!DC21+'c3marine'!D21+ptfire!E21+ptegu_pk!E21+ptegu!E21+ptnonipm!E21+pt_oilgas!E21+np_oilgas!E21+rwc!E21</f>
        <v>75928.608212307736</v>
      </c>
      <c r="F21" s="32">
        <f>+afdust!C21+'c1c2rail'!F21+nonpt!F21+nonroad!F21+'onroad RPD'!CN21+'onroad RPV'!DD21+'c3marine'!E21+ptfire!F21+ptegu_pk!F21+ptegu!F21+ptnonipm!F21+pt_oilgas!F21+np_oilgas!F21+rwc!F21</f>
        <v>31070.855151376687</v>
      </c>
      <c r="G21" s="32">
        <f>+'c1c2rail'!G21+nonpt!G21+nonroad!G21+'onroad RPD'!CC21+'onroad RPV'!CU21+'c3marine'!F21+ptfire!G21+ptegu_pk!G21+ptegu!G21+ptnonipm!G21+pt_oilgas!G21+np_oilgas!G21+rwc!G21</f>
        <v>67324.575821661536</v>
      </c>
      <c r="H21" s="32">
        <f>+'c1c2rail'!H21+nonpt!H21+nonroad!H21+'onroad RPD'!CK21+'onroad RPP'!AA21+'onroad RPV'!DA21+'onroad_rfl RPD'!AA21+'onroad_rfl RPV'!AA21+'c3marine'!G21+ptfire!H21+ptegu_pk!H21+ptegu!H21+ptnonipm!H21+pt_oilgas!H21+np_oilgas!H21+rwc!H21</f>
        <v>129016.22092482541</v>
      </c>
      <c r="I21" s="59" t="s">
        <v>343</v>
      </c>
    </row>
    <row r="22" spans="1:9" x14ac:dyDescent="0.25">
      <c r="A22" s="34" t="s">
        <v>21</v>
      </c>
      <c r="B22" s="32">
        <f>+'c1c2rail'!B22+nonpt!B22+nonroad!B22+'onroad RPD'!L22+'onroad RPV'!J22+'c3marine'!B22+ptfire!B22+ptegu_pk!B22+ptegu!B22+ptnonipm!B22+pt_oilgas!B22+np_oilgas!B22+rwc!B22</f>
        <v>782751.25225646514</v>
      </c>
      <c r="C22" s="32">
        <f>+'c1c2rail'!C22+nonpt!C22+nonroad!C22+'onroad RPD'!BB22+'onroad RPV'!BU22+ptfire!C22+ptegu_pk!C22+ptegu!C22+ptnonipm!C22+pt_oilgas!C22+np_oilgas!C22+rwc!C22+ag!B22</f>
        <v>7283.7374365347168</v>
      </c>
      <c r="D22" s="32">
        <f>+'c1c2rail'!D22+nonpt!D22+nonroad!D22+'onroad RPD'!BD22+'onroad RPD'!BE22+'onroad RPV'!BX22+'onroad RPV'!BW22+ptfire!D22+ptegu_pk!D22+ptegu!D22+ptnonipm!D22+pt_oilgas!D22+np_oilgas!D22+rwc!D22+ag!C22+'c3marine'!C22+'onroad RPD'!AW22+'onroad RPV'!BP22</f>
        <v>142193.46158686373</v>
      </c>
      <c r="E22" s="32">
        <f>+afdust!B22+'c1c2rail'!E22+nonpt!E22+nonroad!E22+'onroad RPD'!CM22+'onroad RPV'!DC22+'c3marine'!D22+ptfire!E22+ptegu_pk!E22+ptegu!E22+ptnonipm!E22+pt_oilgas!E22+np_oilgas!E22+rwc!E22</f>
        <v>231197.82855925575</v>
      </c>
      <c r="F22" s="32">
        <f>+afdust!C22+'c1c2rail'!F22+nonpt!F22+nonroad!F22+'onroad RPD'!CN22+'onroad RPV'!DD22+'c3marine'!E22+ptfire!F22+ptegu_pk!F22+ptegu!F22+ptnonipm!F22+pt_oilgas!F22+np_oilgas!F22+rwc!F22</f>
        <v>45563.921661438231</v>
      </c>
      <c r="G22" s="32">
        <f>+'c1c2rail'!G22+nonpt!G22+nonroad!G22+'onroad RPD'!CC22+'onroad RPV'!CU22+'c3marine'!F22+ptfire!G22+ptegu_pk!G22+ptegu!G22+ptnonipm!G22+pt_oilgas!G22+np_oilgas!G22+rwc!G22</f>
        <v>49525.283538305317</v>
      </c>
      <c r="H22" s="32">
        <f>+'c1c2rail'!H22+nonpt!H22+nonroad!H22+'onroad RPD'!CK22+'onroad RPP'!AA22+'onroad RPV'!DA22+'onroad_rfl RPD'!AA22+'onroad_rfl RPV'!AA22+'c3marine'!G22+ptfire!H22+ptegu_pk!H22+ptegu!H22+ptnonipm!H22+pt_oilgas!H22+np_oilgas!H22+rwc!H22</f>
        <v>151247.72439123306</v>
      </c>
      <c r="I22" s="59" t="s">
        <v>343</v>
      </c>
    </row>
    <row r="23" spans="1:9" x14ac:dyDescent="0.25">
      <c r="A23" s="34" t="s">
        <v>22</v>
      </c>
      <c r="B23" s="32">
        <f>+'c1c2rail'!B23+nonpt!B23+nonroad!B23+'onroad RPD'!L23+'onroad RPV'!J23+'c3marine'!B23+ptfire!B23+ptegu_pk!B23+ptegu!B23+ptnonipm!B23+pt_oilgas!B23+np_oilgas!B23+rwc!B23</f>
        <v>2188903.2116220444</v>
      </c>
      <c r="C23" s="32">
        <f>+'c1c2rail'!C23+nonpt!C23+nonroad!C23+'onroad RPD'!BB23+'onroad RPV'!BU23+ptfire!C23+ptegu_pk!C23+ptegu!C23+ptnonipm!C23+pt_oilgas!C23+np_oilgas!C23+rwc!C23+ag!B23</f>
        <v>65949.58826676094</v>
      </c>
      <c r="D23" s="32">
        <f>+'c1c2rail'!D23+nonpt!D23+nonroad!D23+'onroad RPD'!BD23+'onroad RPD'!BE23+'onroad RPV'!BX23+'onroad RPV'!BW23+ptfire!D23+ptegu_pk!D23+ptegu!D23+ptnonipm!D23+pt_oilgas!D23+np_oilgas!D23+rwc!D23+ag!C23+'c3marine'!C23+'onroad RPD'!AW23+'onroad RPV'!BP23</f>
        <v>458546.51912608556</v>
      </c>
      <c r="E23" s="32">
        <f>+afdust!B23+'c1c2rail'!E23+nonpt!E23+nonroad!E23+'onroad RPD'!CM23+'onroad RPV'!DC23+'c3marine'!D23+ptfire!E23+ptegu_pk!E23+ptegu!E23+ptnonipm!E23+pt_oilgas!E23+np_oilgas!E23+rwc!E23</f>
        <v>550029.96916505066</v>
      </c>
      <c r="F23" s="32">
        <f>+afdust!C23+'c1c2rail'!F23+nonpt!F23+nonroad!F23+'onroad RPD'!CN23+'onroad RPV'!DD23+'c3marine'!E23+ptfire!F23+ptegu_pk!F23+ptegu!F23+ptnonipm!F23+pt_oilgas!F23+np_oilgas!F23+rwc!F23</f>
        <v>137069.94742325245</v>
      </c>
      <c r="G23" s="32">
        <f>+'c1c2rail'!G23+nonpt!G23+nonroad!G23+'onroad RPD'!CC23+'onroad RPV'!CU23+'c3marine'!F23+ptfire!G23+ptegu_pk!G23+ptegu!G23+ptnonipm!G23+pt_oilgas!G23+np_oilgas!G23+rwc!G23</f>
        <v>285947.73767999519</v>
      </c>
      <c r="H23" s="32">
        <f>+'c1c2rail'!H23+nonpt!H23+nonroad!H23+'onroad RPD'!CK23+'onroad RPP'!AA23+'onroad RPV'!DA23+'onroad_rfl RPD'!AA23+'onroad_rfl RPV'!AA23+'c3marine'!G23+ptfire!H23+ptegu_pk!H23+ptegu!H23+ptnonipm!H23+pt_oilgas!H23+np_oilgas!H23+rwc!H23</f>
        <v>451825.02694928291</v>
      </c>
      <c r="I23" s="59" t="s">
        <v>343</v>
      </c>
    </row>
    <row r="24" spans="1:9" x14ac:dyDescent="0.25">
      <c r="A24" s="34" t="s">
        <v>23</v>
      </c>
      <c r="B24" s="32">
        <f>+'c1c2rail'!B24+nonpt!B24+nonroad!B24+'onroad RPD'!L24+'onroad RPV'!J24+'c3marine'!B24+ptfire!B24+ptegu_pk!B24+ptegu!B24+ptnonipm!B24+pt_oilgas!B24+np_oilgas!B24+rwc!B24</f>
        <v>2223502.7850486794</v>
      </c>
      <c r="C24" s="32">
        <f>+'c1c2rail'!C24+nonpt!C24+nonroad!C24+'onroad RPD'!BB24+'onroad RPV'!BU24+ptfire!C24+ptegu_pk!C24+ptegu!C24+ptnonipm!C24+pt_oilgas!C24+np_oilgas!C24+rwc!C24+ag!B24</f>
        <v>208993.15752231254</v>
      </c>
      <c r="D24" s="32">
        <f>+'c1c2rail'!D24+nonpt!D24+nonroad!D24+'onroad RPD'!BD24+'onroad RPD'!BE24+'onroad RPV'!BX24+'onroad RPV'!BW24+ptfire!D24+ptegu_pk!D24+ptegu!D24+ptnonipm!D24+pt_oilgas!D24+np_oilgas!D24+rwc!D24+ag!C24+'c3marine'!C24+'onroad RPD'!AW24+'onroad RPV'!BP24</f>
        <v>314204.54393252049</v>
      </c>
      <c r="E24" s="32">
        <f>+afdust!B24+'c1c2rail'!E24+nonpt!E24+nonroad!E24+'onroad RPD'!CM24+'onroad RPV'!DC24+'c3marine'!D24+ptfire!E24+ptegu_pk!E24+ptegu!E24+ptnonipm!E24+pt_oilgas!E24+np_oilgas!E24+rwc!E24</f>
        <v>532581.26032607479</v>
      </c>
      <c r="F24" s="32">
        <f>+afdust!C24+'c1c2rail'!F24+nonpt!F24+nonroad!F24+'onroad RPD'!CN24+'onroad RPV'!DD24+'c3marine'!E24+ptfire!F24+ptegu_pk!F24+ptegu!F24+ptnonipm!F24+pt_oilgas!F24+np_oilgas!F24+rwc!F24</f>
        <v>220954.12352959107</v>
      </c>
      <c r="G24" s="32">
        <f>+'c1c2rail'!G24+nonpt!G24+nonroad!G24+'onroad RPD'!CC24+'onroad RPV'!CU24+'c3marine'!F24+ptfire!G24+ptegu_pk!G24+ptegu!G24+ptnonipm!G24+pt_oilgas!G24+np_oilgas!G24+rwc!G24</f>
        <v>74081.699575816689</v>
      </c>
      <c r="H24" s="32">
        <f>+'c1c2rail'!H24+nonpt!H24+nonroad!H24+'onroad RPD'!CK24+'onroad RPP'!AA24+'onroad RPV'!DA24+'onroad_rfl RPD'!AA24+'onroad_rfl RPV'!AA24+'c3marine'!G24+ptfire!H24+ptegu_pk!H24+ptegu!H24+ptnonipm!H24+pt_oilgas!H24+np_oilgas!H24+rwc!H24</f>
        <v>483730.35373834858</v>
      </c>
      <c r="I24" s="59" t="s">
        <v>343</v>
      </c>
    </row>
    <row r="25" spans="1:9" x14ac:dyDescent="0.25">
      <c r="A25" s="34" t="s">
        <v>24</v>
      </c>
      <c r="B25" s="32">
        <f>+'c1c2rail'!B25+nonpt!B25+nonroad!B25+'onroad RPD'!L25+'onroad RPV'!J25+'c3marine'!B25+ptfire!B25+ptegu_pk!B25+ptegu!B25+ptnonipm!B25+pt_oilgas!B25+np_oilgas!B25+rwc!B25</f>
        <v>899758.87215641094</v>
      </c>
      <c r="C25" s="32">
        <f>+'c1c2rail'!C25+nonpt!C25+nonroad!C25+'onroad RPD'!BB25+'onroad RPV'!BU25+ptfire!C25+ptegu_pk!C25+ptegu!C25+ptnonipm!C25+pt_oilgas!C25+np_oilgas!C25+rwc!C25+ag!B25</f>
        <v>65280.698350335297</v>
      </c>
      <c r="D25" s="32">
        <f>+'c1c2rail'!D25+nonpt!D25+nonroad!D25+'onroad RPD'!BD25+'onroad RPD'!BE25+'onroad RPV'!BX25+'onroad RPV'!BW25+ptfire!D25+ptegu_pk!D25+ptegu!D25+ptnonipm!D25+pt_oilgas!D25+np_oilgas!D25+rwc!D25+ag!C25+'c3marine'!C25+'onroad RPD'!AW25+'onroad RPV'!BP25</f>
        <v>188406.36711981028</v>
      </c>
      <c r="E25" s="32">
        <f>+afdust!B25+'c1c2rail'!E25+nonpt!E25+nonroad!E25+'onroad RPD'!CM25+'onroad RPV'!DC25+'c3marine'!D25+ptfire!E25+ptegu_pk!E25+ptegu!E25+ptnonipm!E25+pt_oilgas!E25+np_oilgas!E25+rwc!E25</f>
        <v>1025193.4779210985</v>
      </c>
      <c r="F25" s="32">
        <f>+afdust!C25+'c1c2rail'!F25+nonpt!F25+nonroad!F25+'onroad RPD'!CN25+'onroad RPV'!DD25+'c3marine'!E25+ptfire!F25+ptegu_pk!F25+ptegu!F25+ptnonipm!F25+pt_oilgas!F25+np_oilgas!F25+rwc!F25</f>
        <v>164651.20054305723</v>
      </c>
      <c r="G25" s="32">
        <f>+'c1c2rail'!G25+nonpt!G25+nonroad!G25+'onroad RPD'!CC25+'onroad RPV'!CU25+'c3marine'!F25+ptfire!G25+ptegu_pk!G25+ptegu!G25+ptnonipm!G25+pt_oilgas!G25+np_oilgas!G25+rwc!G25</f>
        <v>63448.401853098017</v>
      </c>
      <c r="H25" s="32">
        <f>+'c1c2rail'!H25+nonpt!H25+nonroad!H25+'onroad RPD'!CK25+'onroad RPP'!AA25+'onroad RPV'!DA25+'onroad_rfl RPD'!AA25+'onroad_rfl RPV'!AA25+'c3marine'!G25+ptfire!H25+ptegu_pk!H25+ptegu!H25+ptnonipm!H25+pt_oilgas!H25+np_oilgas!H25+rwc!H25</f>
        <v>261738.61403455515</v>
      </c>
      <c r="I25" s="59" t="s">
        <v>343</v>
      </c>
    </row>
    <row r="26" spans="1:9" x14ac:dyDescent="0.25">
      <c r="A26" s="34" t="s">
        <v>25</v>
      </c>
      <c r="B26" s="32">
        <f>+'c1c2rail'!B26+nonpt!B26+nonroad!B26+'onroad RPD'!L26+'onroad RPV'!J26+'c3marine'!B26+ptfire!B26+ptegu_pk!B26+ptegu!B26+ptnonipm!B26+pt_oilgas!B26+np_oilgas!B26+rwc!B26</f>
        <v>1854069.8620948633</v>
      </c>
      <c r="C26" s="32">
        <f>+'c1c2rail'!C26+nonpt!C26+nonroad!C26+'onroad RPD'!BB26+'onroad RPV'!BU26+ptfire!C26+ptegu_pk!C26+ptegu!C26+ptnonipm!C26+pt_oilgas!C26+np_oilgas!C26+rwc!C26+ag!B26</f>
        <v>139027.15508545545</v>
      </c>
      <c r="D26" s="32">
        <f>+'c1c2rail'!D26+nonpt!D26+nonroad!D26+'onroad RPD'!BD26+'onroad RPD'!BE26+'onroad RPV'!BX26+'onroad RPV'!BW26+ptfire!D26+ptegu_pk!D26+ptegu!D26+ptnonipm!D26+pt_oilgas!D26+np_oilgas!D26+rwc!D26+ag!C26+'c3marine'!C26+'onroad RPD'!AW26+'onroad RPV'!BP26</f>
        <v>438663.8162555077</v>
      </c>
      <c r="E26" s="32">
        <f>+afdust!B26+'c1c2rail'!E26+nonpt!E26+nonroad!E26+'onroad RPD'!CM26+'onroad RPV'!DC26+'c3marine'!D26+ptfire!E26+ptegu_pk!E26+ptegu!E26+ptnonipm!E26+pt_oilgas!E26+np_oilgas!E26+rwc!E26</f>
        <v>1192781.5573459198</v>
      </c>
      <c r="F26" s="32">
        <f>+afdust!C26+'c1c2rail'!F26+nonpt!F26+nonroad!F26+'onroad RPD'!CN26+'onroad RPV'!DD26+'c3marine'!E26+ptfire!F26+ptegu_pk!F26+ptegu!F26+ptnonipm!F26+pt_oilgas!F26+np_oilgas!F26+rwc!F26</f>
        <v>236493.20730752181</v>
      </c>
      <c r="G26" s="32">
        <f>+'c1c2rail'!G26+nonpt!G26+nonroad!G26+'onroad RPD'!CC26+'onroad RPV'!CU26+'c3marine'!F26+ptfire!G26+ptegu_pk!G26+ptegu!G26+ptnonipm!G26+pt_oilgas!G26+np_oilgas!G26+rwc!G26</f>
        <v>263510.2272651667</v>
      </c>
      <c r="H26" s="32">
        <f>+'c1c2rail'!H26+nonpt!H26+nonroad!H26+'onroad RPD'!CK26+'onroad RPP'!AA26+'onroad RPV'!DA26+'onroad_rfl RPD'!AA26+'onroad_rfl RPV'!AA26+'c3marine'!G26+ptfire!H26+ptegu_pk!H26+ptegu!H26+ptnonipm!H26+pt_oilgas!H26+np_oilgas!H26+rwc!H26</f>
        <v>401465.27737046522</v>
      </c>
      <c r="I26" s="59" t="s">
        <v>343</v>
      </c>
    </row>
    <row r="27" spans="1:9" x14ac:dyDescent="0.25">
      <c r="A27" s="34" t="s">
        <v>26</v>
      </c>
      <c r="B27" s="32">
        <f>+'c1c2rail'!B27+nonpt!B27+nonroad!B27+'onroad RPD'!L27+'onroad RPV'!J27+'c3marine'!B27+ptfire!B27+ptegu_pk!B27+ptegu!B27+ptnonipm!B27+pt_oilgas!B27+np_oilgas!B27+rwc!B27</f>
        <v>1282713.4454204205</v>
      </c>
      <c r="C27" s="32">
        <f>+'c1c2rail'!C27+nonpt!C27+nonroad!C27+'onroad RPD'!BB27+'onroad RPV'!BU27+ptfire!C27+ptegu_pk!C27+ptegu!C27+ptnonipm!C27+pt_oilgas!C27+np_oilgas!C27+rwc!C27+ag!B27</f>
        <v>71856.759454648927</v>
      </c>
      <c r="D27" s="32">
        <f>+'c1c2rail'!D27+nonpt!D27+nonroad!D27+'onroad RPD'!BD27+'onroad RPD'!BE27+'onroad RPV'!BX27+'onroad RPV'!BW27+ptfire!D27+ptegu_pk!D27+ptegu!D27+ptnonipm!D27+pt_oilgas!D27+np_oilgas!D27+rwc!D27+ag!C27+'c3marine'!C27+'onroad RPD'!AW27+'onroad RPV'!BP27</f>
        <v>118223.50307575917</v>
      </c>
      <c r="E27" s="32">
        <f>+afdust!B27+'c1c2rail'!E27+nonpt!E27+nonroad!E27+'onroad RPD'!CM27+'onroad RPV'!DC27+'c3marine'!D27+ptfire!E27+ptegu_pk!E27+ptegu!E27+ptnonipm!E27+pt_oilgas!E27+np_oilgas!E27+rwc!E27</f>
        <v>505101.97605859517</v>
      </c>
      <c r="F27" s="32">
        <f>+afdust!C27+'c1c2rail'!F27+nonpt!F27+nonroad!F27+'onroad RPD'!CN27+'onroad RPV'!DD27+'c3marine'!E27+ptfire!F27+ptegu_pk!F27+ptegu!F27+ptnonipm!F27+pt_oilgas!F27+np_oilgas!F27+rwc!F27</f>
        <v>148425.26554537276</v>
      </c>
      <c r="G27" s="32">
        <f>+'c1c2rail'!G27+nonpt!G27+nonroad!G27+'onroad RPD'!CC27+'onroad RPV'!CU27+'c3marine'!F27+ptfire!G27+ptegu_pk!G27+ptegu!G27+ptnonipm!G27+pt_oilgas!G27+np_oilgas!G27+rwc!G27</f>
        <v>29356.300362918009</v>
      </c>
      <c r="H27" s="32">
        <f>+'c1c2rail'!H27+nonpt!H27+nonroad!H27+'onroad RPD'!CK27+'onroad RPP'!AA27+'onroad RPV'!DA27+'onroad_rfl RPD'!AA27+'onroad_rfl RPV'!AA27+'c3marine'!G27+ptfire!H27+ptegu_pk!H27+ptegu!H27+ptnonipm!H27+pt_oilgas!H27+np_oilgas!H27+rwc!H27</f>
        <v>327437.74845557642</v>
      </c>
    </row>
    <row r="28" spans="1:9" x14ac:dyDescent="0.25">
      <c r="A28" s="34" t="s">
        <v>27</v>
      </c>
      <c r="B28" s="32">
        <f>+'c1c2rail'!B28+nonpt!B28+nonroad!B28+'onroad RPD'!L28+'onroad RPV'!J28+'c3marine'!B28+ptfire!B28+ptegu_pk!B28+ptegu!B28+ptnonipm!B28+pt_oilgas!B28+np_oilgas!B28+rwc!B28</f>
        <v>532455.4884045478</v>
      </c>
      <c r="C28" s="32">
        <f>+'c1c2rail'!C28+nonpt!C28+nonroad!C28+'onroad RPD'!BB28+'onroad RPV'!BU28+ptfire!C28+ptegu_pk!C28+ptegu!C28+ptnonipm!C28+pt_oilgas!C28+np_oilgas!C28+rwc!C28+ag!B28</f>
        <v>185126.39928849394</v>
      </c>
      <c r="D28" s="32">
        <f>+'c1c2rail'!D28+nonpt!D28+nonroad!D28+'onroad RPD'!BD28+'onroad RPD'!BE28+'onroad RPV'!BX28+'onroad RPV'!BW28+ptfire!D28+ptegu_pk!D28+ptegu!D28+ptnonipm!D28+pt_oilgas!D28+np_oilgas!D28+rwc!D28+ag!C28+'c3marine'!C28+'onroad RPD'!AW28+'onroad RPV'!BP28</f>
        <v>204656.70861956594</v>
      </c>
      <c r="E28" s="32">
        <f>+afdust!B28+'c1c2rail'!E28+nonpt!E28+nonroad!E28+'onroad RPD'!CM28+'onroad RPV'!DC28+'c3marine'!D28+ptfire!E28+ptegu_pk!E28+ptegu!E28+ptnonipm!E28+pt_oilgas!E28+np_oilgas!E28+rwc!E28</f>
        <v>637095.75437420199</v>
      </c>
      <c r="F28" s="32">
        <f>+afdust!C28+'c1c2rail'!F28+nonpt!F28+nonroad!F28+'onroad RPD'!CN28+'onroad RPV'!DD28+'c3marine'!E28+ptfire!F28+ptegu_pk!F28+ptegu!F28+ptnonipm!F28+pt_oilgas!F28+np_oilgas!F28+rwc!F28</f>
        <v>117315.43071982414</v>
      </c>
      <c r="G28" s="32">
        <f>+'c1c2rail'!G28+nonpt!G28+nonroad!G28+'onroad RPD'!CC28+'onroad RPV'!CU28+'c3marine'!F28+ptfire!G28+ptegu_pk!G28+ptegu!G28+ptnonipm!G28+pt_oilgas!G28+np_oilgas!G28+rwc!G28</f>
        <v>77951.789195659323</v>
      </c>
      <c r="H28" s="32">
        <f>+'c1c2rail'!H28+nonpt!H28+nonroad!H28+'onroad RPD'!CK28+'onroad RPP'!AA28+'onroad RPV'!DA28+'onroad_rfl RPD'!AA28+'onroad_rfl RPV'!AA28+'c3marine'!G28+ptfire!H28+ptegu_pk!H28+ptegu!H28+ptnonipm!H28+pt_oilgas!H28+np_oilgas!H28+rwc!H28</f>
        <v>121900.09928262263</v>
      </c>
      <c r="I28" s="59" t="s">
        <v>343</v>
      </c>
    </row>
    <row r="29" spans="1:9" x14ac:dyDescent="0.25">
      <c r="A29" s="34" t="s">
        <v>28</v>
      </c>
      <c r="B29" s="32">
        <f>+'c1c2rail'!B29+nonpt!B29+nonroad!B29+'onroad RPD'!L29+'onroad RPV'!J29+'c3marine'!B29+ptfire!B29+ptegu_pk!B29+ptegu!B29+ptnonipm!B29+pt_oilgas!B29+np_oilgas!B29+rwc!B29</f>
        <v>499291.20229753939</v>
      </c>
      <c r="C29" s="32">
        <f>+'c1c2rail'!C29+nonpt!C29+nonroad!C29+'onroad RPD'!BB29+'onroad RPV'!BU29+ptfire!C29+ptegu_pk!C29+ptegu!C29+ptnonipm!C29+pt_oilgas!C29+np_oilgas!C29+rwc!C29+ag!B29</f>
        <v>8615.4623837284162</v>
      </c>
      <c r="D29" s="32">
        <f>+'c1c2rail'!D29+nonpt!D29+nonroad!D29+'onroad RPD'!BD29+'onroad RPD'!BE29+'onroad RPV'!BX29+'onroad RPV'!BW29+ptfire!D29+ptegu_pk!D29+ptegu!D29+ptnonipm!D29+pt_oilgas!D29+np_oilgas!D29+rwc!D29+ag!C29+'c3marine'!C29+'onroad RPD'!AW29+'onroad RPV'!BP29</f>
        <v>96046.031118972795</v>
      </c>
      <c r="E29" s="32">
        <f>+afdust!B29+'c1c2rail'!E29+nonpt!E29+nonroad!E29+'onroad RPD'!CM29+'onroad RPV'!DC29+'c3marine'!D29+ptfire!E29+ptegu_pk!E29+ptegu!E29+ptnonipm!E29+pt_oilgas!E29+np_oilgas!E29+rwc!E29</f>
        <v>175571.42627094616</v>
      </c>
      <c r="F29" s="32">
        <f>+afdust!C29+'c1c2rail'!F29+nonpt!F29+nonroad!F29+'onroad RPD'!CN29+'onroad RPV'!DD29+'c3marine'!E29+ptfire!F29+ptegu_pk!F29+ptegu!F29+ptnonipm!F29+pt_oilgas!F29+np_oilgas!F29+rwc!F29</f>
        <v>38103.232063547875</v>
      </c>
      <c r="G29" s="32">
        <f>+'c1c2rail'!G29+nonpt!G29+nonroad!G29+'onroad RPD'!CC29+'onroad RPV'!CU29+'c3marine'!F29+ptfire!G29+ptegu_pk!G29+ptegu!G29+ptnonipm!G29+pt_oilgas!G29+np_oilgas!G29+rwc!G29</f>
        <v>13246.088197753017</v>
      </c>
      <c r="H29" s="32">
        <f>+'c1c2rail'!H29+nonpt!H29+nonroad!H29+'onroad RPD'!CK29+'onroad RPP'!AA29+'onroad RPV'!DA29+'onroad_rfl RPD'!AA29+'onroad_rfl RPV'!AA29+'c3marine'!G29+ptfire!H29+ptegu_pk!H29+ptegu!H29+ptnonipm!H29+pt_oilgas!H29+np_oilgas!H29+rwc!H29</f>
        <v>95120.247582515745</v>
      </c>
    </row>
    <row r="30" spans="1:9" x14ac:dyDescent="0.25">
      <c r="A30" s="34" t="s">
        <v>29</v>
      </c>
      <c r="B30" s="32">
        <f>+'c1c2rail'!B30+nonpt!B30+nonroad!B30+'onroad RPD'!L30+'onroad RPV'!J30+'c3marine'!B30+ptfire!B30+ptegu_pk!B30+ptegu!B30+ptnonipm!B30+pt_oilgas!B30+np_oilgas!B30+rwc!B30</f>
        <v>246311.01430066535</v>
      </c>
      <c r="C30" s="32">
        <f>+'c1c2rail'!C30+nonpt!C30+nonroad!C30+'onroad RPD'!BB30+'onroad RPV'!BU30+ptfire!C30+ptegu_pk!C30+ptegu!C30+ptnonipm!C30+pt_oilgas!C30+np_oilgas!C30+rwc!C30+ag!B30</f>
        <v>2672.3461633733032</v>
      </c>
      <c r="D30" s="32">
        <f>+'c1c2rail'!D30+nonpt!D30+nonroad!D30+'onroad RPD'!BD30+'onroad RPD'!BE30+'onroad RPV'!BX30+'onroad RPV'!BW30+ptfire!D30+ptegu_pk!D30+ptegu!D30+ptnonipm!D30+pt_oilgas!D30+np_oilgas!D30+rwc!D30+ag!C30+'c3marine'!C30+'onroad RPD'!AW30+'onroad RPV'!BP30</f>
        <v>35047.738728880118</v>
      </c>
      <c r="E30" s="32">
        <f>+afdust!B30+'c1c2rail'!E30+nonpt!E30+nonroad!E30+'onroad RPD'!CM30+'onroad RPV'!DC30+'c3marine'!D30+ptfire!E30+ptegu_pk!E30+ptegu!E30+ptnonipm!E30+pt_oilgas!E30+np_oilgas!E30+rwc!E30</f>
        <v>37335.265569616124</v>
      </c>
      <c r="F30" s="32">
        <f>+afdust!C30+'c1c2rail'!F30+nonpt!F30+nonroad!F30+'onroad RPD'!CN30+'onroad RPV'!DD30+'c3marine'!E30+ptfire!F30+ptegu_pk!F30+ptegu!F30+ptnonipm!F30+pt_oilgas!F30+np_oilgas!F30+rwc!F30</f>
        <v>14574.913810873732</v>
      </c>
      <c r="G30" s="32">
        <f>+'c1c2rail'!G30+nonpt!G30+nonroad!G30+'onroad RPD'!CC30+'onroad RPV'!CU30+'c3marine'!F30+ptfire!G30+ptegu_pk!G30+ptegu!G30+ptnonipm!G30+pt_oilgas!G30+np_oilgas!G30+rwc!G30</f>
        <v>30864.943251982615</v>
      </c>
      <c r="H30" s="32">
        <f>+'c1c2rail'!H30+nonpt!H30+nonroad!H30+'onroad RPD'!CK30+'onroad RPP'!AA30+'onroad RPV'!DA30+'onroad_rfl RPD'!AA30+'onroad_rfl RPV'!AA30+'c3marine'!G30+ptfire!H30+ptegu_pk!H30+ptegu!H30+ptnonipm!H30+pt_oilgas!H30+np_oilgas!H30+rwc!H30</f>
        <v>45237.646863129361</v>
      </c>
      <c r="I30" s="59" t="s">
        <v>343</v>
      </c>
    </row>
    <row r="31" spans="1:9" x14ac:dyDescent="0.25">
      <c r="A31" s="34" t="s">
        <v>30</v>
      </c>
      <c r="B31" s="32">
        <f>+'c1c2rail'!B31+nonpt!B31+nonroad!B31+'onroad RPD'!L31+'onroad RPV'!J31+'c3marine'!B31+ptfire!B31+ptegu_pk!B31+ptegu!B31+ptnonipm!B31+pt_oilgas!B31+np_oilgas!B31+rwc!B31</f>
        <v>938460.73074588866</v>
      </c>
      <c r="C31" s="32">
        <f>+'c1c2rail'!C31+nonpt!C31+nonroad!C31+'onroad RPD'!BB31+'onroad RPV'!BU31+ptfire!C31+ptegu_pk!C31+ptegu!C31+ptnonipm!C31+pt_oilgas!C31+np_oilgas!C31+rwc!C31+ag!B31</f>
        <v>8295.53819029226</v>
      </c>
      <c r="D31" s="32">
        <f>+'c1c2rail'!D31+nonpt!D31+nonroad!D31+'onroad RPD'!BD31+'onroad RPD'!BE31+'onroad RPV'!BX31+'onroad RPV'!BW31+ptfire!D31+ptegu_pk!D31+ptegu!D31+ptnonipm!D31+pt_oilgas!D31+np_oilgas!D31+rwc!D31+ag!C31+'c3marine'!C31+'onroad RPD'!AW31+'onroad RPV'!BP31</f>
        <v>161227.16422125971</v>
      </c>
      <c r="E31" s="32">
        <f>+afdust!B31+'c1c2rail'!E31+nonpt!E31+nonroad!E31+'onroad RPD'!CM31+'onroad RPV'!DC31+'c3marine'!D31+ptfire!E31+ptegu_pk!E31+ptegu!E31+ptnonipm!E31+pt_oilgas!E31+np_oilgas!E31+rwc!E31</f>
        <v>49453.221097488051</v>
      </c>
      <c r="F31" s="32">
        <f>+afdust!C31+'c1c2rail'!F31+nonpt!F31+nonroad!F31+'onroad RPD'!CN31+'onroad RPV'!DD31+'c3marine'!E31+ptfire!F31+ptegu_pk!F31+ptegu!F31+ptnonipm!F31+pt_oilgas!F31+np_oilgas!F31+rwc!F31</f>
        <v>27749.928090745791</v>
      </c>
      <c r="G31" s="32">
        <f>+'c1c2rail'!G31+nonpt!G31+nonroad!G31+'onroad RPD'!CC31+'onroad RPV'!CU31+'c3marine'!F31+ptfire!G31+ptegu_pk!G31+ptegu!G31+ptnonipm!G31+pt_oilgas!G31+np_oilgas!G31+rwc!G31</f>
        <v>18683.219842672454</v>
      </c>
      <c r="H31" s="32">
        <f>+'c1c2rail'!H31+nonpt!H31+nonroad!H31+'onroad RPD'!CK31+'onroad RPP'!AA31+'onroad RPV'!DA31+'onroad_rfl RPD'!AA31+'onroad_rfl RPV'!AA31+'c3marine'!G31+ptfire!H31+ptegu_pk!H31+ptegu!H31+ptnonipm!H31+pt_oilgas!H31+np_oilgas!H31+rwc!H31</f>
        <v>179801.63959430813</v>
      </c>
      <c r="I31" s="59" t="s">
        <v>343</v>
      </c>
    </row>
    <row r="32" spans="1:9" x14ac:dyDescent="0.25">
      <c r="A32" s="34" t="s">
        <v>31</v>
      </c>
      <c r="B32" s="32">
        <f>+'c1c2rail'!B32+nonpt!B32+nonroad!B32+'onroad RPD'!L32+'onroad RPV'!J32+'c3marine'!B32+ptfire!B32+ptegu_pk!B32+ptegu!B32+ptnonipm!B32+pt_oilgas!B32+np_oilgas!B32+rwc!B32</f>
        <v>1380700.4559309022</v>
      </c>
      <c r="C32" s="32">
        <f>+'c1c2rail'!C32+nonpt!C32+nonroad!C32+'onroad RPD'!BB32+'onroad RPV'!BU32+ptfire!C32+ptegu_pk!C32+ptegu!C32+ptnonipm!C32+pt_oilgas!C32+np_oilgas!C32+rwc!C32+ag!B32</f>
        <v>53045.798580501469</v>
      </c>
      <c r="D32" s="32">
        <f>+'c1c2rail'!D32+nonpt!D32+nonroad!D32+'onroad RPD'!BD32+'onroad RPD'!BE32+'onroad RPV'!BX32+'onroad RPV'!BW32+ptfire!D32+ptegu_pk!D32+ptegu!D32+ptnonipm!D32+pt_oilgas!D32+np_oilgas!D32+rwc!D32+ag!C32+'c3marine'!C32+'onroad RPD'!AW32+'onroad RPV'!BP32</f>
        <v>205970.43440870004</v>
      </c>
      <c r="E32" s="32">
        <f>+afdust!B32+'c1c2rail'!E32+nonpt!E32+nonroad!E32+'onroad RPD'!CM32+'onroad RPV'!DC32+'c3marine'!D32+ptfire!E32+ptegu_pk!E32+ptegu!E32+ptnonipm!E32+pt_oilgas!E32+np_oilgas!E32+rwc!E32</f>
        <v>1038335.5669185945</v>
      </c>
      <c r="F32" s="32">
        <f>+afdust!C32+'c1c2rail'!F32+nonpt!F32+nonroad!F32+'onroad RPD'!CN32+'onroad RPV'!DD32+'c3marine'!E32+ptfire!F32+ptegu_pk!F32+ptegu!F32+ptnonipm!F32+pt_oilgas!F32+np_oilgas!F32+rwc!F32</f>
        <v>191838.35356383439</v>
      </c>
      <c r="G32" s="32">
        <f>+'c1c2rail'!G32+nonpt!G32+nonroad!G32+'onroad RPD'!CC32+'onroad RPV'!CU32+'c3marine'!F32+ptfire!G32+ptegu_pk!G32+ptegu!G32+ptnonipm!G32+pt_oilgas!G32+np_oilgas!G32+rwc!G32</f>
        <v>29685.588764370183</v>
      </c>
      <c r="H32" s="32">
        <f>+'c1c2rail'!H32+nonpt!H32+nonroad!H32+'onroad RPD'!CK32+'onroad RPP'!AA32+'onroad RPV'!DA32+'onroad_rfl RPD'!AA32+'onroad_rfl RPV'!AA32+'c3marine'!G32+ptfire!H32+ptegu_pk!H32+ptegu!H32+ptnonipm!H32+pt_oilgas!H32+np_oilgas!H32+rwc!H32</f>
        <v>446089.73661909596</v>
      </c>
    </row>
    <row r="33" spans="1:9" x14ac:dyDescent="0.25">
      <c r="A33" s="34" t="s">
        <v>32</v>
      </c>
      <c r="B33" s="32">
        <f>+'c1c2rail'!B33+nonpt!B33+nonroad!B33+'onroad RPD'!L33+'onroad RPV'!J33+'c3marine'!B33+ptfire!B33+ptegu_pk!B33+ptegu!B33+ptnonipm!B33+pt_oilgas!B33+np_oilgas!B33+rwc!B33</f>
        <v>1979187.5277457049</v>
      </c>
      <c r="C33" s="32">
        <f>+'c1c2rail'!C33+nonpt!C33+nonroad!C33+'onroad RPD'!BB33+'onroad RPV'!BU33+ptfire!C33+ptegu_pk!C33+ptegu!C33+ptnonipm!C33+pt_oilgas!C33+np_oilgas!C33+rwc!C33+ag!B33</f>
        <v>52331.356858985011</v>
      </c>
      <c r="D33" s="32">
        <f>+'c1c2rail'!D33+nonpt!D33+nonroad!D33+'onroad RPD'!BD33+'onroad RPD'!BE33+'onroad RPV'!BX33+'onroad RPV'!BW33+ptfire!D33+ptegu_pk!D33+ptegu!D33+ptnonipm!D33+pt_oilgas!D33+np_oilgas!D33+rwc!D33+ag!C33+'c3marine'!C33+'onroad RPD'!AW33+'onroad RPV'!BP33</f>
        <v>420985.74255663995</v>
      </c>
      <c r="E33" s="32">
        <f>+afdust!B33+'c1c2rail'!E33+nonpt!E33+nonroad!E33+'onroad RPD'!CM33+'onroad RPV'!DC33+'c3marine'!D33+ptfire!E33+ptegu_pk!E33+ptegu!E33+ptnonipm!E33+pt_oilgas!E33+np_oilgas!E33+rwc!E33</f>
        <v>353308.46317129029</v>
      </c>
      <c r="F33" s="32">
        <f>+afdust!C33+'c1c2rail'!F33+nonpt!F33+nonroad!F33+'onroad RPD'!CN33+'onroad RPV'!DD33+'c3marine'!E33+ptfire!F33+ptegu_pk!F33+ptegu!F33+ptnonipm!F33+pt_oilgas!F33+np_oilgas!F33+rwc!F33</f>
        <v>100031.89180031327</v>
      </c>
      <c r="G33" s="32">
        <f>+'c1c2rail'!G33+nonpt!G33+nonroad!G33+'onroad RPD'!CC33+'onroad RPV'!CU33+'c3marine'!F33+ptfire!G33+ptegu_pk!G33+ptegu!G33+ptnonipm!G33+pt_oilgas!G33+np_oilgas!G33+rwc!G33</f>
        <v>150790.45484301448</v>
      </c>
      <c r="H33" s="32">
        <f>+'c1c2rail'!H33+nonpt!H33+nonroad!H33+'onroad RPD'!CK33+'onroad RPP'!AA33+'onroad RPV'!DA33+'onroad_rfl RPD'!AA33+'onroad_rfl RPV'!AA33+'c3marine'!G33+ptfire!H33+ptegu_pk!H33+ptegu!H33+ptnonipm!H33+pt_oilgas!H33+np_oilgas!H33+rwc!H33</f>
        <v>418205.7508989381</v>
      </c>
      <c r="I33" s="59" t="s">
        <v>343</v>
      </c>
    </row>
    <row r="34" spans="1:9" x14ac:dyDescent="0.25">
      <c r="A34" s="34" t="s">
        <v>33</v>
      </c>
      <c r="B34" s="32">
        <f>+'c1c2rail'!B34+nonpt!B34+nonroad!B34+'onroad RPD'!L34+'onroad RPV'!J34+'c3marine'!B34+ptfire!B34+ptegu_pk!B34+ptegu!B34+ptnonipm!B34+pt_oilgas!B34+np_oilgas!B34+rwc!B34</f>
        <v>3815800.6428040955</v>
      </c>
      <c r="C34" s="32">
        <f>+'c1c2rail'!C34+nonpt!C34+nonroad!C34+'onroad RPD'!BB34+'onroad RPV'!BU34+ptfire!C34+ptegu_pk!C34+ptegu!C34+ptnonipm!C34+pt_oilgas!C34+np_oilgas!C34+rwc!C34+ag!B34</f>
        <v>207031.65178417746</v>
      </c>
      <c r="D34" s="32">
        <f>+'c1c2rail'!D34+nonpt!D34+nonroad!D34+'onroad RPD'!BD34+'onroad RPD'!BE34+'onroad RPV'!BX34+'onroad RPV'!BW34+ptfire!D34+ptegu_pk!D34+ptegu!D34+ptnonipm!D34+pt_oilgas!D34+np_oilgas!D34+rwc!D34+ag!C34+'c3marine'!C34+'onroad RPD'!AW34+'onroad RPV'!BP34</f>
        <v>390312.86772072315</v>
      </c>
      <c r="E34" s="32">
        <f>+afdust!B34+'c1c2rail'!E34+nonpt!E34+nonroad!E34+'onroad RPD'!CM34+'onroad RPV'!DC34+'c3marine'!D34+ptfire!E34+ptegu_pk!E34+ptegu!E34+ptnonipm!E34+pt_oilgas!E34+np_oilgas!E34+rwc!E34</f>
        <v>443527.80379289831</v>
      </c>
      <c r="F34" s="32">
        <f>+afdust!C34+'c1c2rail'!F34+nonpt!F34+nonroad!F34+'onroad RPD'!CN34+'onroad RPV'!DD34+'c3marine'!E34+ptfire!F34+ptegu_pk!F34+ptegu!F34+ptnonipm!F34+pt_oilgas!F34+np_oilgas!F34+rwc!F34</f>
        <v>248533.27662537721</v>
      </c>
      <c r="G34" s="32">
        <f>+'c1c2rail'!G34+nonpt!G34+nonroad!G34+'onroad RPD'!CC34+'onroad RPV'!CU34+'c3marine'!F34+ptfire!G34+ptegu_pk!G34+ptegu!G34+ptnonipm!G34+pt_oilgas!G34+np_oilgas!G34+rwc!G34</f>
        <v>128896.44619764965</v>
      </c>
      <c r="H34" s="32">
        <f>+'c1c2rail'!H34+nonpt!H34+nonroad!H34+'onroad RPD'!CK34+'onroad RPP'!AA34+'onroad RPV'!DA34+'onroad_rfl RPD'!AA34+'onroad_rfl RPV'!AA34+'c3marine'!G34+ptfire!H34+ptegu_pk!H34+ptegu!H34+ptnonipm!H34+pt_oilgas!H34+np_oilgas!H34+rwc!H34</f>
        <v>799611.52256510663</v>
      </c>
      <c r="I34" s="59" t="s">
        <v>343</v>
      </c>
    </row>
    <row r="35" spans="1:9" x14ac:dyDescent="0.25">
      <c r="A35" s="34" t="s">
        <v>34</v>
      </c>
      <c r="B35" s="32">
        <f>+'c1c2rail'!B35+nonpt!B35+nonroad!B35+'onroad RPD'!L35+'onroad RPV'!J35+'c3marine'!B35+ptfire!B35+ptegu_pk!B35+ptegu!B35+ptnonipm!B35+pt_oilgas!B35+np_oilgas!B35+rwc!B35</f>
        <v>454518.06497440819</v>
      </c>
      <c r="C35" s="32">
        <f>+'c1c2rail'!C35+nonpt!C35+nonroad!C35+'onroad RPD'!BB35+'onroad RPV'!BU35+ptfire!C35+ptegu_pk!C35+ptegu!C35+ptnonipm!C35+pt_oilgas!C35+np_oilgas!C35+rwc!C35+ag!B35</f>
        <v>102511.26869256519</v>
      </c>
      <c r="D35" s="32">
        <f>+'c1c2rail'!D35+nonpt!D35+nonroad!D35+'onroad RPD'!BD35+'onroad RPD'!BE35+'onroad RPV'!BX35+'onroad RPV'!BW35+ptfire!D35+ptegu_pk!D35+ptegu!D35+ptnonipm!D35+pt_oilgas!D35+np_oilgas!D35+rwc!D35+ag!C35+'c3marine'!C35+'onroad RPD'!AW35+'onroad RPV'!BP35</f>
        <v>145520.12550721905</v>
      </c>
      <c r="E35" s="32">
        <f>+afdust!B35+'c1c2rail'!E35+nonpt!E35+nonroad!E35+'onroad RPD'!CM35+'onroad RPV'!DC35+'c3marine'!D35+ptfire!E35+ptegu_pk!E35+ptegu!E35+ptnonipm!E35+pt_oilgas!E35+np_oilgas!E35+rwc!E35</f>
        <v>398579.36784654483</v>
      </c>
      <c r="F35" s="32">
        <f>+afdust!C35+'c1c2rail'!F35+nonpt!F35+nonroad!F35+'onroad RPD'!CN35+'onroad RPV'!DD35+'c3marine'!E35+ptfire!F35+ptegu_pk!F35+ptegu!F35+ptnonipm!F35+pt_oilgas!F35+np_oilgas!F35+rwc!F35</f>
        <v>93091.636563066408</v>
      </c>
      <c r="G35" s="32">
        <f>+'c1c2rail'!G35+nonpt!G35+nonroad!G35+'onroad RPD'!CC35+'onroad RPV'!CU35+'c3marine'!F35+ptfire!G35+ptegu_pk!G35+ptegu!G35+ptnonipm!G35+pt_oilgas!G35+np_oilgas!G35+rwc!G35</f>
        <v>106842.60732224706</v>
      </c>
      <c r="H35" s="32">
        <f>+'c1c2rail'!H35+nonpt!H35+nonroad!H35+'onroad RPD'!CK35+'onroad RPP'!AA35+'onroad RPV'!DA35+'onroad_rfl RPD'!AA35+'onroad_rfl RPV'!AA35+'c3marine'!G35+ptfire!H35+ptegu_pk!H35+ptegu!H35+ptnonipm!H35+pt_oilgas!H35+np_oilgas!H35+rwc!H35</f>
        <v>188527.62013544928</v>
      </c>
      <c r="I35" s="59" t="s">
        <v>343</v>
      </c>
    </row>
    <row r="36" spans="1:9" x14ac:dyDescent="0.25">
      <c r="A36" s="34" t="s">
        <v>35</v>
      </c>
      <c r="B36" s="32">
        <f>+'c1c2rail'!B36+nonpt!B36+nonroad!B36+'onroad RPD'!L36+'onroad RPV'!J36+'c3marine'!B36+ptfire!B36+ptegu_pk!B36+ptegu!B36+ptnonipm!B36+pt_oilgas!B36+np_oilgas!B36+rwc!B36</f>
        <v>2424401.0973785301</v>
      </c>
      <c r="C36" s="32">
        <f>+'c1c2rail'!C36+nonpt!C36+nonroad!C36+'onroad RPD'!BB36+'onroad RPV'!BU36+ptfire!C36+ptegu_pk!C36+ptegu!C36+ptnonipm!C36+pt_oilgas!C36+np_oilgas!C36+rwc!C36+ag!B36</f>
        <v>105868.969616799</v>
      </c>
      <c r="D36" s="32">
        <f>+'c1c2rail'!D36+nonpt!D36+nonroad!D36+'onroad RPD'!BD36+'onroad RPD'!BE36+'onroad RPV'!BX36+'onroad RPV'!BW36+ptfire!D36+ptegu_pk!D36+ptegu!D36+ptnonipm!D36+pt_oilgas!D36+np_oilgas!D36+rwc!D36+ag!C36+'c3marine'!C36+'onroad RPD'!AW36+'onroad RPV'!BP36</f>
        <v>576792.04728384211</v>
      </c>
      <c r="E36" s="32">
        <f>+afdust!B36+'c1c2rail'!E36+nonpt!E36+nonroad!E36+'onroad RPD'!CM36+'onroad RPV'!DC36+'c3marine'!D36+ptfire!E36+ptegu_pk!E36+ptegu!E36+ptnonipm!E36+pt_oilgas!E36+np_oilgas!E36+rwc!E36</f>
        <v>528817.30376162054</v>
      </c>
      <c r="F36" s="32">
        <f>+afdust!C36+'c1c2rail'!F36+nonpt!F36+nonroad!F36+'onroad RPD'!CN36+'onroad RPV'!DD36+'c3marine'!E36+ptfire!F36+ptegu_pk!F36+ptegu!F36+ptnonipm!F36+pt_oilgas!F36+np_oilgas!F36+rwc!F36</f>
        <v>165015.48512747299</v>
      </c>
      <c r="G36" s="32">
        <f>+'c1c2rail'!G36+nonpt!G36+nonroad!G36+'onroad RPD'!CC36+'onroad RPV'!CU36+'c3marine'!F36+ptfire!G36+ptegu_pk!G36+ptegu!G36+ptnonipm!G36+pt_oilgas!G36+np_oilgas!G36+rwc!G36</f>
        <v>680400.74812530458</v>
      </c>
      <c r="H36" s="32">
        <f>+'c1c2rail'!H36+nonpt!H36+nonroad!H36+'onroad RPD'!CK36+'onroad RPP'!AA36+'onroad RPV'!DA36+'onroad_rfl RPD'!AA36+'onroad_rfl RPV'!AA36+'c3marine'!G36+ptfire!H36+ptegu_pk!H36+ptegu!H36+ptnonipm!H36+pt_oilgas!H36+np_oilgas!H36+rwc!H36</f>
        <v>404953.41669846227</v>
      </c>
      <c r="I36" s="59" t="s">
        <v>343</v>
      </c>
    </row>
    <row r="37" spans="1:9" x14ac:dyDescent="0.25">
      <c r="A37" s="34" t="s">
        <v>36</v>
      </c>
      <c r="B37" s="32">
        <f>+'c1c2rail'!B37+nonpt!B37+nonroad!B37+'onroad RPD'!L37+'onroad RPV'!J37+'c3marine'!B37+ptfire!B37+ptegu_pk!B37+ptegu!B37+ptnonipm!B37+pt_oilgas!B37+np_oilgas!B37+rwc!B37</f>
        <v>1843828.6801498628</v>
      </c>
      <c r="C37" s="32">
        <f>+'c1c2rail'!C37+nonpt!C37+nonroad!C37+'onroad RPD'!BB37+'onroad RPV'!BU37+ptfire!C37+ptegu_pk!C37+ptegu!C37+ptnonipm!C37+pt_oilgas!C37+np_oilgas!C37+rwc!C37+ag!B37</f>
        <v>129093.96564642823</v>
      </c>
      <c r="D37" s="32">
        <f>+'c1c2rail'!D37+nonpt!D37+nonroad!D37+'onroad RPD'!BD37+'onroad RPD'!BE37+'onroad RPV'!BX37+'onroad RPV'!BW37+ptfire!D37+ptegu_pk!D37+ptegu!D37+ptnonipm!D37+pt_oilgas!D37+np_oilgas!D37+rwc!D37+ag!C37+'c3marine'!C37+'onroad RPD'!AW37+'onroad RPV'!BP37</f>
        <v>426303.67308890074</v>
      </c>
      <c r="E37" s="32">
        <f>+afdust!B37+'c1c2rail'!E37+nonpt!E37+nonroad!E37+'onroad RPD'!CM37+'onroad RPV'!DC37+'c3marine'!D37+ptfire!E37+ptegu_pk!E37+ptegu!E37+ptnonipm!E37+pt_oilgas!E37+np_oilgas!E37+rwc!E37</f>
        <v>879325.74769725627</v>
      </c>
      <c r="F37" s="32">
        <f>+afdust!C37+'c1c2rail'!F37+nonpt!F37+nonroad!F37+'onroad RPD'!CN37+'onroad RPV'!DD37+'c3marine'!E37+ptfire!F37+ptegu_pk!F37+ptegu!F37+ptnonipm!F37+pt_oilgas!F37+np_oilgas!F37+rwc!F37</f>
        <v>207585.00447401043</v>
      </c>
      <c r="G37" s="32">
        <f>+'c1c2rail'!G37+nonpt!G37+nonroad!G37+'onroad RPD'!CC37+'onroad RPV'!CU37+'c3marine'!F37+ptfire!G37+ptegu_pk!G37+ptegu!G37+ptnonipm!G37+pt_oilgas!G37+np_oilgas!G37+rwc!G37</f>
        <v>131180.91687983967</v>
      </c>
      <c r="H37" s="32">
        <f>+'c1c2rail'!H37+nonpt!H37+nonroad!H37+'onroad RPD'!CK37+'onroad RPP'!AA37+'onroad RPV'!DA37+'onroad_rfl RPD'!AA37+'onroad_rfl RPV'!AA37+'c3marine'!G37+ptfire!H37+ptegu_pk!H37+ptegu!H37+ptnonipm!H37+pt_oilgas!H37+np_oilgas!H37+rwc!H37</f>
        <v>634282.05155273655</v>
      </c>
      <c r="I37" s="59" t="s">
        <v>343</v>
      </c>
    </row>
    <row r="38" spans="1:9" x14ac:dyDescent="0.25">
      <c r="A38" s="34" t="s">
        <v>37</v>
      </c>
      <c r="B38" s="32">
        <f>+'c1c2rail'!B38+nonpt!B38+nonroad!B38+'onroad RPD'!L38+'onroad RPV'!J38+'c3marine'!B38+ptfire!B38+ptegu_pk!B38+ptegu!B38+ptnonipm!B38+pt_oilgas!B38+np_oilgas!B38+rwc!B38</f>
        <v>2182028.1558210207</v>
      </c>
      <c r="C38" s="32">
        <f>+'c1c2rail'!C38+nonpt!C38+nonroad!C38+'onroad RPD'!BB38+'onroad RPV'!BU38+ptfire!C38+ptegu_pk!C38+ptegu!C38+ptnonipm!C38+pt_oilgas!C38+np_oilgas!C38+rwc!C38+ag!B38</f>
        <v>71405.906415752368</v>
      </c>
      <c r="D38" s="32">
        <f>+'c1c2rail'!D38+nonpt!D38+nonroad!D38+'onroad RPD'!BD38+'onroad RPD'!BE38+'onroad RPV'!BX38+'onroad RPV'!BW38+ptfire!D38+ptegu_pk!D38+ptegu!D38+ptnonipm!D38+pt_oilgas!D38+np_oilgas!D38+rwc!D38+ag!C38+'c3marine'!C38+'onroad RPD'!AW38+'onroad RPV'!BP38</f>
        <v>155366.39149052452</v>
      </c>
      <c r="E38" s="32">
        <f>+afdust!B38+'c1c2rail'!E38+nonpt!E38+nonroad!E38+'onroad RPD'!CM38+'onroad RPV'!DC38+'c3marine'!D38+ptfire!E38+ptegu_pk!E38+ptegu!E38+ptnonipm!E38+pt_oilgas!E38+np_oilgas!E38+rwc!E38</f>
        <v>535002.16930121684</v>
      </c>
      <c r="F38" s="32">
        <f>+afdust!C38+'c1c2rail'!F38+nonpt!F38+nonroad!F38+'onroad RPD'!CN38+'onroad RPV'!DD38+'c3marine'!E38+ptfire!F38+ptegu_pk!F38+ptegu!F38+ptnonipm!F38+pt_oilgas!F38+np_oilgas!F38+rwc!F38</f>
        <v>200969.36428704736</v>
      </c>
      <c r="G38" s="32">
        <f>+'c1c2rail'!G38+nonpt!G38+nonroad!G38+'onroad RPD'!CC38+'onroad RPV'!CU38+'c3marine'!F38+ptfire!G38+ptegu_pk!G38+ptegu!G38+ptnonipm!G38+pt_oilgas!G38+np_oilgas!G38+rwc!G38</f>
        <v>31028.963367859851</v>
      </c>
      <c r="H38" s="32">
        <f>+'c1c2rail'!H38+nonpt!H38+nonroad!H38+'onroad RPD'!CK38+'onroad RPP'!AA38+'onroad RPV'!DA38+'onroad_rfl RPD'!AA38+'onroad_rfl RPV'!AA38+'c3marine'!G38+ptfire!H38+ptegu_pk!H38+ptegu!H38+ptnonipm!H38+pt_oilgas!H38+np_oilgas!H38+rwc!H38</f>
        <v>482991.5518047263</v>
      </c>
    </row>
    <row r="39" spans="1:9" x14ac:dyDescent="0.25">
      <c r="A39" s="34" t="s">
        <v>38</v>
      </c>
      <c r="B39" s="32">
        <f>+'c1c2rail'!B39+nonpt!B39+nonroad!B39+'onroad RPD'!L39+'onroad RPV'!J39+'c3marine'!B39+ptfire!B39+ptegu_pk!B39+ptegu!B39+ptnonipm!B39+pt_oilgas!B39+np_oilgas!B39+rwc!B39</f>
        <v>2009071.378289948</v>
      </c>
      <c r="C39" s="32">
        <f>+'c1c2rail'!C39+nonpt!C39+nonroad!C39+'onroad RPD'!BB39+'onroad RPV'!BU39+ptfire!C39+ptegu_pk!C39+ptegu!C39+ptnonipm!C39+pt_oilgas!C39+np_oilgas!C39+rwc!C39+ag!B39</f>
        <v>81124.651678343478</v>
      </c>
      <c r="D39" s="32">
        <f>+'c1c2rail'!D39+nonpt!D39+nonroad!D39+'onroad RPD'!BD39+'onroad RPD'!BE39+'onroad RPV'!BX39+'onroad RPV'!BW39+ptfire!D39+ptegu_pk!D39+ptegu!D39+ptnonipm!D39+pt_oilgas!D39+np_oilgas!D39+rwc!D39+ag!C39+'c3marine'!C39+'onroad RPD'!AW39+'onroad RPV'!BP39</f>
        <v>566678.93850847881</v>
      </c>
      <c r="E39" s="32">
        <f>+afdust!B39+'c1c2rail'!E39+nonpt!E39+nonroad!E39+'onroad RPD'!CM39+'onroad RPV'!DC39+'c3marine'!D39+ptfire!E39+ptegu_pk!E39+ptegu!E39+ptnonipm!E39+pt_oilgas!E39+np_oilgas!E39+rwc!E39</f>
        <v>309972.20023427368</v>
      </c>
      <c r="F39" s="32">
        <f>+afdust!C39+'c1c2rail'!F39+nonpt!F39+nonroad!F39+'onroad RPD'!CN39+'onroad RPV'!DD39+'c3marine'!E39+ptfire!F39+ptegu_pk!F39+ptegu!F39+ptnonipm!F39+pt_oilgas!F39+np_oilgas!F39+rwc!F39</f>
        <v>114069.44342785064</v>
      </c>
      <c r="G39" s="32">
        <f>+'c1c2rail'!G39+nonpt!G39+nonroad!G39+'onroad RPD'!CC39+'onroad RPV'!CU39+'c3marine'!F39+ptfire!G39+ptegu_pk!G39+ptegu!G39+ptnonipm!G39+pt_oilgas!G39+np_oilgas!G39+rwc!G39</f>
        <v>402946.40934586752</v>
      </c>
      <c r="H39" s="32">
        <f>+'c1c2rail'!H39+nonpt!H39+nonroad!H39+'onroad RPD'!CK39+'onroad RPP'!AA39+'onroad RPV'!DA39+'onroad_rfl RPD'!AA39+'onroad_rfl RPV'!AA39+'c3marine'!G39+ptfire!H39+ptegu_pk!H39+ptegu!H39+ptnonipm!H39+pt_oilgas!H39+np_oilgas!H39+rwc!H39</f>
        <v>387616.64681364864</v>
      </c>
      <c r="I39" s="59" t="s">
        <v>343</v>
      </c>
    </row>
    <row r="40" spans="1:9" x14ac:dyDescent="0.25">
      <c r="A40" s="34" t="s">
        <v>39</v>
      </c>
      <c r="B40" s="32">
        <f>+'c1c2rail'!B40+nonpt!B40+nonroad!B40+'onroad RPD'!L40+'onroad RPV'!J40+'c3marine'!B40+ptfire!B40+ptegu_pk!B40+ptegu!B40+ptnonipm!B40+pt_oilgas!B40+np_oilgas!B40+rwc!B40</f>
        <v>120943.08778386971</v>
      </c>
      <c r="C40" s="32">
        <f>+'c1c2rail'!C40+nonpt!C40+nonroad!C40+'onroad RPD'!BB40+'onroad RPV'!BU40+ptfire!C40+ptegu_pk!C40+ptegu!C40+ptnonipm!C40+pt_oilgas!C40+np_oilgas!C40+rwc!C40+ag!B40</f>
        <v>1060.7467189438464</v>
      </c>
      <c r="D40" s="32">
        <f>+'c1c2rail'!D40+nonpt!D40+nonroad!D40+'onroad RPD'!BD40+'onroad RPD'!BE40+'onroad RPV'!BX40+'onroad RPV'!BW40+ptfire!D40+ptegu_pk!D40+ptegu!D40+ptnonipm!D40+pt_oilgas!D40+np_oilgas!D40+rwc!D40+ag!C40+'c3marine'!C40+'onroad RPD'!AW40+'onroad RPV'!BP40</f>
        <v>21264.837865232235</v>
      </c>
      <c r="E40" s="32">
        <f>+afdust!B40+'c1c2rail'!E40+nonpt!E40+nonroad!E40+'onroad RPD'!CM40+'onroad RPV'!DC40+'c3marine'!D40+ptfire!E40+ptegu_pk!E40+ptegu!E40+ptnonipm!E40+pt_oilgas!E40+np_oilgas!E40+rwc!E40</f>
        <v>8589.3339696948515</v>
      </c>
      <c r="F40" s="32">
        <f>+afdust!C40+'c1c2rail'!F40+nonpt!F40+nonroad!F40+'onroad RPD'!CN40+'onroad RPV'!DD40+'c3marine'!E40+ptfire!F40+ptegu_pk!F40+ptegu!F40+ptnonipm!F40+pt_oilgas!F40+np_oilgas!F40+rwc!F40</f>
        <v>4191.9590773513837</v>
      </c>
      <c r="G40" s="32">
        <f>+'c1c2rail'!G40+nonpt!G40+nonroad!G40+'onroad RPD'!CC40+'onroad RPV'!CU40+'c3marine'!F40+ptfire!G40+ptegu_pk!G40+ptegu!G40+ptnonipm!G40+pt_oilgas!G40+np_oilgas!G40+rwc!G40</f>
        <v>4398.3862354280745</v>
      </c>
      <c r="H40" s="32">
        <f>+'c1c2rail'!H40+nonpt!H40+nonroad!H40+'onroad RPD'!CK40+'onroad RPP'!AA40+'onroad RPV'!DA40+'onroad_rfl RPD'!AA40+'onroad_rfl RPV'!AA40+'c3marine'!G40+ptfire!H40+ptegu_pk!H40+ptegu!H40+ptnonipm!H40+pt_oilgas!H40+np_oilgas!H40+rwc!H40</f>
        <v>22162.34318848425</v>
      </c>
      <c r="I40" s="59" t="s">
        <v>343</v>
      </c>
    </row>
    <row r="41" spans="1:9" x14ac:dyDescent="0.25">
      <c r="A41" s="34" t="s">
        <v>40</v>
      </c>
      <c r="B41" s="32">
        <f>+'c1c2rail'!B41+nonpt!B41+nonroad!B41+'onroad RPD'!L41+'onroad RPV'!J41+'c3marine'!B41+ptfire!B41+ptegu_pk!B41+ptegu!B41+ptnonipm!B41+pt_oilgas!B41+np_oilgas!B41+rwc!B41</f>
        <v>1037641.0497955742</v>
      </c>
      <c r="C41" s="32">
        <f>+'c1c2rail'!C41+nonpt!C41+nonroad!C41+'onroad RPD'!BB41+'onroad RPV'!BU41+ptfire!C41+ptegu_pk!C41+ptegu!C41+ptnonipm!C41+pt_oilgas!C41+np_oilgas!C41+rwc!C41+ag!B41</f>
        <v>37524.816954772548</v>
      </c>
      <c r="D41" s="32">
        <f>+'c1c2rail'!D41+nonpt!D41+nonroad!D41+'onroad RPD'!BD41+'onroad RPD'!BE41+'onroad RPV'!BX41+'onroad RPV'!BW41+ptfire!D41+ptegu_pk!D41+ptegu!D41+ptnonipm!D41+pt_oilgas!D41+np_oilgas!D41+rwc!D41+ag!C41+'c3marine'!C41+'onroad RPD'!AW41+'onroad RPV'!BP41</f>
        <v>204287.41746436289</v>
      </c>
      <c r="E41" s="32">
        <f>+afdust!B41+'c1c2rail'!E41+nonpt!E41+nonroad!E41+'onroad RPD'!CM41+'onroad RPV'!DC41+'c3marine'!D41+ptfire!E41+ptegu_pk!E41+ptegu!E41+ptnonipm!E41+pt_oilgas!E41+np_oilgas!E41+rwc!E41</f>
        <v>327145.95913947094</v>
      </c>
      <c r="F41" s="32">
        <f>+afdust!C41+'c1c2rail'!F41+nonpt!F41+nonroad!F41+'onroad RPD'!CN41+'onroad RPV'!DD41+'c3marine'!E41+ptfire!F41+ptegu_pk!F41+ptegu!F41+ptnonipm!F41+pt_oilgas!F41+np_oilgas!F41+rwc!F41</f>
        <v>87298.037280873818</v>
      </c>
      <c r="G41" s="32">
        <f>+'c1c2rail'!G41+nonpt!G41+nonroad!G41+'onroad RPD'!CC41+'onroad RPV'!CU41+'c3marine'!F41+ptfire!G41+ptegu_pk!G41+ptegu!G41+ptnonipm!G41+pt_oilgas!G41+np_oilgas!G41+rwc!G41</f>
        <v>102903.73114944123</v>
      </c>
      <c r="H41" s="32">
        <f>+'c1c2rail'!H41+nonpt!H41+nonroad!H41+'onroad RPD'!CK41+'onroad RPP'!AA41+'onroad RPV'!DA41+'onroad_rfl RPD'!AA41+'onroad_rfl RPV'!AA41+'c3marine'!G41+ptfire!H41+ptegu_pk!H41+ptegu!H41+ptnonipm!H41+pt_oilgas!H41+np_oilgas!H41+rwc!H41</f>
        <v>231725.19247531809</v>
      </c>
      <c r="I41" s="59" t="s">
        <v>343</v>
      </c>
    </row>
    <row r="42" spans="1:9" x14ac:dyDescent="0.25">
      <c r="A42" s="34" t="s">
        <v>41</v>
      </c>
      <c r="B42" s="32">
        <f>+'c1c2rail'!B42+nonpt!B42+nonroad!B42+'onroad RPD'!L42+'onroad RPV'!J42+'c3marine'!B42+ptfire!B42+ptegu_pk!B42+ptegu!B42+ptnonipm!B42+pt_oilgas!B42+np_oilgas!B42+rwc!B42</f>
        <v>678797.35438861279</v>
      </c>
      <c r="C42" s="32">
        <f>+'c1c2rail'!C42+nonpt!C42+nonroad!C42+'onroad RPD'!BB42+'onroad RPV'!BU42+ptfire!C42+ptegu_pk!C42+ptegu!C42+ptnonipm!C42+pt_oilgas!C42+np_oilgas!C42+rwc!C42+ag!B42</f>
        <v>135667.2647814723</v>
      </c>
      <c r="D42" s="32">
        <f>+'c1c2rail'!D42+nonpt!D42+nonroad!D42+'onroad RPD'!BD42+'onroad RPD'!BE42+'onroad RPV'!BX42+'onroad RPV'!BW42+ptfire!D42+ptegu_pk!D42+ptegu!D42+ptnonipm!D42+pt_oilgas!D42+np_oilgas!D42+rwc!D42+ag!C42+'c3marine'!C42+'onroad RPD'!AW42+'onroad RPV'!BP42</f>
        <v>70705.063506788414</v>
      </c>
      <c r="E42" s="32">
        <f>+afdust!B42+'c1c2rail'!E42+nonpt!E42+nonroad!E42+'onroad RPD'!CM42+'onroad RPV'!DC42+'c3marine'!D42+ptfire!E42+ptegu_pk!E42+ptegu!E42+ptnonipm!E42+pt_oilgas!E42+np_oilgas!E42+rwc!E42</f>
        <v>328075.10830195277</v>
      </c>
      <c r="F42" s="32">
        <f>+afdust!C42+'c1c2rail'!F42+nonpt!F42+nonroad!F42+'onroad RPD'!CN42+'onroad RPV'!DD42+'c3marine'!E42+ptfire!F42+ptegu_pk!F42+ptegu!F42+ptnonipm!F42+pt_oilgas!F42+np_oilgas!F42+rwc!F42</f>
        <v>94044.207151880168</v>
      </c>
      <c r="G42" s="32">
        <f>+'c1c2rail'!G42+nonpt!G42+nonroad!G42+'onroad RPD'!CC42+'onroad RPV'!CU42+'c3marine'!F42+ptfire!G42+ptegu_pk!G42+ptegu!G42+ptnonipm!G42+pt_oilgas!G42+np_oilgas!G42+rwc!G42</f>
        <v>17892.816749176953</v>
      </c>
      <c r="H42" s="32">
        <f>+'c1c2rail'!H42+nonpt!H42+nonroad!H42+'onroad RPD'!CK42+'onroad RPP'!AA42+'onroad RPV'!DA42+'onroad_rfl RPD'!AA42+'onroad_rfl RPV'!AA42+'c3marine'!G42+ptfire!H42+ptegu_pk!H42+ptegu!H42+ptnonipm!H42+pt_oilgas!H42+np_oilgas!H42+rwc!H42</f>
        <v>153375.31802666848</v>
      </c>
      <c r="I42" s="59" t="s">
        <v>343</v>
      </c>
    </row>
    <row r="43" spans="1:9" x14ac:dyDescent="0.25">
      <c r="A43" s="34" t="s">
        <v>42</v>
      </c>
      <c r="B43" s="32">
        <f>+'c1c2rail'!B43+nonpt!B43+nonroad!B43+'onroad RPD'!L43+'onroad RPV'!J43+'c3marine'!B43+ptfire!B43+ptegu_pk!B43+ptegu!B43+ptnonipm!B43+pt_oilgas!B43+np_oilgas!B43+rwc!B43</f>
        <v>1131346.4565883209</v>
      </c>
      <c r="C43" s="32">
        <f>+'c1c2rail'!C43+nonpt!C43+nonroad!C43+'onroad RPD'!BB43+'onroad RPV'!BU43+ptfire!C43+ptegu_pk!C43+ptegu!C43+ptnonipm!C43+pt_oilgas!C43+np_oilgas!C43+rwc!C43+ag!B43</f>
        <v>42048.700496175341</v>
      </c>
      <c r="D43" s="32">
        <f>+'c1c2rail'!D43+nonpt!D43+nonroad!D43+'onroad RPD'!BD43+'onroad RPD'!BE43+'onroad RPV'!BX43+'onroad RPV'!BW43+ptfire!D43+ptegu_pk!D43+ptegu!D43+ptnonipm!D43+pt_oilgas!D43+np_oilgas!D43+rwc!D43+ag!C43+'c3marine'!C43+'onroad RPD'!AW43+'onroad RPV'!BP43</f>
        <v>294162.93983519526</v>
      </c>
      <c r="E43" s="32">
        <f>+afdust!B43+'c1c2rail'!E43+nonpt!E43+nonroad!E43+'onroad RPD'!CM43+'onroad RPV'!DC43+'c3marine'!D43+ptfire!E43+ptegu_pk!E43+ptegu!E43+ptnonipm!E43+pt_oilgas!E43+np_oilgas!E43+rwc!E43</f>
        <v>214792.44123860754</v>
      </c>
      <c r="F43" s="32">
        <f>+afdust!C43+'c1c2rail'!F43+nonpt!F43+nonroad!F43+'onroad RPD'!CN43+'onroad RPV'!DD43+'c3marine'!E43+ptfire!F43+ptegu_pk!F43+ptegu!F43+ptnonipm!F43+pt_oilgas!F43+np_oilgas!F43+rwc!F43</f>
        <v>78592.171429213355</v>
      </c>
      <c r="G43" s="32">
        <f>+'c1c2rail'!G43+nonpt!G43+nonroad!G43+'onroad RPD'!CC43+'onroad RPV'!CU43+'c3marine'!F43+ptfire!G43+ptegu_pk!G43+ptegu!G43+ptnonipm!G43+pt_oilgas!G43+np_oilgas!G43+rwc!G43</f>
        <v>208703.79819650407</v>
      </c>
      <c r="H43" s="32">
        <f>+'c1c2rail'!H43+nonpt!H43+nonroad!H43+'onroad RPD'!CK43+'onroad RPP'!AA43+'onroad RPV'!DA43+'onroad_rfl RPD'!AA43+'onroad_rfl RPV'!AA43+'c3marine'!G43+ptfire!H43+ptegu_pk!H43+ptegu!H43+ptnonipm!H43+pt_oilgas!H43+np_oilgas!H43+rwc!H43</f>
        <v>277489.55392630643</v>
      </c>
      <c r="I43" s="59" t="s">
        <v>343</v>
      </c>
    </row>
    <row r="44" spans="1:9" x14ac:dyDescent="0.25">
      <c r="A44" s="34" t="s">
        <v>43</v>
      </c>
      <c r="B44" s="32">
        <f>+'c1c2rail'!B44+nonpt!B44+nonroad!B44+'onroad RPD'!L44+'onroad RPV'!J44+'c3marine'!B44+ptfire!B44+ptegu_pk!B44+ptegu!B44+ptnonipm!B44+pt_oilgas!B44+np_oilgas!B44+rwc!B44</f>
        <v>5459200.2993746577</v>
      </c>
      <c r="C44" s="32">
        <f>+'c1c2rail'!C44+nonpt!C44+nonroad!C44+'onroad RPD'!BB44+'onroad RPV'!BU44+ptfire!C44+ptegu_pk!C44+ptegu!C44+ptnonipm!C44+pt_oilgas!C44+np_oilgas!C44+rwc!C44+ag!B44</f>
        <v>317326.21668355528</v>
      </c>
      <c r="D44" s="32">
        <f>+'c1c2rail'!D44+nonpt!D44+nonroad!D44+'onroad RPD'!BD44+'onroad RPD'!BE44+'onroad RPV'!BX44+'onroad RPV'!BW44+ptfire!D44+ptegu_pk!D44+ptegu!D44+ptnonipm!D44+pt_oilgas!D44+np_oilgas!D44+rwc!D44+ag!C44+'c3marine'!C44+'onroad RPD'!AW44+'onroad RPV'!BP44</f>
        <v>1287933.7262587983</v>
      </c>
      <c r="E44" s="32">
        <f>+afdust!B44+'c1c2rail'!E44+nonpt!E44+nonroad!E44+'onroad RPD'!CM44+'onroad RPV'!DC44+'c3marine'!D44+ptfire!E44+ptegu_pk!E44+ptegu!E44+ptnonipm!E44+pt_oilgas!E44+np_oilgas!E44+rwc!E44</f>
        <v>2930520.3877086947</v>
      </c>
      <c r="F44" s="32">
        <f>+afdust!C44+'c1c2rail'!F44+nonpt!F44+nonroad!F44+'onroad RPD'!CN44+'onroad RPV'!DD44+'c3marine'!E44+ptfire!F44+ptegu_pk!F44+ptegu!F44+ptnonipm!F44+pt_oilgas!F44+np_oilgas!F44+rwc!F44</f>
        <v>600293.3798345353</v>
      </c>
      <c r="G44" s="32">
        <f>+'c1c2rail'!G44+nonpt!G44+nonroad!G44+'onroad RPD'!CC44+'onroad RPV'!CU44+'c3marine'!F44+ptfire!G44+ptegu_pk!G44+ptegu!G44+ptnonipm!G44+pt_oilgas!G44+np_oilgas!G44+rwc!G44</f>
        <v>558523.74414228997</v>
      </c>
      <c r="H44" s="32">
        <f>+'c1c2rail'!H44+nonpt!H44+nonroad!H44+'onroad RPD'!CK44+'onroad RPP'!AA44+'onroad RPV'!DA44+'onroad_rfl RPD'!AA44+'onroad_rfl RPV'!AA44+'c3marine'!G44+ptfire!H44+ptegu_pk!H44+ptegu!H44+ptnonipm!H44+pt_oilgas!H44+np_oilgas!H44+rwc!H44</f>
        <v>2165458.1155106723</v>
      </c>
      <c r="I44" s="59" t="s">
        <v>343</v>
      </c>
    </row>
    <row r="45" spans="1:9" x14ac:dyDescent="0.25">
      <c r="A45" s="34" t="s">
        <v>44</v>
      </c>
      <c r="B45" s="32">
        <f>+'c1c2rail'!B45+nonpt!B45+nonroad!B45+'onroad RPD'!L45+'onroad RPV'!J45+'c3marine'!B45+ptfire!B45+ptegu_pk!B45+ptegu!B45+ptnonipm!B45+pt_oilgas!B45+np_oilgas!B45+rwc!B45</f>
        <v>590672.88206719712</v>
      </c>
      <c r="C45" s="32">
        <f>+'c1c2rail'!C45+nonpt!C45+nonroad!C45+'onroad RPD'!BB45+'onroad RPV'!BU45+ptfire!C45+ptegu_pk!C45+ptegu!C45+ptnonipm!C45+pt_oilgas!C45+np_oilgas!C45+rwc!C45+ag!B45</f>
        <v>26946.795898949389</v>
      </c>
      <c r="D45" s="32">
        <f>+'c1c2rail'!D45+nonpt!D45+nonroad!D45+'onroad RPD'!BD45+'onroad RPD'!BE45+'onroad RPV'!BX45+'onroad RPV'!BW45+ptfire!D45+ptegu_pk!D45+ptegu!D45+ptnonipm!D45+pt_oilgas!D45+np_oilgas!D45+rwc!D45+ag!C45+'c3marine'!C45+'onroad RPD'!AW45+'onroad RPV'!BP45</f>
        <v>185450.81904779637</v>
      </c>
      <c r="E45" s="32">
        <f>+afdust!B45+'c1c2rail'!E45+nonpt!E45+nonroad!E45+'onroad RPD'!CM45+'onroad RPV'!DC45+'c3marine'!D45+ptfire!E45+ptegu_pk!E45+ptegu!E45+ptnonipm!E45+pt_oilgas!E45+np_oilgas!E45+rwc!E45</f>
        <v>223920.43779832544</v>
      </c>
      <c r="F45" s="32">
        <f>+afdust!C45+'c1c2rail'!F45+nonpt!F45+nonroad!F45+'onroad RPD'!CN45+'onroad RPV'!DD45+'c3marine'!E45+ptfire!F45+ptegu_pk!F45+ptegu!F45+ptnonipm!F45+pt_oilgas!F45+np_oilgas!F45+rwc!F45</f>
        <v>42817.006438375152</v>
      </c>
      <c r="G45" s="32">
        <f>+'c1c2rail'!G45+nonpt!G45+nonroad!G45+'onroad RPD'!CC45+'onroad RPV'!CU45+'c3marine'!F45+ptfire!G45+ptegu_pk!G45+ptegu!G45+ptnonipm!G45+pt_oilgas!G45+np_oilgas!G45+rwc!G45</f>
        <v>27872.486096422323</v>
      </c>
      <c r="H45" s="32">
        <f>+'c1c2rail'!H45+nonpt!H45+nonroad!H45+'onroad RPD'!CK45+'onroad RPP'!AA45+'onroad RPV'!DA45+'onroad_rfl RPD'!AA45+'onroad_rfl RPV'!AA45+'c3marine'!G45+ptfire!H45+ptegu_pk!H45+ptegu!H45+ptnonipm!H45+pt_oilgas!H45+np_oilgas!H45+rwc!H45</f>
        <v>243601.23824226912</v>
      </c>
    </row>
    <row r="46" spans="1:9" x14ac:dyDescent="0.25">
      <c r="A46" s="34" t="s">
        <v>45</v>
      </c>
      <c r="B46" s="32">
        <f>+'c1c2rail'!B46+nonpt!B46+nonroad!B46+'onroad RPD'!L46+'onroad RPV'!J46+'c3marine'!B46+ptfire!B46+ptegu_pk!B46+ptegu!B46+ptnonipm!B46+pt_oilgas!B46+np_oilgas!B46+rwc!B46</f>
        <v>153846.26714929068</v>
      </c>
      <c r="C46" s="32">
        <f>+'c1c2rail'!C46+nonpt!C46+nonroad!C46+'onroad RPD'!BB46+'onroad RPV'!BU46+ptfire!C46+ptegu_pk!C46+ptegu!C46+ptnonipm!C46+pt_oilgas!C46+np_oilgas!C46+rwc!C46+ag!B46</f>
        <v>8557.2519687988806</v>
      </c>
      <c r="D46" s="32">
        <f>+'c1c2rail'!D46+nonpt!D46+nonroad!D46+'onroad RPD'!BD46+'onroad RPD'!BE46+'onroad RPV'!BX46+'onroad RPV'!BW46+ptfire!D46+ptegu_pk!D46+ptegu!D46+ptnonipm!D46+pt_oilgas!D46+np_oilgas!D46+rwc!D46+ag!C46+'c3marine'!C46+'onroad RPD'!AW46+'onroad RPV'!BP46</f>
        <v>19102.475079297299</v>
      </c>
      <c r="E46" s="32">
        <f>+afdust!B46+'c1c2rail'!E46+nonpt!E46+nonroad!E46+'onroad RPD'!CM46+'onroad RPV'!DC46+'c3marine'!D46+ptfire!E46+ptegu_pk!E46+ptegu!E46+ptnonipm!E46+pt_oilgas!E46+np_oilgas!E46+rwc!E46</f>
        <v>77887.889526134124</v>
      </c>
      <c r="F46" s="32">
        <f>+afdust!C46+'c1c2rail'!F46+nonpt!F46+nonroad!F46+'onroad RPD'!CN46+'onroad RPV'!DD46+'c3marine'!E46+ptfire!F46+ptegu_pk!F46+ptegu!F46+ptnonipm!F46+pt_oilgas!F46+np_oilgas!F46+rwc!F46</f>
        <v>17196.068763078991</v>
      </c>
      <c r="G46" s="32">
        <f>+'c1c2rail'!G46+nonpt!G46+nonroad!G46+'onroad RPD'!CC46+'onroad RPV'!CU46+'c3marine'!F46+ptfire!G46+ptegu_pk!G46+ptegu!G46+ptnonipm!G46+pt_oilgas!G46+np_oilgas!G46+rwc!G46</f>
        <v>3440.4405516550614</v>
      </c>
      <c r="H46" s="32">
        <f>+'c1c2rail'!H46+nonpt!H46+nonroad!H46+'onroad RPD'!CK46+'onroad RPP'!AA46+'onroad RPV'!DA46+'onroad_rfl RPD'!AA46+'onroad_rfl RPV'!AA46+'c3marine'!G46+ptfire!H46+ptegu_pk!H46+ptegu!H46+ptnonipm!H46+pt_oilgas!H46+np_oilgas!H46+rwc!H46</f>
        <v>28025.724991928088</v>
      </c>
      <c r="I46" s="59" t="s">
        <v>343</v>
      </c>
    </row>
    <row r="47" spans="1:9" x14ac:dyDescent="0.25">
      <c r="A47" s="34" t="s">
        <v>46</v>
      </c>
      <c r="B47" s="32">
        <f>+'c1c2rail'!B47+nonpt!B47+nonroad!B47+'onroad RPD'!L47+'onroad RPV'!J47+'c3marine'!B47+ptfire!B47+ptegu_pk!B47+ptegu!B47+ptnonipm!B47+pt_oilgas!B47+np_oilgas!B47+rwc!B47</f>
        <v>1337553.574355077</v>
      </c>
      <c r="C47" s="32">
        <f>+'c1c2rail'!C47+nonpt!C47+nonroad!C47+'onroad RPD'!BB47+'onroad RPV'!BU47+ptfire!C47+ptegu_pk!C47+ptegu!C47+ptnonipm!C47+pt_oilgas!C47+np_oilgas!C47+rwc!C47+ag!B47</f>
        <v>52602.402602899499</v>
      </c>
      <c r="D47" s="32">
        <f>+'c1c2rail'!D47+nonpt!D47+nonroad!D47+'onroad RPD'!BD47+'onroad RPD'!BE47+'onroad RPV'!BX47+'onroad RPV'!BW47+ptfire!D47+ptegu_pk!D47+ptegu!D47+ptnonipm!D47+pt_oilgas!D47+np_oilgas!D47+rwc!D47+ag!C47+'c3marine'!C47+'onroad RPD'!AW47+'onroad RPV'!BP47</f>
        <v>318834.14901482995</v>
      </c>
      <c r="E47" s="32">
        <f>+afdust!B47+'c1c2rail'!E47+nonpt!E47+nonroad!E47+'onroad RPD'!CM47+'onroad RPV'!DC47+'c3marine'!D47+ptfire!E47+ptegu_pk!E47+ptegu!E47+ptnonipm!E47+pt_oilgas!E47+np_oilgas!E47+rwc!E47</f>
        <v>196681.15178860596</v>
      </c>
      <c r="F47" s="32">
        <f>+afdust!C47+'c1c2rail'!F47+nonpt!F47+nonroad!F47+'onroad RPD'!CN47+'onroad RPV'!DD47+'c3marine'!E47+ptfire!F47+ptegu_pk!F47+ptegu!F47+ptnonipm!F47+pt_oilgas!F47+np_oilgas!F47+rwc!F47</f>
        <v>72053.187117823109</v>
      </c>
      <c r="G47" s="32">
        <f>+'c1c2rail'!G47+nonpt!G47+nonroad!G47+'onroad RPD'!CC47+'onroad RPV'!CU47+'c3marine'!F47+ptfire!G47+ptegu_pk!G47+ptegu!G47+ptnonipm!G47+pt_oilgas!G47+np_oilgas!G47+rwc!G47</f>
        <v>106465.46422820831</v>
      </c>
      <c r="H47" s="32">
        <f>+'c1c2rail'!H47+nonpt!H47+nonroad!H47+'onroad RPD'!CK47+'onroad RPP'!AA47+'onroad RPV'!DA47+'onroad_rfl RPD'!AA47+'onroad_rfl RPV'!AA47+'c3marine'!G47+ptfire!H47+ptegu_pk!H47+ptegu!H47+ptnonipm!H47+pt_oilgas!H47+np_oilgas!H47+rwc!H47</f>
        <v>304127.72887453757</v>
      </c>
      <c r="I47" s="59" t="s">
        <v>343</v>
      </c>
    </row>
    <row r="48" spans="1:9" x14ac:dyDescent="0.25">
      <c r="A48" s="34" t="s">
        <v>47</v>
      </c>
      <c r="B48" s="32">
        <f>+'c1c2rail'!B48+nonpt!B48+nonroad!B48+'onroad RPD'!L48+'onroad RPV'!J48+'c3marine'!B48+ptfire!B48+ptegu_pk!B48+ptegu!B48+ptnonipm!B48+pt_oilgas!B48+np_oilgas!B48+rwc!B48</f>
        <v>1675967.5935764993</v>
      </c>
      <c r="C48" s="32">
        <f>+'c1c2rail'!C48+nonpt!C48+nonroad!C48+'onroad RPD'!BB48+'onroad RPV'!BU48+ptfire!C48+ptegu_pk!C48+ptegu!C48+ptnonipm!C48+pt_oilgas!C48+np_oilgas!C48+rwc!C48+ag!B48</f>
        <v>53410.343449628293</v>
      </c>
      <c r="D48" s="32">
        <f>+'c1c2rail'!D48+nonpt!D48+nonroad!D48+'onroad RPD'!BD48+'onroad RPD'!BE48+'onroad RPV'!BX48+'onroad RPV'!BW48+ptfire!D48+ptegu_pk!D48+ptegu!D48+ptnonipm!D48+pt_oilgas!D48+np_oilgas!D48+rwc!D48+ag!C48+'c3marine'!C48+'onroad RPD'!AW48+'onroad RPV'!BP48</f>
        <v>279103.40062028344</v>
      </c>
      <c r="E48" s="32">
        <f>+afdust!B48+'c1c2rail'!E48+nonpt!E48+nonroad!E48+'onroad RPD'!CM48+'onroad RPV'!DC48+'c3marine'!D48+ptfire!E48+ptegu_pk!E48+ptegu!E48+ptnonipm!E48+pt_oilgas!E48+np_oilgas!E48+rwc!E48</f>
        <v>245102.55927770541</v>
      </c>
      <c r="F48" s="32">
        <f>+afdust!C48+'c1c2rail'!F48+nonpt!F48+nonroad!F48+'onroad RPD'!CN48+'onroad RPV'!DD48+'c3marine'!E48+ptfire!F48+ptegu_pk!F48+ptegu!F48+ptnonipm!F48+pt_oilgas!F48+np_oilgas!F48+rwc!F48</f>
        <v>90399.66032140443</v>
      </c>
      <c r="G48" s="32">
        <f>+'c1c2rail'!G48+nonpt!G48+nonroad!G48+'onroad RPD'!CC48+'onroad RPV'!CU48+'c3marine'!F48+ptfire!G48+ptegu_pk!G48+ptegu!G48+ptnonipm!G48+pt_oilgas!G48+np_oilgas!G48+rwc!G48</f>
        <v>23683.756042930043</v>
      </c>
      <c r="H48" s="32">
        <f>+'c1c2rail'!H48+nonpt!H48+nonroad!H48+'onroad RPD'!CK48+'onroad RPP'!AA48+'onroad RPV'!DA48+'onroad_rfl RPD'!AA48+'onroad_rfl RPV'!AA48+'c3marine'!G48+ptfire!H48+ptegu_pk!H48+ptegu!H48+ptnonipm!H48+pt_oilgas!H48+np_oilgas!H48+rwc!H48</f>
        <v>313914.21540184203</v>
      </c>
    </row>
    <row r="49" spans="1:9" x14ac:dyDescent="0.25">
      <c r="A49" s="34" t="s">
        <v>48</v>
      </c>
      <c r="B49" s="32">
        <f>+'c1c2rail'!B49+nonpt!B49+nonroad!B49+'onroad RPD'!L49+'onroad RPV'!J49+'c3marine'!B49+ptfire!B49+ptegu_pk!B49+ptegu!B49+ptnonipm!B49+pt_oilgas!B49+np_oilgas!B49+rwc!B49</f>
        <v>460101.72532079631</v>
      </c>
      <c r="C49" s="32">
        <f>+'c1c2rail'!C49+nonpt!C49+nonroad!C49+'onroad RPD'!BB49+'onroad RPV'!BU49+ptfire!C49+ptegu_pk!C49+ptegu!C49+ptnonipm!C49+pt_oilgas!C49+np_oilgas!C49+rwc!C49+ag!B49</f>
        <v>12162.603445188653</v>
      </c>
      <c r="D49" s="32">
        <f>+'c1c2rail'!D49+nonpt!D49+nonroad!D49+'onroad RPD'!BD49+'onroad RPD'!BE49+'onroad RPV'!BX49+'onroad RPV'!BW49+ptfire!D49+ptegu_pk!D49+ptegu!D49+ptnonipm!D49+pt_oilgas!D49+np_oilgas!D49+rwc!D49+ag!C49+'c3marine'!C49+'onroad RPD'!AW49+'onroad RPV'!BP49</f>
        <v>174340.03919054306</v>
      </c>
      <c r="E49" s="32">
        <f>+afdust!B49+'c1c2rail'!E49+nonpt!E49+nonroad!E49+'onroad RPD'!CM49+'onroad RPV'!DC49+'c3marine'!D49+ptfire!E49+ptegu_pk!E49+ptegu!E49+ptnonipm!E49+pt_oilgas!E49+np_oilgas!E49+rwc!E49</f>
        <v>124566.35227294797</v>
      </c>
      <c r="F49" s="32">
        <f>+afdust!C49+'c1c2rail'!F49+nonpt!F49+nonroad!F49+'onroad RPD'!CN49+'onroad RPV'!DD49+'c3marine'!E49+ptfire!F49+ptegu_pk!F49+ptegu!F49+ptnonipm!F49+pt_oilgas!F49+np_oilgas!F49+rwc!F49</f>
        <v>41791.233558487576</v>
      </c>
      <c r="G49" s="32">
        <f>+'c1c2rail'!G49+nonpt!G49+nonroad!G49+'onroad RPD'!CC49+'onroad RPV'!CU49+'c3marine'!F49+ptfire!G49+ptegu_pk!G49+ptegu!G49+ptnonipm!G49+pt_oilgas!G49+np_oilgas!G49+rwc!G49</f>
        <v>124112.21305182776</v>
      </c>
      <c r="H49" s="32">
        <f>+'c1c2rail'!H49+nonpt!H49+nonroad!H49+'onroad RPD'!CK49+'onroad RPP'!AA49+'onroad RPV'!DA49+'onroad_rfl RPD'!AA49+'onroad_rfl RPV'!AA49+'c3marine'!G49+ptfire!H49+ptegu_pk!H49+ptegu!H49+ptnonipm!H49+pt_oilgas!H49+np_oilgas!H49+rwc!H49</f>
        <v>132236.13356964846</v>
      </c>
      <c r="I49" s="59" t="s">
        <v>343</v>
      </c>
    </row>
    <row r="50" spans="1:9" x14ac:dyDescent="0.25">
      <c r="A50" s="34" t="s">
        <v>49</v>
      </c>
      <c r="B50" s="32">
        <f>+'c1c2rail'!B50+nonpt!B50+nonroad!B50+'onroad RPD'!L50+'onroad RPV'!J50+'c3marine'!B50+ptfire!B50+ptegu_pk!B50+ptegu!B50+ptnonipm!B50+pt_oilgas!B50+np_oilgas!B50+rwc!B50</f>
        <v>1257925.7385468062</v>
      </c>
      <c r="C50" s="32">
        <f>+'c1c2rail'!C50+nonpt!C50+nonroad!C50+'onroad RPD'!BB50+'onroad RPV'!BU50+ptfire!C50+ptegu_pk!C50+ptegu!C50+ptnonipm!C50+pt_oilgas!C50+np_oilgas!C50+rwc!C50+ag!B50</f>
        <v>121052.31066182016</v>
      </c>
      <c r="D50" s="32">
        <f>+'c1c2rail'!D50+nonpt!D50+nonroad!D50+'onroad RPD'!BD50+'onroad RPD'!BE50+'onroad RPV'!BX50+'onroad RPV'!BW50+ptfire!D50+ptegu_pk!D50+ptegu!D50+ptnonipm!D50+pt_oilgas!D50+np_oilgas!D50+rwc!D50+ag!C50+'c3marine'!C50+'onroad RPD'!AW50+'onroad RPV'!BP50</f>
        <v>255987.0195893186</v>
      </c>
      <c r="E50" s="32">
        <f>+afdust!B50+'c1c2rail'!E50+nonpt!E50+nonroad!E50+'onroad RPD'!CM50+'onroad RPV'!DC50+'c3marine'!D50+ptfire!E50+ptegu_pk!E50+ptegu!E50+ptnonipm!E50+pt_oilgas!E50+np_oilgas!E50+rwc!E50</f>
        <v>307736.88659929851</v>
      </c>
      <c r="F50" s="32">
        <f>+afdust!C50+'c1c2rail'!F50+nonpt!F50+nonroad!F50+'onroad RPD'!CN50+'onroad RPV'!DD50+'c3marine'!E50+ptfire!F50+ptegu_pk!F50+ptegu!F50+ptnonipm!F50+pt_oilgas!F50+np_oilgas!F50+rwc!F50</f>
        <v>102064.45984276672</v>
      </c>
      <c r="G50" s="32">
        <f>+'c1c2rail'!G50+nonpt!G50+nonroad!G50+'onroad RPD'!CC50+'onroad RPV'!CU50+'c3marine'!F50+ptfire!G50+ptegu_pk!G50+ptegu!G50+ptnonipm!G50+pt_oilgas!G50+np_oilgas!G50+rwc!G50</f>
        <v>147326.95138312445</v>
      </c>
      <c r="H50" s="32">
        <f>+'c1c2rail'!H50+nonpt!H50+nonroad!H50+'onroad RPD'!CK50+'onroad RPP'!AA50+'onroad RPV'!DA50+'onroad_rfl RPD'!AA50+'onroad_rfl RPV'!AA50+'c3marine'!G50+ptfire!H50+ptegu_pk!H50+ptegu!H50+ptnonipm!H50+pt_oilgas!H50+np_oilgas!H50+rwc!H50</f>
        <v>282733.42581191403</v>
      </c>
      <c r="I50" s="59" t="s">
        <v>343</v>
      </c>
    </row>
    <row r="51" spans="1:9" x14ac:dyDescent="0.25">
      <c r="A51" s="34" t="s">
        <v>50</v>
      </c>
      <c r="B51" s="32">
        <f>+'c1c2rail'!B51+nonpt!B51+nonroad!B51+'onroad RPD'!L51+'onroad RPV'!J51+'c3marine'!B51+ptfire!B51+ptegu_pk!B51+ptegu!B51+ptnonipm!B51+pt_oilgas!B51+np_oilgas!B51+rwc!B51</f>
        <v>1096283.7007539878</v>
      </c>
      <c r="C51" s="32">
        <f>+'c1c2rail'!C51+nonpt!C51+nonroad!C51+'onroad RPD'!BB51+'onroad RPV'!BU51+ptfire!C51+ptegu_pk!C51+ptegu!C51+ptnonipm!C51+pt_oilgas!C51+np_oilgas!C51+rwc!C51+ag!B51</f>
        <v>46991.242063061436</v>
      </c>
      <c r="D51" s="32">
        <f>+'c1c2rail'!D51+nonpt!D51+nonroad!D51+'onroad RPD'!BD51+'onroad RPD'!BE51+'onroad RPV'!BX51+'onroad RPV'!BW51+ptfire!D51+ptegu_pk!D51+ptegu!D51+ptnonipm!D51+pt_oilgas!D51+np_oilgas!D51+rwc!D51+ag!C51+'c3marine'!C51+'onroad RPD'!AW51+'onroad RPV'!BP51</f>
        <v>195321.48465629455</v>
      </c>
      <c r="E51" s="32">
        <f>+afdust!B51+'c1c2rail'!E51+nonpt!E51+nonroad!E51+'onroad RPD'!CM51+'onroad RPV'!DC51+'c3marine'!D51+ptfire!E51+ptegu_pk!E51+ptegu!E51+ptnonipm!E51+pt_oilgas!E51+np_oilgas!E51+rwc!E51</f>
        <v>560884.43642858358</v>
      </c>
      <c r="F51" s="32">
        <f>+afdust!C51+'c1c2rail'!F51+nonpt!F51+nonroad!F51+'onroad RPD'!CN51+'onroad RPV'!DD51+'c3marine'!E51+ptfire!F51+ptegu_pk!F51+ptegu!F51+ptnonipm!F51+pt_oilgas!F51+np_oilgas!F51+rwc!F51</f>
        <v>138272.67631528922</v>
      </c>
      <c r="G51" s="32">
        <f>+'c1c2rail'!G51+nonpt!G51+nonroad!G51+'onroad RPD'!CC51+'onroad RPV'!CU51+'c3marine'!F51+ptfire!G51+ptegu_pk!G51+ptegu!G51+ptnonipm!G51+pt_oilgas!G51+np_oilgas!G51+rwc!G51</f>
        <v>79923.525132700874</v>
      </c>
      <c r="H51" s="32">
        <f>+'c1c2rail'!H51+nonpt!H51+nonroad!H51+'onroad RPD'!CK51+'onroad RPP'!AA51+'onroad RPV'!DA51+'onroad_rfl RPD'!AA51+'onroad_rfl RPV'!AA51+'c3marine'!G51+ptfire!H51+ptegu_pk!H51+ptegu!H51+ptnonipm!H51+pt_oilgas!H51+np_oilgas!H51+rwc!H51</f>
        <v>296783.17334641208</v>
      </c>
      <c r="I51" s="60"/>
    </row>
    <row r="53" spans="1:9" x14ac:dyDescent="0.25">
      <c r="A53" s="34" t="s">
        <v>56</v>
      </c>
      <c r="B53" s="32">
        <f t="shared" ref="B53:H53" si="0">SUM(B2:B51)</f>
        <v>71530185.400566995</v>
      </c>
      <c r="C53" s="32">
        <f t="shared" si="0"/>
        <v>4261207.3252722649</v>
      </c>
      <c r="D53" s="32">
        <f t="shared" si="0"/>
        <v>13993539.959853569</v>
      </c>
      <c r="E53" s="32">
        <f t="shared" si="0"/>
        <v>23234681.437467653</v>
      </c>
      <c r="F53" s="32">
        <f t="shared" si="0"/>
        <v>6360687.8008344695</v>
      </c>
      <c r="G53" s="32">
        <f t="shared" si="0"/>
        <v>6436952.2079057321</v>
      </c>
      <c r="H53" s="32">
        <f t="shared" si="0"/>
        <v>17495956.45986703</v>
      </c>
    </row>
    <row r="54" spans="1:9" x14ac:dyDescent="0.25">
      <c r="A54" s="34" t="s">
        <v>344</v>
      </c>
      <c r="B54" s="32">
        <f>+B50+B49+B47+B46+B44+B43+B42+B41+B40+B39+B37+B36+B35+B34+B33+B31+B30+B28+B26+B25+B24+B23+B22+B21+B20+B19+B18+B17+B16+B15+B14+B12+B11+B9+B8+B5+B3</f>
        <v>54189024.75228548</v>
      </c>
      <c r="C54" s="32">
        <f t="shared" ref="C54:H54" si="1">+C50+C49+C47+C46+C44+C43+C42+C41+C40+C39+C37+C36+C35+C34+C33+C31+C30+C28+C26+C25+C24+C23+C22+C21+C20+C19+C18+C17+C16+C15+C14+C12+C11+C9+C8+C5+C3</f>
        <v>3394645.8504918613</v>
      </c>
      <c r="D54" s="32">
        <f t="shared" si="1"/>
        <v>11392381.028065033</v>
      </c>
      <c r="E54" s="32">
        <f t="shared" si="1"/>
        <v>18190391.129985135</v>
      </c>
      <c r="F54" s="32">
        <f t="shared" si="1"/>
        <v>4882729.3567850282</v>
      </c>
      <c r="G54" s="32">
        <f t="shared" si="1"/>
        <v>6014792.6055023139</v>
      </c>
      <c r="H54" s="32">
        <f t="shared" si="1"/>
        <v>13114839.932986243</v>
      </c>
    </row>
    <row r="56" spans="1:9" x14ac:dyDescent="0.25">
      <c r="C56" s="57"/>
    </row>
  </sheetData>
  <autoFilter ref="A2:I5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="85" zoomScaleNormal="85" workbookViewId="0">
      <pane xSplit="1" ySplit="2" topLeftCell="B14" activePane="bottomRight" state="frozen"/>
      <selection pane="topRight" activeCell="B1" sqref="B1"/>
      <selection pane="bottomLeft" activeCell="A3" sqref="A3"/>
      <selection pane="bottomRight" activeCell="D33" sqref="D33"/>
    </sheetView>
  </sheetViews>
  <sheetFormatPr defaultRowHeight="15" x14ac:dyDescent="0.25"/>
  <cols>
    <col min="1" max="1" width="20" customWidth="1"/>
    <col min="2" max="4" width="9.28515625" bestFit="1" customWidth="1"/>
    <col min="5" max="5" width="10.42578125" bestFit="1" customWidth="1"/>
    <col min="6" max="7" width="9.28515625" bestFit="1" customWidth="1"/>
    <col min="8" max="8" width="9.42578125" bestFit="1" customWidth="1"/>
    <col min="9" max="9" width="10.42578125" bestFit="1" customWidth="1"/>
    <col min="10" max="10" width="9.42578125" bestFit="1" customWidth="1"/>
    <col min="11" max="13" width="9.28515625" bestFit="1" customWidth="1"/>
    <col min="14" max="15" width="9.42578125" bestFit="1" customWidth="1"/>
    <col min="16" max="21" width="9.28515625" bestFit="1" customWidth="1"/>
  </cols>
  <sheetData>
    <row r="1" spans="1:21" x14ac:dyDescent="0.25">
      <c r="A1" s="58" t="s">
        <v>349</v>
      </c>
      <c r="B1" s="34">
        <v>38.6</v>
      </c>
      <c r="C1" s="34">
        <v>78.111800000000002</v>
      </c>
      <c r="D1" s="34">
        <v>70.91</v>
      </c>
      <c r="E1" s="34">
        <v>28</v>
      </c>
      <c r="F1" s="34">
        <v>36.46</v>
      </c>
      <c r="G1" s="36">
        <v>46</v>
      </c>
      <c r="H1" s="36">
        <v>17</v>
      </c>
      <c r="I1" s="36">
        <v>46</v>
      </c>
      <c r="J1" s="36">
        <v>46</v>
      </c>
      <c r="K1" s="36">
        <v>1</v>
      </c>
      <c r="L1" s="36">
        <v>1</v>
      </c>
      <c r="M1" s="36">
        <v>1</v>
      </c>
      <c r="N1" s="36">
        <v>1</v>
      </c>
      <c r="O1" s="36">
        <v>1</v>
      </c>
      <c r="P1" s="36">
        <v>1</v>
      </c>
      <c r="Q1" s="36">
        <v>1</v>
      </c>
      <c r="R1" s="36">
        <v>1</v>
      </c>
      <c r="S1" s="36">
        <v>1</v>
      </c>
      <c r="T1" s="36">
        <v>64</v>
      </c>
      <c r="U1" s="36">
        <v>98</v>
      </c>
    </row>
    <row r="2" spans="1:21" x14ac:dyDescent="0.25">
      <c r="A2" s="37" t="s">
        <v>290</v>
      </c>
      <c r="B2" s="38" t="s">
        <v>134</v>
      </c>
      <c r="C2" s="38" t="s">
        <v>64</v>
      </c>
      <c r="D2" s="38" t="s">
        <v>136</v>
      </c>
      <c r="E2" s="38" t="s">
        <v>59</v>
      </c>
      <c r="F2" s="38" t="s">
        <v>67</v>
      </c>
      <c r="G2" s="38" t="s">
        <v>142</v>
      </c>
      <c r="H2" s="38" t="s">
        <v>57</v>
      </c>
      <c r="I2" s="38" t="s">
        <v>146</v>
      </c>
      <c r="J2" s="38" t="s">
        <v>147</v>
      </c>
      <c r="K2" s="38" t="s">
        <v>152</v>
      </c>
      <c r="L2" s="38" t="s">
        <v>154</v>
      </c>
      <c r="M2" s="38" t="s">
        <v>156</v>
      </c>
      <c r="N2" s="38" t="s">
        <v>158</v>
      </c>
      <c r="O2" s="38" t="s">
        <v>159</v>
      </c>
      <c r="P2" s="38" t="s">
        <v>166</v>
      </c>
      <c r="Q2" s="38" t="s">
        <v>167</v>
      </c>
      <c r="R2" s="38" t="s">
        <v>169</v>
      </c>
      <c r="S2" s="38" t="s">
        <v>170</v>
      </c>
      <c r="T2" s="39" t="s">
        <v>61</v>
      </c>
      <c r="U2" s="39" t="s">
        <v>171</v>
      </c>
    </row>
    <row r="3" spans="1:21" x14ac:dyDescent="0.25">
      <c r="A3" s="32" t="s">
        <v>334</v>
      </c>
      <c r="B3" s="32">
        <f>+ptegu!T61</f>
        <v>5.0572130989375506</v>
      </c>
      <c r="C3" s="32">
        <f>+ptegu!U61</f>
        <v>1580.3448492578125</v>
      </c>
      <c r="D3" s="32">
        <f>+ptegu!X61</f>
        <v>99.688847321012602</v>
      </c>
      <c r="E3" s="32">
        <f>+ptegu!Y61</f>
        <v>724450.48442427302</v>
      </c>
      <c r="F3" s="32">
        <f>+ptegu!AE61</f>
        <v>69452.158903154195</v>
      </c>
      <c r="G3" s="32">
        <f>+ptegu!AF61</f>
        <v>0</v>
      </c>
      <c r="H3" s="32">
        <f>+ptegu!AK61</f>
        <v>21944.587879670569</v>
      </c>
      <c r="I3" s="32">
        <f>+ptegu!AM61</f>
        <v>1801117.020242248</v>
      </c>
      <c r="J3" s="32">
        <f>+ptegu!AN61</f>
        <v>200124.12561709981</v>
      </c>
      <c r="K3" s="32">
        <f>+ptegu!AT61</f>
        <v>6773.4097018841867</v>
      </c>
      <c r="L3" s="32">
        <f>+ptegu!AV61</f>
        <v>16019.83693648694</v>
      </c>
      <c r="M3" s="32">
        <f>+ptegu!AX61</f>
        <v>34.10166874261656</v>
      </c>
      <c r="N3" s="32">
        <f>+ptegu!BB61</f>
        <v>72757.264604923927</v>
      </c>
      <c r="O3" s="32">
        <f>+ptegu!BC61</f>
        <v>144124.38945791588</v>
      </c>
      <c r="P3" s="32">
        <f>+ptegu!BJ61</f>
        <v>613.85770368745239</v>
      </c>
      <c r="Q3" s="32">
        <f>+ptegu!BK61</f>
        <v>13888.324479495461</v>
      </c>
      <c r="R3" s="32">
        <f>+ptegu!BM61</f>
        <v>19234.826486092708</v>
      </c>
      <c r="S3" s="32">
        <f>+ptegu!BN61</f>
        <v>743.95227693850268</v>
      </c>
      <c r="T3" s="32">
        <f>+ptegu!BO61</f>
        <v>4636758.4703961266</v>
      </c>
      <c r="U3" s="32">
        <f>+ptegu!BP61</f>
        <v>101090.67411615078</v>
      </c>
    </row>
    <row r="4" spans="1:21" s="34" customFormat="1" x14ac:dyDescent="0.25">
      <c r="A4" s="32" t="s">
        <v>335</v>
      </c>
      <c r="B4" s="32">
        <f>+ptegu_pk!T62</f>
        <v>1.9456074334701579E-2</v>
      </c>
      <c r="C4" s="32">
        <f>+ptegu_pk!U62</f>
        <v>38.509862012217454</v>
      </c>
      <c r="D4" s="32">
        <f>+ptegu_pk!X62</f>
        <v>1.3311362923753114</v>
      </c>
      <c r="E4" s="32">
        <f>+ptegu_pk!Y62</f>
        <v>8658.5337197595873</v>
      </c>
      <c r="F4" s="32">
        <f>+ptegu_pk!AE62</f>
        <v>543.90254257975585</v>
      </c>
      <c r="G4" s="32">
        <f>+ptegu_pk!AF62</f>
        <v>0</v>
      </c>
      <c r="H4" s="32">
        <f>+ptegu_pk!AK62</f>
        <v>424.87571622153303</v>
      </c>
      <c r="I4" s="32">
        <f>+ptegu_pk!AM62</f>
        <v>20328.645578509299</v>
      </c>
      <c r="J4" s="32">
        <f>+ptegu_pk!AN62</f>
        <v>2258.7387126579661</v>
      </c>
      <c r="K4" s="32">
        <f>+ptegu_pk!AT62</f>
        <v>21.913091204940805</v>
      </c>
      <c r="L4" s="32">
        <f>+ptegu_pk!AV62</f>
        <v>451.05277858270483</v>
      </c>
      <c r="M4" s="32">
        <f>+ptegu_pk!AX62</f>
        <v>0.29586223067395212</v>
      </c>
      <c r="N4" s="32">
        <f>+ptegu_pk!BB62</f>
        <v>272.94184532063025</v>
      </c>
      <c r="O4" s="32">
        <f>+ptegu_pk!BC62</f>
        <v>897.66490215304782</v>
      </c>
      <c r="P4" s="32">
        <f>+ptegu_pk!BJ62</f>
        <v>22.062358949460776</v>
      </c>
      <c r="Q4" s="32">
        <f>+ptegu_pk!BK62</f>
        <v>284.3402831237529</v>
      </c>
      <c r="R4" s="32">
        <f>+ptegu_pk!BM62</f>
        <v>230.6004303158883</v>
      </c>
      <c r="S4" s="32">
        <f>+ptegu_pk!BN62</f>
        <v>2.8407112320657779</v>
      </c>
      <c r="T4" s="32">
        <f>+ptegu_pk!BO62</f>
        <v>28583.147496313195</v>
      </c>
      <c r="U4" s="32">
        <f>+ptegu_pk!BP62</f>
        <v>507.32991706463918</v>
      </c>
    </row>
    <row r="5" spans="1:21" x14ac:dyDescent="0.25">
      <c r="A5" s="36" t="s">
        <v>288</v>
      </c>
      <c r="B5" s="32">
        <f>+ptnonipm!S61</f>
        <v>9092.9844054470523</v>
      </c>
      <c r="C5" s="32">
        <f>+ptnonipm!T61</f>
        <v>36342.162512213406</v>
      </c>
      <c r="D5" s="32">
        <f>+ptnonipm!V61</f>
        <v>4928.549478724105</v>
      </c>
      <c r="E5" s="32">
        <f>+ptnonipm!W61</f>
        <v>2567764.4113277113</v>
      </c>
      <c r="F5" s="32">
        <f>+ptnonipm!AC61</f>
        <v>29710.159708423944</v>
      </c>
      <c r="G5" s="32">
        <f>+ptnonipm!AD61</f>
        <v>896.37501467898221</v>
      </c>
      <c r="H5" s="32">
        <f>+ptnonipm!AH61</f>
        <v>74778.359985469797</v>
      </c>
      <c r="I5" s="32">
        <f>+ptnonipm!AJ61</f>
        <v>1594364.336412549</v>
      </c>
      <c r="J5" s="32">
        <f>+ptnonipm!AK61</f>
        <v>176255.34389582381</v>
      </c>
      <c r="K5" s="32">
        <f>+ptnonipm!AQ61</f>
        <v>6369.8313385563961</v>
      </c>
      <c r="L5" s="32">
        <f>+ptnonipm!AS61</f>
        <v>33720.023529295104</v>
      </c>
      <c r="M5" s="32">
        <f>+ptnonipm!AU61</f>
        <v>3328.43367828291</v>
      </c>
      <c r="N5" s="32">
        <f>+ptnonipm!AY61</f>
        <v>156511.53198851732</v>
      </c>
      <c r="O5" s="32">
        <f>+ptnonipm!AZ61</f>
        <v>212644.6613166109</v>
      </c>
      <c r="P5" s="32">
        <f>+ptnonipm!BG61</f>
        <v>2954.0433142219954</v>
      </c>
      <c r="Q5" s="32">
        <f>+ptnonipm!BH61</f>
        <v>47927.15440303793</v>
      </c>
      <c r="R5" s="32">
        <f>+ptnonipm!BJ61</f>
        <v>42154.482994552513</v>
      </c>
      <c r="S5" s="32">
        <f>+ptnonipm!BK61</f>
        <v>1383.0878188159452</v>
      </c>
      <c r="T5" s="32">
        <f>+ptnonipm!BL61</f>
        <v>1071822.7357036781</v>
      </c>
      <c r="U5" s="32">
        <f>+ptnonipm!BM61</f>
        <v>8286.0353919937734</v>
      </c>
    </row>
    <row r="6" spans="1:21" s="34" customFormat="1" x14ac:dyDescent="0.25">
      <c r="A6" s="32" t="s">
        <v>328</v>
      </c>
      <c r="B6" s="32">
        <f>pt_oilgas!S61</f>
        <v>1.0501450548769378</v>
      </c>
      <c r="C6" s="32">
        <f>pt_oilgas!T61</f>
        <v>650.42867971159353</v>
      </c>
      <c r="D6" s="32">
        <f>pt_oilgas!V61</f>
        <v>3.2266609860527891</v>
      </c>
      <c r="E6" s="32">
        <f>pt_oilgas!W61</f>
        <v>22218.076308267704</v>
      </c>
      <c r="F6" s="32">
        <f>pt_oilgas!AC61</f>
        <v>5.479648409092E-2</v>
      </c>
      <c r="G6" s="32">
        <f>pt_oilgas!AD61</f>
        <v>0</v>
      </c>
      <c r="H6" s="32">
        <f>pt_oilgas!AH61</f>
        <v>111.88046696750969</v>
      </c>
      <c r="I6" s="32">
        <f>pt_oilgas!AJ61</f>
        <v>19882.00374065691</v>
      </c>
      <c r="J6" s="32">
        <f>pt_oilgas!AK61</f>
        <v>2209.1128689155416</v>
      </c>
      <c r="K6" s="32">
        <f>pt_oilgas!AQ61</f>
        <v>20.677360438380493</v>
      </c>
      <c r="L6" s="32">
        <f>pt_oilgas!AS61</f>
        <v>504.18472335313584</v>
      </c>
      <c r="M6" s="32">
        <f>pt_oilgas!AU61</f>
        <v>2.0241147402625548E-2</v>
      </c>
      <c r="N6" s="32">
        <f>pt_oilgas!AY61</f>
        <v>29.676400861719479</v>
      </c>
      <c r="O6" s="32">
        <f>pt_oilgas!AZ61</f>
        <v>772.93605380987321</v>
      </c>
      <c r="P6" s="32">
        <f>pt_oilgas!BG61</f>
        <v>27.528373347567431</v>
      </c>
      <c r="Q6" s="32">
        <f>pt_oilgas!BH61</f>
        <v>437.32530047161532</v>
      </c>
      <c r="R6" s="32">
        <f>pt_oilgas!BJ61</f>
        <v>114.86794739854986</v>
      </c>
      <c r="S6" s="32">
        <f>pt_oilgas!BK61</f>
        <v>138.09284499913574</v>
      </c>
      <c r="T6" s="32">
        <f>pt_oilgas!BL61</f>
        <v>55272.74436493378</v>
      </c>
      <c r="U6" s="32">
        <f>pt_oilgas!BM61</f>
        <v>0</v>
      </c>
    </row>
    <row r="7" spans="1:21" x14ac:dyDescent="0.25">
      <c r="A7" s="36" t="s">
        <v>291</v>
      </c>
      <c r="B7" s="32">
        <f>+othpt!P51</f>
        <v>1470.9673130407862</v>
      </c>
      <c r="C7" s="32">
        <f>+othpt!Q51</f>
        <v>18298.627127896976</v>
      </c>
      <c r="D7" s="32"/>
      <c r="E7" s="32">
        <f>+othpt!S51</f>
        <v>824856.84750512801</v>
      </c>
      <c r="F7" s="32"/>
      <c r="G7" s="32">
        <f>+othpt!Y51</f>
        <v>6179.4798694860001</v>
      </c>
      <c r="H7" s="32">
        <f>+othpt!AC51</f>
        <v>15543.478794065</v>
      </c>
      <c r="I7" s="32">
        <f>+othpt!AE51</f>
        <v>1437761.7640813498</v>
      </c>
      <c r="J7" s="32">
        <f>+othpt!AF51</f>
        <v>153610.41231362498</v>
      </c>
      <c r="K7" s="32">
        <f>+othpt!AL51</f>
        <v>1878.5090864971085</v>
      </c>
      <c r="L7" s="32">
        <f>+othpt!AN51</f>
        <v>6901.7467680554701</v>
      </c>
      <c r="M7" s="32">
        <f>+othpt!AP51</f>
        <v>12830.536965936633</v>
      </c>
      <c r="N7" s="32">
        <f>+othpt!AT51</f>
        <v>64393.4317418192</v>
      </c>
      <c r="O7" s="32">
        <f>+othpt!AU51</f>
        <v>117202.15066278698</v>
      </c>
      <c r="P7" s="32">
        <f>+othpt!BB51</f>
        <v>558.03457048429198</v>
      </c>
      <c r="Q7" s="32">
        <f>+othpt!BC51</f>
        <v>16851.168736855401</v>
      </c>
      <c r="R7" s="32">
        <f>+othpt!BE51</f>
        <v>31547.377101582202</v>
      </c>
      <c r="S7" s="32">
        <f>+othpt!BF51</f>
        <v>996.16172938020406</v>
      </c>
      <c r="T7" s="32">
        <f>+othpt!BG51</f>
        <v>1915261.5973897397</v>
      </c>
      <c r="U7" s="32">
        <f>+othpt!BH51</f>
        <v>12173.367554720055</v>
      </c>
    </row>
    <row r="8" spans="1:21" x14ac:dyDescent="0.25">
      <c r="A8" s="36" t="s">
        <v>287</v>
      </c>
      <c r="B8" s="32">
        <f>+ptfire!M61</f>
        <v>161328.91568395961</v>
      </c>
      <c r="C8" s="32">
        <f>+ptfire!N61</f>
        <v>123003.7735176628</v>
      </c>
      <c r="D8" s="32"/>
      <c r="E8" s="32">
        <f>+ptfire!P61</f>
        <v>22584186.89651037</v>
      </c>
      <c r="F8" s="32">
        <v>0</v>
      </c>
      <c r="G8" s="32">
        <f>+ptfire!U61</f>
        <v>0</v>
      </c>
      <c r="H8" s="32">
        <f>+ptfire!AA61</f>
        <v>362977.4958662343</v>
      </c>
      <c r="I8" s="32">
        <f>+ptfire!AC61</f>
        <v>312397.38376921206</v>
      </c>
      <c r="J8" s="32">
        <f>+ptfire!AD61</f>
        <v>34710.823692399681</v>
      </c>
      <c r="K8" s="32">
        <f>+ptfire!AJ61</f>
        <v>4852.2779109256362</v>
      </c>
      <c r="L8" s="32">
        <f>+ptfire!AL61</f>
        <v>203554.88509780497</v>
      </c>
      <c r="M8" s="32">
        <f>+ptfire!AN61</f>
        <v>0</v>
      </c>
      <c r="N8" s="32">
        <f>+ptfire!AR61</f>
        <v>357047.01470296836</v>
      </c>
      <c r="O8" s="32">
        <f>+ptfire!AS61</f>
        <v>810977.34628774691</v>
      </c>
      <c r="P8" s="32">
        <f>+ptfire!AZ61</f>
        <v>11273.421564757573</v>
      </c>
      <c r="Q8" s="32">
        <f>+ptfire!BA61</f>
        <v>962979.80770321004</v>
      </c>
      <c r="R8" s="32">
        <f>+ptfire!BC61</f>
        <v>16719.224074570368</v>
      </c>
      <c r="S8" s="32">
        <f>+ptfire!BD61</f>
        <v>671.86347946587375</v>
      </c>
      <c r="T8" s="32">
        <f>+ptfire!BE61</f>
        <v>177122.98546008792</v>
      </c>
      <c r="U8" s="32">
        <f>+ptfire!BF61</f>
        <v>0</v>
      </c>
    </row>
    <row r="9" spans="1:21" x14ac:dyDescent="0.25">
      <c r="A9" s="36" t="s">
        <v>283</v>
      </c>
      <c r="B9" s="32">
        <f>+nonpt!S61</f>
        <v>23601.996752847703</v>
      </c>
      <c r="C9" s="32">
        <f>+nonpt!T61</f>
        <v>26927.88983596925</v>
      </c>
      <c r="D9" s="32">
        <f>+nonpt!V61</f>
        <v>589.66208034551607</v>
      </c>
      <c r="E9" s="32">
        <f>+nonpt!W61</f>
        <v>3046776.4578281217</v>
      </c>
      <c r="F9" s="32">
        <f>+nonpt!AC61</f>
        <v>5296.7154454071215</v>
      </c>
      <c r="G9" s="32">
        <f>+nonpt!AD61</f>
        <v>0</v>
      </c>
      <c r="H9" s="32">
        <f>+nonpt!AH61</f>
        <v>142327.68158753865</v>
      </c>
      <c r="I9" s="32">
        <f>+nonpt!AJ61</f>
        <v>748125.67749292997</v>
      </c>
      <c r="J9" s="32">
        <f>+nonpt!AK61</f>
        <v>83125.079863982988</v>
      </c>
      <c r="K9" s="32">
        <f>+nonpt!AQ61</f>
        <v>1279.5139551666928</v>
      </c>
      <c r="L9" s="32">
        <f>+nonpt!AS61</f>
        <v>44069.727212216989</v>
      </c>
      <c r="M9" s="32">
        <f>+nonpt!AU61</f>
        <v>186.63354718475762</v>
      </c>
      <c r="N9" s="32">
        <f>+nonpt!AY61</f>
        <v>182713.64521375962</v>
      </c>
      <c r="O9" s="32">
        <f>+nonpt!AZ61</f>
        <v>253515.29896154115</v>
      </c>
      <c r="P9" s="32">
        <f>+nonpt!BG61</f>
        <v>1773.0893147999791</v>
      </c>
      <c r="Q9" s="32">
        <f>+nonpt!BH61</f>
        <v>215442.25587835794</v>
      </c>
      <c r="R9" s="32">
        <f>+nonpt!BJ61</f>
        <v>18257.099463141752</v>
      </c>
      <c r="S9" s="32">
        <f>+nonpt!BK61</f>
        <v>127.86299574695538</v>
      </c>
      <c r="T9" s="32">
        <f>+nonpt!BL61</f>
        <v>392005.707000072</v>
      </c>
      <c r="U9" s="32">
        <f>+nonpt!BM61</f>
        <v>5817.4089875383561</v>
      </c>
    </row>
    <row r="10" spans="1:21" s="34" customFormat="1" x14ac:dyDescent="0.25">
      <c r="A10" s="32" t="s">
        <v>336</v>
      </c>
      <c r="B10" s="32">
        <f>+np_oilgas!S62</f>
        <v>4907.3886012248486</v>
      </c>
      <c r="C10" s="32">
        <f>+np_oilgas!T62</f>
        <v>17039.238075496243</v>
      </c>
      <c r="D10" s="32">
        <f>+np_oilgas!V62</f>
        <v>0.61237658999947797</v>
      </c>
      <c r="E10" s="32">
        <f>+np_oilgas!W62</f>
        <v>642179.86852194404</v>
      </c>
      <c r="F10" s="32">
        <v>0</v>
      </c>
      <c r="G10" s="32">
        <v>0</v>
      </c>
      <c r="H10" s="32">
        <f>+pt_oilgas!AH62</f>
        <v>111.88046696750969</v>
      </c>
      <c r="I10" s="32">
        <f>+np_oilgas!AG62</f>
        <v>587894.53687153524</v>
      </c>
      <c r="J10" s="32">
        <f>+np_oilgas!AH62</f>
        <v>65321.634997801157</v>
      </c>
      <c r="K10" s="32">
        <f>+np_oilgas!AN62</f>
        <v>0</v>
      </c>
      <c r="L10" s="32">
        <f>+np_oilgas!AP62</f>
        <v>0</v>
      </c>
      <c r="M10" s="32">
        <f>+np_oilgas!AR62</f>
        <v>970.06452353132931</v>
      </c>
      <c r="N10" s="32">
        <f>+np_oilgas!AV62</f>
        <v>4556.3806910156336</v>
      </c>
      <c r="O10" s="32">
        <f>+np_oilgas!AW62</f>
        <v>12509.360256300535</v>
      </c>
      <c r="P10" s="32">
        <f>+np_oilgas!BD62</f>
        <v>47.299230419080487</v>
      </c>
      <c r="Q10" s="32">
        <f>+np_oilgas!BE62</f>
        <v>601.99060523481717</v>
      </c>
      <c r="R10" s="32">
        <f>+np_oilgas!BG62</f>
        <v>4041.9354706577892</v>
      </c>
      <c r="S10" s="32">
        <f>+np_oilgas!BH62</f>
        <v>0</v>
      </c>
      <c r="T10" s="32">
        <f>+np_oilgas!BI62</f>
        <v>17195.235871649715</v>
      </c>
      <c r="U10" s="32">
        <f>+np_oilgas!BJ62</f>
        <v>0</v>
      </c>
    </row>
    <row r="11" spans="1:21" s="34" customFormat="1" x14ac:dyDescent="0.25">
      <c r="A11" s="32" t="s">
        <v>289</v>
      </c>
      <c r="B11" s="32">
        <f>+rwc!Q61</f>
        <v>53686.17640725361</v>
      </c>
      <c r="C11" s="32">
        <f>+rwc!R61</f>
        <v>19678.435823467997</v>
      </c>
      <c r="D11" s="32">
        <f>+rwc!K61</f>
        <v>154.81815869999991</v>
      </c>
      <c r="E11" s="32">
        <f>+rwc!U61</f>
        <v>2583182.4992098496</v>
      </c>
      <c r="F11" s="32"/>
      <c r="G11" s="32"/>
      <c r="H11" s="32">
        <f>+rwc!AE61</f>
        <v>20403.139057032895</v>
      </c>
      <c r="I11" s="32">
        <f>+rwc!AG61</f>
        <v>32182.658553653404</v>
      </c>
      <c r="J11" s="32">
        <f>+rwc!AH61</f>
        <v>3575.8507476760801</v>
      </c>
      <c r="K11" s="32">
        <f>+rwc!AN61</f>
        <v>38.907288221125199</v>
      </c>
      <c r="L11" s="32">
        <f>+rwc!AP61</f>
        <v>21710.264672826201</v>
      </c>
      <c r="M11" s="32">
        <f>+rwc!AR61</f>
        <v>0</v>
      </c>
      <c r="N11" s="32">
        <f>+rwc!AV61</f>
        <v>730.48912505538397</v>
      </c>
      <c r="O11" s="32">
        <f>+rwc!AW61</f>
        <v>159530.96056740801</v>
      </c>
      <c r="P11" s="32">
        <f>+rwc!BD61</f>
        <v>739.23841130864992</v>
      </c>
      <c r="Q11" s="32">
        <f>+rwc!BE61</f>
        <v>205508.27989727099</v>
      </c>
      <c r="R11" s="32">
        <f>+rwc!BG61</f>
        <v>1595.1987895072798</v>
      </c>
      <c r="S11" s="32">
        <f>+rwc!BH61</f>
        <v>0</v>
      </c>
      <c r="T11" s="32">
        <f>+rwc!BI61</f>
        <v>8999.7121235082905</v>
      </c>
      <c r="U11" s="32">
        <f>+rwc!BJ61</f>
        <v>0</v>
      </c>
    </row>
    <row r="12" spans="1:21" x14ac:dyDescent="0.25">
      <c r="A12" s="40" t="s">
        <v>292</v>
      </c>
      <c r="B12" s="32">
        <f>+'onroad_rfl RPD'!D62</f>
        <v>131.28128512350938</v>
      </c>
      <c r="C12" s="40">
        <f>'onroad_rfl RPD'!E62</f>
        <v>428.81064977446698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1" x14ac:dyDescent="0.25">
      <c r="A13" s="44" t="s">
        <v>440</v>
      </c>
      <c r="B13" s="32">
        <f>+'onroad_rfl RPV'!D62</f>
        <v>6.1178762765595884</v>
      </c>
      <c r="C13" s="40">
        <f>'onroad_rfl RPV'!E62</f>
        <v>19.490680725362271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ht="30" x14ac:dyDescent="0.25">
      <c r="A14" s="67" t="s">
        <v>444</v>
      </c>
      <c r="B14" s="40">
        <f>+'onroad RPD'!F62+'onroad RPP'!D62+'onroad RPV'!F62</f>
        <v>7686.3722367234659</v>
      </c>
      <c r="C14" s="40">
        <f>+'onroad RPD'!G62+'onroad RPP'!E62+'onroad RPV'!G62</f>
        <v>59515.311190798384</v>
      </c>
      <c r="D14" s="40"/>
      <c r="E14" s="36">
        <f>+'onroad RPD'!L62+'onroad RPV'!J62</f>
        <v>25230443.551285427</v>
      </c>
      <c r="F14" s="40">
        <v>0</v>
      </c>
      <c r="G14" s="40">
        <f>+'onroad RPD'!AW62+'onroad RPV'!BP62</f>
        <v>44733.559981108192</v>
      </c>
      <c r="H14" s="40">
        <f>+'onroad RPD'!BB62+'onroad RPV'!BU62</f>
        <v>118129.75637686199</v>
      </c>
      <c r="I14" s="40">
        <f>+'onroad RPD'!BD62+'onroad RPV'!BW62</f>
        <v>5037073.2208184218</v>
      </c>
      <c r="J14" s="40">
        <f>+'onroad RPD'!BE62+'onroad RPV'!BX62</f>
        <v>509888.13576316583</v>
      </c>
      <c r="K14" s="40">
        <f>+'onroad RPD'!BJ62+'onroad RPV'!CC62</f>
        <v>340.78956769017077</v>
      </c>
      <c r="L14" s="40">
        <f>+'onroad RPD'!BL62+'onroad RPV'!CE62</f>
        <v>107785.72448906513</v>
      </c>
      <c r="M14" s="40">
        <v>188.6561867232918</v>
      </c>
      <c r="N14" s="40">
        <f>+'onroad RPD'!BP62+'onroad RPV'!CH62</f>
        <v>80022.462710696258</v>
      </c>
      <c r="O14" s="40">
        <f>+'onroad RPD'!BQ62+'onroad RPV'!CI62</f>
        <v>29911.432540227146</v>
      </c>
      <c r="P14" s="40">
        <f>+'onroad RPD'!BX62+'onroad RPV'!CP62</f>
        <v>208.76168877864109</v>
      </c>
      <c r="Q14" s="40">
        <f>+'onroad RPD'!BY62+'onroad RPV'!CQ62</f>
        <v>65570.76410206416</v>
      </c>
      <c r="R14" s="40">
        <f>+'onroad RPD'!CA62+'onroad RPV'!CS62</f>
        <v>4040.6636069903852</v>
      </c>
      <c r="S14" s="44">
        <f>+'onroad RPD'!CB62+'onroad RPV'!CT62</f>
        <v>70.649466389881709</v>
      </c>
      <c r="T14" s="40">
        <f>+'onroad RPD'!CC62+'onroad RPV'!CU62</f>
        <v>28474.557359492985</v>
      </c>
      <c r="U14" s="40">
        <v>0</v>
      </c>
    </row>
    <row r="15" spans="1:21" x14ac:dyDescent="0.25">
      <c r="A15" s="36" t="s">
        <v>284</v>
      </c>
      <c r="B15" s="36">
        <f>+nonroad!P61</f>
        <v>6933.77880520504</v>
      </c>
      <c r="C15" s="36">
        <f>+nonroad!Q61</f>
        <v>40023.670727051322</v>
      </c>
      <c r="D15" s="36"/>
      <c r="E15" s="32">
        <f>+nonroad!S61</f>
        <v>13993701.223941701</v>
      </c>
      <c r="F15" s="32"/>
      <c r="G15" s="32">
        <f>+nonroad!Y61</f>
        <v>12964.4064585876</v>
      </c>
      <c r="H15" s="32">
        <f>+nonroad!AC61</f>
        <v>2615.3636712576808</v>
      </c>
      <c r="I15" s="32">
        <f>+nonroad!AE61</f>
        <v>1458495.6792669797</v>
      </c>
      <c r="J15" s="32">
        <f>+nonroad!AF61</f>
        <v>149090.64966695203</v>
      </c>
      <c r="K15" s="32">
        <f>+nonroad!AL61</f>
        <v>91.031534662504001</v>
      </c>
      <c r="L15" s="32">
        <f>+nonroad!AN61</f>
        <v>82939.987542429008</v>
      </c>
      <c r="M15" s="32">
        <f>+nonroad!AP61</f>
        <v>0</v>
      </c>
      <c r="N15" s="32">
        <f>+nonroad!AT61</f>
        <v>7761.5662475877407</v>
      </c>
      <c r="O15" s="32">
        <f>+nonroad!AU61</f>
        <v>26796.812182738595</v>
      </c>
      <c r="P15" s="32">
        <f>+nonroad!BB61</f>
        <v>207.06618583876195</v>
      </c>
      <c r="Q15" s="32">
        <f>+nonroad!BC61</f>
        <v>43582.937333676389</v>
      </c>
      <c r="R15" s="32">
        <f>+nonroad!BE61</f>
        <v>528.34392162044298</v>
      </c>
      <c r="S15" s="32">
        <f>+nonroad!BF61</f>
        <v>2.0601970271860099</v>
      </c>
      <c r="T15" s="32">
        <f>+nonroad!BG61</f>
        <v>4011.4317575198115</v>
      </c>
      <c r="U15" s="32">
        <f>+nonroad!BH61</f>
        <v>0</v>
      </c>
    </row>
    <row r="16" spans="1:21" x14ac:dyDescent="0.25">
      <c r="A16" s="36" t="s">
        <v>293</v>
      </c>
      <c r="B16" s="36">
        <f>+othar!M49</f>
        <v>25880.276787631741</v>
      </c>
      <c r="C16" s="36">
        <f>+othar!N49</f>
        <v>48801.00108966713</v>
      </c>
      <c r="D16" s="36"/>
      <c r="E16" s="36">
        <f>+othar!P49</f>
        <v>3250250.6879833117</v>
      </c>
      <c r="F16" s="36"/>
      <c r="G16" s="36">
        <f>+othar!V49</f>
        <v>4267.555659715129</v>
      </c>
      <c r="H16" s="36">
        <f>+othar!Z49</f>
        <v>496008.13310948282</v>
      </c>
      <c r="I16" s="36">
        <f>+othar!AB49</f>
        <v>587322.51230652421</v>
      </c>
      <c r="J16" s="36">
        <f>+othar!AC49</f>
        <v>60998.244029935115</v>
      </c>
      <c r="K16" s="32">
        <f>+othar!AI49</f>
        <v>6081.1337073185914</v>
      </c>
      <c r="L16" s="36">
        <f>+othar!AK49</f>
        <v>39810.684031297147</v>
      </c>
      <c r="M16" s="36">
        <f>+othar!AM49</f>
        <v>475.12543894279696</v>
      </c>
      <c r="N16" s="36">
        <f>+othar!AQ49</f>
        <v>585439.65138056932</v>
      </c>
      <c r="O16" s="36">
        <f>+othar!AR49</f>
        <v>162083.41055593899</v>
      </c>
      <c r="P16" s="36">
        <f>+othar!AY49</f>
        <v>606.08900967982402</v>
      </c>
      <c r="Q16" s="36">
        <f>+othar!AZ49</f>
        <v>85677.009196298488</v>
      </c>
      <c r="R16" s="36">
        <f>+othar!BB49</f>
        <v>6653.4167735947285</v>
      </c>
      <c r="S16" s="36">
        <f>+othar!BC49</f>
        <v>377.28348086367959</v>
      </c>
      <c r="T16" s="36">
        <f>+othar!BD49</f>
        <v>87738.106684396378</v>
      </c>
      <c r="U16" s="36">
        <f>+othar!BE49</f>
        <v>854.73339978106719</v>
      </c>
    </row>
    <row r="17" spans="1:21" x14ac:dyDescent="0.25">
      <c r="A17" s="36" t="s">
        <v>294</v>
      </c>
      <c r="B17" s="36">
        <f>+othon!M49</f>
        <v>2150.2731149558899</v>
      </c>
      <c r="C17" s="36">
        <f>+othon!N49</f>
        <v>12521.018919398097</v>
      </c>
      <c r="D17" s="36"/>
      <c r="E17" s="36">
        <f>+othon!P49</f>
        <v>3727217.2822089996</v>
      </c>
      <c r="F17" s="36"/>
      <c r="G17" s="36">
        <f>+othon!V49</f>
        <v>3752.7110453502396</v>
      </c>
      <c r="H17" s="36">
        <f>+othon!Z49</f>
        <v>20819.469669144797</v>
      </c>
      <c r="I17" s="36">
        <f>+othon!AB49</f>
        <v>422180.49712623487</v>
      </c>
      <c r="J17" s="36">
        <f>+othon!AC49</f>
        <v>43156.203515177891</v>
      </c>
      <c r="K17" s="32">
        <f>+othon!AI49</f>
        <v>22.800198029725401</v>
      </c>
      <c r="L17" s="36">
        <f>+othon!AK49</f>
        <v>7552.105014475901</v>
      </c>
      <c r="M17" s="36">
        <f>+othon!AM49</f>
        <v>0</v>
      </c>
      <c r="N17" s="36">
        <f>+othon!AQ49</f>
        <v>3986.21138702495</v>
      </c>
      <c r="O17" s="36">
        <f>+othon!AR49</f>
        <v>2022.3024187580299</v>
      </c>
      <c r="P17" s="36">
        <f>+othon!AY49</f>
        <v>19.623339025396398</v>
      </c>
      <c r="Q17" s="36">
        <f>+othon!AZ49</f>
        <v>5009.5984978637998</v>
      </c>
      <c r="R17" s="36">
        <f>+othon!BB49</f>
        <v>78.23788602939598</v>
      </c>
      <c r="S17" s="36">
        <f>+othon!BC49</f>
        <v>0.37956514579153999</v>
      </c>
      <c r="T17" s="36">
        <f>+othon!BD49</f>
        <v>5458.8512889775993</v>
      </c>
      <c r="U17" s="36">
        <f>+othon!BE49</f>
        <v>0</v>
      </c>
    </row>
    <row r="18" spans="1:21" x14ac:dyDescent="0.25">
      <c r="A18" s="36" t="s">
        <v>278</v>
      </c>
      <c r="B18" s="32"/>
      <c r="C18" s="32"/>
      <c r="D18" s="32"/>
      <c r="E18" s="32"/>
      <c r="F18" s="32"/>
      <c r="G18" s="32"/>
      <c r="H18" s="32">
        <f>+ag!E61</f>
        <v>3522227.883561119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 x14ac:dyDescent="0.25">
      <c r="A19" s="36" t="s">
        <v>281</v>
      </c>
      <c r="B19" s="32">
        <f>+'c1c2rail'!P61</f>
        <v>791.57616666246213</v>
      </c>
      <c r="C19" s="32">
        <f>+'c1c2rail'!Q61</f>
        <v>360.18468300928112</v>
      </c>
      <c r="D19" s="35"/>
      <c r="E19" s="32">
        <f>+'c1c2rail'!T61</f>
        <v>230405.04734297763</v>
      </c>
      <c r="F19" s="32"/>
      <c r="G19" s="32">
        <f>+'c1c2rail'!Z61</f>
        <v>10611.067124854681</v>
      </c>
      <c r="H19" s="32">
        <f>+'c1c2rail'!AD61</f>
        <v>666.69461024100144</v>
      </c>
      <c r="I19" s="32">
        <f>+'c1c2rail'!AF61</f>
        <v>1193704.7566499412</v>
      </c>
      <c r="J19" s="32">
        <f>+'c1c2rail'!AG61</f>
        <v>122030.28529010799</v>
      </c>
      <c r="K19" s="32">
        <f>+'c1c2rail'!AM61</f>
        <v>24.10848948866326</v>
      </c>
      <c r="L19" s="32">
        <f>+'c1c2rail'!AO61</f>
        <v>31890.868508348045</v>
      </c>
      <c r="M19" s="32">
        <f>+'c1c2rail'!AQ61</f>
        <v>0</v>
      </c>
      <c r="N19" s="32">
        <f>+'c1c2rail'!AU61</f>
        <v>2580.741668257263</v>
      </c>
      <c r="O19" s="32">
        <f>+'c1c2rail'!AV61</f>
        <v>2029.6917314771324</v>
      </c>
      <c r="P19" s="32">
        <f>+'c1c2rail'!BC61</f>
        <v>47.184030777094236</v>
      </c>
      <c r="Q19" s="32">
        <f>+'c1c2rail'!BD61</f>
        <v>7261.5054396486294</v>
      </c>
      <c r="R19" s="32">
        <f>+'c1c2rail'!BF61</f>
        <v>121.98602129049792</v>
      </c>
      <c r="S19" s="35">
        <f>+'c1c2rail'!BG61</f>
        <v>0.16540431992848198</v>
      </c>
      <c r="T19" s="35">
        <f>+'c1c2rail'!BH61</f>
        <v>21094.612522647516</v>
      </c>
      <c r="U19" s="35">
        <f>+'c1c2rail'!BI61</f>
        <v>0</v>
      </c>
    </row>
    <row r="20" spans="1:21" x14ac:dyDescent="0.25">
      <c r="A20" s="36" t="s">
        <v>295</v>
      </c>
      <c r="B20" s="32"/>
      <c r="C20" s="32"/>
      <c r="D20" s="32"/>
      <c r="E20" s="36"/>
      <c r="F20" s="36"/>
      <c r="G20" s="36"/>
      <c r="H20" s="36"/>
      <c r="I20" s="36"/>
      <c r="J20" s="36"/>
      <c r="K20" s="32">
        <f>+afdust!AF62</f>
        <v>45382.468351614058</v>
      </c>
      <c r="L20" s="36">
        <f>+afdust!AH62</f>
        <v>1372.0961156867911</v>
      </c>
      <c r="M20" s="36">
        <f>+afdust!AJ62</f>
        <v>1202.2623983065837</v>
      </c>
      <c r="N20" s="36">
        <f>+afdust!AL62</f>
        <v>5803671.3121965053</v>
      </c>
      <c r="O20" s="36">
        <f>+afdust!AM62</f>
        <v>872958.52641356213</v>
      </c>
      <c r="P20" s="36">
        <f>+afdust!AT62</f>
        <v>787.09542282086261</v>
      </c>
      <c r="Q20" s="36">
        <f>+afdust!AU62</f>
        <v>43446.144452916458</v>
      </c>
      <c r="R20" s="36">
        <f>+afdust!AW62</f>
        <v>4492.7975973088924</v>
      </c>
      <c r="S20" s="36">
        <f>+afdust!AX62</f>
        <v>3852.4717411132706</v>
      </c>
      <c r="T20" s="36"/>
      <c r="U20" s="36"/>
    </row>
    <row r="21" spans="1:21" x14ac:dyDescent="0.25">
      <c r="A21" s="32" t="s">
        <v>282</v>
      </c>
      <c r="B21" s="36">
        <f>+'c3marine'!O61</f>
        <v>34.543611135023085</v>
      </c>
      <c r="C21" s="41">
        <f>+'c3marine'!P61</f>
        <v>5.9910898533250405</v>
      </c>
      <c r="D21" s="36"/>
      <c r="E21" s="32">
        <f>+'c3marine'!R61</f>
        <v>12425.177393037489</v>
      </c>
      <c r="F21" s="32"/>
      <c r="G21" s="32">
        <f>+'c3marine'!X61</f>
        <v>997.79825379246961</v>
      </c>
      <c r="H21" s="32"/>
      <c r="I21" s="32">
        <f>+'c3marine'!AB61</f>
        <v>112252.3076182494</v>
      </c>
      <c r="J21" s="32">
        <f>+'c3marine'!AC61</f>
        <v>11474.67696021906</v>
      </c>
      <c r="K21" s="32">
        <f>+'c3marine'!AI61</f>
        <v>10.127955199339464</v>
      </c>
      <c r="L21" s="32">
        <f>+'c3marine'!AK61</f>
        <v>19.54297643453404</v>
      </c>
      <c r="M21" s="32">
        <f>+'c3marine'!AM61</f>
        <v>1446.1800534259505</v>
      </c>
      <c r="N21" s="32">
        <f>+'c3marine'!AQ61</f>
        <v>370.84389401214662</v>
      </c>
      <c r="O21" s="32">
        <f>+'c3marine'!AR61</f>
        <v>1962.9151285181729</v>
      </c>
      <c r="P21" s="32">
        <f>+'c3marine'!AY61</f>
        <v>0</v>
      </c>
      <c r="Q21" s="32">
        <f>+'c3marine'!AZ61</f>
        <v>439.7167044581318</v>
      </c>
      <c r="R21" s="32">
        <f>+'c3marine'!BB61</f>
        <v>1486.4383525915166</v>
      </c>
      <c r="S21" s="35">
        <f>+'c3marine'!BC61</f>
        <v>0.19542971323039779</v>
      </c>
      <c r="T21" s="32">
        <f>+'c3marine'!BD61</f>
        <v>38644.674811593817</v>
      </c>
      <c r="U21" s="32">
        <f>+'c3marine'!BE61</f>
        <v>0</v>
      </c>
    </row>
    <row r="22" spans="1:21" x14ac:dyDescent="0.25">
      <c r="A22" s="32" t="s">
        <v>296</v>
      </c>
      <c r="B22" s="32">
        <v>254854.15888916186</v>
      </c>
      <c r="C22" s="32"/>
      <c r="D22" s="32"/>
      <c r="E22" s="32">
        <v>8324177.1346483892</v>
      </c>
      <c r="F22" s="32"/>
      <c r="G22" s="32"/>
      <c r="H22" s="32"/>
      <c r="I22" s="32">
        <v>1859206.9811085504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x14ac:dyDescent="0.25">
      <c r="A23" s="32" t="s">
        <v>297</v>
      </c>
      <c r="B23" s="32"/>
      <c r="C23" s="32"/>
      <c r="D23" s="40">
        <v>40810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x14ac:dyDescent="0.25">
      <c r="A24" s="42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42"/>
      <c r="U24" s="42"/>
    </row>
    <row r="25" spans="1:21" x14ac:dyDescent="0.25">
      <c r="A25" s="43" t="s">
        <v>298</v>
      </c>
      <c r="B25" s="32">
        <f t="shared" ref="B25:U25" si="0">SUM(B3:B23)</f>
        <v>552562.93475087732</v>
      </c>
      <c r="C25" s="32">
        <f t="shared" si="0"/>
        <v>405234.88931396574</v>
      </c>
      <c r="D25" s="32">
        <f t="shared" si="0"/>
        <v>46587.88873895906</v>
      </c>
      <c r="E25" s="32">
        <f t="shared" si="0"/>
        <v>87772894.180159256</v>
      </c>
      <c r="F25" s="32">
        <f t="shared" si="0"/>
        <v>105002.99139604912</v>
      </c>
      <c r="G25" s="32">
        <f t="shared" si="0"/>
        <v>84402.953407573295</v>
      </c>
      <c r="H25" s="32">
        <f t="shared" si="0"/>
        <v>4799090.6808182746</v>
      </c>
      <c r="I25" s="32">
        <f t="shared" si="0"/>
        <v>17224289.981637545</v>
      </c>
      <c r="J25" s="32">
        <f t="shared" si="0"/>
        <v>1617829.3179355401</v>
      </c>
      <c r="K25" s="32">
        <f t="shared" si="0"/>
        <v>73187.499536897521</v>
      </c>
      <c r="L25" s="32">
        <f t="shared" si="0"/>
        <v>598302.73039635806</v>
      </c>
      <c r="M25" s="32">
        <f t="shared" si="0"/>
        <v>20662.310564454943</v>
      </c>
      <c r="N25" s="32">
        <f t="shared" si="0"/>
        <v>7322845.1657988951</v>
      </c>
      <c r="O25" s="32">
        <f t="shared" si="0"/>
        <v>2809939.8594374936</v>
      </c>
      <c r="P25" s="32">
        <f t="shared" si="0"/>
        <v>19884.394518896628</v>
      </c>
      <c r="Q25" s="32">
        <f t="shared" si="0"/>
        <v>1714908.3230139841</v>
      </c>
      <c r="R25" s="32">
        <f t="shared" si="0"/>
        <v>151297.49691724495</v>
      </c>
      <c r="S25" s="32">
        <f t="shared" si="0"/>
        <v>8367.0671411516505</v>
      </c>
      <c r="T25" s="32">
        <f t="shared" si="0"/>
        <v>8488444.5702307373</v>
      </c>
      <c r="U25" s="32">
        <f t="shared" si="0"/>
        <v>128729.54936724866</v>
      </c>
    </row>
    <row r="26" spans="1:21" x14ac:dyDescent="0.25">
      <c r="A26" s="43" t="s">
        <v>299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x14ac:dyDescent="0.25">
      <c r="A27" s="36" t="s">
        <v>300</v>
      </c>
      <c r="B27" s="32">
        <v>386766</v>
      </c>
      <c r="C27" s="32">
        <v>241989</v>
      </c>
      <c r="D27" s="32">
        <v>41834.583525175985</v>
      </c>
      <c r="E27" s="32">
        <v>61652837</v>
      </c>
      <c r="F27" s="32">
        <v>6863.5732523062816</v>
      </c>
      <c r="G27" s="32">
        <v>77251</v>
      </c>
      <c r="H27" s="32">
        <v>4338549</v>
      </c>
      <c r="I27" s="32">
        <v>12180346</v>
      </c>
      <c r="J27" s="32">
        <v>1064490</v>
      </c>
      <c r="K27" s="32">
        <v>54314</v>
      </c>
      <c r="L27" s="32">
        <v>347666</v>
      </c>
      <c r="M27" s="32">
        <v>3631</v>
      </c>
      <c r="N27" s="32">
        <v>6716134</v>
      </c>
      <c r="O27" s="32">
        <v>1563744</v>
      </c>
      <c r="P27" s="32">
        <v>4849</v>
      </c>
      <c r="Q27" s="32">
        <v>681511</v>
      </c>
      <c r="R27" s="32">
        <v>43691</v>
      </c>
      <c r="S27" s="32">
        <v>5184</v>
      </c>
      <c r="T27" s="32">
        <v>600628</v>
      </c>
      <c r="U27" s="32">
        <v>6745.9999723028486</v>
      </c>
    </row>
    <row r="28" spans="1:21" s="34" customFormat="1" x14ac:dyDescent="0.25">
      <c r="A28" s="44" t="s">
        <v>333</v>
      </c>
      <c r="B28" s="32">
        <v>5.0516205792955571</v>
      </c>
      <c r="C28" s="32">
        <v>1579.1993213878825</v>
      </c>
      <c r="D28" s="32">
        <v>99.688882490873013</v>
      </c>
      <c r="E28" s="32">
        <v>724281.76789166569</v>
      </c>
      <c r="F28" s="32">
        <v>69451.388865309258</v>
      </c>
      <c r="G28" s="32">
        <v>0</v>
      </c>
      <c r="H28" s="32">
        <v>21899.486911913245</v>
      </c>
      <c r="I28" s="32">
        <v>1799911.2384768261</v>
      </c>
      <c r="J28" s="32">
        <v>199990.14921622392</v>
      </c>
      <c r="K28" s="32">
        <v>6772.7571346087061</v>
      </c>
      <c r="L28" s="32">
        <v>15992.321088377788</v>
      </c>
      <c r="M28" s="32">
        <v>32.717426391309353</v>
      </c>
      <c r="N28" s="32">
        <v>72635.635343176953</v>
      </c>
      <c r="O28" s="32">
        <v>144056.14742836353</v>
      </c>
      <c r="P28" s="32">
        <v>612.55238405396881</v>
      </c>
      <c r="Q28" s="32">
        <v>13870.511932538562</v>
      </c>
      <c r="R28" s="32">
        <v>19220.169031101679</v>
      </c>
      <c r="S28" s="32">
        <v>743.86785904528836</v>
      </c>
      <c r="T28" s="32">
        <v>4634513.2142528836</v>
      </c>
      <c r="U28" s="32">
        <v>101084.61267145285</v>
      </c>
    </row>
    <row r="29" spans="1:21" x14ac:dyDescent="0.25">
      <c r="A29" s="44" t="s">
        <v>332</v>
      </c>
      <c r="B29" s="32">
        <v>1.6081304492212015E-2</v>
      </c>
      <c r="C29" s="32">
        <v>38.498724140120387</v>
      </c>
      <c r="D29" s="32">
        <v>1.3311350556594537</v>
      </c>
      <c r="E29" s="32">
        <v>8660.7933350813419</v>
      </c>
      <c r="F29" s="32">
        <v>543.90253654182925</v>
      </c>
      <c r="G29" s="44">
        <v>0</v>
      </c>
      <c r="H29" s="32">
        <v>424.07782520162027</v>
      </c>
      <c r="I29" s="32">
        <v>20301.2974072119</v>
      </c>
      <c r="J29" s="32">
        <v>2255.6998680059123</v>
      </c>
      <c r="K29" s="32">
        <v>21.912973401611481</v>
      </c>
      <c r="L29" s="32">
        <v>450.99641351874203</v>
      </c>
      <c r="M29" s="32">
        <v>0.29566262358568285</v>
      </c>
      <c r="N29" s="32">
        <v>272.93657313611652</v>
      </c>
      <c r="O29" s="32">
        <v>897.70129318632871</v>
      </c>
      <c r="P29" s="32">
        <v>22.067574913050791</v>
      </c>
      <c r="Q29" s="32">
        <v>284.36724678860458</v>
      </c>
      <c r="R29" s="32">
        <v>230.62170690785223</v>
      </c>
      <c r="S29" s="32">
        <v>2.8407103439693566</v>
      </c>
      <c r="T29" s="32">
        <v>28581.988170181958</v>
      </c>
      <c r="U29" s="32">
        <v>507.32980468830738</v>
      </c>
    </row>
    <row r="30" spans="1:21" x14ac:dyDescent="0.25">
      <c r="A30" s="36" t="s">
        <v>301</v>
      </c>
      <c r="B30" s="32">
        <v>3798.0082874148052</v>
      </c>
      <c r="C30" s="32">
        <v>20509.842331328269</v>
      </c>
      <c r="D30" s="32">
        <v>4651.7332549103385</v>
      </c>
      <c r="E30" s="32">
        <v>1977504.359275782</v>
      </c>
      <c r="F30" s="32">
        <v>28144.064560486786</v>
      </c>
      <c r="G30" s="32">
        <v>0.30579766169414174</v>
      </c>
      <c r="H30" s="32">
        <v>60188.411415268114</v>
      </c>
      <c r="I30" s="32">
        <v>1348187.274440384</v>
      </c>
      <c r="J30" s="32">
        <v>149798.28973547838</v>
      </c>
      <c r="K30" s="32">
        <v>5335.7150228013043</v>
      </c>
      <c r="L30" s="32">
        <v>23525.272793531643</v>
      </c>
      <c r="M30" s="32">
        <v>2721.1261616098154</v>
      </c>
      <c r="N30" s="32">
        <v>112938.99793316689</v>
      </c>
      <c r="O30" s="32">
        <v>171200.73593809424</v>
      </c>
      <c r="P30" s="32">
        <v>2550.4819270159883</v>
      </c>
      <c r="Q30" s="32">
        <v>39136.045527207789</v>
      </c>
      <c r="R30" s="32">
        <v>38337.330297127948</v>
      </c>
      <c r="S30" s="32">
        <v>677.73624905173676</v>
      </c>
      <c r="T30" s="32">
        <v>1042249.2131470428</v>
      </c>
      <c r="U30" s="32">
        <v>8218.3854834478079</v>
      </c>
    </row>
    <row r="31" spans="1:21" s="34" customFormat="1" x14ac:dyDescent="0.25">
      <c r="A31" s="32" t="s">
        <v>327</v>
      </c>
      <c r="B31" s="32">
        <v>0.15273225562102546</v>
      </c>
      <c r="C31" s="32">
        <v>139.12594761123376</v>
      </c>
      <c r="D31" s="32">
        <v>0.13512330679907675</v>
      </c>
      <c r="E31" s="32">
        <v>17334.80766494156</v>
      </c>
      <c r="F31" s="32">
        <v>1.5321667580022961E-3</v>
      </c>
      <c r="G31" s="32">
        <v>0</v>
      </c>
      <c r="H31" s="32">
        <v>90.546591982803918</v>
      </c>
      <c r="I31" s="32">
        <v>17148.260422639269</v>
      </c>
      <c r="J31" s="32">
        <v>1905.3622703788103</v>
      </c>
      <c r="K31" s="32">
        <v>13.580451237751944</v>
      </c>
      <c r="L31" s="32">
        <v>398.43785026868846</v>
      </c>
      <c r="M31" s="32">
        <v>1.1880000470245876E-4</v>
      </c>
      <c r="N31" s="32">
        <v>17.573305583756341</v>
      </c>
      <c r="O31" s="32">
        <v>552.65139533391766</v>
      </c>
      <c r="P31" s="32">
        <v>21.792096418260886</v>
      </c>
      <c r="Q31" s="32">
        <v>330.94721347905903</v>
      </c>
      <c r="R31" s="32">
        <v>90.518651801782454</v>
      </c>
      <c r="S31" s="32">
        <v>90.496204363167365</v>
      </c>
      <c r="T31" s="32">
        <v>51737.131497862058</v>
      </c>
      <c r="U31" s="32">
        <v>0</v>
      </c>
    </row>
    <row r="32" spans="1:21" x14ac:dyDescent="0.25">
      <c r="A32" s="36" t="s">
        <v>302</v>
      </c>
      <c r="B32" s="32">
        <f t="shared" ref="B32:U32" si="1">B21</f>
        <v>34.543611135023085</v>
      </c>
      <c r="C32" s="32">
        <f t="shared" si="1"/>
        <v>5.9910898533250405</v>
      </c>
      <c r="D32" s="32">
        <f t="shared" si="1"/>
        <v>0</v>
      </c>
      <c r="E32" s="32">
        <f t="shared" si="1"/>
        <v>12425.177393037489</v>
      </c>
      <c r="F32" s="32">
        <f t="shared" si="1"/>
        <v>0</v>
      </c>
      <c r="G32" s="32">
        <f t="shared" si="1"/>
        <v>997.79825379246961</v>
      </c>
      <c r="H32" s="32">
        <f t="shared" si="1"/>
        <v>0</v>
      </c>
      <c r="I32" s="32">
        <f t="shared" si="1"/>
        <v>112252.3076182494</v>
      </c>
      <c r="J32" s="32">
        <f t="shared" si="1"/>
        <v>11474.67696021906</v>
      </c>
      <c r="K32" s="32">
        <f t="shared" si="1"/>
        <v>10.127955199339464</v>
      </c>
      <c r="L32" s="32">
        <f t="shared" si="1"/>
        <v>19.54297643453404</v>
      </c>
      <c r="M32" s="32">
        <f t="shared" si="1"/>
        <v>1446.1800534259505</v>
      </c>
      <c r="N32" s="32">
        <f t="shared" si="1"/>
        <v>370.84389401214662</v>
      </c>
      <c r="O32" s="32">
        <f t="shared" si="1"/>
        <v>1962.9151285181729</v>
      </c>
      <c r="P32" s="32">
        <f t="shared" si="1"/>
        <v>0</v>
      </c>
      <c r="Q32" s="32">
        <f t="shared" si="1"/>
        <v>439.7167044581318</v>
      </c>
      <c r="R32" s="32">
        <f t="shared" si="1"/>
        <v>1486.4383525915166</v>
      </c>
      <c r="S32" s="32">
        <f t="shared" si="1"/>
        <v>0.19542971323039779</v>
      </c>
      <c r="T32" s="32">
        <f t="shared" si="1"/>
        <v>38644.674811593817</v>
      </c>
      <c r="U32" s="32">
        <f t="shared" si="1"/>
        <v>0</v>
      </c>
    </row>
    <row r="33" spans="1:21" x14ac:dyDescent="0.25">
      <c r="A33" s="36" t="s">
        <v>303</v>
      </c>
      <c r="B33" s="32">
        <v>1471.0306172882488</v>
      </c>
      <c r="C33" s="32">
        <v>18300.580109835522</v>
      </c>
      <c r="D33" s="32">
        <f>D7</f>
        <v>0</v>
      </c>
      <c r="E33" s="32">
        <v>824897.42784371425</v>
      </c>
      <c r="F33" s="32">
        <f>F7</f>
        <v>0</v>
      </c>
      <c r="G33" s="32">
        <v>6182.6538654197311</v>
      </c>
      <c r="H33" s="32">
        <v>15543.465936672235</v>
      </c>
      <c r="I33" s="32">
        <v>1438291.2545802672</v>
      </c>
      <c r="J33" s="32">
        <v>153627.49791815336</v>
      </c>
      <c r="K33" s="32">
        <v>1878.5510686353939</v>
      </c>
      <c r="L33" s="32">
        <v>6901.8343827113549</v>
      </c>
      <c r="M33" s="32">
        <v>12831.46181835017</v>
      </c>
      <c r="N33" s="32">
        <v>64395.234120934547</v>
      </c>
      <c r="O33" s="32">
        <v>117211.02477488053</v>
      </c>
      <c r="P33" s="32">
        <v>558.03680338629954</v>
      </c>
      <c r="Q33" s="32">
        <v>16853.50133302468</v>
      </c>
      <c r="R33" s="32">
        <v>31552.724145571192</v>
      </c>
      <c r="S33" s="32">
        <v>996.1625672117591</v>
      </c>
      <c r="T33" s="32">
        <v>1915423.5951890734</v>
      </c>
      <c r="U33" s="32">
        <v>12173.369286642968</v>
      </c>
    </row>
    <row r="34" spans="1:21" x14ac:dyDescent="0.25">
      <c r="A34" s="36" t="s">
        <v>304</v>
      </c>
      <c r="B34" s="32">
        <v>161327.11216402252</v>
      </c>
      <c r="C34" s="32">
        <v>123002.40003596638</v>
      </c>
      <c r="D34" s="32">
        <v>0</v>
      </c>
      <c r="E34" s="32">
        <v>22584125.232102368</v>
      </c>
      <c r="F34" s="32">
        <v>0</v>
      </c>
      <c r="G34" s="32">
        <v>0</v>
      </c>
      <c r="H34" s="32">
        <v>362977.10702397855</v>
      </c>
      <c r="I34" s="32">
        <v>312395.70659006928</v>
      </c>
      <c r="J34" s="32">
        <v>34710.636209344717</v>
      </c>
      <c r="K34" s="32">
        <v>4852.2707516023765</v>
      </c>
      <c r="L34" s="32">
        <v>203554.15206825518</v>
      </c>
      <c r="M34" s="32">
        <v>0</v>
      </c>
      <c r="N34" s="32">
        <v>357046.02839517855</v>
      </c>
      <c r="O34" s="32">
        <v>810974.77851816313</v>
      </c>
      <c r="P34" s="32">
        <v>11273.355668513041</v>
      </c>
      <c r="Q34" s="32">
        <v>962976.43541592953</v>
      </c>
      <c r="R34" s="32">
        <v>16719.19494969162</v>
      </c>
      <c r="S34" s="32">
        <v>671.85939275054159</v>
      </c>
      <c r="T34" s="32">
        <v>177122.47255796159</v>
      </c>
      <c r="U34" s="32">
        <v>0</v>
      </c>
    </row>
    <row r="35" spans="1:21" x14ac:dyDescent="0.25">
      <c r="A35" s="43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x14ac:dyDescent="0.25">
      <c r="A36" s="43" t="s">
        <v>305</v>
      </c>
      <c r="B36" s="32">
        <f t="shared" ref="B36:U36" si="2">+B27+B28+B29+B30+B31+B32+B33+B34</f>
        <v>553401.91511399997</v>
      </c>
      <c r="C36" s="32">
        <f t="shared" si="2"/>
        <v>405564.63756012276</v>
      </c>
      <c r="D36" s="32">
        <f t="shared" si="2"/>
        <v>46587.471920939657</v>
      </c>
      <c r="E36" s="32">
        <f t="shared" si="2"/>
        <v>87802066.565506577</v>
      </c>
      <c r="F36" s="32">
        <f t="shared" si="2"/>
        <v>105002.93074681092</v>
      </c>
      <c r="G36" s="32">
        <f t="shared" si="2"/>
        <v>84431.757916873903</v>
      </c>
      <c r="H36" s="32">
        <f t="shared" si="2"/>
        <v>4799672.0957050165</v>
      </c>
      <c r="I36" s="32">
        <f t="shared" si="2"/>
        <v>17228833.339535646</v>
      </c>
      <c r="J36" s="32">
        <f t="shared" si="2"/>
        <v>1618252.3121778043</v>
      </c>
      <c r="K36" s="32">
        <f t="shared" si="2"/>
        <v>73198.915357486476</v>
      </c>
      <c r="L36" s="32">
        <f t="shared" si="2"/>
        <v>598508.55757309787</v>
      </c>
      <c r="M36" s="32">
        <f t="shared" si="2"/>
        <v>20662.781241200835</v>
      </c>
      <c r="N36" s="32">
        <f t="shared" si="2"/>
        <v>7323811.2495651888</v>
      </c>
      <c r="O36" s="32">
        <f t="shared" si="2"/>
        <v>2810599.95447654</v>
      </c>
      <c r="P36" s="32">
        <f t="shared" si="2"/>
        <v>19887.286454300607</v>
      </c>
      <c r="Q36" s="32">
        <f t="shared" si="2"/>
        <v>1715402.5253734263</v>
      </c>
      <c r="R36" s="32">
        <f t="shared" si="2"/>
        <v>151327.99713479358</v>
      </c>
      <c r="S36" s="32">
        <f t="shared" si="2"/>
        <v>8367.1584124796937</v>
      </c>
      <c r="T36" s="32">
        <f t="shared" si="2"/>
        <v>8488900.2896265984</v>
      </c>
      <c r="U36" s="32">
        <f t="shared" si="2"/>
        <v>128729.69721853478</v>
      </c>
    </row>
    <row r="37" spans="1:2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7109375" customWidth="1"/>
    <col min="2" max="2" width="12.140625" customWidth="1"/>
    <col min="3" max="3" width="12.5703125" customWidth="1"/>
    <col min="4" max="4" width="0" hidden="1" customWidth="1"/>
    <col min="5" max="5" width="15.42578125" hidden="1" customWidth="1"/>
    <col min="6" max="27" width="12" style="32" hidden="1" customWidth="1"/>
    <col min="28" max="53" width="0" style="32" hidden="1" customWidth="1"/>
    <col min="54" max="54" width="10.85546875" style="32" bestFit="1" customWidth="1"/>
    <col min="55" max="55" width="9.85546875" style="32" bestFit="1" customWidth="1"/>
    <col min="56" max="56" width="0" hidden="1" customWidth="1"/>
  </cols>
  <sheetData>
    <row r="1" spans="1:58" x14ac:dyDescent="0.25">
      <c r="B1" s="34" t="s">
        <v>352</v>
      </c>
      <c r="E1" s="34" t="s">
        <v>449</v>
      </c>
      <c r="AE1" s="32" t="s">
        <v>448</v>
      </c>
      <c r="BB1" s="32" t="s">
        <v>450</v>
      </c>
      <c r="BE1" s="34" t="s">
        <v>451</v>
      </c>
    </row>
    <row r="2" spans="1:58" x14ac:dyDescent="0.25">
      <c r="A2" t="s">
        <v>52</v>
      </c>
      <c r="B2" t="s">
        <v>436</v>
      </c>
      <c r="C2" t="s">
        <v>437</v>
      </c>
      <c r="D2" s="34" t="s">
        <v>342</v>
      </c>
      <c r="E2" s="34" t="s">
        <v>307</v>
      </c>
      <c r="F2" s="32" t="s">
        <v>150</v>
      </c>
      <c r="G2" s="32" t="s">
        <v>152</v>
      </c>
      <c r="H2" s="32" t="s">
        <v>153</v>
      </c>
      <c r="I2" s="32" t="s">
        <v>154</v>
      </c>
      <c r="J2" s="32" t="s">
        <v>155</v>
      </c>
      <c r="K2" s="32" t="s">
        <v>156</v>
      </c>
      <c r="L2" s="32" t="s">
        <v>157</v>
      </c>
      <c r="M2" s="32" t="s">
        <v>54</v>
      </c>
      <c r="N2" s="32" t="s">
        <v>53</v>
      </c>
      <c r="O2" s="32" t="s">
        <v>158</v>
      </c>
      <c r="P2" s="32" t="s">
        <v>159</v>
      </c>
      <c r="Q2" s="32" t="s">
        <v>160</v>
      </c>
      <c r="R2" s="32" t="s">
        <v>161</v>
      </c>
      <c r="S2" s="32" t="s">
        <v>162</v>
      </c>
      <c r="T2" s="32" t="s">
        <v>163</v>
      </c>
      <c r="U2" s="32" t="s">
        <v>164</v>
      </c>
      <c r="V2" s="32" t="s">
        <v>165</v>
      </c>
      <c r="W2" s="32" t="s">
        <v>166</v>
      </c>
      <c r="X2" s="32" t="s">
        <v>167</v>
      </c>
      <c r="Y2" s="32" t="s">
        <v>168</v>
      </c>
      <c r="Z2" s="32" t="s">
        <v>169</v>
      </c>
      <c r="AA2" s="32" t="s">
        <v>170</v>
      </c>
      <c r="AC2" s="32" t="s">
        <v>438</v>
      </c>
      <c r="AD2" s="32" t="s">
        <v>179</v>
      </c>
      <c r="AE2" s="32" t="s">
        <v>150</v>
      </c>
      <c r="AF2" s="32" t="s">
        <v>152</v>
      </c>
      <c r="AG2" s="32" t="s">
        <v>153</v>
      </c>
      <c r="AH2" s="32" t="s">
        <v>154</v>
      </c>
      <c r="AI2" s="32" t="s">
        <v>155</v>
      </c>
      <c r="AJ2" s="32" t="s">
        <v>156</v>
      </c>
      <c r="AK2" s="32" t="s">
        <v>157</v>
      </c>
      <c r="AL2" s="32" t="s">
        <v>158</v>
      </c>
      <c r="AM2" s="32" t="s">
        <v>159</v>
      </c>
      <c r="AN2" s="32" t="s">
        <v>160</v>
      </c>
      <c r="AO2" s="32" t="s">
        <v>161</v>
      </c>
      <c r="AP2" s="32" t="s">
        <v>162</v>
      </c>
      <c r="AQ2" s="32" t="s">
        <v>163</v>
      </c>
      <c r="AR2" s="32" t="s">
        <v>164</v>
      </c>
      <c r="AS2" s="32" t="s">
        <v>165</v>
      </c>
      <c r="AT2" s="32" t="s">
        <v>166</v>
      </c>
      <c r="AU2" s="32" t="s">
        <v>167</v>
      </c>
      <c r="AV2" s="32" t="s">
        <v>168</v>
      </c>
      <c r="AW2" s="32" t="s">
        <v>169</v>
      </c>
      <c r="AX2" s="32" t="s">
        <v>170</v>
      </c>
      <c r="AY2" s="32" t="s">
        <v>54</v>
      </c>
      <c r="AZ2" s="32" t="s">
        <v>53</v>
      </c>
      <c r="BB2" s="32" t="s">
        <v>54</v>
      </c>
      <c r="BC2" s="32" t="s">
        <v>53</v>
      </c>
      <c r="BE2" s="32" t="s">
        <v>54</v>
      </c>
      <c r="BF2" s="32" t="s">
        <v>53</v>
      </c>
    </row>
    <row r="3" spans="1:58" x14ac:dyDescent="0.25">
      <c r="A3" s="6" t="s">
        <v>0</v>
      </c>
      <c r="B3" s="32">
        <v>378873.45199999999</v>
      </c>
      <c r="C3" s="32">
        <v>47157.762000000002</v>
      </c>
      <c r="D3" s="34" t="s">
        <v>343</v>
      </c>
      <c r="E3" s="34" t="s">
        <v>0</v>
      </c>
      <c r="F3" s="32">
        <v>2466.5130759399999</v>
      </c>
      <c r="G3" s="32">
        <v>2815.2066976400001</v>
      </c>
      <c r="H3" s="32">
        <v>70.351870467400005</v>
      </c>
      <c r="I3" s="32">
        <v>139.82471800100001</v>
      </c>
      <c r="J3" s="32">
        <v>2023.68908392</v>
      </c>
      <c r="K3" s="32">
        <v>81.136609732300002</v>
      </c>
      <c r="L3" s="32">
        <v>779.02015289099995</v>
      </c>
      <c r="M3" s="32">
        <v>380229.21274500003</v>
      </c>
      <c r="N3" s="32">
        <v>47298.382849900001</v>
      </c>
      <c r="O3" s="32">
        <v>332930.82989499997</v>
      </c>
      <c r="P3" s="32">
        <v>43963.2724858</v>
      </c>
      <c r="Q3" s="32">
        <v>266.66819502099997</v>
      </c>
      <c r="R3" s="32">
        <v>52.711710345699998</v>
      </c>
      <c r="S3" s="32">
        <v>26419.187188799999</v>
      </c>
      <c r="T3" s="32">
        <v>50.308097642699998</v>
      </c>
      <c r="U3" s="32">
        <v>1135.24939191</v>
      </c>
      <c r="V3" s="32">
        <v>26.640530928099999</v>
      </c>
      <c r="W3" s="32">
        <v>43.909482983099998</v>
      </c>
      <c r="X3" s="32">
        <v>2839.9468154800002</v>
      </c>
      <c r="Y3" s="32">
        <v>7601.9004284700004</v>
      </c>
      <c r="Z3" s="32">
        <v>311.42934770699998</v>
      </c>
      <c r="AA3" s="32">
        <v>174.68904347</v>
      </c>
      <c r="AC3" s="32">
        <v>1</v>
      </c>
      <c r="AD3" s="32" t="s">
        <v>0</v>
      </c>
      <c r="AE3" s="32">
        <v>454.75164114299997</v>
      </c>
      <c r="AF3" s="32">
        <v>503.657595888</v>
      </c>
      <c r="AG3" s="32">
        <v>12.555464806</v>
      </c>
      <c r="AH3" s="32">
        <v>24.354069510599999</v>
      </c>
      <c r="AI3" s="32">
        <v>370.75935167300003</v>
      </c>
      <c r="AJ3" s="32">
        <v>14.416371658299999</v>
      </c>
      <c r="AK3" s="32">
        <v>142.18467327900001</v>
      </c>
      <c r="AL3" s="32">
        <v>59563.193613199997</v>
      </c>
      <c r="AM3" s="32">
        <v>7965.8863347300003</v>
      </c>
      <c r="AN3" s="32">
        <v>46.539253664599997</v>
      </c>
      <c r="AO3" s="32">
        <v>9.5831167315899997</v>
      </c>
      <c r="AP3" s="32">
        <v>4767.33384484</v>
      </c>
      <c r="AQ3" s="32">
        <v>8.9108651910700001</v>
      </c>
      <c r="AR3" s="32">
        <v>202.71441702499999</v>
      </c>
      <c r="AS3" s="32">
        <v>4.8513550100599998</v>
      </c>
      <c r="AT3" s="32">
        <v>7.8328800923499999</v>
      </c>
      <c r="AU3" s="32">
        <v>507.11757155800001</v>
      </c>
      <c r="AV3" s="32">
        <v>1395.5359778500001</v>
      </c>
      <c r="AW3" s="32">
        <v>55.217329491599997</v>
      </c>
      <c r="AX3" s="32">
        <v>32.111780615500003</v>
      </c>
      <c r="AY3" s="32">
        <f>AZ3+AL3</f>
        <v>68123.601798582546</v>
      </c>
      <c r="AZ3" s="32">
        <f>AH3+AM3+AT3+AU3+AW3</f>
        <v>8560.4081853825501</v>
      </c>
      <c r="BB3" s="32">
        <f>AY3-B3</f>
        <v>-310749.85020141746</v>
      </c>
      <c r="BC3" s="32">
        <f>AZ3-C3</f>
        <v>-38597.353814617454</v>
      </c>
      <c r="BE3" s="29">
        <f>AY3/B3</f>
        <v>0.17980568825546148</v>
      </c>
      <c r="BF3" s="29">
        <f>AZ3/C3</f>
        <v>0.18152702380962332</v>
      </c>
    </row>
    <row r="4" spans="1:58" x14ac:dyDescent="0.25">
      <c r="A4" s="6" t="s">
        <v>2</v>
      </c>
      <c r="B4" s="32">
        <v>237361.35500000001</v>
      </c>
      <c r="C4" s="32">
        <v>30014.634999999998</v>
      </c>
      <c r="D4" s="34"/>
      <c r="E4" s="34" t="s">
        <v>2</v>
      </c>
      <c r="F4" s="32">
        <v>1774.4630042399999</v>
      </c>
      <c r="G4" s="32">
        <v>1549.1822379099999</v>
      </c>
      <c r="H4" s="32">
        <v>49.5646874563</v>
      </c>
      <c r="I4" s="32">
        <v>61.918312218600001</v>
      </c>
      <c r="J4" s="32">
        <v>1184.0599004600001</v>
      </c>
      <c r="K4" s="32">
        <v>46.092640817499998</v>
      </c>
      <c r="L4" s="32">
        <v>477.28018033799998</v>
      </c>
      <c r="M4" s="32">
        <v>236677.14003000001</v>
      </c>
      <c r="N4" s="32">
        <v>29929.253480300002</v>
      </c>
      <c r="O4" s="32">
        <v>206747.88655</v>
      </c>
      <c r="P4" s="32">
        <v>28358.467451799999</v>
      </c>
      <c r="Q4" s="32">
        <v>124.728052272</v>
      </c>
      <c r="R4" s="32">
        <v>34.5890406587</v>
      </c>
      <c r="S4" s="32">
        <v>17407.779816900002</v>
      </c>
      <c r="T4" s="32">
        <v>57.865947265400003</v>
      </c>
      <c r="U4" s="32">
        <v>523.81585145300005</v>
      </c>
      <c r="V4" s="32">
        <v>13.698250081299999</v>
      </c>
      <c r="W4" s="32">
        <v>20.679157095899999</v>
      </c>
      <c r="X4" s="32">
        <v>1309.8288019500001</v>
      </c>
      <c r="Y4" s="32">
        <v>5011.2483125299996</v>
      </c>
      <c r="Z4" s="32">
        <v>178.359757161</v>
      </c>
      <c r="AA4" s="32">
        <v>104.08474349799999</v>
      </c>
      <c r="AC4" s="32">
        <v>4</v>
      </c>
      <c r="AD4" s="32" t="s">
        <v>2</v>
      </c>
      <c r="AE4" s="32">
        <v>1204.2240015100001</v>
      </c>
      <c r="AF4" s="32">
        <v>1039.5955286400001</v>
      </c>
      <c r="AG4" s="32">
        <v>33.821868807800001</v>
      </c>
      <c r="AH4" s="32">
        <v>43.393382258599999</v>
      </c>
      <c r="AI4" s="32">
        <v>799.29078849799998</v>
      </c>
      <c r="AJ4" s="32">
        <v>31.060989722199999</v>
      </c>
      <c r="AK4" s="32">
        <v>322.49073043499999</v>
      </c>
      <c r="AL4" s="32">
        <v>138606.03638100001</v>
      </c>
      <c r="AM4" s="32">
        <v>19171.797927200001</v>
      </c>
      <c r="AN4" s="32">
        <v>84.269085817199993</v>
      </c>
      <c r="AO4" s="32">
        <v>23.377488104600001</v>
      </c>
      <c r="AP4" s="32">
        <v>11763.4935967</v>
      </c>
      <c r="AQ4" s="32">
        <v>39.936519757699998</v>
      </c>
      <c r="AR4" s="32">
        <v>354.76403768900002</v>
      </c>
      <c r="AS4" s="32">
        <v>9.24357019186</v>
      </c>
      <c r="AT4" s="32">
        <v>13.7803968363</v>
      </c>
      <c r="AU4" s="32">
        <v>887.06512484200005</v>
      </c>
      <c r="AV4" s="32">
        <v>3395.9422034600002</v>
      </c>
      <c r="AW4" s="32">
        <v>120.18117703</v>
      </c>
      <c r="AX4" s="32">
        <v>70.280458353599997</v>
      </c>
      <c r="AY4" s="32">
        <f t="shared" ref="AY4:AY51" si="0">AZ4+AL4</f>
        <v>158842.25438916692</v>
      </c>
      <c r="AZ4" s="32">
        <f t="shared" ref="AZ4:AZ51" si="1">AH4+AM4+AT4+AU4+AW4</f>
        <v>20236.218008166903</v>
      </c>
      <c r="BB4" s="32">
        <f t="shared" ref="BB4:BB51" si="2">AY4-B4</f>
        <v>-78519.100610833091</v>
      </c>
      <c r="BC4" s="32">
        <f t="shared" ref="BC4:BC51" si="3">AZ4-C4</f>
        <v>-9778.4169918330954</v>
      </c>
      <c r="BE4" s="29">
        <f t="shared" ref="BE4:BE51" si="4">AY4/B4</f>
        <v>0.66920015007989364</v>
      </c>
      <c r="BF4" s="29">
        <f t="shared" ref="BF4:BF51" si="5">AZ4/C4</f>
        <v>0.67421169733254804</v>
      </c>
    </row>
    <row r="5" spans="1:58" x14ac:dyDescent="0.25">
      <c r="A5" s="6" t="s">
        <v>3</v>
      </c>
      <c r="B5" s="32">
        <v>421957.71599999996</v>
      </c>
      <c r="C5" s="32">
        <v>58648.495999999999</v>
      </c>
      <c r="D5" s="34" t="s">
        <v>343</v>
      </c>
      <c r="E5" s="34" t="s">
        <v>3</v>
      </c>
      <c r="F5" s="32">
        <v>3863.3274188800001</v>
      </c>
      <c r="G5" s="32">
        <v>2766.6161118199998</v>
      </c>
      <c r="H5" s="32">
        <v>81.255044373499999</v>
      </c>
      <c r="I5" s="32">
        <v>80.196375888000006</v>
      </c>
      <c r="J5" s="32">
        <v>2841.72509455</v>
      </c>
      <c r="K5" s="32">
        <v>71.078081537900005</v>
      </c>
      <c r="L5" s="32">
        <v>1054.12122213</v>
      </c>
      <c r="M5" s="32">
        <v>422020.569013</v>
      </c>
      <c r="N5" s="32">
        <v>58524.631636899998</v>
      </c>
      <c r="O5" s="32">
        <v>363495.93737599999</v>
      </c>
      <c r="P5" s="32">
        <v>55408.291070699997</v>
      </c>
      <c r="Q5" s="32">
        <v>222.484822611</v>
      </c>
      <c r="R5" s="32">
        <v>70.220333460099994</v>
      </c>
      <c r="S5" s="32">
        <v>31783.582890400001</v>
      </c>
      <c r="T5" s="32">
        <v>62.321313348399997</v>
      </c>
      <c r="U5" s="32">
        <v>1087.7298794599999</v>
      </c>
      <c r="V5" s="32">
        <v>32.127238369200001</v>
      </c>
      <c r="W5" s="32">
        <v>49.533052166899999</v>
      </c>
      <c r="X5" s="32">
        <v>2722.5794173200002</v>
      </c>
      <c r="Y5" s="32">
        <v>11222.056903500001</v>
      </c>
      <c r="Z5" s="32">
        <v>264.03172076300001</v>
      </c>
      <c r="AA5" s="32">
        <v>249.64268535100001</v>
      </c>
      <c r="AC5" s="32">
        <v>5</v>
      </c>
      <c r="AD5" s="32" t="s">
        <v>3</v>
      </c>
      <c r="AE5" s="32">
        <v>1309.1003295800001</v>
      </c>
      <c r="AF5" s="32">
        <v>721.00756351699999</v>
      </c>
      <c r="AG5" s="32">
        <v>24.6355390487</v>
      </c>
      <c r="AH5" s="32">
        <v>18.971548595800002</v>
      </c>
      <c r="AI5" s="32">
        <v>918.34874018200003</v>
      </c>
      <c r="AJ5" s="32">
        <v>17.294114029399999</v>
      </c>
      <c r="AK5" s="32">
        <v>335.95731786800002</v>
      </c>
      <c r="AL5" s="32">
        <v>98455.152401200001</v>
      </c>
      <c r="AM5" s="32">
        <v>17046.2354978</v>
      </c>
      <c r="AN5" s="32">
        <v>51.0289275254</v>
      </c>
      <c r="AO5" s="32">
        <v>21.985722872899998</v>
      </c>
      <c r="AP5" s="32">
        <v>9515.0887709300005</v>
      </c>
      <c r="AQ5" s="32">
        <v>20.978669337199999</v>
      </c>
      <c r="AR5" s="32">
        <v>299.99706535399997</v>
      </c>
      <c r="AS5" s="32">
        <v>9.8643159625999992</v>
      </c>
      <c r="AT5" s="32">
        <v>13.480883609799999</v>
      </c>
      <c r="AU5" s="32">
        <v>750.93041532699999</v>
      </c>
      <c r="AV5" s="32">
        <v>3719.51168637</v>
      </c>
      <c r="AW5" s="32">
        <v>62.1952273311</v>
      </c>
      <c r="AX5" s="32">
        <v>81.499356827</v>
      </c>
      <c r="AY5" s="32">
        <f t="shared" si="0"/>
        <v>116346.9659738637</v>
      </c>
      <c r="AZ5" s="32">
        <f t="shared" si="1"/>
        <v>17891.813572663697</v>
      </c>
      <c r="BB5" s="32">
        <f t="shared" si="2"/>
        <v>-305610.75002613629</v>
      </c>
      <c r="BC5" s="32">
        <f t="shared" si="3"/>
        <v>-40756.682427336302</v>
      </c>
      <c r="BE5" s="29">
        <f t="shared" si="4"/>
        <v>0.27573133885733636</v>
      </c>
      <c r="BF5" s="29">
        <f t="shared" si="5"/>
        <v>0.30506858304880824</v>
      </c>
    </row>
    <row r="6" spans="1:58" x14ac:dyDescent="0.25">
      <c r="A6" s="6" t="s">
        <v>4</v>
      </c>
      <c r="B6" s="32">
        <v>255888.70800000001</v>
      </c>
      <c r="C6" s="32">
        <v>38663.758000000002</v>
      </c>
      <c r="D6" s="34"/>
      <c r="E6" s="34" t="s">
        <v>4</v>
      </c>
      <c r="F6" s="32">
        <v>1989.99587273</v>
      </c>
      <c r="G6" s="32">
        <v>2437.6982459999999</v>
      </c>
      <c r="H6" s="32">
        <v>50.689332021600002</v>
      </c>
      <c r="I6" s="32">
        <v>104.934328381</v>
      </c>
      <c r="J6" s="32">
        <v>1565.89486588</v>
      </c>
      <c r="K6" s="32">
        <v>72.461715835199996</v>
      </c>
      <c r="L6" s="32">
        <v>622.25826408099999</v>
      </c>
      <c r="M6" s="32">
        <v>255861.49692500001</v>
      </c>
      <c r="N6" s="32">
        <v>38576.349690100003</v>
      </c>
      <c r="O6" s="32">
        <v>217285.147234</v>
      </c>
      <c r="P6" s="32">
        <v>36016.359005300001</v>
      </c>
      <c r="Q6" s="32">
        <v>137.81367206199999</v>
      </c>
      <c r="R6" s="32">
        <v>41.961728434699999</v>
      </c>
      <c r="S6" s="32">
        <v>22053.812927999999</v>
      </c>
      <c r="T6" s="32">
        <v>44.605708978899997</v>
      </c>
      <c r="U6" s="32">
        <v>860.85233408800002</v>
      </c>
      <c r="V6" s="32">
        <v>22.641630080999999</v>
      </c>
      <c r="W6" s="32">
        <v>24.064486773900001</v>
      </c>
      <c r="X6" s="32">
        <v>2151.70997966</v>
      </c>
      <c r="Y6" s="32">
        <v>5973.4320877199998</v>
      </c>
      <c r="Z6" s="32">
        <v>279.28188998899998</v>
      </c>
      <c r="AA6" s="32">
        <v>142.217056918</v>
      </c>
      <c r="AC6" s="32">
        <v>6</v>
      </c>
      <c r="AD6" s="32" t="s">
        <v>4</v>
      </c>
      <c r="AE6" s="32">
        <v>1080.82585133</v>
      </c>
      <c r="AF6" s="32">
        <v>1294.1745614399999</v>
      </c>
      <c r="AG6" s="32">
        <v>27.610324204400001</v>
      </c>
      <c r="AH6" s="32">
        <v>58.083275125199997</v>
      </c>
      <c r="AI6" s="32">
        <v>841.30273676299998</v>
      </c>
      <c r="AJ6" s="32">
        <v>38.601298800899997</v>
      </c>
      <c r="AK6" s="32">
        <v>334.68011266299999</v>
      </c>
      <c r="AL6" s="32">
        <v>116119.708516</v>
      </c>
      <c r="AM6" s="32">
        <v>19360.0105153</v>
      </c>
      <c r="AN6" s="32">
        <v>72.948196599799999</v>
      </c>
      <c r="AO6" s="32">
        <v>22.537781686399999</v>
      </c>
      <c r="AP6" s="32">
        <v>11840.247812</v>
      </c>
      <c r="AQ6" s="32">
        <v>25.1901171192</v>
      </c>
      <c r="AR6" s="32">
        <v>461.96006358099999</v>
      </c>
      <c r="AS6" s="32">
        <v>12.131782468200001</v>
      </c>
      <c r="AT6" s="32">
        <v>12.5436703133</v>
      </c>
      <c r="AU6" s="32">
        <v>1154.6078247400001</v>
      </c>
      <c r="AV6" s="32">
        <v>3231.3162047300002</v>
      </c>
      <c r="AW6" s="32">
        <v>148.70681951399999</v>
      </c>
      <c r="AX6" s="32">
        <v>76.489448101999997</v>
      </c>
      <c r="AY6" s="32">
        <f t="shared" si="0"/>
        <v>136853.66062099248</v>
      </c>
      <c r="AZ6" s="32">
        <f t="shared" si="1"/>
        <v>20733.952104992495</v>
      </c>
      <c r="BB6" s="32">
        <f t="shared" si="2"/>
        <v>-119035.04737900753</v>
      </c>
      <c r="BC6" s="32">
        <f t="shared" si="3"/>
        <v>-17929.805895007506</v>
      </c>
      <c r="BE6" s="29">
        <f t="shared" si="4"/>
        <v>0.53481711518506114</v>
      </c>
      <c r="BF6" s="29">
        <f t="shared" si="5"/>
        <v>0.53626323920692076</v>
      </c>
    </row>
    <row r="7" spans="1:58" x14ac:dyDescent="0.25">
      <c r="A7" s="6" t="s">
        <v>5</v>
      </c>
      <c r="B7" s="32">
        <v>244630.326</v>
      </c>
      <c r="C7" s="32">
        <v>40420.906000000003</v>
      </c>
      <c r="D7" s="34"/>
      <c r="E7" s="34" t="s">
        <v>5</v>
      </c>
      <c r="F7" s="32">
        <v>2702.9223089000002</v>
      </c>
      <c r="G7" s="32">
        <v>1915.2023674300001</v>
      </c>
      <c r="H7" s="32">
        <v>51.9713567453</v>
      </c>
      <c r="I7" s="32">
        <v>52.404807718400001</v>
      </c>
      <c r="J7" s="32">
        <v>1963.6558751499999</v>
      </c>
      <c r="K7" s="32">
        <v>49.558479329999997</v>
      </c>
      <c r="L7" s="32">
        <v>730.50089827299996</v>
      </c>
      <c r="M7" s="32">
        <v>243522.86456799999</v>
      </c>
      <c r="N7" s="32">
        <v>40235.790185899998</v>
      </c>
      <c r="O7" s="32">
        <v>203287.07438199999</v>
      </c>
      <c r="P7" s="32">
        <v>38153.459480799997</v>
      </c>
      <c r="Q7" s="32">
        <v>110.910661254</v>
      </c>
      <c r="R7" s="32">
        <v>47.965049807900002</v>
      </c>
      <c r="S7" s="32">
        <v>21830.333547800001</v>
      </c>
      <c r="T7" s="32">
        <v>42.116070722099998</v>
      </c>
      <c r="U7" s="32">
        <v>726.66328874500005</v>
      </c>
      <c r="V7" s="32">
        <v>23.064595774800001</v>
      </c>
      <c r="W7" s="32">
        <v>28.4191144298</v>
      </c>
      <c r="X7" s="32">
        <v>1818.0779981999999</v>
      </c>
      <c r="Y7" s="32">
        <v>7782.4748149500001</v>
      </c>
      <c r="Z7" s="32">
        <v>183.42878473499999</v>
      </c>
      <c r="AA7" s="32">
        <v>176.13284103000001</v>
      </c>
      <c r="AC7" s="32">
        <v>8</v>
      </c>
      <c r="AD7" s="32" t="s">
        <v>5</v>
      </c>
      <c r="AE7" s="32">
        <v>1389.79421456</v>
      </c>
      <c r="AF7" s="32">
        <v>839.30527697499997</v>
      </c>
      <c r="AG7" s="32">
        <v>25.182629874700002</v>
      </c>
      <c r="AH7" s="32">
        <v>20.2393110095</v>
      </c>
      <c r="AI7" s="32">
        <v>981.68202155400002</v>
      </c>
      <c r="AJ7" s="32">
        <v>20.7878507255</v>
      </c>
      <c r="AK7" s="32">
        <v>361.70464514100001</v>
      </c>
      <c r="AL7" s="32">
        <v>94602.2501453</v>
      </c>
      <c r="AM7" s="32">
        <v>18502.592006700001</v>
      </c>
      <c r="AN7" s="32">
        <v>45.244322941100002</v>
      </c>
      <c r="AO7" s="32">
        <v>23.5883567363</v>
      </c>
      <c r="AP7" s="32">
        <v>10416.703085499999</v>
      </c>
      <c r="AQ7" s="32">
        <v>21.504157249399999</v>
      </c>
      <c r="AR7" s="32">
        <v>327.04530640299998</v>
      </c>
      <c r="AS7" s="32">
        <v>11.0493704948</v>
      </c>
      <c r="AT7" s="32">
        <v>13.1660326084</v>
      </c>
      <c r="AU7" s="32">
        <v>818.35760856599995</v>
      </c>
      <c r="AV7" s="32">
        <v>3950.7959785399999</v>
      </c>
      <c r="AW7" s="32">
        <v>75.566729924100002</v>
      </c>
      <c r="AX7" s="32">
        <v>88.229241616699994</v>
      </c>
      <c r="AY7" s="32">
        <f t="shared" si="0"/>
        <v>114032.171834108</v>
      </c>
      <c r="AZ7" s="32">
        <f t="shared" si="1"/>
        <v>19429.921688807997</v>
      </c>
      <c r="BB7" s="32">
        <f t="shared" si="2"/>
        <v>-130598.154165892</v>
      </c>
      <c r="BC7" s="32">
        <f t="shared" si="3"/>
        <v>-20990.984311192005</v>
      </c>
      <c r="BE7" s="29">
        <f t="shared" si="4"/>
        <v>0.46614078351883487</v>
      </c>
      <c r="BF7" s="29">
        <f t="shared" si="5"/>
        <v>0.48068991053312848</v>
      </c>
    </row>
    <row r="8" spans="1:58" x14ac:dyDescent="0.25">
      <c r="A8" s="6" t="s">
        <v>6</v>
      </c>
      <c r="B8" s="32">
        <v>29067.201000000001</v>
      </c>
      <c r="C8" s="32">
        <v>4392.8729999999996</v>
      </c>
      <c r="D8" s="34" t="s">
        <v>343</v>
      </c>
      <c r="E8" s="34" t="s">
        <v>6</v>
      </c>
      <c r="F8" s="32">
        <v>225.21470527</v>
      </c>
      <c r="G8" s="32">
        <v>251.484334397</v>
      </c>
      <c r="H8" s="32">
        <v>7.5028188958199999</v>
      </c>
      <c r="I8" s="32">
        <v>25.247927489999999</v>
      </c>
      <c r="J8" s="32">
        <v>179.109839118</v>
      </c>
      <c r="K8" s="32">
        <v>8.0377434591599997</v>
      </c>
      <c r="L8" s="32">
        <v>70.839398248400002</v>
      </c>
      <c r="M8" s="32">
        <v>29103.5647823</v>
      </c>
      <c r="N8" s="32">
        <v>4403.8619220299997</v>
      </c>
      <c r="O8" s="32">
        <v>24699.7028603</v>
      </c>
      <c r="P8" s="32">
        <v>4024.2620151299998</v>
      </c>
      <c r="Q8" s="32">
        <v>24.381134829200001</v>
      </c>
      <c r="R8" s="32">
        <v>4.5166308856499997</v>
      </c>
      <c r="S8" s="32">
        <v>2402.6567831299999</v>
      </c>
      <c r="T8" s="32">
        <v>7.4806039010800003</v>
      </c>
      <c r="U8" s="32">
        <v>128.37719671299999</v>
      </c>
      <c r="V8" s="32">
        <v>2.6906414788599999</v>
      </c>
      <c r="W8" s="32">
        <v>2.7552383912899998</v>
      </c>
      <c r="X8" s="32">
        <v>320.79664963599998</v>
      </c>
      <c r="Y8" s="32">
        <v>696.174526034</v>
      </c>
      <c r="Z8" s="32">
        <v>30.800091381600001</v>
      </c>
      <c r="AA8" s="32">
        <v>15.795767125799999</v>
      </c>
      <c r="AC8" s="32">
        <v>9</v>
      </c>
      <c r="AD8" s="32" t="s">
        <v>6</v>
      </c>
      <c r="AE8" s="32">
        <v>24.292828878000002</v>
      </c>
      <c r="AF8" s="32">
        <v>28.018933934</v>
      </c>
      <c r="AG8" s="32">
        <v>0.80556576200200003</v>
      </c>
      <c r="AH8" s="32">
        <v>2.7472754649</v>
      </c>
      <c r="AI8" s="32">
        <v>19.2705653893</v>
      </c>
      <c r="AJ8" s="32">
        <v>0.90030796373499999</v>
      </c>
      <c r="AK8" s="32">
        <v>7.6789083215099998</v>
      </c>
      <c r="AL8" s="32">
        <v>2709.5140125100002</v>
      </c>
      <c r="AM8" s="32">
        <v>439.637523305</v>
      </c>
      <c r="AN8" s="32">
        <v>2.5240713543200002</v>
      </c>
      <c r="AO8" s="32">
        <v>0.49002394959599999</v>
      </c>
      <c r="AP8" s="32">
        <v>263.93940483599999</v>
      </c>
      <c r="AQ8" s="32">
        <v>0.82178834383499999</v>
      </c>
      <c r="AR8" s="32">
        <v>13.9373130632</v>
      </c>
      <c r="AS8" s="32">
        <v>0.295564413478</v>
      </c>
      <c r="AT8" s="32">
        <v>0.27873993630799998</v>
      </c>
      <c r="AU8" s="32">
        <v>34.823271652000003</v>
      </c>
      <c r="AV8" s="32">
        <v>74.949095889600002</v>
      </c>
      <c r="AW8" s="32">
        <v>3.4557325891800001</v>
      </c>
      <c r="AX8" s="32">
        <v>1.7134231070699999</v>
      </c>
      <c r="AY8" s="32">
        <f t="shared" si="0"/>
        <v>3190.4565554573883</v>
      </c>
      <c r="AZ8" s="32">
        <f t="shared" si="1"/>
        <v>480.94254294738801</v>
      </c>
      <c r="BB8" s="32">
        <f t="shared" si="2"/>
        <v>-25876.744444542612</v>
      </c>
      <c r="BC8" s="32">
        <f t="shared" si="3"/>
        <v>-3911.9304570526115</v>
      </c>
      <c r="BE8" s="29">
        <f t="shared" si="4"/>
        <v>0.10976139585842436</v>
      </c>
      <c r="BF8" s="29">
        <f t="shared" si="5"/>
        <v>0.10948246010011854</v>
      </c>
    </row>
    <row r="9" spans="1:58" x14ac:dyDescent="0.25">
      <c r="A9" s="6" t="s">
        <v>7</v>
      </c>
      <c r="B9" s="32">
        <v>11476.500700000001</v>
      </c>
      <c r="C9" s="32">
        <v>2045.8376000000001</v>
      </c>
      <c r="D9" s="34" t="s">
        <v>343</v>
      </c>
      <c r="E9" s="34" t="s">
        <v>7</v>
      </c>
      <c r="F9" s="32">
        <v>115.14315757</v>
      </c>
      <c r="G9" s="32">
        <v>108.245483667</v>
      </c>
      <c r="H9" s="32">
        <v>3.31280764122</v>
      </c>
      <c r="I9" s="32">
        <v>12.0697370437</v>
      </c>
      <c r="J9" s="32">
        <v>88.449306150300004</v>
      </c>
      <c r="K9" s="32">
        <v>3.4535838886199999</v>
      </c>
      <c r="L9" s="32">
        <v>34.391895368599997</v>
      </c>
      <c r="M9" s="32">
        <v>11443.306444399999</v>
      </c>
      <c r="N9" s="32">
        <v>2044.5279433000001</v>
      </c>
      <c r="O9" s="32">
        <v>9398.7785010799998</v>
      </c>
      <c r="P9" s="32">
        <v>1870.67249249</v>
      </c>
      <c r="Q9" s="32">
        <v>8.6321417351500003</v>
      </c>
      <c r="R9" s="32">
        <v>2.0982586793200002</v>
      </c>
      <c r="S9" s="32">
        <v>1086.41209632</v>
      </c>
      <c r="T9" s="32">
        <v>3.4860026345200001</v>
      </c>
      <c r="U9" s="32">
        <v>59.170802758000001</v>
      </c>
      <c r="V9" s="32">
        <v>1.3370251712700001</v>
      </c>
      <c r="W9" s="32">
        <v>0.91804200907199995</v>
      </c>
      <c r="X9" s="32">
        <v>147.81470879700001</v>
      </c>
      <c r="Y9" s="32">
        <v>348.53014081999999</v>
      </c>
      <c r="Z9" s="32">
        <v>13.0529629568</v>
      </c>
      <c r="AA9" s="32">
        <v>8.0099877092299998</v>
      </c>
      <c r="AC9" s="32">
        <v>10</v>
      </c>
      <c r="AD9" s="32" t="s">
        <v>7</v>
      </c>
      <c r="AE9" s="32">
        <v>34.724609736799998</v>
      </c>
      <c r="AF9" s="32">
        <v>32.829050144299998</v>
      </c>
      <c r="AG9" s="32">
        <v>0.97471491172900004</v>
      </c>
      <c r="AH9" s="32">
        <v>3.4543483940100002</v>
      </c>
      <c r="AI9" s="32">
        <v>26.6573187067</v>
      </c>
      <c r="AJ9" s="32">
        <v>1.0381217192500001</v>
      </c>
      <c r="AK9" s="32">
        <v>10.359952988</v>
      </c>
      <c r="AL9" s="32">
        <v>2893.72554455</v>
      </c>
      <c r="AM9" s="32">
        <v>563.84131694200005</v>
      </c>
      <c r="AN9" s="32">
        <v>2.4939361027600002</v>
      </c>
      <c r="AO9" s="32">
        <v>0.635288103805</v>
      </c>
      <c r="AP9" s="32">
        <v>328.03141834500002</v>
      </c>
      <c r="AQ9" s="32">
        <v>1.01501303836</v>
      </c>
      <c r="AR9" s="32">
        <v>17.407309424699999</v>
      </c>
      <c r="AS9" s="32">
        <v>0.400801783829</v>
      </c>
      <c r="AT9" s="32">
        <v>0.27845632333100001</v>
      </c>
      <c r="AU9" s="32">
        <v>43.486308357699997</v>
      </c>
      <c r="AV9" s="32">
        <v>104.854461719</v>
      </c>
      <c r="AW9" s="32">
        <v>3.9247465676900002</v>
      </c>
      <c r="AX9" s="32">
        <v>2.4188180450700001</v>
      </c>
      <c r="AY9" s="32">
        <f t="shared" si="0"/>
        <v>3508.7107211347311</v>
      </c>
      <c r="AZ9" s="32">
        <f t="shared" si="1"/>
        <v>614.98517658473111</v>
      </c>
      <c r="BB9" s="32">
        <f t="shared" si="2"/>
        <v>-7967.7899788652694</v>
      </c>
      <c r="BC9" s="32">
        <f t="shared" si="3"/>
        <v>-1430.852423415269</v>
      </c>
      <c r="BE9" s="29">
        <f t="shared" si="4"/>
        <v>0.30573001412658224</v>
      </c>
      <c r="BF9" s="29">
        <f t="shared" si="5"/>
        <v>0.30060312538235251</v>
      </c>
    </row>
    <row r="10" spans="1:58" x14ac:dyDescent="0.25">
      <c r="A10" s="6" t="s">
        <v>8</v>
      </c>
      <c r="B10" s="32">
        <v>2115.0928800000002</v>
      </c>
      <c r="C10" s="32">
        <v>337.27548000000002</v>
      </c>
      <c r="D10" s="34"/>
      <c r="E10" s="34" t="s">
        <v>8</v>
      </c>
      <c r="F10" s="32">
        <v>15.9547906987</v>
      </c>
      <c r="G10" s="32">
        <v>21.305832107000001</v>
      </c>
      <c r="H10" s="32">
        <v>0.52026874342100005</v>
      </c>
      <c r="I10" s="32">
        <v>2.1934888694099999</v>
      </c>
      <c r="J10" s="32">
        <v>13.2512208645</v>
      </c>
      <c r="K10" s="32">
        <v>0.70080501772000003</v>
      </c>
      <c r="L10" s="32">
        <v>5.3416663635299999</v>
      </c>
      <c r="M10" s="32">
        <v>2107.2219006400001</v>
      </c>
      <c r="N10" s="32">
        <v>337.27846958399999</v>
      </c>
      <c r="O10" s="32">
        <v>1769.9434310500001</v>
      </c>
      <c r="P10" s="32">
        <v>305.88405110299999</v>
      </c>
      <c r="Q10" s="32">
        <v>1.4586717152499999</v>
      </c>
      <c r="R10" s="32">
        <v>0.32633370260799999</v>
      </c>
      <c r="S10" s="32">
        <v>184.277160888</v>
      </c>
      <c r="T10" s="32">
        <v>0.53782844734000002</v>
      </c>
      <c r="U10" s="32">
        <v>10.563153822</v>
      </c>
      <c r="V10" s="32">
        <v>0.23007147384500001</v>
      </c>
      <c r="W10" s="32">
        <v>0.130485215254</v>
      </c>
      <c r="X10" s="32">
        <v>26.3804811587</v>
      </c>
      <c r="Y10" s="32">
        <v>50.196183468599997</v>
      </c>
      <c r="Z10" s="32">
        <v>2.6899632379299998</v>
      </c>
      <c r="AA10" s="32">
        <v>1.2201047195400001</v>
      </c>
      <c r="AC10" s="32">
        <v>11</v>
      </c>
      <c r="AD10" s="32" t="s">
        <v>8</v>
      </c>
      <c r="AE10" s="32">
        <v>3.92487801497</v>
      </c>
      <c r="AF10" s="32">
        <v>5.2455603955500001</v>
      </c>
      <c r="AG10" s="32">
        <v>0.12791101466800001</v>
      </c>
      <c r="AH10" s="32">
        <v>0.53907112510400002</v>
      </c>
      <c r="AI10" s="32">
        <v>3.2602865219399999</v>
      </c>
      <c r="AJ10" s="32">
        <v>0.17250926437200001</v>
      </c>
      <c r="AK10" s="32">
        <v>1.31432214214</v>
      </c>
      <c r="AL10" s="32">
        <v>435.91570036100001</v>
      </c>
      <c r="AM10" s="32">
        <v>75.272364347299998</v>
      </c>
      <c r="AN10" s="32">
        <v>0.35848261111200003</v>
      </c>
      <c r="AO10" s="32">
        <v>8.0309038859200002E-2</v>
      </c>
      <c r="AP10" s="32">
        <v>45.352848969999997</v>
      </c>
      <c r="AQ10" s="32">
        <v>0.132176459878</v>
      </c>
      <c r="AR10" s="32">
        <v>2.5979256402000002</v>
      </c>
      <c r="AS10" s="32">
        <v>5.6612541750099998E-2</v>
      </c>
      <c r="AT10" s="32">
        <v>3.2106534961700003E-2</v>
      </c>
      <c r="AU10" s="32">
        <v>6.4880727115500001</v>
      </c>
      <c r="AV10" s="32">
        <v>12.348189705099999</v>
      </c>
      <c r="AW10" s="32">
        <v>0.66217748252200004</v>
      </c>
      <c r="AX10" s="32">
        <v>0.300222545964</v>
      </c>
      <c r="AY10" s="32">
        <f t="shared" si="0"/>
        <v>518.90949256243766</v>
      </c>
      <c r="AZ10" s="32">
        <f t="shared" si="1"/>
        <v>82.993792201437699</v>
      </c>
      <c r="BB10" s="32">
        <f t="shared" si="2"/>
        <v>-1596.1833874375625</v>
      </c>
      <c r="BC10" s="32">
        <f t="shared" si="3"/>
        <v>-254.2816877985623</v>
      </c>
      <c r="BE10" s="29">
        <f t="shared" si="4"/>
        <v>0.24533650388083081</v>
      </c>
      <c r="BF10" s="29">
        <f t="shared" si="5"/>
        <v>0.24607122996737768</v>
      </c>
    </row>
    <row r="11" spans="1:58" x14ac:dyDescent="0.25">
      <c r="A11" s="6" t="s">
        <v>9</v>
      </c>
      <c r="B11" s="32">
        <v>292797.04200000002</v>
      </c>
      <c r="C11" s="32">
        <v>39636.491999999998</v>
      </c>
      <c r="D11" s="34" t="s">
        <v>343</v>
      </c>
      <c r="E11" s="34" t="s">
        <v>9</v>
      </c>
      <c r="F11" s="32">
        <v>2046.58044875</v>
      </c>
      <c r="G11" s="32">
        <v>2303.18582307</v>
      </c>
      <c r="H11" s="32">
        <v>65.196700375299997</v>
      </c>
      <c r="I11" s="32">
        <v>174.39356468599999</v>
      </c>
      <c r="J11" s="32">
        <v>1635.39332418</v>
      </c>
      <c r="K11" s="32">
        <v>70.355369092299995</v>
      </c>
      <c r="L11" s="32">
        <v>641.50760627700004</v>
      </c>
      <c r="M11" s="32">
        <v>293589.445978</v>
      </c>
      <c r="N11" s="32">
        <v>39754.770922000003</v>
      </c>
      <c r="O11" s="32">
        <v>253834.67505600001</v>
      </c>
      <c r="P11" s="32">
        <v>36652.808400800001</v>
      </c>
      <c r="Q11" s="32">
        <v>229.28205360499999</v>
      </c>
      <c r="R11" s="32">
        <v>42.549877180499998</v>
      </c>
      <c r="S11" s="32">
        <v>22047.082112799999</v>
      </c>
      <c r="T11" s="32">
        <v>58.568328323300001</v>
      </c>
      <c r="U11" s="32">
        <v>1050.32683819</v>
      </c>
      <c r="V11" s="32">
        <v>22.784329172100001</v>
      </c>
      <c r="W11" s="32">
        <v>31.270456059099999</v>
      </c>
      <c r="X11" s="32">
        <v>2625.9343311500002</v>
      </c>
      <c r="Y11" s="32">
        <v>6298.0010157799998</v>
      </c>
      <c r="Z11" s="32">
        <v>270.36416927099998</v>
      </c>
      <c r="AA11" s="32">
        <v>141.994345971</v>
      </c>
      <c r="AC11" s="32">
        <v>12</v>
      </c>
      <c r="AD11" s="32" t="s">
        <v>9</v>
      </c>
      <c r="AE11" s="32">
        <v>780.75253887400004</v>
      </c>
      <c r="AF11" s="32">
        <v>890.48299121000002</v>
      </c>
      <c r="AG11" s="32">
        <v>25.2731531041</v>
      </c>
      <c r="AH11" s="32">
        <v>70.674536124400007</v>
      </c>
      <c r="AI11" s="32">
        <v>626.19316978899997</v>
      </c>
      <c r="AJ11" s="32">
        <v>27.422296056499999</v>
      </c>
      <c r="AK11" s="32">
        <v>246.186974857</v>
      </c>
      <c r="AL11" s="32">
        <v>96476.684299899993</v>
      </c>
      <c r="AM11" s="32">
        <v>14084.1237126</v>
      </c>
      <c r="AN11" s="32">
        <v>88.703055813000006</v>
      </c>
      <c r="AO11" s="32">
        <v>16.248283680499998</v>
      </c>
      <c r="AP11" s="32">
        <v>8473.99521766</v>
      </c>
      <c r="AQ11" s="32">
        <v>22.981694476600001</v>
      </c>
      <c r="AR11" s="32">
        <v>412.67311439000002</v>
      </c>
      <c r="AS11" s="32">
        <v>8.8589228925699999</v>
      </c>
      <c r="AT11" s="32">
        <v>11.7554088246</v>
      </c>
      <c r="AU11" s="32">
        <v>1031.6474338400001</v>
      </c>
      <c r="AV11" s="32">
        <v>2409.9049396300002</v>
      </c>
      <c r="AW11" s="32">
        <v>105.401094294</v>
      </c>
      <c r="AX11" s="32">
        <v>54.4463663039</v>
      </c>
      <c r="AY11" s="32">
        <f t="shared" si="0"/>
        <v>111780.286485583</v>
      </c>
      <c r="AZ11" s="32">
        <f t="shared" si="1"/>
        <v>15303.602185682999</v>
      </c>
      <c r="BB11" s="32">
        <f t="shared" si="2"/>
        <v>-181016.75551441702</v>
      </c>
      <c r="BC11" s="32">
        <f t="shared" si="3"/>
        <v>-24332.889814317001</v>
      </c>
      <c r="BE11" s="29">
        <f t="shared" si="4"/>
        <v>0.38176713030312304</v>
      </c>
      <c r="BF11" s="29">
        <f t="shared" si="5"/>
        <v>0.38609880475000158</v>
      </c>
    </row>
    <row r="12" spans="1:58" x14ac:dyDescent="0.25">
      <c r="A12" s="6" t="s">
        <v>10</v>
      </c>
      <c r="B12" s="32">
        <v>733477.7080000001</v>
      </c>
      <c r="C12" s="32">
        <v>90041.398000000001</v>
      </c>
      <c r="D12" s="34" t="s">
        <v>343</v>
      </c>
      <c r="E12" s="34" t="s">
        <v>10</v>
      </c>
      <c r="F12" s="32">
        <v>4876.9640921099999</v>
      </c>
      <c r="G12" s="32">
        <v>5143.7773899499998</v>
      </c>
      <c r="H12" s="32">
        <v>135.21908293199999</v>
      </c>
      <c r="I12" s="32">
        <v>247.691418322</v>
      </c>
      <c r="J12" s="32">
        <v>3794.2920859599999</v>
      </c>
      <c r="K12" s="32">
        <v>175.79710620200001</v>
      </c>
      <c r="L12" s="32">
        <v>1494.1013620199999</v>
      </c>
      <c r="M12" s="32">
        <v>735156.23920700001</v>
      </c>
      <c r="N12" s="32">
        <v>90130.389097099993</v>
      </c>
      <c r="O12" s="32">
        <v>645025.85011</v>
      </c>
      <c r="P12" s="32">
        <v>83942.863118399997</v>
      </c>
      <c r="Q12" s="32">
        <v>451.02722443599998</v>
      </c>
      <c r="R12" s="32">
        <v>102.663217084</v>
      </c>
      <c r="S12" s="32">
        <v>50614.379771899999</v>
      </c>
      <c r="T12" s="32">
        <v>106.56917425899999</v>
      </c>
      <c r="U12" s="32">
        <v>2024.5445816500001</v>
      </c>
      <c r="V12" s="32">
        <v>104.40271044399999</v>
      </c>
      <c r="W12" s="32">
        <v>245.80010804899999</v>
      </c>
      <c r="X12" s="32">
        <v>5065.9782248399997</v>
      </c>
      <c r="Y12" s="32">
        <v>14592.154133800001</v>
      </c>
      <c r="Z12" s="32">
        <v>628.05622741800005</v>
      </c>
      <c r="AA12" s="32">
        <v>326.96869055399998</v>
      </c>
      <c r="AC12" s="32">
        <v>13</v>
      </c>
      <c r="AD12" s="32" t="s">
        <v>10</v>
      </c>
      <c r="AE12" s="32">
        <v>1049.27791572</v>
      </c>
      <c r="AF12" s="32">
        <v>956.86044782299996</v>
      </c>
      <c r="AG12" s="32">
        <v>26.8243339954</v>
      </c>
      <c r="AH12" s="32">
        <v>45.7663845792</v>
      </c>
      <c r="AI12" s="32">
        <v>789.30483484299998</v>
      </c>
      <c r="AJ12" s="32">
        <v>32.244555826099997</v>
      </c>
      <c r="AK12" s="32">
        <v>306.823350006</v>
      </c>
      <c r="AL12" s="32">
        <v>121819.597528</v>
      </c>
      <c r="AM12" s="32">
        <v>16842.439293200001</v>
      </c>
      <c r="AN12" s="32">
        <v>80.627682832900007</v>
      </c>
      <c r="AO12" s="32">
        <v>20.823747378699998</v>
      </c>
      <c r="AP12" s="32">
        <v>9994.7024267199995</v>
      </c>
      <c r="AQ12" s="32">
        <v>22.1398231141</v>
      </c>
      <c r="AR12" s="32">
        <v>385.72017966999999</v>
      </c>
      <c r="AS12" s="32">
        <v>20.315643880100001</v>
      </c>
      <c r="AT12" s="32">
        <v>46.480122792400003</v>
      </c>
      <c r="AU12" s="32">
        <v>965.19409254599998</v>
      </c>
      <c r="AV12" s="32">
        <v>3088.2063846299998</v>
      </c>
      <c r="AW12" s="32">
        <v>114.030741913</v>
      </c>
      <c r="AX12" s="32">
        <v>68.550037860399996</v>
      </c>
      <c r="AY12" s="32">
        <f t="shared" si="0"/>
        <v>139833.50816303061</v>
      </c>
      <c r="AZ12" s="32">
        <f t="shared" si="1"/>
        <v>18013.910635030603</v>
      </c>
      <c r="BB12" s="32">
        <f t="shared" si="2"/>
        <v>-593644.19983696949</v>
      </c>
      <c r="BC12" s="32">
        <f t="shared" si="3"/>
        <v>-72027.487364969391</v>
      </c>
      <c r="BE12" s="29">
        <f t="shared" si="4"/>
        <v>0.19064452353203704</v>
      </c>
      <c r="BF12" s="29">
        <f t="shared" si="5"/>
        <v>0.20006253828967208</v>
      </c>
    </row>
    <row r="13" spans="1:58" x14ac:dyDescent="0.25">
      <c r="A13" s="6" t="s">
        <v>12</v>
      </c>
      <c r="B13" s="32">
        <v>432116.23700000002</v>
      </c>
      <c r="C13" s="32">
        <v>49293.546999999999</v>
      </c>
      <c r="D13" s="34"/>
      <c r="E13" s="34" t="s">
        <v>12</v>
      </c>
      <c r="F13" s="32">
        <v>2984.3146989900001</v>
      </c>
      <c r="G13" s="32">
        <v>2626.6909398900002</v>
      </c>
      <c r="H13" s="32">
        <v>66.815491261399998</v>
      </c>
      <c r="I13" s="32">
        <v>52.928284561600002</v>
      </c>
      <c r="J13" s="32">
        <v>2306.5357391299999</v>
      </c>
      <c r="K13" s="32">
        <v>68.500991220100005</v>
      </c>
      <c r="L13" s="32">
        <v>861.89413835100004</v>
      </c>
      <c r="M13" s="32">
        <v>433154.831588</v>
      </c>
      <c r="N13" s="32">
        <v>49302.423866099998</v>
      </c>
      <c r="O13" s="32">
        <v>383852.40772199997</v>
      </c>
      <c r="P13" s="32">
        <v>46593.050137600003</v>
      </c>
      <c r="Q13" s="32">
        <v>225.82721815299999</v>
      </c>
      <c r="R13" s="32">
        <v>58.881799180999998</v>
      </c>
      <c r="S13" s="32">
        <v>27337.825122499999</v>
      </c>
      <c r="T13" s="32">
        <v>42.088826788399999</v>
      </c>
      <c r="U13" s="32">
        <v>938.25732469100001</v>
      </c>
      <c r="V13" s="32">
        <v>26.5159441128</v>
      </c>
      <c r="W13" s="32">
        <v>48.3299704581</v>
      </c>
      <c r="X13" s="32">
        <v>2349.2103837700001</v>
      </c>
      <c r="Y13" s="32">
        <v>8848.8519866400002</v>
      </c>
      <c r="Z13" s="32">
        <v>258.90508970100001</v>
      </c>
      <c r="AA13" s="32">
        <v>200.040321103</v>
      </c>
      <c r="AC13" s="32">
        <v>16</v>
      </c>
      <c r="AD13" s="32" t="s">
        <v>12</v>
      </c>
      <c r="AE13" s="32">
        <v>1036.2765365400001</v>
      </c>
      <c r="AF13" s="32">
        <v>828.99576958399996</v>
      </c>
      <c r="AG13" s="32">
        <v>22.249815622700002</v>
      </c>
      <c r="AH13" s="32">
        <v>17.546863946399998</v>
      </c>
      <c r="AI13" s="32">
        <v>783.89389039000002</v>
      </c>
      <c r="AJ13" s="32">
        <v>21.3074156735</v>
      </c>
      <c r="AK13" s="32">
        <v>291.35553838300001</v>
      </c>
      <c r="AL13" s="32">
        <v>123839.52516400001</v>
      </c>
      <c r="AM13" s="32">
        <v>15520.7261856</v>
      </c>
      <c r="AN13" s="32">
        <v>69.128348483300002</v>
      </c>
      <c r="AO13" s="32">
        <v>19.7031422634</v>
      </c>
      <c r="AP13" s="32">
        <v>9008.0299118000003</v>
      </c>
      <c r="AQ13" s="32">
        <v>14.9446440182</v>
      </c>
      <c r="AR13" s="32">
        <v>304.748696483</v>
      </c>
      <c r="AS13" s="32">
        <v>8.8841650051500007</v>
      </c>
      <c r="AT13" s="32">
        <v>15.312825305600001</v>
      </c>
      <c r="AU13" s="32">
        <v>762.99455684999998</v>
      </c>
      <c r="AV13" s="32">
        <v>3042.81982384</v>
      </c>
      <c r="AW13" s="32">
        <v>79.896326666799993</v>
      </c>
      <c r="AX13" s="32">
        <v>68.345838915399995</v>
      </c>
      <c r="AY13" s="32">
        <f t="shared" si="0"/>
        <v>140236.0019223688</v>
      </c>
      <c r="AZ13" s="32">
        <f t="shared" si="1"/>
        <v>16396.476758368801</v>
      </c>
      <c r="BB13" s="32">
        <f t="shared" si="2"/>
        <v>-291880.23507763119</v>
      </c>
      <c r="BC13" s="32">
        <f t="shared" si="3"/>
        <v>-32897.070241631198</v>
      </c>
      <c r="BE13" s="29">
        <f t="shared" si="4"/>
        <v>0.32453305364308443</v>
      </c>
      <c r="BF13" s="29">
        <f t="shared" si="5"/>
        <v>0.33262927413944876</v>
      </c>
    </row>
    <row r="14" spans="1:58" x14ac:dyDescent="0.25">
      <c r="A14" s="6" t="s">
        <v>13</v>
      </c>
      <c r="B14" s="32">
        <v>763665.29</v>
      </c>
      <c r="C14" s="32">
        <v>123680.23</v>
      </c>
      <c r="D14" s="34" t="s">
        <v>343</v>
      </c>
      <c r="E14" s="34" t="s">
        <v>13</v>
      </c>
      <c r="F14" s="32">
        <v>8822.9330303099996</v>
      </c>
      <c r="G14" s="32">
        <v>5300.5375641099999</v>
      </c>
      <c r="H14" s="32">
        <v>157.648748668</v>
      </c>
      <c r="I14" s="32">
        <v>133.28690602200001</v>
      </c>
      <c r="J14" s="32">
        <v>6207.3871100200004</v>
      </c>
      <c r="K14" s="32">
        <v>131.94812626999999</v>
      </c>
      <c r="L14" s="32">
        <v>2289.89505525</v>
      </c>
      <c r="M14" s="32">
        <v>759775.11907400005</v>
      </c>
      <c r="N14" s="32">
        <v>122881.931887</v>
      </c>
      <c r="O14" s="32">
        <v>636893.18718600005</v>
      </c>
      <c r="P14" s="32">
        <v>117025.118351</v>
      </c>
      <c r="Q14" s="32">
        <v>259.22460688799998</v>
      </c>
      <c r="R14" s="32">
        <v>148.785975165</v>
      </c>
      <c r="S14" s="32">
        <v>65842.686766500003</v>
      </c>
      <c r="T14" s="32">
        <v>138.001164316</v>
      </c>
      <c r="U14" s="32">
        <v>2064.56924321</v>
      </c>
      <c r="V14" s="32">
        <v>70.519147031800003</v>
      </c>
      <c r="W14" s="32">
        <v>78.842751213900002</v>
      </c>
      <c r="X14" s="32">
        <v>5165.4198137100002</v>
      </c>
      <c r="Y14" s="32">
        <v>25030.6296473</v>
      </c>
      <c r="Z14" s="32">
        <v>479.26406587399998</v>
      </c>
      <c r="AA14" s="32">
        <v>560.35212931199999</v>
      </c>
      <c r="AC14" s="32">
        <v>17</v>
      </c>
      <c r="AD14" s="32" t="s">
        <v>13</v>
      </c>
      <c r="AE14" s="32">
        <v>3474.3644659199999</v>
      </c>
      <c r="AF14" s="32">
        <v>1998.55666896</v>
      </c>
      <c r="AG14" s="32">
        <v>60.912600853299999</v>
      </c>
      <c r="AH14" s="32">
        <v>46.660730687499999</v>
      </c>
      <c r="AI14" s="32">
        <v>2426.8939012699998</v>
      </c>
      <c r="AJ14" s="32">
        <v>49.012488255900003</v>
      </c>
      <c r="AK14" s="32">
        <v>892.99576802800004</v>
      </c>
      <c r="AL14" s="32">
        <v>243265.46707000001</v>
      </c>
      <c r="AM14" s="32">
        <v>45388.028419100003</v>
      </c>
      <c r="AN14" s="32">
        <v>93.858435443800005</v>
      </c>
      <c r="AO14" s="32">
        <v>57.946611789099997</v>
      </c>
      <c r="AP14" s="32">
        <v>25429.907552799999</v>
      </c>
      <c r="AQ14" s="32">
        <v>53.924188418299998</v>
      </c>
      <c r="AR14" s="32">
        <v>780.18632507200005</v>
      </c>
      <c r="AS14" s="32">
        <v>27.243452488999999</v>
      </c>
      <c r="AT14" s="32">
        <v>30.174317459400001</v>
      </c>
      <c r="AU14" s="32">
        <v>1952.0669661100001</v>
      </c>
      <c r="AV14" s="32">
        <v>9823.0299692699991</v>
      </c>
      <c r="AW14" s="32">
        <v>176.975286971</v>
      </c>
      <c r="AX14" s="32">
        <v>219.23507317100001</v>
      </c>
      <c r="AY14" s="32">
        <f t="shared" si="0"/>
        <v>290859.37279032794</v>
      </c>
      <c r="AZ14" s="32">
        <f t="shared" si="1"/>
        <v>47593.905720327901</v>
      </c>
      <c r="BB14" s="32">
        <f t="shared" si="2"/>
        <v>-472805.9172096721</v>
      </c>
      <c r="BC14" s="32">
        <f t="shared" si="3"/>
        <v>-76086.324279672088</v>
      </c>
      <c r="BE14" s="29">
        <f t="shared" si="4"/>
        <v>0.38087284651935394</v>
      </c>
      <c r="BF14" s="29">
        <f t="shared" si="5"/>
        <v>0.38481417539672996</v>
      </c>
    </row>
    <row r="15" spans="1:58" x14ac:dyDescent="0.25">
      <c r="A15" s="6" t="s">
        <v>14</v>
      </c>
      <c r="B15" s="32">
        <v>603152.50400000007</v>
      </c>
      <c r="C15" s="32">
        <v>85151.164000000004</v>
      </c>
      <c r="D15" s="34" t="s">
        <v>343</v>
      </c>
      <c r="E15" s="34" t="s">
        <v>14</v>
      </c>
      <c r="F15" s="32">
        <v>5647.5359039200002</v>
      </c>
      <c r="G15" s="32">
        <v>3982.6508075000002</v>
      </c>
      <c r="H15" s="32">
        <v>117.396805238</v>
      </c>
      <c r="I15" s="32">
        <v>121.03577407</v>
      </c>
      <c r="J15" s="32">
        <v>4108.0632366099999</v>
      </c>
      <c r="K15" s="32">
        <v>103.10735302099999</v>
      </c>
      <c r="L15" s="32">
        <v>1528.61953141</v>
      </c>
      <c r="M15" s="32">
        <v>602504.21357100003</v>
      </c>
      <c r="N15" s="32">
        <v>84894.375164800003</v>
      </c>
      <c r="O15" s="32">
        <v>517609.838406</v>
      </c>
      <c r="P15" s="32">
        <v>80413.270827300003</v>
      </c>
      <c r="Q15" s="32">
        <v>298.04968203800001</v>
      </c>
      <c r="R15" s="32">
        <v>101.550868897</v>
      </c>
      <c r="S15" s="32">
        <v>46134.905307300003</v>
      </c>
      <c r="T15" s="32">
        <v>95.280002755799998</v>
      </c>
      <c r="U15" s="32">
        <v>1562.32672972</v>
      </c>
      <c r="V15" s="32">
        <v>46.813802322599997</v>
      </c>
      <c r="W15" s="32">
        <v>67.443837353999996</v>
      </c>
      <c r="X15" s="32">
        <v>3909.8243115800001</v>
      </c>
      <c r="Y15" s="32">
        <v>16323.9367387</v>
      </c>
      <c r="Z15" s="32">
        <v>382.80041446899997</v>
      </c>
      <c r="AA15" s="32">
        <v>363.03153921199998</v>
      </c>
      <c r="AC15" s="32">
        <v>18</v>
      </c>
      <c r="AD15" s="32" t="s">
        <v>14</v>
      </c>
      <c r="AE15" s="32">
        <v>1689.8057985200001</v>
      </c>
      <c r="AF15" s="32">
        <v>1091.5585702999999</v>
      </c>
      <c r="AG15" s="32">
        <v>33.676102432699999</v>
      </c>
      <c r="AH15" s="32">
        <v>31.514017726100001</v>
      </c>
      <c r="AI15" s="32">
        <v>1208.34745456</v>
      </c>
      <c r="AJ15" s="32">
        <v>27.666118040299999</v>
      </c>
      <c r="AK15" s="32">
        <v>447.43527398600003</v>
      </c>
      <c r="AL15" s="32">
        <v>143634.06328900001</v>
      </c>
      <c r="AM15" s="32">
        <v>23254.726616200001</v>
      </c>
      <c r="AN15" s="32">
        <v>77.418969775299999</v>
      </c>
      <c r="AO15" s="32">
        <v>29.557159736900001</v>
      </c>
      <c r="AP15" s="32">
        <v>13222.1656277</v>
      </c>
      <c r="AQ15" s="32">
        <v>28.282700183900001</v>
      </c>
      <c r="AR15" s="32">
        <v>433.47506388099998</v>
      </c>
      <c r="AS15" s="32">
        <v>13.5166021656</v>
      </c>
      <c r="AT15" s="32">
        <v>18.664340956</v>
      </c>
      <c r="AU15" s="32">
        <v>1084.82116251</v>
      </c>
      <c r="AV15" s="32">
        <v>4844.5030694999996</v>
      </c>
      <c r="AW15" s="32">
        <v>101.757610804</v>
      </c>
      <c r="AX15" s="32">
        <v>107.188074042</v>
      </c>
      <c r="AY15" s="32">
        <f t="shared" si="0"/>
        <v>168125.54703719611</v>
      </c>
      <c r="AZ15" s="32">
        <f t="shared" si="1"/>
        <v>24491.4837481961</v>
      </c>
      <c r="BB15" s="32">
        <f t="shared" si="2"/>
        <v>-435026.95696280396</v>
      </c>
      <c r="BC15" s="32">
        <f t="shared" si="3"/>
        <v>-60659.680251803904</v>
      </c>
      <c r="BE15" s="29">
        <f t="shared" si="4"/>
        <v>0.27874467223831023</v>
      </c>
      <c r="BF15" s="29">
        <f t="shared" si="5"/>
        <v>0.28762359312194602</v>
      </c>
    </row>
    <row r="16" spans="1:58" x14ac:dyDescent="0.25">
      <c r="A16" s="6" t="s">
        <v>15</v>
      </c>
      <c r="B16" s="32">
        <v>590527.82799999998</v>
      </c>
      <c r="C16" s="32">
        <v>96070.327999999994</v>
      </c>
      <c r="D16" s="34" t="s">
        <v>343</v>
      </c>
      <c r="E16" s="34" t="s">
        <v>15</v>
      </c>
      <c r="F16" s="32">
        <v>7328.3325359199998</v>
      </c>
      <c r="G16" s="32">
        <v>3513.4050628</v>
      </c>
      <c r="H16" s="32">
        <v>131.11568735200001</v>
      </c>
      <c r="I16" s="32">
        <v>86.004542215800001</v>
      </c>
      <c r="J16" s="32">
        <v>5027.0259470800002</v>
      </c>
      <c r="K16" s="32">
        <v>80.519807161700001</v>
      </c>
      <c r="L16" s="32">
        <v>1828.17634441</v>
      </c>
      <c r="M16" s="32">
        <v>588160.57638800004</v>
      </c>
      <c r="N16" s="32">
        <v>95486.385702200001</v>
      </c>
      <c r="O16" s="32">
        <v>492674.19068599999</v>
      </c>
      <c r="P16" s="32">
        <v>91271.395497100006</v>
      </c>
      <c r="Q16" s="32">
        <v>226.236195374</v>
      </c>
      <c r="R16" s="32">
        <v>118.718199595</v>
      </c>
      <c r="S16" s="32">
        <v>50277.981288900002</v>
      </c>
      <c r="T16" s="32">
        <v>117.951842017</v>
      </c>
      <c r="U16" s="32">
        <v>1509.6023935600001</v>
      </c>
      <c r="V16" s="32">
        <v>52.647157007700002</v>
      </c>
      <c r="W16" s="32">
        <v>67.3114342609</v>
      </c>
      <c r="X16" s="32">
        <v>3778.8218869399998</v>
      </c>
      <c r="Y16" s="32">
        <v>20611.426261299999</v>
      </c>
      <c r="Z16" s="32">
        <v>282.85234169400002</v>
      </c>
      <c r="AA16" s="32">
        <v>448.24984705399999</v>
      </c>
      <c r="AC16" s="32">
        <v>19</v>
      </c>
      <c r="AD16" s="32" t="s">
        <v>15</v>
      </c>
      <c r="AE16" s="32">
        <v>3193.0874437000002</v>
      </c>
      <c r="AF16" s="32">
        <v>1487.90850879</v>
      </c>
      <c r="AG16" s="32">
        <v>56.519538943999997</v>
      </c>
      <c r="AH16" s="32">
        <v>35.3446180113</v>
      </c>
      <c r="AI16" s="32">
        <v>2181.4146295400001</v>
      </c>
      <c r="AJ16" s="32">
        <v>33.710894137099999</v>
      </c>
      <c r="AK16" s="32">
        <v>792.28960777999998</v>
      </c>
      <c r="AL16" s="32">
        <v>209962.908004</v>
      </c>
      <c r="AM16" s="32">
        <v>39424.248141900003</v>
      </c>
      <c r="AN16" s="32">
        <v>93.696264861399996</v>
      </c>
      <c r="AO16" s="32">
        <v>51.378598687999997</v>
      </c>
      <c r="AP16" s="32">
        <v>21658.9618108</v>
      </c>
      <c r="AQ16" s="32">
        <v>51.293757423800002</v>
      </c>
      <c r="AR16" s="32">
        <v>642.962170571</v>
      </c>
      <c r="AS16" s="32">
        <v>22.720909526</v>
      </c>
      <c r="AT16" s="32">
        <v>28.7108207884</v>
      </c>
      <c r="AU16" s="32">
        <v>1609.4813789299999</v>
      </c>
      <c r="AV16" s="32">
        <v>8963.6861557299999</v>
      </c>
      <c r="AW16" s="32">
        <v>117.74138482799999</v>
      </c>
      <c r="AX16" s="32">
        <v>194.676479231</v>
      </c>
      <c r="AY16" s="32">
        <f t="shared" si="0"/>
        <v>251178.4343484577</v>
      </c>
      <c r="AZ16" s="32">
        <f t="shared" si="1"/>
        <v>41215.526344457707</v>
      </c>
      <c r="BB16" s="32">
        <f t="shared" si="2"/>
        <v>-339349.39365154225</v>
      </c>
      <c r="BC16" s="32">
        <f t="shared" si="3"/>
        <v>-54854.801655542287</v>
      </c>
      <c r="BE16" s="29">
        <f t="shared" si="4"/>
        <v>0.42534563561407257</v>
      </c>
      <c r="BF16" s="29">
        <f t="shared" si="5"/>
        <v>0.42901411083407259</v>
      </c>
    </row>
    <row r="17" spans="1:58" x14ac:dyDescent="0.25">
      <c r="A17" s="6" t="s">
        <v>16</v>
      </c>
      <c r="B17" s="32">
        <v>748651.78999999992</v>
      </c>
      <c r="C17" s="32">
        <v>118902.35</v>
      </c>
      <c r="D17" s="34" t="s">
        <v>343</v>
      </c>
      <c r="E17" s="34" t="s">
        <v>16</v>
      </c>
      <c r="F17" s="32">
        <v>8963.6553538700009</v>
      </c>
      <c r="G17" s="32">
        <v>4499.8020742199997</v>
      </c>
      <c r="H17" s="32">
        <v>159.44136305200001</v>
      </c>
      <c r="I17" s="32">
        <v>91.9210437232</v>
      </c>
      <c r="J17" s="32">
        <v>6198.4223048200001</v>
      </c>
      <c r="K17" s="32">
        <v>103.56895733499999</v>
      </c>
      <c r="L17" s="32">
        <v>2255.3913094899999</v>
      </c>
      <c r="M17" s="32">
        <v>745901.34293899999</v>
      </c>
      <c r="N17" s="32">
        <v>118201.104351</v>
      </c>
      <c r="O17" s="32">
        <v>627700.23858899996</v>
      </c>
      <c r="P17" s="32">
        <v>112992.108894</v>
      </c>
      <c r="Q17" s="32">
        <v>284.86696914100003</v>
      </c>
      <c r="R17" s="32">
        <v>146.960121276</v>
      </c>
      <c r="S17" s="32">
        <v>62487.4618711</v>
      </c>
      <c r="T17" s="32">
        <v>138.24537987299999</v>
      </c>
      <c r="U17" s="32">
        <v>1863.5845770200001</v>
      </c>
      <c r="V17" s="32">
        <v>65.248628703099996</v>
      </c>
      <c r="W17" s="32">
        <v>85.523568842100005</v>
      </c>
      <c r="X17" s="32">
        <v>4665.2619839400004</v>
      </c>
      <c r="Y17" s="32">
        <v>25272.964927199999</v>
      </c>
      <c r="Z17" s="32">
        <v>366.288859935</v>
      </c>
      <c r="AA17" s="32">
        <v>552.49835920999999</v>
      </c>
      <c r="AC17" s="32">
        <v>20</v>
      </c>
      <c r="AD17" s="32" t="s">
        <v>16</v>
      </c>
      <c r="AE17" s="32">
        <v>4951.15955889</v>
      </c>
      <c r="AF17" s="32">
        <v>2343.7072600000001</v>
      </c>
      <c r="AG17" s="32">
        <v>86.434788122499995</v>
      </c>
      <c r="AH17" s="32">
        <v>45.553374640000001</v>
      </c>
      <c r="AI17" s="32">
        <v>3394.91647526</v>
      </c>
      <c r="AJ17" s="32">
        <v>52.749006258599998</v>
      </c>
      <c r="AK17" s="32">
        <v>1232.00244127</v>
      </c>
      <c r="AL17" s="32">
        <v>331292.98904299998</v>
      </c>
      <c r="AM17" s="32">
        <v>61305.409598500002</v>
      </c>
      <c r="AN17" s="32">
        <v>143.52715448399999</v>
      </c>
      <c r="AO17" s="32">
        <v>80.0415862272</v>
      </c>
      <c r="AP17" s="32">
        <v>33713.129814</v>
      </c>
      <c r="AQ17" s="32">
        <v>76.447815809299996</v>
      </c>
      <c r="AR17" s="32">
        <v>985.52704558899995</v>
      </c>
      <c r="AS17" s="32">
        <v>35.325399950600001</v>
      </c>
      <c r="AT17" s="32">
        <v>45.359217128099999</v>
      </c>
      <c r="AU17" s="32">
        <v>2467.2285019300002</v>
      </c>
      <c r="AV17" s="32">
        <v>13907.440368699999</v>
      </c>
      <c r="AW17" s="32">
        <v>184.46216992500001</v>
      </c>
      <c r="AX17" s="32">
        <v>303.00445055400002</v>
      </c>
      <c r="AY17" s="32">
        <f t="shared" si="0"/>
        <v>395341.00190512306</v>
      </c>
      <c r="AZ17" s="32">
        <f t="shared" si="1"/>
        <v>64048.012862123105</v>
      </c>
      <c r="BB17" s="32">
        <f t="shared" si="2"/>
        <v>-353310.78809487686</v>
      </c>
      <c r="BC17" s="32">
        <f t="shared" si="3"/>
        <v>-54854.337137876901</v>
      </c>
      <c r="BE17" s="29">
        <f t="shared" si="4"/>
        <v>0.52807060262972605</v>
      </c>
      <c r="BF17" s="29">
        <f t="shared" si="5"/>
        <v>0.5386606140427258</v>
      </c>
    </row>
    <row r="18" spans="1:58" x14ac:dyDescent="0.25">
      <c r="A18" s="6" t="s">
        <v>17</v>
      </c>
      <c r="B18" s="32">
        <v>199744.158</v>
      </c>
      <c r="C18" s="32">
        <v>29496.178</v>
      </c>
      <c r="D18" s="34" t="s">
        <v>343</v>
      </c>
      <c r="E18" s="34" t="s">
        <v>17</v>
      </c>
      <c r="F18" s="32">
        <v>1897.9545570099999</v>
      </c>
      <c r="G18" s="32">
        <v>1387.8233796899999</v>
      </c>
      <c r="H18" s="32">
        <v>44.400984962300001</v>
      </c>
      <c r="I18" s="32">
        <v>73.928500702700006</v>
      </c>
      <c r="J18" s="32">
        <v>1353.14401385</v>
      </c>
      <c r="K18" s="32">
        <v>38.728203350999998</v>
      </c>
      <c r="L18" s="32">
        <v>514.13296749799997</v>
      </c>
      <c r="M18" s="32">
        <v>199313.75479100001</v>
      </c>
      <c r="N18" s="32">
        <v>29413.210108800002</v>
      </c>
      <c r="O18" s="32">
        <v>169900.54468200001</v>
      </c>
      <c r="P18" s="32">
        <v>27690.275948999999</v>
      </c>
      <c r="Q18" s="32">
        <v>108.72254485000001</v>
      </c>
      <c r="R18" s="32">
        <v>34.018633738399998</v>
      </c>
      <c r="S18" s="32">
        <v>16060.3071277</v>
      </c>
      <c r="T18" s="32">
        <v>43.412088132000001</v>
      </c>
      <c r="U18" s="32">
        <v>593.26310233300001</v>
      </c>
      <c r="V18" s="32">
        <v>16.173316482299999</v>
      </c>
      <c r="W18" s="32">
        <v>20.146285973600001</v>
      </c>
      <c r="X18" s="32">
        <v>1483.6647823799999</v>
      </c>
      <c r="Y18" s="32">
        <v>5478.1238778200004</v>
      </c>
      <c r="Z18" s="32">
        <v>145.19459077299999</v>
      </c>
      <c r="AA18" s="32">
        <v>120.070483143</v>
      </c>
      <c r="AC18" s="32">
        <v>21</v>
      </c>
      <c r="AD18" s="32" t="s">
        <v>17</v>
      </c>
      <c r="AE18" s="32">
        <v>403.311546529</v>
      </c>
      <c r="AF18" s="32">
        <v>271.17014779099998</v>
      </c>
      <c r="AG18" s="32">
        <v>8.5857536914200008</v>
      </c>
      <c r="AH18" s="32">
        <v>13.0005939609</v>
      </c>
      <c r="AI18" s="32">
        <v>286.70554845999999</v>
      </c>
      <c r="AJ18" s="32">
        <v>7.3080040358099998</v>
      </c>
      <c r="AK18" s="32">
        <v>107.511049525</v>
      </c>
      <c r="AL18" s="32">
        <v>33119.118313500003</v>
      </c>
      <c r="AM18" s="32">
        <v>5650.9008877400001</v>
      </c>
      <c r="AN18" s="32">
        <v>18.727334627699999</v>
      </c>
      <c r="AO18" s="32">
        <v>7.0163532690899997</v>
      </c>
      <c r="AP18" s="32">
        <v>3229.23083838</v>
      </c>
      <c r="AQ18" s="32">
        <v>8.1144123277200002</v>
      </c>
      <c r="AR18" s="32">
        <v>116.063024465</v>
      </c>
      <c r="AS18" s="32">
        <v>3.3861555287599998</v>
      </c>
      <c r="AT18" s="32">
        <v>3.9401781316800002</v>
      </c>
      <c r="AU18" s="32">
        <v>290.27884132899999</v>
      </c>
      <c r="AV18" s="32">
        <v>1158.17407731</v>
      </c>
      <c r="AW18" s="32">
        <v>27.064125578500001</v>
      </c>
      <c r="AX18" s="32">
        <v>25.626013688899999</v>
      </c>
      <c r="AY18" s="32">
        <f t="shared" si="0"/>
        <v>39104.302940240086</v>
      </c>
      <c r="AZ18" s="32">
        <f t="shared" si="1"/>
        <v>5985.1846267400806</v>
      </c>
      <c r="BB18" s="32">
        <f t="shared" si="2"/>
        <v>-160639.85505975992</v>
      </c>
      <c r="BC18" s="32">
        <f t="shared" si="3"/>
        <v>-23510.99337325992</v>
      </c>
      <c r="BE18" s="29">
        <f t="shared" si="4"/>
        <v>0.19577194813497417</v>
      </c>
      <c r="BF18" s="29">
        <f t="shared" si="5"/>
        <v>0.20291390385357996</v>
      </c>
    </row>
    <row r="19" spans="1:58" x14ac:dyDescent="0.25">
      <c r="A19" s="6" t="s">
        <v>18</v>
      </c>
      <c r="B19" s="32">
        <v>236787.087</v>
      </c>
      <c r="C19" s="32">
        <v>35730.476999999999</v>
      </c>
      <c r="D19" s="34" t="s">
        <v>343</v>
      </c>
      <c r="E19" s="34" t="s">
        <v>18</v>
      </c>
      <c r="F19" s="32">
        <v>2348.6685883300001</v>
      </c>
      <c r="G19" s="32">
        <v>1606.88309893</v>
      </c>
      <c r="H19" s="32">
        <v>56.258402167100002</v>
      </c>
      <c r="I19" s="32">
        <v>75.068554991499994</v>
      </c>
      <c r="J19" s="32">
        <v>1621.37770146</v>
      </c>
      <c r="K19" s="32">
        <v>44.312088813199999</v>
      </c>
      <c r="L19" s="32">
        <v>618.810289302</v>
      </c>
      <c r="M19" s="32">
        <v>236492.67702100001</v>
      </c>
      <c r="N19" s="32">
        <v>35632.336339599999</v>
      </c>
      <c r="O19" s="32">
        <v>200860.340681</v>
      </c>
      <c r="P19" s="32">
        <v>33711.6838833</v>
      </c>
      <c r="Q19" s="32">
        <v>139.22150903100001</v>
      </c>
      <c r="R19" s="32">
        <v>41.955417638100002</v>
      </c>
      <c r="S19" s="32">
        <v>19659.960425900001</v>
      </c>
      <c r="T19" s="32">
        <v>57.945780375600002</v>
      </c>
      <c r="U19" s="32">
        <v>660.82877241100005</v>
      </c>
      <c r="V19" s="32">
        <v>18.1446107762</v>
      </c>
      <c r="W19" s="32">
        <v>26.031092714300001</v>
      </c>
      <c r="X19" s="32">
        <v>1653.06339413</v>
      </c>
      <c r="Y19" s="32">
        <v>6694.8289548399998</v>
      </c>
      <c r="Z19" s="32">
        <v>166.489414485</v>
      </c>
      <c r="AA19" s="32">
        <v>142.486841118</v>
      </c>
      <c r="AC19" s="32">
        <v>22</v>
      </c>
      <c r="AD19" s="32" t="s">
        <v>18</v>
      </c>
      <c r="AE19" s="32">
        <v>811.40549581699997</v>
      </c>
      <c r="AF19" s="32">
        <v>487.79103000499998</v>
      </c>
      <c r="AG19" s="32">
        <v>17.8920140922</v>
      </c>
      <c r="AH19" s="32">
        <v>21.112274430599999</v>
      </c>
      <c r="AI19" s="32">
        <v>551.97775124899999</v>
      </c>
      <c r="AJ19" s="32">
        <v>12.9589655716</v>
      </c>
      <c r="AK19" s="32">
        <v>208.04215566600001</v>
      </c>
      <c r="AL19" s="32">
        <v>62362.154797000003</v>
      </c>
      <c r="AM19" s="32">
        <v>11056.6235729</v>
      </c>
      <c r="AN19" s="32">
        <v>38.799653299500001</v>
      </c>
      <c r="AO19" s="32">
        <v>13.923838531199999</v>
      </c>
      <c r="AP19" s="32">
        <v>6343.9176897999996</v>
      </c>
      <c r="AQ19" s="32">
        <v>18.5479229227</v>
      </c>
      <c r="AR19" s="32">
        <v>204.26432710899999</v>
      </c>
      <c r="AS19" s="32">
        <v>6.0270987312899997</v>
      </c>
      <c r="AT19" s="32">
        <v>8.0625691342899994</v>
      </c>
      <c r="AU19" s="32">
        <v>511.00298075900002</v>
      </c>
      <c r="AV19" s="32">
        <v>2292.2322344899999</v>
      </c>
      <c r="AW19" s="32">
        <v>47.968758103500001</v>
      </c>
      <c r="AX19" s="32">
        <v>48.846515612399998</v>
      </c>
      <c r="AY19" s="32">
        <f t="shared" si="0"/>
        <v>74006.92495232739</v>
      </c>
      <c r="AZ19" s="32">
        <f t="shared" si="1"/>
        <v>11644.770155327389</v>
      </c>
      <c r="BB19" s="32">
        <f t="shared" si="2"/>
        <v>-162780.16204767261</v>
      </c>
      <c r="BC19" s="32">
        <f t="shared" si="3"/>
        <v>-24085.706844672612</v>
      </c>
      <c r="BE19" s="29">
        <f t="shared" si="4"/>
        <v>0.3125462874262539</v>
      </c>
      <c r="BF19" s="29">
        <f t="shared" si="5"/>
        <v>0.32590581299341148</v>
      </c>
    </row>
    <row r="20" spans="1:58" x14ac:dyDescent="0.25">
      <c r="A20" s="6" t="s">
        <v>19</v>
      </c>
      <c r="B20" s="32">
        <v>50547.419600000001</v>
      </c>
      <c r="C20" s="32">
        <v>7015.5366000000004</v>
      </c>
      <c r="D20" s="34" t="s">
        <v>343</v>
      </c>
      <c r="E20" s="34" t="s">
        <v>19</v>
      </c>
      <c r="F20" s="32">
        <v>372.78169028399998</v>
      </c>
      <c r="G20" s="32">
        <v>394.27642167800002</v>
      </c>
      <c r="H20" s="32">
        <v>11.6634608707</v>
      </c>
      <c r="I20" s="32">
        <v>31.450720084699999</v>
      </c>
      <c r="J20" s="32">
        <v>299.95619151599999</v>
      </c>
      <c r="K20" s="32">
        <v>11.8915851783</v>
      </c>
      <c r="L20" s="32">
        <v>115.895262047</v>
      </c>
      <c r="M20" s="32">
        <v>50754.974055400002</v>
      </c>
      <c r="N20" s="32">
        <v>7041.9131111200004</v>
      </c>
      <c r="O20" s="32">
        <v>43713.060944199999</v>
      </c>
      <c r="P20" s="32">
        <v>6485.7959252000001</v>
      </c>
      <c r="Q20" s="32">
        <v>42.3135100338</v>
      </c>
      <c r="R20" s="32">
        <v>7.5970409232999998</v>
      </c>
      <c r="S20" s="32">
        <v>3849.3668515200002</v>
      </c>
      <c r="T20" s="32">
        <v>9.9662083698499995</v>
      </c>
      <c r="U20" s="32">
        <v>189.298815787</v>
      </c>
      <c r="V20" s="32">
        <v>4.0867245159500003</v>
      </c>
      <c r="W20" s="32">
        <v>5.8680413697300002</v>
      </c>
      <c r="X20" s="32">
        <v>473.33670144500002</v>
      </c>
      <c r="Y20" s="32">
        <v>1150.8270011100001</v>
      </c>
      <c r="Z20" s="32">
        <v>45.461723022299999</v>
      </c>
      <c r="AA20" s="32">
        <v>25.873384921500001</v>
      </c>
      <c r="AC20" s="32">
        <v>23</v>
      </c>
      <c r="AD20" s="32" t="s">
        <v>19</v>
      </c>
      <c r="AE20" s="32">
        <v>48.578467490000001</v>
      </c>
      <c r="AF20" s="32">
        <v>53.7411362673</v>
      </c>
      <c r="AG20" s="32">
        <v>1.5412086804</v>
      </c>
      <c r="AH20" s="32">
        <v>4.1382742355</v>
      </c>
      <c r="AI20" s="32">
        <v>39.587781071099997</v>
      </c>
      <c r="AJ20" s="32">
        <v>1.6209066377800001</v>
      </c>
      <c r="AK20" s="32">
        <v>15.331548311900001</v>
      </c>
      <c r="AL20" s="32">
        <v>5966.97543004</v>
      </c>
      <c r="AM20" s="32">
        <v>863.255491957</v>
      </c>
      <c r="AN20" s="32">
        <v>5.7297675242399997</v>
      </c>
      <c r="AO20" s="32">
        <v>1.00947919817</v>
      </c>
      <c r="AP20" s="32">
        <v>514.760049235</v>
      </c>
      <c r="AQ20" s="32">
        <v>1.2850275015699999</v>
      </c>
      <c r="AR20" s="32">
        <v>25.298039643199999</v>
      </c>
      <c r="AS20" s="32">
        <v>0.54376893790199998</v>
      </c>
      <c r="AT20" s="32">
        <v>0.798771204136</v>
      </c>
      <c r="AU20" s="32">
        <v>63.258879049100003</v>
      </c>
      <c r="AV20" s="32">
        <v>150.81906977899999</v>
      </c>
      <c r="AW20" s="32">
        <v>6.2100359845200002</v>
      </c>
      <c r="AX20" s="32">
        <v>3.4093592449800001</v>
      </c>
      <c r="AY20" s="32">
        <f t="shared" si="0"/>
        <v>6904.6368824702558</v>
      </c>
      <c r="AZ20" s="32">
        <f t="shared" si="1"/>
        <v>937.66145243025596</v>
      </c>
      <c r="BB20" s="32">
        <f t="shared" si="2"/>
        <v>-43642.782717529743</v>
      </c>
      <c r="BC20" s="32">
        <f t="shared" si="3"/>
        <v>-6077.8751475697445</v>
      </c>
      <c r="BE20" s="29">
        <f t="shared" si="4"/>
        <v>0.13659721776322398</v>
      </c>
      <c r="BF20" s="29">
        <f t="shared" si="5"/>
        <v>0.1336549869086644</v>
      </c>
    </row>
    <row r="21" spans="1:58" x14ac:dyDescent="0.25">
      <c r="A21" s="6" t="s">
        <v>20</v>
      </c>
      <c r="B21" s="32">
        <v>49225.4948</v>
      </c>
      <c r="C21" s="32">
        <v>8360.7998000000007</v>
      </c>
      <c r="D21" s="34" t="s">
        <v>343</v>
      </c>
      <c r="E21" s="34" t="s">
        <v>20</v>
      </c>
      <c r="F21" s="32">
        <v>529.06347591700001</v>
      </c>
      <c r="G21" s="32">
        <v>391.41991721599999</v>
      </c>
      <c r="H21" s="32">
        <v>13.128866603800001</v>
      </c>
      <c r="I21" s="32">
        <v>34.865591141800003</v>
      </c>
      <c r="J21" s="32">
        <v>374.370668717</v>
      </c>
      <c r="K21" s="32">
        <v>11.825986066800001</v>
      </c>
      <c r="L21" s="32">
        <v>144.20622320699999</v>
      </c>
      <c r="M21" s="32">
        <v>48949.696519899997</v>
      </c>
      <c r="N21" s="32">
        <v>8329.4116054000006</v>
      </c>
      <c r="O21" s="32">
        <v>40620.2849145</v>
      </c>
      <c r="P21" s="32">
        <v>7757.29726759</v>
      </c>
      <c r="Q21" s="32">
        <v>27.371134278</v>
      </c>
      <c r="R21" s="32">
        <v>9.1320722785299999</v>
      </c>
      <c r="S21" s="32">
        <v>4475.04380915</v>
      </c>
      <c r="T21" s="32">
        <v>14.7124661012</v>
      </c>
      <c r="U21" s="32">
        <v>195.749410539</v>
      </c>
      <c r="V21" s="32">
        <v>4.9781536401100004</v>
      </c>
      <c r="W21" s="32">
        <v>3.84832464602</v>
      </c>
      <c r="X21" s="32">
        <v>489.10351438800001</v>
      </c>
      <c r="Y21" s="32">
        <v>1532.3726455999999</v>
      </c>
      <c r="Z21" s="32">
        <v>44.296907631899998</v>
      </c>
      <c r="AA21" s="32">
        <v>33.922003670700001</v>
      </c>
      <c r="AC21" s="32">
        <v>24</v>
      </c>
      <c r="AD21" s="32" t="s">
        <v>20</v>
      </c>
      <c r="AE21" s="32">
        <v>136.041153603</v>
      </c>
      <c r="AF21" s="32">
        <v>93.280253929599994</v>
      </c>
      <c r="AG21" s="32">
        <v>3.2641574848300001</v>
      </c>
      <c r="AH21" s="32">
        <v>8.0970918962000002</v>
      </c>
      <c r="AI21" s="32">
        <v>94.956161140999995</v>
      </c>
      <c r="AJ21" s="32">
        <v>2.77087884576</v>
      </c>
      <c r="AK21" s="32">
        <v>36.352195234500002</v>
      </c>
      <c r="AL21" s="32">
        <v>9959.5345317400006</v>
      </c>
      <c r="AM21" s="32">
        <v>1937.31106353</v>
      </c>
      <c r="AN21" s="32">
        <v>6.4966239996899997</v>
      </c>
      <c r="AO21" s="32">
        <v>2.3064665442800001</v>
      </c>
      <c r="AP21" s="32">
        <v>1110.2726293999999</v>
      </c>
      <c r="AQ21" s="32">
        <v>3.6753361936400002</v>
      </c>
      <c r="AR21" s="32">
        <v>46.855756640700001</v>
      </c>
      <c r="AS21" s="32">
        <v>1.22365892449</v>
      </c>
      <c r="AT21" s="32">
        <v>0.974425779509</v>
      </c>
      <c r="AU21" s="32">
        <v>117.084685017</v>
      </c>
      <c r="AV21" s="32">
        <v>391.22533502800002</v>
      </c>
      <c r="AW21" s="32">
        <v>10.321719958799999</v>
      </c>
      <c r="AX21" s="32">
        <v>8.5933766609600006</v>
      </c>
      <c r="AY21" s="32">
        <f t="shared" si="0"/>
        <v>12033.32351792151</v>
      </c>
      <c r="AZ21" s="32">
        <f t="shared" si="1"/>
        <v>2073.7889861815088</v>
      </c>
      <c r="BB21" s="32">
        <f t="shared" si="2"/>
        <v>-37192.171282078489</v>
      </c>
      <c r="BC21" s="32">
        <f t="shared" si="3"/>
        <v>-6287.0108138184914</v>
      </c>
      <c r="BE21" s="29">
        <f t="shared" si="4"/>
        <v>0.24445307389620205</v>
      </c>
      <c r="BF21" s="29">
        <f t="shared" si="5"/>
        <v>0.24803715383563049</v>
      </c>
    </row>
    <row r="22" spans="1:58" x14ac:dyDescent="0.25">
      <c r="A22" s="6" t="s">
        <v>21</v>
      </c>
      <c r="B22" s="32">
        <v>205561.12299999999</v>
      </c>
      <c r="C22" s="32">
        <v>22443.543000000001</v>
      </c>
      <c r="D22" s="34" t="s">
        <v>343</v>
      </c>
      <c r="E22" s="34" t="s">
        <v>130</v>
      </c>
      <c r="F22" s="32">
        <v>1042.1364295000001</v>
      </c>
      <c r="G22" s="32">
        <v>1507.79887895</v>
      </c>
      <c r="H22" s="32">
        <v>31.567434139700001</v>
      </c>
      <c r="I22" s="32">
        <v>49.820231375100001</v>
      </c>
      <c r="J22" s="32">
        <v>927.23084563800001</v>
      </c>
      <c r="K22" s="32">
        <v>42.958576574799999</v>
      </c>
      <c r="L22" s="32">
        <v>359.678020801</v>
      </c>
      <c r="M22" s="32">
        <v>206616.34140800001</v>
      </c>
      <c r="N22" s="32">
        <v>22556.6732811</v>
      </c>
      <c r="O22" s="32">
        <v>184059.66812700001</v>
      </c>
      <c r="P22" s="32">
        <v>20977.8457371</v>
      </c>
      <c r="Q22" s="32">
        <v>143.241730077</v>
      </c>
      <c r="R22" s="32">
        <v>25.244812799999998</v>
      </c>
      <c r="S22" s="32">
        <v>12933.2242549</v>
      </c>
      <c r="T22" s="32">
        <v>16.3487829054</v>
      </c>
      <c r="U22" s="32">
        <v>534.45940188600002</v>
      </c>
      <c r="V22" s="32">
        <v>12.3745122494</v>
      </c>
      <c r="W22" s="32">
        <v>24.791087352600002</v>
      </c>
      <c r="X22" s="32">
        <v>1337.59650171</v>
      </c>
      <c r="Y22" s="32">
        <v>3322.8296965899999</v>
      </c>
      <c r="Z22" s="32">
        <v>166.61972354</v>
      </c>
      <c r="AA22" s="32">
        <v>78.755267646600004</v>
      </c>
      <c r="AC22" s="32">
        <v>25</v>
      </c>
      <c r="AD22" s="32" t="s">
        <v>130</v>
      </c>
      <c r="AE22" s="32">
        <v>141.415634278</v>
      </c>
      <c r="AF22" s="32">
        <v>206.072834376</v>
      </c>
      <c r="AG22" s="32">
        <v>4.2961011952600003</v>
      </c>
      <c r="AH22" s="32">
        <v>7.4321194746000003</v>
      </c>
      <c r="AI22" s="32">
        <v>125.639727693</v>
      </c>
      <c r="AJ22" s="32">
        <v>5.9229659303400002</v>
      </c>
      <c r="AK22" s="32">
        <v>48.900856357099997</v>
      </c>
      <c r="AL22" s="32">
        <v>24679.708308699999</v>
      </c>
      <c r="AM22" s="32">
        <v>2854.6726385699999</v>
      </c>
      <c r="AN22" s="32">
        <v>19.035693523500001</v>
      </c>
      <c r="AO22" s="32">
        <v>3.4108547018099999</v>
      </c>
      <c r="AP22" s="32">
        <v>1760.33829214</v>
      </c>
      <c r="AQ22" s="32">
        <v>2.3426341328500002</v>
      </c>
      <c r="AR22" s="32">
        <v>73.984469843599996</v>
      </c>
      <c r="AS22" s="32">
        <v>1.7111522264700001</v>
      </c>
      <c r="AT22" s="32">
        <v>3.2428317470699999</v>
      </c>
      <c r="AU22" s="32">
        <v>185.13107911500001</v>
      </c>
      <c r="AV22" s="32">
        <v>450.86909012400002</v>
      </c>
      <c r="AW22" s="32">
        <v>22.967894699999999</v>
      </c>
      <c r="AX22" s="32">
        <v>10.7321730708</v>
      </c>
      <c r="AY22" s="32">
        <f t="shared" si="0"/>
        <v>27753.15487230667</v>
      </c>
      <c r="AZ22" s="32">
        <f t="shared" si="1"/>
        <v>3073.4465636066698</v>
      </c>
      <c r="BB22" s="32">
        <f t="shared" si="2"/>
        <v>-177807.96812769331</v>
      </c>
      <c r="BC22" s="32">
        <f t="shared" si="3"/>
        <v>-19370.096436393331</v>
      </c>
      <c r="BE22" s="29">
        <f t="shared" si="4"/>
        <v>0.13501169125402507</v>
      </c>
      <c r="BF22" s="29">
        <f t="shared" si="5"/>
        <v>0.1369412380035839</v>
      </c>
    </row>
    <row r="23" spans="1:58" x14ac:dyDescent="0.25">
      <c r="A23" s="6" t="s">
        <v>22</v>
      </c>
      <c r="B23" s="32">
        <v>462324.20799999998</v>
      </c>
      <c r="C23" s="32">
        <v>61969.398000000001</v>
      </c>
      <c r="D23" s="34" t="s">
        <v>343</v>
      </c>
      <c r="E23" s="34" t="s">
        <v>22</v>
      </c>
      <c r="F23" s="32">
        <v>3755.6936353699998</v>
      </c>
      <c r="G23" s="32">
        <v>3190.34492292</v>
      </c>
      <c r="H23" s="32">
        <v>90.812352508000004</v>
      </c>
      <c r="I23" s="32">
        <v>136.72453597699999</v>
      </c>
      <c r="J23" s="32">
        <v>2863.0502077299998</v>
      </c>
      <c r="K23" s="32">
        <v>87.008597959599996</v>
      </c>
      <c r="L23" s="32">
        <v>1077.21149788</v>
      </c>
      <c r="M23" s="32">
        <v>463207.30646200001</v>
      </c>
      <c r="N23" s="32">
        <v>61982.4038841</v>
      </c>
      <c r="O23" s="32">
        <v>401224.90257799998</v>
      </c>
      <c r="P23" s="32">
        <v>58187.026661800002</v>
      </c>
      <c r="Q23" s="32">
        <v>290.92660489299999</v>
      </c>
      <c r="R23" s="32">
        <v>72.059289773299994</v>
      </c>
      <c r="S23" s="32">
        <v>33954.8420434</v>
      </c>
      <c r="T23" s="32">
        <v>69.755319256799993</v>
      </c>
      <c r="U23" s="32">
        <v>1309.14103342</v>
      </c>
      <c r="V23" s="32">
        <v>34.259602682999997</v>
      </c>
      <c r="W23" s="32">
        <v>54.577469642899999</v>
      </c>
      <c r="X23" s="32">
        <v>3275.7983783899999</v>
      </c>
      <c r="Y23" s="32">
        <v>11142.6896643</v>
      </c>
      <c r="Z23" s="32">
        <v>328.276838285</v>
      </c>
      <c r="AA23" s="32">
        <v>249.23391286200001</v>
      </c>
      <c r="AC23" s="32">
        <v>26</v>
      </c>
      <c r="AD23" s="32" t="s">
        <v>22</v>
      </c>
      <c r="AE23" s="32">
        <v>917.87834704700003</v>
      </c>
      <c r="AF23" s="32">
        <v>746.25674279500004</v>
      </c>
      <c r="AG23" s="32">
        <v>21.595917049299999</v>
      </c>
      <c r="AH23" s="32">
        <v>31.4043680411</v>
      </c>
      <c r="AI23" s="32">
        <v>693.34453283699997</v>
      </c>
      <c r="AJ23" s="32">
        <v>20.165644731099999</v>
      </c>
      <c r="AK23" s="32">
        <v>260.00605078299998</v>
      </c>
      <c r="AL23" s="32">
        <v>94266.691830700001</v>
      </c>
      <c r="AM23" s="32">
        <v>13942.0633564</v>
      </c>
      <c r="AN23" s="32">
        <v>66.742942242400005</v>
      </c>
      <c r="AO23" s="32">
        <v>17.3311505637</v>
      </c>
      <c r="AP23" s="32">
        <v>8095.4083286499999</v>
      </c>
      <c r="AQ23" s="32">
        <v>16.763219753400001</v>
      </c>
      <c r="AR23" s="32">
        <v>307.77458001600002</v>
      </c>
      <c r="AS23" s="32">
        <v>8.2172399338099993</v>
      </c>
      <c r="AT23" s="32">
        <v>12.8267754775</v>
      </c>
      <c r="AU23" s="32">
        <v>770.13988750099998</v>
      </c>
      <c r="AV23" s="32">
        <v>2710.1108670499998</v>
      </c>
      <c r="AW23" s="32">
        <v>75.806632405399995</v>
      </c>
      <c r="AX23" s="32">
        <v>60.508013073500003</v>
      </c>
      <c r="AY23" s="32">
        <f t="shared" si="0"/>
        <v>109098.932850525</v>
      </c>
      <c r="AZ23" s="32">
        <f t="shared" si="1"/>
        <v>14832.241019825</v>
      </c>
      <c r="BB23" s="32">
        <f t="shared" si="2"/>
        <v>-353225.27514947497</v>
      </c>
      <c r="BC23" s="32">
        <f t="shared" si="3"/>
        <v>-47137.156980175001</v>
      </c>
      <c r="BE23" s="29">
        <f t="shared" si="4"/>
        <v>0.23597927809682206</v>
      </c>
      <c r="BF23" s="29">
        <f t="shared" si="5"/>
        <v>0.23934783132514859</v>
      </c>
    </row>
    <row r="24" spans="1:58" x14ac:dyDescent="0.25">
      <c r="A24" s="6" t="s">
        <v>23</v>
      </c>
      <c r="B24" s="32">
        <v>336791.23599999998</v>
      </c>
      <c r="C24" s="32">
        <v>64253.425999999999</v>
      </c>
      <c r="D24" s="34" t="s">
        <v>343</v>
      </c>
      <c r="E24" s="34" t="s">
        <v>23</v>
      </c>
      <c r="F24" s="32">
        <v>5334.2384360400001</v>
      </c>
      <c r="G24" s="32">
        <v>1853.0590540000001</v>
      </c>
      <c r="H24" s="32">
        <v>90.750741674500006</v>
      </c>
      <c r="I24" s="32">
        <v>67.422444991899994</v>
      </c>
      <c r="J24" s="32">
        <v>3484.48936645</v>
      </c>
      <c r="K24" s="32">
        <v>38.849933384000003</v>
      </c>
      <c r="L24" s="32">
        <v>1258.88115793</v>
      </c>
      <c r="M24" s="32">
        <v>333944.02252</v>
      </c>
      <c r="N24" s="32">
        <v>63696.815171599999</v>
      </c>
      <c r="O24" s="32">
        <v>270247.20734899997</v>
      </c>
      <c r="P24" s="32">
        <v>61128.752704699997</v>
      </c>
      <c r="Q24" s="32">
        <v>94.925465390200003</v>
      </c>
      <c r="R24" s="32">
        <v>80.1568407205</v>
      </c>
      <c r="S24" s="32">
        <v>32792.176844699999</v>
      </c>
      <c r="T24" s="32">
        <v>96.184949037999999</v>
      </c>
      <c r="U24" s="32">
        <v>934.26704420800002</v>
      </c>
      <c r="V24" s="32">
        <v>35.173872702899999</v>
      </c>
      <c r="W24" s="32">
        <v>36.0180190612</v>
      </c>
      <c r="X24" s="32">
        <v>2337.92092693</v>
      </c>
      <c r="Y24" s="32">
        <v>14721.870056100001</v>
      </c>
      <c r="Z24" s="32">
        <v>126.701075966</v>
      </c>
      <c r="AA24" s="32">
        <v>313.72710739299998</v>
      </c>
      <c r="AC24" s="32">
        <v>27</v>
      </c>
      <c r="AD24" s="32" t="s">
        <v>23</v>
      </c>
      <c r="AE24" s="32">
        <v>1962.6363463600001</v>
      </c>
      <c r="AF24" s="32">
        <v>651.88006495699995</v>
      </c>
      <c r="AG24" s="32">
        <v>32.398501286200002</v>
      </c>
      <c r="AH24" s="32">
        <v>20.304879590399999</v>
      </c>
      <c r="AI24" s="32">
        <v>1280.9018255999999</v>
      </c>
      <c r="AJ24" s="32">
        <v>13.068250662500001</v>
      </c>
      <c r="AK24" s="32">
        <v>460.89321230899998</v>
      </c>
      <c r="AL24" s="32">
        <v>96647.174545200003</v>
      </c>
      <c r="AM24" s="32">
        <v>22209.849502900001</v>
      </c>
      <c r="AN24" s="32">
        <v>30.590194696800001</v>
      </c>
      <c r="AO24" s="32">
        <v>29.278361173299999</v>
      </c>
      <c r="AP24" s="32">
        <v>11848.248708700001</v>
      </c>
      <c r="AQ24" s="32">
        <v>33.934852481</v>
      </c>
      <c r="AR24" s="32">
        <v>328.944214461</v>
      </c>
      <c r="AS24" s="32">
        <v>12.812333064600001</v>
      </c>
      <c r="AT24" s="32">
        <v>13.078827153500001</v>
      </c>
      <c r="AU24" s="32">
        <v>823.25387396400004</v>
      </c>
      <c r="AV24" s="32">
        <v>5408.9699051199996</v>
      </c>
      <c r="AW24" s="32">
        <v>41.641106216499999</v>
      </c>
      <c r="AX24" s="32">
        <v>115.428358489</v>
      </c>
      <c r="AY24" s="32">
        <f t="shared" si="0"/>
        <v>119755.30273502439</v>
      </c>
      <c r="AZ24" s="32">
        <f t="shared" si="1"/>
        <v>23108.128189824398</v>
      </c>
      <c r="BB24" s="32">
        <f t="shared" si="2"/>
        <v>-217035.93326497558</v>
      </c>
      <c r="BC24" s="32">
        <f t="shared" si="3"/>
        <v>-41145.297810175602</v>
      </c>
      <c r="BE24" s="29">
        <f t="shared" si="4"/>
        <v>0.35557725360473574</v>
      </c>
      <c r="BF24" s="29">
        <f t="shared" si="5"/>
        <v>0.35964040563104599</v>
      </c>
    </row>
    <row r="25" spans="1:58" x14ac:dyDescent="0.25">
      <c r="A25" s="6" t="s">
        <v>24</v>
      </c>
      <c r="B25" s="32">
        <v>956701.51</v>
      </c>
      <c r="C25" s="32">
        <v>107964.95</v>
      </c>
      <c r="D25" s="34" t="s">
        <v>343</v>
      </c>
      <c r="E25" s="34" t="s">
        <v>24</v>
      </c>
      <c r="F25" s="32">
        <v>5668.5348647700002</v>
      </c>
      <c r="G25" s="32">
        <v>6667.1672933299997</v>
      </c>
      <c r="H25" s="32">
        <v>145.595446893</v>
      </c>
      <c r="I25" s="32">
        <v>147.21095342199999</v>
      </c>
      <c r="J25" s="32">
        <v>4747.9276190600003</v>
      </c>
      <c r="K25" s="32">
        <v>181.42811792500001</v>
      </c>
      <c r="L25" s="32">
        <v>1804.05844839</v>
      </c>
      <c r="M25" s="32">
        <v>960759.43020299997</v>
      </c>
      <c r="N25" s="32">
        <v>108287.316963</v>
      </c>
      <c r="O25" s="32">
        <v>852472.11323999998</v>
      </c>
      <c r="P25" s="32">
        <v>101609.08000099999</v>
      </c>
      <c r="Q25" s="32">
        <v>604.988544123</v>
      </c>
      <c r="R25" s="32">
        <v>125.84771503100001</v>
      </c>
      <c r="S25" s="32">
        <v>61381.735162800003</v>
      </c>
      <c r="T25" s="32">
        <v>73.656007925599994</v>
      </c>
      <c r="U25" s="32">
        <v>2283.0270073900001</v>
      </c>
      <c r="V25" s="32">
        <v>58.489901596700001</v>
      </c>
      <c r="W25" s="32">
        <v>117.67525883899999</v>
      </c>
      <c r="X25" s="32">
        <v>5715.8898236900004</v>
      </c>
      <c r="Y25" s="32">
        <v>17460.218222899999</v>
      </c>
      <c r="Z25" s="32">
        <v>697.46092627200005</v>
      </c>
      <c r="AA25" s="32">
        <v>406.40977860100003</v>
      </c>
      <c r="AC25" s="32">
        <v>28</v>
      </c>
      <c r="AD25" s="32" t="s">
        <v>24</v>
      </c>
      <c r="AE25" s="32">
        <v>1246.8077419599999</v>
      </c>
      <c r="AF25" s="32">
        <v>1178.38399811</v>
      </c>
      <c r="AG25" s="32">
        <v>28.566007032400002</v>
      </c>
      <c r="AH25" s="32">
        <v>25.246095860600001</v>
      </c>
      <c r="AI25" s="32">
        <v>981.78000451000003</v>
      </c>
      <c r="AJ25" s="32">
        <v>31.147494397700001</v>
      </c>
      <c r="AK25" s="32">
        <v>368.26255637499997</v>
      </c>
      <c r="AL25" s="32">
        <v>153172.72591000001</v>
      </c>
      <c r="AM25" s="32">
        <v>20069.775663799999</v>
      </c>
      <c r="AN25" s="32">
        <v>100.559707665</v>
      </c>
      <c r="AO25" s="32">
        <v>25.1965333634</v>
      </c>
      <c r="AP25" s="32">
        <v>11849.2814772</v>
      </c>
      <c r="AQ25" s="32">
        <v>17.140146044800002</v>
      </c>
      <c r="AR25" s="32">
        <v>417.77280420099999</v>
      </c>
      <c r="AS25" s="32">
        <v>11.564637121800001</v>
      </c>
      <c r="AT25" s="32">
        <v>21.0597655967</v>
      </c>
      <c r="AU25" s="32">
        <v>1045.93559506</v>
      </c>
      <c r="AV25" s="32">
        <v>3728.1801675500001</v>
      </c>
      <c r="AW25" s="32">
        <v>118.216288588</v>
      </c>
      <c r="AX25" s="32">
        <v>85.111663730100005</v>
      </c>
      <c r="AY25" s="32">
        <f t="shared" si="0"/>
        <v>174452.95931890531</v>
      </c>
      <c r="AZ25" s="32">
        <f t="shared" si="1"/>
        <v>21280.233408905297</v>
      </c>
      <c r="BB25" s="32">
        <f t="shared" si="2"/>
        <v>-782248.55068109464</v>
      </c>
      <c r="BC25" s="32">
        <f t="shared" si="3"/>
        <v>-86684.716591094708</v>
      </c>
      <c r="BE25" s="29">
        <f t="shared" si="4"/>
        <v>0.18234836832117607</v>
      </c>
      <c r="BF25" s="29">
        <f t="shared" si="5"/>
        <v>0.19710316550792917</v>
      </c>
    </row>
    <row r="26" spans="1:58" x14ac:dyDescent="0.25">
      <c r="A26" s="6" t="s">
        <v>25</v>
      </c>
      <c r="B26" s="32">
        <v>1064145.55</v>
      </c>
      <c r="C26" s="32">
        <v>130994.74</v>
      </c>
      <c r="D26" s="34" t="s">
        <v>343</v>
      </c>
      <c r="E26" s="34" t="s">
        <v>25</v>
      </c>
      <c r="F26" s="32">
        <v>7561.9696526099997</v>
      </c>
      <c r="G26" s="32">
        <v>7346.7097531400004</v>
      </c>
      <c r="H26" s="32">
        <v>177.794486648</v>
      </c>
      <c r="I26" s="32">
        <v>191.90596680900001</v>
      </c>
      <c r="J26" s="32">
        <v>5996.4381258499998</v>
      </c>
      <c r="K26" s="32">
        <v>196.926261281</v>
      </c>
      <c r="L26" s="32">
        <v>2255.9719364799998</v>
      </c>
      <c r="M26" s="32">
        <v>1066927.2097499999</v>
      </c>
      <c r="N26" s="32">
        <v>131104.319261</v>
      </c>
      <c r="O26" s="32">
        <v>935822.89049100003</v>
      </c>
      <c r="P26" s="32">
        <v>123359.29989900001</v>
      </c>
      <c r="Q26" s="32">
        <v>630.83021180900005</v>
      </c>
      <c r="R26" s="32">
        <v>153.76221426699999</v>
      </c>
      <c r="S26" s="32">
        <v>72956.654679500003</v>
      </c>
      <c r="T26" s="32">
        <v>109.047393806</v>
      </c>
      <c r="U26" s="32">
        <v>2667.3676640399999</v>
      </c>
      <c r="V26" s="32">
        <v>72.073494866000004</v>
      </c>
      <c r="W26" s="32">
        <v>127.725802565</v>
      </c>
      <c r="X26" s="32">
        <v>6676.9343929799998</v>
      </c>
      <c r="Y26" s="32">
        <v>22713.559455099999</v>
      </c>
      <c r="Z26" s="32">
        <v>748.45319962300005</v>
      </c>
      <c r="AA26" s="32">
        <v>520.19867039200005</v>
      </c>
      <c r="AC26" s="32">
        <v>29</v>
      </c>
      <c r="AD26" s="32" t="s">
        <v>25</v>
      </c>
      <c r="AE26" s="32">
        <v>2223.0758809899999</v>
      </c>
      <c r="AF26" s="32">
        <v>1919.75467035</v>
      </c>
      <c r="AG26" s="32">
        <v>49.320501553900002</v>
      </c>
      <c r="AH26" s="32">
        <v>49.371769328399999</v>
      </c>
      <c r="AI26" s="32">
        <v>1710.71546513</v>
      </c>
      <c r="AJ26" s="32">
        <v>50.532973616100001</v>
      </c>
      <c r="AK26" s="32">
        <v>639.33303267400004</v>
      </c>
      <c r="AL26" s="32">
        <v>247131.27180700001</v>
      </c>
      <c r="AM26" s="32">
        <v>34364.819310500003</v>
      </c>
      <c r="AN26" s="32">
        <v>158.40679249199999</v>
      </c>
      <c r="AO26" s="32">
        <v>43.159093908000003</v>
      </c>
      <c r="AP26" s="32">
        <v>20074.0195632</v>
      </c>
      <c r="AQ26" s="32">
        <v>32.6641976656</v>
      </c>
      <c r="AR26" s="32">
        <v>711.36894514699998</v>
      </c>
      <c r="AS26" s="32">
        <v>20.0702241997</v>
      </c>
      <c r="AT26" s="32">
        <v>33.636611467000002</v>
      </c>
      <c r="AU26" s="32">
        <v>1780.6798992700001</v>
      </c>
      <c r="AV26" s="32">
        <v>6582.96872755</v>
      </c>
      <c r="AW26" s="32">
        <v>190.48287216899999</v>
      </c>
      <c r="AX26" s="32">
        <v>149.324437265</v>
      </c>
      <c r="AY26" s="32">
        <f t="shared" si="0"/>
        <v>283550.2622697344</v>
      </c>
      <c r="AZ26" s="32">
        <f t="shared" si="1"/>
        <v>36418.9904627344</v>
      </c>
      <c r="BB26" s="32">
        <f t="shared" si="2"/>
        <v>-780595.28773026564</v>
      </c>
      <c r="BC26" s="32">
        <f t="shared" si="3"/>
        <v>-94575.749537265598</v>
      </c>
      <c r="BE26" s="29">
        <f t="shared" si="4"/>
        <v>0.26645815722269794</v>
      </c>
      <c r="BF26" s="29">
        <f t="shared" si="5"/>
        <v>0.2780187239787979</v>
      </c>
    </row>
    <row r="27" spans="1:58" x14ac:dyDescent="0.25">
      <c r="A27" s="6" t="s">
        <v>26</v>
      </c>
      <c r="B27" s="32">
        <v>385540.68200000003</v>
      </c>
      <c r="C27" s="32">
        <v>50582.902000000002</v>
      </c>
      <c r="D27" s="34"/>
      <c r="E27" s="34" t="s">
        <v>26</v>
      </c>
      <c r="F27" s="32">
        <v>3240.6475470800001</v>
      </c>
      <c r="G27" s="32">
        <v>2480.1712560300002</v>
      </c>
      <c r="H27" s="32">
        <v>70.976568913700007</v>
      </c>
      <c r="I27" s="32">
        <v>55.114298924700002</v>
      </c>
      <c r="J27" s="32">
        <v>2386.7271570799999</v>
      </c>
      <c r="K27" s="32">
        <v>64.199314880599999</v>
      </c>
      <c r="L27" s="32">
        <v>892.60552775899998</v>
      </c>
      <c r="M27" s="32">
        <v>385878.107922</v>
      </c>
      <c r="N27" s="32">
        <v>50512.4350663</v>
      </c>
      <c r="O27" s="32">
        <v>335365.67285600002</v>
      </c>
      <c r="P27" s="32">
        <v>47897.688813399996</v>
      </c>
      <c r="Q27" s="32">
        <v>208.413541251</v>
      </c>
      <c r="R27" s="32">
        <v>60.800174683199998</v>
      </c>
      <c r="S27" s="32">
        <v>27876.647219800001</v>
      </c>
      <c r="T27" s="32">
        <v>54.302384838800002</v>
      </c>
      <c r="U27" s="32">
        <v>907.98043409000002</v>
      </c>
      <c r="V27" s="32">
        <v>26.536282640300001</v>
      </c>
      <c r="W27" s="32">
        <v>45.527517176800004</v>
      </c>
      <c r="X27" s="32">
        <v>2273.14352508</v>
      </c>
      <c r="Y27" s="32">
        <v>9419.5128217500005</v>
      </c>
      <c r="Z27" s="32">
        <v>240.960911721</v>
      </c>
      <c r="AA27" s="32">
        <v>208.17479003700001</v>
      </c>
      <c r="AC27" s="32">
        <v>30</v>
      </c>
      <c r="AD27" s="32" t="s">
        <v>26</v>
      </c>
      <c r="AE27" s="32">
        <v>1204.1799245899999</v>
      </c>
      <c r="AF27" s="32">
        <v>726.88416283399999</v>
      </c>
      <c r="AG27" s="32">
        <v>24.151210799099999</v>
      </c>
      <c r="AH27" s="32">
        <v>14.662983261000001</v>
      </c>
      <c r="AI27" s="32">
        <v>842.97484052300001</v>
      </c>
      <c r="AJ27" s="32">
        <v>17.909538576300001</v>
      </c>
      <c r="AK27" s="32">
        <v>312.00082254</v>
      </c>
      <c r="AL27" s="32">
        <v>102432.83171499999</v>
      </c>
      <c r="AM27" s="32">
        <v>16273.092669400001</v>
      </c>
      <c r="AN27" s="32">
        <v>56.292999050200002</v>
      </c>
      <c r="AO27" s="32">
        <v>20.960316714299999</v>
      </c>
      <c r="AP27" s="32">
        <v>9264.4246556800008</v>
      </c>
      <c r="AQ27" s="32">
        <v>20.976927600100002</v>
      </c>
      <c r="AR27" s="32">
        <v>277.51403409</v>
      </c>
      <c r="AS27" s="32">
        <v>8.9017077045500006</v>
      </c>
      <c r="AT27" s="32">
        <v>13.8248898243</v>
      </c>
      <c r="AU27" s="32">
        <v>694.78035702199998</v>
      </c>
      <c r="AV27" s="32">
        <v>3421.7113424999998</v>
      </c>
      <c r="AW27" s="32">
        <v>65.721425413099993</v>
      </c>
      <c r="AX27" s="32">
        <v>74.218086298800003</v>
      </c>
      <c r="AY27" s="32">
        <f t="shared" si="0"/>
        <v>119494.91403992039</v>
      </c>
      <c r="AZ27" s="32">
        <f t="shared" si="1"/>
        <v>17062.0823249204</v>
      </c>
      <c r="BB27" s="32">
        <f t="shared" si="2"/>
        <v>-266045.76796007965</v>
      </c>
      <c r="BC27" s="32">
        <f t="shared" si="3"/>
        <v>-33520.819675079605</v>
      </c>
      <c r="BE27" s="29">
        <f t="shared" si="4"/>
        <v>0.3099411284434061</v>
      </c>
      <c r="BF27" s="29">
        <f t="shared" si="5"/>
        <v>0.33730928140343547</v>
      </c>
    </row>
    <row r="28" spans="1:58" x14ac:dyDescent="0.25">
      <c r="A28" s="6" t="s">
        <v>27</v>
      </c>
      <c r="B28" s="32">
        <v>591456.576</v>
      </c>
      <c r="C28" s="32">
        <v>85205.516000000003</v>
      </c>
      <c r="D28" s="34" t="s">
        <v>343</v>
      </c>
      <c r="E28" s="34" t="s">
        <v>27</v>
      </c>
      <c r="F28" s="32">
        <v>5954.00083103</v>
      </c>
      <c r="G28" s="32">
        <v>3709.0299956499998</v>
      </c>
      <c r="H28" s="32">
        <v>114.95245590499999</v>
      </c>
      <c r="I28" s="32">
        <v>76.102593581199997</v>
      </c>
      <c r="J28" s="32">
        <v>4277.2947903699996</v>
      </c>
      <c r="K28" s="32">
        <v>90.421516482300007</v>
      </c>
      <c r="L28" s="32">
        <v>1570.06452962</v>
      </c>
      <c r="M28" s="32">
        <v>590901.49167200003</v>
      </c>
      <c r="N28" s="32">
        <v>84901.944215399999</v>
      </c>
      <c r="O28" s="32">
        <v>505999.54745700001</v>
      </c>
      <c r="P28" s="32">
        <v>80805.310430500002</v>
      </c>
      <c r="Q28" s="32">
        <v>276.532363476</v>
      </c>
      <c r="R28" s="32">
        <v>104.035557191</v>
      </c>
      <c r="S28" s="32">
        <v>45674.976718600003</v>
      </c>
      <c r="T28" s="32">
        <v>89.0239104427</v>
      </c>
      <c r="U28" s="32">
        <v>1445.9857797499999</v>
      </c>
      <c r="V28" s="32">
        <v>46.412233903800001</v>
      </c>
      <c r="W28" s="32">
        <v>70.020606717500002</v>
      </c>
      <c r="X28" s="32">
        <v>3620.1661968600001</v>
      </c>
      <c r="Y28" s="32">
        <v>17075.155816400002</v>
      </c>
      <c r="Z28" s="32">
        <v>330.34438770499997</v>
      </c>
      <c r="AA28" s="32">
        <v>377.41339067600001</v>
      </c>
      <c r="AC28" s="32">
        <v>31</v>
      </c>
      <c r="AD28" s="32" t="s">
        <v>27</v>
      </c>
      <c r="AE28" s="32">
        <v>2845.7774105799999</v>
      </c>
      <c r="AF28" s="32">
        <v>1707.8796842100001</v>
      </c>
      <c r="AG28" s="32">
        <v>54.157981512900001</v>
      </c>
      <c r="AH28" s="32">
        <v>34.166262940800003</v>
      </c>
      <c r="AI28" s="32">
        <v>2030.8037775499999</v>
      </c>
      <c r="AJ28" s="32">
        <v>41.198102079599998</v>
      </c>
      <c r="AK28" s="32">
        <v>744.05782195899997</v>
      </c>
      <c r="AL28" s="32">
        <v>234531.36778</v>
      </c>
      <c r="AM28" s="32">
        <v>38111.045275099998</v>
      </c>
      <c r="AN28" s="32">
        <v>125.300410231</v>
      </c>
      <c r="AO28" s="32">
        <v>49.189797379399998</v>
      </c>
      <c r="AP28" s="32">
        <v>21460.963518500001</v>
      </c>
      <c r="AQ28" s="32">
        <v>42.627524672699998</v>
      </c>
      <c r="AR28" s="32">
        <v>671.13395514700005</v>
      </c>
      <c r="AS28" s="32">
        <v>21.869055486899999</v>
      </c>
      <c r="AT28" s="32">
        <v>32.508359215500001</v>
      </c>
      <c r="AU28" s="32">
        <v>1680.27287183</v>
      </c>
      <c r="AV28" s="32">
        <v>8136.5470182099998</v>
      </c>
      <c r="AW28" s="32">
        <v>149.78879215200001</v>
      </c>
      <c r="AX28" s="32">
        <v>179.412608127</v>
      </c>
      <c r="AY28" s="32">
        <f t="shared" si="0"/>
        <v>274539.14934123831</v>
      </c>
      <c r="AZ28" s="32">
        <f t="shared" si="1"/>
        <v>40007.781561238298</v>
      </c>
      <c r="BB28" s="32">
        <f t="shared" si="2"/>
        <v>-316917.42665876169</v>
      </c>
      <c r="BC28" s="32">
        <f t="shared" si="3"/>
        <v>-45197.734438761705</v>
      </c>
      <c r="BE28" s="29">
        <f t="shared" si="4"/>
        <v>0.46417465031488347</v>
      </c>
      <c r="BF28" s="29">
        <f t="shared" si="5"/>
        <v>0.46954450180476925</v>
      </c>
    </row>
    <row r="29" spans="1:58" x14ac:dyDescent="0.25">
      <c r="A29" s="6" t="s">
        <v>28</v>
      </c>
      <c r="B29" s="32">
        <v>152190.647</v>
      </c>
      <c r="C29" s="32">
        <v>19538.127</v>
      </c>
      <c r="D29" s="34"/>
      <c r="E29" s="34" t="s">
        <v>28</v>
      </c>
      <c r="F29" s="32">
        <v>1204.0855928000001</v>
      </c>
      <c r="G29" s="32">
        <v>875.90499743700002</v>
      </c>
      <c r="H29" s="32">
        <v>38.847899436200002</v>
      </c>
      <c r="I29" s="32">
        <v>47.266744985899997</v>
      </c>
      <c r="J29" s="32">
        <v>689.44100718200002</v>
      </c>
      <c r="K29" s="32">
        <v>27.828866295200001</v>
      </c>
      <c r="L29" s="32">
        <v>293.84197512100002</v>
      </c>
      <c r="M29" s="32">
        <v>151542.17558899999</v>
      </c>
      <c r="N29" s="32">
        <v>19470.8807953</v>
      </c>
      <c r="O29" s="32">
        <v>132071.29479399999</v>
      </c>
      <c r="P29" s="32">
        <v>18559.469595899998</v>
      </c>
      <c r="Q29" s="32">
        <v>89.676420641899995</v>
      </c>
      <c r="R29" s="32">
        <v>22.467151650400002</v>
      </c>
      <c r="S29" s="32">
        <v>11651.797375300001</v>
      </c>
      <c r="T29" s="32">
        <v>55.634439976400003</v>
      </c>
      <c r="U29" s="32">
        <v>297.28911004899999</v>
      </c>
      <c r="V29" s="32">
        <v>6.7715147020700002</v>
      </c>
      <c r="W29" s="32">
        <v>11.9242746011</v>
      </c>
      <c r="X29" s="32">
        <v>743.03808528599995</v>
      </c>
      <c r="Y29" s="32">
        <v>3246.4681552299999</v>
      </c>
      <c r="Z29" s="32">
        <v>109.18209449</v>
      </c>
      <c r="AA29" s="32">
        <v>59.457041617800002</v>
      </c>
      <c r="AC29" s="32">
        <v>32</v>
      </c>
      <c r="AD29" s="32" t="s">
        <v>28</v>
      </c>
      <c r="AE29" s="32">
        <v>874.19400158300004</v>
      </c>
      <c r="AF29" s="32">
        <v>643.22792931100003</v>
      </c>
      <c r="AG29" s="32">
        <v>28.4300802516</v>
      </c>
      <c r="AH29" s="32">
        <v>39.072448424500003</v>
      </c>
      <c r="AI29" s="32">
        <v>507.12366164700001</v>
      </c>
      <c r="AJ29" s="32">
        <v>20.577707148199998</v>
      </c>
      <c r="AK29" s="32">
        <v>215.431392923</v>
      </c>
      <c r="AL29" s="32">
        <v>94278.659354400006</v>
      </c>
      <c r="AM29" s="32">
        <v>13525.8698958</v>
      </c>
      <c r="AN29" s="32">
        <v>66.4611078975</v>
      </c>
      <c r="AO29" s="32">
        <v>16.277145256400001</v>
      </c>
      <c r="AP29" s="32">
        <v>8462.7227839700008</v>
      </c>
      <c r="AQ29" s="32">
        <v>40.416767163700001</v>
      </c>
      <c r="AR29" s="32">
        <v>230.92497042799999</v>
      </c>
      <c r="AS29" s="32">
        <v>5.1590237881299998</v>
      </c>
      <c r="AT29" s="32">
        <v>8.5401684408800005</v>
      </c>
      <c r="AU29" s="32">
        <v>577.115346972</v>
      </c>
      <c r="AV29" s="32">
        <v>2371.11372441</v>
      </c>
      <c r="AW29" s="32">
        <v>80.581525701000004</v>
      </c>
      <c r="AX29" s="32">
        <v>43.807879743500003</v>
      </c>
      <c r="AY29" s="32">
        <f t="shared" si="0"/>
        <v>108509.83873973839</v>
      </c>
      <c r="AZ29" s="32">
        <f t="shared" si="1"/>
        <v>14231.179385338381</v>
      </c>
      <c r="BB29" s="32">
        <f t="shared" si="2"/>
        <v>-43680.808260261605</v>
      </c>
      <c r="BC29" s="32">
        <f t="shared" si="3"/>
        <v>-5306.9476146616198</v>
      </c>
      <c r="BE29" s="29">
        <f t="shared" si="4"/>
        <v>0.71298625032941998</v>
      </c>
      <c r="BF29" s="29">
        <f t="shared" si="5"/>
        <v>0.72837992021130682</v>
      </c>
    </row>
    <row r="30" spans="1:58" x14ac:dyDescent="0.25">
      <c r="A30" s="6" t="s">
        <v>29</v>
      </c>
      <c r="B30" s="32">
        <v>25539.999299999999</v>
      </c>
      <c r="C30" s="32">
        <v>3765.5302999999999</v>
      </c>
      <c r="D30" s="34" t="s">
        <v>343</v>
      </c>
      <c r="E30" s="34" t="s">
        <v>29</v>
      </c>
      <c r="F30" s="32">
        <v>200.16988585600001</v>
      </c>
      <c r="G30" s="32">
        <v>207.491076462</v>
      </c>
      <c r="H30" s="32">
        <v>6.5161790263299997</v>
      </c>
      <c r="I30" s="32">
        <v>19.954073535199999</v>
      </c>
      <c r="J30" s="32">
        <v>158.12628736100001</v>
      </c>
      <c r="K30" s="32">
        <v>6.4774117848100001</v>
      </c>
      <c r="L30" s="32">
        <v>61.700830701599997</v>
      </c>
      <c r="M30" s="32">
        <v>25617.8943612</v>
      </c>
      <c r="N30" s="32">
        <v>3777.9339493000002</v>
      </c>
      <c r="O30" s="32">
        <v>21839.9604119</v>
      </c>
      <c r="P30" s="32">
        <v>3464.22162437</v>
      </c>
      <c r="Q30" s="32">
        <v>22.197670045199999</v>
      </c>
      <c r="R30" s="32">
        <v>3.9770419484400001</v>
      </c>
      <c r="S30" s="32">
        <v>2052.9296703499999</v>
      </c>
      <c r="T30" s="32">
        <v>6.2046337516600003</v>
      </c>
      <c r="U30" s="32">
        <v>106.52300401799999</v>
      </c>
      <c r="V30" s="32">
        <v>2.2365045057000001</v>
      </c>
      <c r="W30" s="32">
        <v>2.7403374174000001</v>
      </c>
      <c r="X30" s="32">
        <v>266.26508804700001</v>
      </c>
      <c r="Y30" s="32">
        <v>615.92095570399999</v>
      </c>
      <c r="Z30" s="32">
        <v>24.752825939600001</v>
      </c>
      <c r="AA30" s="32">
        <v>13.750847952699999</v>
      </c>
      <c r="AC30" s="32">
        <v>33</v>
      </c>
      <c r="AD30" s="32" t="s">
        <v>29</v>
      </c>
      <c r="AE30" s="32">
        <v>13.0906484769</v>
      </c>
      <c r="AF30" s="32">
        <v>13.9953425672</v>
      </c>
      <c r="AG30" s="32">
        <v>0.42910493674</v>
      </c>
      <c r="AH30" s="32">
        <v>1.34423704095</v>
      </c>
      <c r="AI30" s="32">
        <v>10.435438255499999</v>
      </c>
      <c r="AJ30" s="32">
        <v>0.43830308134099999</v>
      </c>
      <c r="AK30" s="32">
        <v>4.0795188793900001</v>
      </c>
      <c r="AL30" s="32">
        <v>1453.0786711400001</v>
      </c>
      <c r="AM30" s="32">
        <v>229.567731858</v>
      </c>
      <c r="AN30" s="32">
        <v>1.4683823408700001</v>
      </c>
      <c r="AO30" s="32">
        <v>0.262297538951</v>
      </c>
      <c r="AP30" s="32">
        <v>136.30625921999999</v>
      </c>
      <c r="AQ30" s="32">
        <v>0.405868474516</v>
      </c>
      <c r="AR30" s="32">
        <v>7.1490366405100003</v>
      </c>
      <c r="AS30" s="32">
        <v>0.149920387328</v>
      </c>
      <c r="AT30" s="32">
        <v>0.179489730844</v>
      </c>
      <c r="AU30" s="32">
        <v>17.869041687999999</v>
      </c>
      <c r="AV30" s="32">
        <v>40.449828028399999</v>
      </c>
      <c r="AW30" s="32">
        <v>1.6763554271700001</v>
      </c>
      <c r="AX30" s="32">
        <v>0.90934187787300003</v>
      </c>
      <c r="AY30" s="32">
        <f t="shared" si="0"/>
        <v>1703.7155268849642</v>
      </c>
      <c r="AZ30" s="32">
        <f t="shared" si="1"/>
        <v>250.63685574496401</v>
      </c>
      <c r="BB30" s="32">
        <f t="shared" si="2"/>
        <v>-23836.283773115036</v>
      </c>
      <c r="BC30" s="32">
        <f t="shared" si="3"/>
        <v>-3514.8934442550358</v>
      </c>
      <c r="BE30" s="29">
        <f t="shared" si="4"/>
        <v>6.6707735848879374E-2</v>
      </c>
      <c r="BF30" s="29">
        <f t="shared" si="5"/>
        <v>6.6560838919544479E-2</v>
      </c>
    </row>
    <row r="31" spans="1:58" x14ac:dyDescent="0.25">
      <c r="A31" s="6" t="s">
        <v>30</v>
      </c>
      <c r="B31" s="32">
        <v>24273.138200000001</v>
      </c>
      <c r="C31" s="32">
        <v>5412.3262000000004</v>
      </c>
      <c r="D31" s="34" t="s">
        <v>343</v>
      </c>
      <c r="E31" s="34" t="s">
        <v>30</v>
      </c>
      <c r="F31" s="32">
        <v>284.99308851000001</v>
      </c>
      <c r="G31" s="32">
        <v>247.96475272399999</v>
      </c>
      <c r="H31" s="32">
        <v>11.2237179627</v>
      </c>
      <c r="I31" s="32">
        <v>52.885622778200002</v>
      </c>
      <c r="J31" s="32">
        <v>219.20704211399999</v>
      </c>
      <c r="K31" s="32">
        <v>14.6817787772</v>
      </c>
      <c r="L31" s="32">
        <v>86.195331823199993</v>
      </c>
      <c r="M31" s="32">
        <v>24401.517829500001</v>
      </c>
      <c r="N31" s="32">
        <v>5442.4547152200003</v>
      </c>
      <c r="O31" s="32">
        <v>18959.063114199998</v>
      </c>
      <c r="P31" s="32">
        <v>4834.3457366499997</v>
      </c>
      <c r="Q31" s="32">
        <v>35.459520935599997</v>
      </c>
      <c r="R31" s="32">
        <v>4.9767455811100003</v>
      </c>
      <c r="S31" s="32">
        <v>2806.00050706</v>
      </c>
      <c r="T31" s="32">
        <v>13.088082100099999</v>
      </c>
      <c r="U31" s="32">
        <v>198.07158793400001</v>
      </c>
      <c r="V31" s="32">
        <v>3.4961154670800001</v>
      </c>
      <c r="W31" s="32">
        <v>2.79359262995</v>
      </c>
      <c r="X31" s="32">
        <v>494.72019665200003</v>
      </c>
      <c r="Y31" s="32">
        <v>889.82462132900002</v>
      </c>
      <c r="Z31" s="32">
        <v>57.709566516199999</v>
      </c>
      <c r="AA31" s="32">
        <v>19.162716325800002</v>
      </c>
      <c r="AC31" s="32">
        <v>34</v>
      </c>
      <c r="AD31" s="32" t="s">
        <v>30</v>
      </c>
      <c r="AE31" s="32">
        <v>60.904728892999998</v>
      </c>
      <c r="AF31" s="32">
        <v>52.954605105900001</v>
      </c>
      <c r="AG31" s="32">
        <v>2.4090950359900001</v>
      </c>
      <c r="AH31" s="32">
        <v>11.395368706299999</v>
      </c>
      <c r="AI31" s="32">
        <v>46.942475829999999</v>
      </c>
      <c r="AJ31" s="32">
        <v>2.91263954204</v>
      </c>
      <c r="AK31" s="32">
        <v>18.4548232707</v>
      </c>
      <c r="AL31" s="32">
        <v>3900.6081407900001</v>
      </c>
      <c r="AM31" s="32">
        <v>1027.65130213</v>
      </c>
      <c r="AN31" s="32">
        <v>7.5946691135900002</v>
      </c>
      <c r="AO31" s="32">
        <v>1.05928316718</v>
      </c>
      <c r="AP31" s="32">
        <v>593.58194056599996</v>
      </c>
      <c r="AQ31" s="32">
        <v>2.81595513113</v>
      </c>
      <c r="AR31" s="32">
        <v>42.674766339199998</v>
      </c>
      <c r="AS31" s="32">
        <v>0.75412413254800004</v>
      </c>
      <c r="AT31" s="32">
        <v>0.56491613841199995</v>
      </c>
      <c r="AU31" s="32">
        <v>106.585183614</v>
      </c>
      <c r="AV31" s="32">
        <v>190.47184059899999</v>
      </c>
      <c r="AW31" s="32">
        <v>11.3869688041</v>
      </c>
      <c r="AX31" s="32">
        <v>4.1079408004799998</v>
      </c>
      <c r="AY31" s="32">
        <f t="shared" si="0"/>
        <v>5058.1918801828124</v>
      </c>
      <c r="AZ31" s="32">
        <f t="shared" si="1"/>
        <v>1157.5837393928118</v>
      </c>
      <c r="BB31" s="32">
        <f t="shared" si="2"/>
        <v>-19214.946319817187</v>
      </c>
      <c r="BC31" s="32">
        <f t="shared" si="3"/>
        <v>-4254.7424606071891</v>
      </c>
      <c r="BE31" s="29">
        <f t="shared" si="4"/>
        <v>0.20838639975208528</v>
      </c>
      <c r="BF31" s="29">
        <f t="shared" si="5"/>
        <v>0.21387915225671575</v>
      </c>
    </row>
    <row r="32" spans="1:58" x14ac:dyDescent="0.25">
      <c r="A32" s="6" t="s">
        <v>31</v>
      </c>
      <c r="B32" s="32">
        <v>924497.12799999991</v>
      </c>
      <c r="C32" s="32">
        <v>95870.937999999995</v>
      </c>
      <c r="D32" s="34"/>
      <c r="E32" s="34" t="s">
        <v>31</v>
      </c>
      <c r="F32" s="32">
        <v>4502.8177673800001</v>
      </c>
      <c r="G32" s="32">
        <v>6505.7465264499997</v>
      </c>
      <c r="H32" s="32">
        <v>127.98090102899999</v>
      </c>
      <c r="I32" s="32">
        <v>116.25693372400001</v>
      </c>
      <c r="J32" s="32">
        <v>4009.9741884</v>
      </c>
      <c r="K32" s="32">
        <v>179.722349157</v>
      </c>
      <c r="L32" s="32">
        <v>1545.3912204200001</v>
      </c>
      <c r="M32" s="32">
        <v>929512.23818999995</v>
      </c>
      <c r="N32" s="32">
        <v>96352.037203800006</v>
      </c>
      <c r="O32" s="32">
        <v>833160.20098700002</v>
      </c>
      <c r="P32" s="32">
        <v>90204.525213999994</v>
      </c>
      <c r="Q32" s="32">
        <v>606.92918324300001</v>
      </c>
      <c r="R32" s="32">
        <v>110.859161461</v>
      </c>
      <c r="S32" s="32">
        <v>55815.094502</v>
      </c>
      <c r="T32" s="32">
        <v>52.175902577800002</v>
      </c>
      <c r="U32" s="32">
        <v>2084.09999548</v>
      </c>
      <c r="V32" s="32">
        <v>50.852520599400002</v>
      </c>
      <c r="W32" s="32">
        <v>114.63536797899999</v>
      </c>
      <c r="X32" s="32">
        <v>5218.6291037700003</v>
      </c>
      <c r="Y32" s="32">
        <v>14274.2607659</v>
      </c>
      <c r="Z32" s="32">
        <v>697.99058428000001</v>
      </c>
      <c r="AA32" s="32">
        <v>338.62014319000002</v>
      </c>
      <c r="AC32" s="32">
        <v>35</v>
      </c>
      <c r="AD32" s="32" t="s">
        <v>31</v>
      </c>
      <c r="AE32" s="32">
        <v>2797.4984029399998</v>
      </c>
      <c r="AF32" s="32">
        <v>4003.04307526</v>
      </c>
      <c r="AG32" s="32">
        <v>79.143804902799999</v>
      </c>
      <c r="AH32" s="32">
        <v>71.7654080967</v>
      </c>
      <c r="AI32" s="32">
        <v>2480.5757234900002</v>
      </c>
      <c r="AJ32" s="32">
        <v>110.554501458</v>
      </c>
      <c r="AK32" s="32">
        <v>955.86256443699995</v>
      </c>
      <c r="AL32" s="32">
        <v>512853.84927100001</v>
      </c>
      <c r="AM32" s="32">
        <v>55741.665463500001</v>
      </c>
      <c r="AN32" s="32">
        <v>372.33311224800002</v>
      </c>
      <c r="AO32" s="32">
        <v>68.524497955499996</v>
      </c>
      <c r="AP32" s="32">
        <v>34466.8576292</v>
      </c>
      <c r="AQ32" s="32">
        <v>32.946444996300002</v>
      </c>
      <c r="AR32" s="32">
        <v>1283.30701249</v>
      </c>
      <c r="AS32" s="32">
        <v>31.402655481099998</v>
      </c>
      <c r="AT32" s="32">
        <v>70.427031747000001</v>
      </c>
      <c r="AU32" s="32">
        <v>3213.3994616700002</v>
      </c>
      <c r="AV32" s="32">
        <v>8849.9839838600001</v>
      </c>
      <c r="AW32" s="32">
        <v>429.24114789499998</v>
      </c>
      <c r="AX32" s="32">
        <v>209.64258084900001</v>
      </c>
      <c r="AY32" s="32">
        <f t="shared" si="0"/>
        <v>572380.34778390871</v>
      </c>
      <c r="AZ32" s="32">
        <f t="shared" si="1"/>
        <v>59526.4985129087</v>
      </c>
      <c r="BB32" s="32">
        <f t="shared" si="2"/>
        <v>-352116.7802160912</v>
      </c>
      <c r="BC32" s="32">
        <f t="shared" si="3"/>
        <v>-36344.439487091295</v>
      </c>
      <c r="BE32" s="29">
        <f t="shared" si="4"/>
        <v>0.61912615025874773</v>
      </c>
      <c r="BF32" s="29">
        <f t="shared" si="5"/>
        <v>0.62090243148459345</v>
      </c>
    </row>
    <row r="33" spans="1:58" x14ac:dyDescent="0.25">
      <c r="A33" s="6" t="s">
        <v>32</v>
      </c>
      <c r="B33" s="32">
        <v>274114.11300000001</v>
      </c>
      <c r="C33" s="32">
        <v>37493.112999999998</v>
      </c>
      <c r="D33" s="34" t="s">
        <v>343</v>
      </c>
      <c r="E33" s="34" t="s">
        <v>32</v>
      </c>
      <c r="F33" s="32">
        <v>2114.6791021700001</v>
      </c>
      <c r="G33" s="32">
        <v>2046.4001355800001</v>
      </c>
      <c r="H33" s="32">
        <v>57.907751098200002</v>
      </c>
      <c r="I33" s="32">
        <v>126.567819386</v>
      </c>
      <c r="J33" s="32">
        <v>1652.2440446000001</v>
      </c>
      <c r="K33" s="32">
        <v>59.317537073499999</v>
      </c>
      <c r="L33" s="32">
        <v>632.42575075599996</v>
      </c>
      <c r="M33" s="32">
        <v>274715.73633300001</v>
      </c>
      <c r="N33" s="32">
        <v>37548.388139800001</v>
      </c>
      <c r="O33" s="32">
        <v>237167.34819300001</v>
      </c>
      <c r="P33" s="32">
        <v>34910.936232599997</v>
      </c>
      <c r="Q33" s="32">
        <v>193.44066919100001</v>
      </c>
      <c r="R33" s="32">
        <v>41.850617735100002</v>
      </c>
      <c r="S33" s="32">
        <v>20610.683835100001</v>
      </c>
      <c r="T33" s="32">
        <v>48.052940128000003</v>
      </c>
      <c r="U33" s="32">
        <v>901.37983134599995</v>
      </c>
      <c r="V33" s="32">
        <v>21.437166530500001</v>
      </c>
      <c r="W33" s="32">
        <v>30.835638974399998</v>
      </c>
      <c r="X33" s="32">
        <v>2254.3286146700002</v>
      </c>
      <c r="Y33" s="32">
        <v>6387.1322743399996</v>
      </c>
      <c r="Z33" s="32">
        <v>225.71983413500001</v>
      </c>
      <c r="AA33" s="32">
        <v>143.98238695500001</v>
      </c>
      <c r="AC33" s="32">
        <v>36</v>
      </c>
      <c r="AD33" s="32" t="s">
        <v>32</v>
      </c>
      <c r="AE33" s="32">
        <v>312.43138595800002</v>
      </c>
      <c r="AF33" s="32">
        <v>294.06521601399999</v>
      </c>
      <c r="AG33" s="32">
        <v>8.6753543655400005</v>
      </c>
      <c r="AH33" s="32">
        <v>22.310572625900001</v>
      </c>
      <c r="AI33" s="32">
        <v>241.93374228600001</v>
      </c>
      <c r="AJ33" s="32">
        <v>8.7366783777600006</v>
      </c>
      <c r="AK33" s="32">
        <v>92.869804411900006</v>
      </c>
      <c r="AL33" s="32">
        <v>32179.7304482</v>
      </c>
      <c r="AM33" s="32">
        <v>5096.2816322600002</v>
      </c>
      <c r="AN33" s="32">
        <v>27.2051887169</v>
      </c>
      <c r="AO33" s="32">
        <v>6.0178359283800003</v>
      </c>
      <c r="AP33" s="32">
        <v>2990.3385348500001</v>
      </c>
      <c r="AQ33" s="32">
        <v>7.7821540646000003</v>
      </c>
      <c r="AR33" s="32">
        <v>139.03684817600001</v>
      </c>
      <c r="AS33" s="32">
        <v>3.2493351509399999</v>
      </c>
      <c r="AT33" s="32">
        <v>4.0002061716700004</v>
      </c>
      <c r="AU33" s="32">
        <v>347.61294061000001</v>
      </c>
      <c r="AV33" s="32">
        <v>942.67019841000001</v>
      </c>
      <c r="AW33" s="32">
        <v>33.153618052699997</v>
      </c>
      <c r="AX33" s="32">
        <v>21.268509399900001</v>
      </c>
      <c r="AY33" s="32">
        <f t="shared" si="0"/>
        <v>37683.089417920273</v>
      </c>
      <c r="AZ33" s="32">
        <f t="shared" si="1"/>
        <v>5503.3589697202697</v>
      </c>
      <c r="BB33" s="32">
        <f t="shared" si="2"/>
        <v>-236431.02358207974</v>
      </c>
      <c r="BC33" s="32">
        <f t="shared" si="3"/>
        <v>-31989.754030279728</v>
      </c>
      <c r="BE33" s="29">
        <f t="shared" si="4"/>
        <v>0.13747227023630218</v>
      </c>
      <c r="BF33" s="29">
        <f t="shared" si="5"/>
        <v>0.14678319641583962</v>
      </c>
    </row>
    <row r="34" spans="1:58" x14ac:dyDescent="0.25">
      <c r="A34" s="6" t="s">
        <v>33</v>
      </c>
      <c r="B34" s="32">
        <v>186650.359</v>
      </c>
      <c r="C34" s="32">
        <v>33408.608999999997</v>
      </c>
      <c r="D34" s="34" t="s">
        <v>343</v>
      </c>
      <c r="E34" s="34" t="s">
        <v>33</v>
      </c>
      <c r="F34" s="32">
        <v>2180.6983605300002</v>
      </c>
      <c r="G34" s="32">
        <v>1465.88472561</v>
      </c>
      <c r="H34" s="32">
        <v>54.236131803299998</v>
      </c>
      <c r="I34" s="32">
        <v>147.66889493299999</v>
      </c>
      <c r="J34" s="32">
        <v>1560.5935078299999</v>
      </c>
      <c r="K34" s="32">
        <v>43.514464756400002</v>
      </c>
      <c r="L34" s="32">
        <v>590.55397179199997</v>
      </c>
      <c r="M34" s="32">
        <v>186064.926106</v>
      </c>
      <c r="N34" s="32">
        <v>33330.346005200001</v>
      </c>
      <c r="O34" s="32">
        <v>152734.580101</v>
      </c>
      <c r="P34" s="32">
        <v>30970.976102000001</v>
      </c>
      <c r="Q34" s="32">
        <v>125.725925825</v>
      </c>
      <c r="R34" s="32">
        <v>36.857719259</v>
      </c>
      <c r="S34" s="32">
        <v>17525.3809096</v>
      </c>
      <c r="T34" s="32">
        <v>57.619292415499999</v>
      </c>
      <c r="U34" s="32">
        <v>813.36731901400003</v>
      </c>
      <c r="V34" s="32">
        <v>20.159588199800002</v>
      </c>
      <c r="W34" s="32">
        <v>17.767989066199998</v>
      </c>
      <c r="X34" s="32">
        <v>2032.7814109599999</v>
      </c>
      <c r="Y34" s="32">
        <v>6356.6921728200005</v>
      </c>
      <c r="Z34" s="32">
        <v>161.15160822799999</v>
      </c>
      <c r="AA34" s="32">
        <v>139.69308809099999</v>
      </c>
      <c r="AC34" s="32">
        <v>37</v>
      </c>
      <c r="AD34" s="32" t="s">
        <v>33</v>
      </c>
      <c r="AE34" s="32">
        <v>491.42606868299998</v>
      </c>
      <c r="AF34" s="32">
        <v>302.88596347800001</v>
      </c>
      <c r="AG34" s="32">
        <v>11.501203885100001</v>
      </c>
      <c r="AH34" s="32">
        <v>28.841792626499998</v>
      </c>
      <c r="AI34" s="32">
        <v>347.45067491600003</v>
      </c>
      <c r="AJ34" s="32">
        <v>8.7266382992900002</v>
      </c>
      <c r="AK34" s="32">
        <v>130.357134707</v>
      </c>
      <c r="AL34" s="32">
        <v>32507.836819700002</v>
      </c>
      <c r="AM34" s="32">
        <v>6741.15622248</v>
      </c>
      <c r="AN34" s="32">
        <v>24.789861330600001</v>
      </c>
      <c r="AO34" s="32">
        <v>8.1359043648699991</v>
      </c>
      <c r="AP34" s="32">
        <v>3779.7536263000002</v>
      </c>
      <c r="AQ34" s="32">
        <v>12.134547293100001</v>
      </c>
      <c r="AR34" s="32">
        <v>167.54225234500001</v>
      </c>
      <c r="AS34" s="32">
        <v>4.3482069803699996</v>
      </c>
      <c r="AT34" s="32">
        <v>3.8649945964999999</v>
      </c>
      <c r="AU34" s="32">
        <v>418.769593187</v>
      </c>
      <c r="AV34" s="32">
        <v>1420.94663788</v>
      </c>
      <c r="AW34" s="32">
        <v>32.012885265100003</v>
      </c>
      <c r="AX34" s="32">
        <v>31.1503146479</v>
      </c>
      <c r="AY34" s="32">
        <f t="shared" si="0"/>
        <v>39732.482307855098</v>
      </c>
      <c r="AZ34" s="32">
        <f t="shared" si="1"/>
        <v>7224.6454881550999</v>
      </c>
      <c r="BB34" s="32">
        <f t="shared" si="2"/>
        <v>-146917.8766921449</v>
      </c>
      <c r="BC34" s="32">
        <f t="shared" si="3"/>
        <v>-26183.963511844897</v>
      </c>
      <c r="BE34" s="29">
        <f t="shared" si="4"/>
        <v>0.21287118075060921</v>
      </c>
      <c r="BF34" s="29">
        <f t="shared" si="5"/>
        <v>0.21625101147297396</v>
      </c>
    </row>
    <row r="35" spans="1:58" x14ac:dyDescent="0.25">
      <c r="A35" s="6" t="s">
        <v>34</v>
      </c>
      <c r="B35" s="32">
        <v>354107.08799999999</v>
      </c>
      <c r="C35" s="32">
        <v>59112.898000000001</v>
      </c>
      <c r="D35" s="34" t="s">
        <v>343</v>
      </c>
      <c r="E35" s="34" t="s">
        <v>34</v>
      </c>
      <c r="F35" s="32">
        <v>4653.9999195299997</v>
      </c>
      <c r="G35" s="32">
        <v>2005.7894997200001</v>
      </c>
      <c r="H35" s="32">
        <v>81.403683890300002</v>
      </c>
      <c r="I35" s="32">
        <v>39.971670166499997</v>
      </c>
      <c r="J35" s="32">
        <v>3129.5702711099998</v>
      </c>
      <c r="K35" s="32">
        <v>44.0297934269</v>
      </c>
      <c r="L35" s="32">
        <v>1135.3119584200001</v>
      </c>
      <c r="M35" s="32">
        <v>352361.82761500002</v>
      </c>
      <c r="N35" s="32">
        <v>58704.9030289</v>
      </c>
      <c r="O35" s="32">
        <v>293656.92458599998</v>
      </c>
      <c r="P35" s="32">
        <v>56302.723705299999</v>
      </c>
      <c r="Q35" s="32">
        <v>124.434437761</v>
      </c>
      <c r="R35" s="32">
        <v>73.841321307100003</v>
      </c>
      <c r="S35" s="32">
        <v>30820.9657878</v>
      </c>
      <c r="T35" s="32">
        <v>76.884571261700003</v>
      </c>
      <c r="U35" s="32">
        <v>866.83557091399996</v>
      </c>
      <c r="V35" s="32">
        <v>31.737550653900001</v>
      </c>
      <c r="W35" s="32">
        <v>40.341554589200001</v>
      </c>
      <c r="X35" s="32">
        <v>2170.1461172700001</v>
      </c>
      <c r="Y35" s="32">
        <v>12978.6371043</v>
      </c>
      <c r="Z35" s="32">
        <v>151.71998159099999</v>
      </c>
      <c r="AA35" s="32">
        <v>279.279780464</v>
      </c>
      <c r="AC35" s="32">
        <v>38</v>
      </c>
      <c r="AD35" s="32" t="s">
        <v>34</v>
      </c>
      <c r="AE35" s="32">
        <v>1825.80481145</v>
      </c>
      <c r="AF35" s="32">
        <v>764.39232365199996</v>
      </c>
      <c r="AG35" s="32">
        <v>31.616675820499999</v>
      </c>
      <c r="AH35" s="32">
        <v>14.689653826000001</v>
      </c>
      <c r="AI35" s="32">
        <v>1222.7526373799999</v>
      </c>
      <c r="AJ35" s="32">
        <v>16.5681006963</v>
      </c>
      <c r="AK35" s="32">
        <v>443.10080724400001</v>
      </c>
      <c r="AL35" s="32">
        <v>112650.437252</v>
      </c>
      <c r="AM35" s="32">
        <v>21907.454958599999</v>
      </c>
      <c r="AN35" s="32">
        <v>46.065472944100001</v>
      </c>
      <c r="AO35" s="32">
        <v>28.779349474499998</v>
      </c>
      <c r="AP35" s="32">
        <v>11961.973163500001</v>
      </c>
      <c r="AQ35" s="32">
        <v>30.1633827653</v>
      </c>
      <c r="AR35" s="32">
        <v>332.38418368499998</v>
      </c>
      <c r="AS35" s="32">
        <v>12.3397544116</v>
      </c>
      <c r="AT35" s="32">
        <v>15.4585408436</v>
      </c>
      <c r="AU35" s="32">
        <v>832.14000287399995</v>
      </c>
      <c r="AV35" s="32">
        <v>5082.2059736900001</v>
      </c>
      <c r="AW35" s="32">
        <v>56.6929975738</v>
      </c>
      <c r="AX35" s="32">
        <v>109.223641253</v>
      </c>
      <c r="AY35" s="32">
        <f t="shared" si="0"/>
        <v>135476.8734057174</v>
      </c>
      <c r="AZ35" s="32">
        <f t="shared" si="1"/>
        <v>22826.436153717397</v>
      </c>
      <c r="BB35" s="32">
        <f t="shared" si="2"/>
        <v>-218630.21459428259</v>
      </c>
      <c r="BC35" s="32">
        <f t="shared" si="3"/>
        <v>-36286.461846282604</v>
      </c>
      <c r="BE35" s="29">
        <f t="shared" si="4"/>
        <v>0.3825872963201386</v>
      </c>
      <c r="BF35" s="29">
        <f t="shared" si="5"/>
        <v>0.38614984083029386</v>
      </c>
    </row>
    <row r="36" spans="1:58" x14ac:dyDescent="0.25">
      <c r="A36" s="6" t="s">
        <v>35</v>
      </c>
      <c r="B36" s="32">
        <v>414902.12800000003</v>
      </c>
      <c r="C36" s="32">
        <v>64609.008000000002</v>
      </c>
      <c r="D36" s="34" t="s">
        <v>343</v>
      </c>
      <c r="E36" s="34" t="s">
        <v>35</v>
      </c>
      <c r="F36" s="32">
        <v>4409.2100504299997</v>
      </c>
      <c r="G36" s="32">
        <v>2822.8885140299999</v>
      </c>
      <c r="H36" s="32">
        <v>93.273598174599996</v>
      </c>
      <c r="I36" s="32">
        <v>141.01870206199999</v>
      </c>
      <c r="J36" s="32">
        <v>3140.63646423</v>
      </c>
      <c r="K36" s="32">
        <v>74.847273665200007</v>
      </c>
      <c r="L36" s="32">
        <v>1169.0827291000001</v>
      </c>
      <c r="M36" s="32">
        <v>413855.11661799997</v>
      </c>
      <c r="N36" s="32">
        <v>64370.538267900003</v>
      </c>
      <c r="O36" s="32">
        <v>349484.57835000003</v>
      </c>
      <c r="P36" s="32">
        <v>60766.066329200003</v>
      </c>
      <c r="Q36" s="32">
        <v>210.12250103299999</v>
      </c>
      <c r="R36" s="32">
        <v>75.905739942799997</v>
      </c>
      <c r="S36" s="32">
        <v>34434.535705800001</v>
      </c>
      <c r="T36" s="32">
        <v>85.947692444200001</v>
      </c>
      <c r="U36" s="32">
        <v>1256.89073353</v>
      </c>
      <c r="V36" s="32">
        <v>36.527272882600002</v>
      </c>
      <c r="W36" s="32">
        <v>44.180292068299998</v>
      </c>
      <c r="X36" s="32">
        <v>3143.9360842599999</v>
      </c>
      <c r="Y36" s="32">
        <v>12676.6427097</v>
      </c>
      <c r="Z36" s="32">
        <v>275.33686028800003</v>
      </c>
      <c r="AA36" s="32">
        <v>279.55117622099999</v>
      </c>
      <c r="AC36" s="32">
        <v>39</v>
      </c>
      <c r="AD36" s="32" t="s">
        <v>35</v>
      </c>
      <c r="AE36" s="32">
        <v>1095.7136682</v>
      </c>
      <c r="AF36" s="32">
        <v>630.73885962500003</v>
      </c>
      <c r="AG36" s="32">
        <v>21.782153635899999</v>
      </c>
      <c r="AH36" s="32">
        <v>28.796233024500001</v>
      </c>
      <c r="AI36" s="32">
        <v>766.992721426</v>
      </c>
      <c r="AJ36" s="32">
        <v>16.163188216000002</v>
      </c>
      <c r="AK36" s="32">
        <v>283.45570225799997</v>
      </c>
      <c r="AL36" s="32">
        <v>79760.397587900006</v>
      </c>
      <c r="AM36" s="32">
        <v>14507.515316499999</v>
      </c>
      <c r="AN36" s="32">
        <v>43.019645321299997</v>
      </c>
      <c r="AO36" s="32">
        <v>18.3147965657</v>
      </c>
      <c r="AP36" s="32">
        <v>8130.7095999900002</v>
      </c>
      <c r="AQ36" s="32">
        <v>20.424711050300001</v>
      </c>
      <c r="AR36" s="32">
        <v>282.12443544600001</v>
      </c>
      <c r="AS36" s="32">
        <v>8.6880947669400008</v>
      </c>
      <c r="AT36" s="32">
        <v>10.081381975099999</v>
      </c>
      <c r="AU36" s="32">
        <v>705.747876023</v>
      </c>
      <c r="AV36" s="32">
        <v>3120.8917612400001</v>
      </c>
      <c r="AW36" s="32">
        <v>58.659385830200002</v>
      </c>
      <c r="AX36" s="32">
        <v>68.555439415500004</v>
      </c>
      <c r="AY36" s="32">
        <f t="shared" si="0"/>
        <v>95071.197781252806</v>
      </c>
      <c r="AZ36" s="32">
        <f t="shared" si="1"/>
        <v>15310.800193352801</v>
      </c>
      <c r="BB36" s="32">
        <f t="shared" si="2"/>
        <v>-319830.93021874723</v>
      </c>
      <c r="BC36" s="32">
        <f t="shared" si="3"/>
        <v>-49298.207806647202</v>
      </c>
      <c r="BE36" s="29">
        <f t="shared" si="4"/>
        <v>0.22914126336139881</v>
      </c>
      <c r="BF36" s="29">
        <f t="shared" si="5"/>
        <v>0.2369762463053573</v>
      </c>
    </row>
    <row r="37" spans="1:58" x14ac:dyDescent="0.25">
      <c r="A37" s="6" t="s">
        <v>36</v>
      </c>
      <c r="B37" s="32">
        <v>733749.45</v>
      </c>
      <c r="C37" s="32">
        <v>87864.07</v>
      </c>
      <c r="D37" s="34" t="s">
        <v>343</v>
      </c>
      <c r="E37" s="34" t="s">
        <v>36</v>
      </c>
      <c r="F37" s="32">
        <v>5013.2667969599997</v>
      </c>
      <c r="G37" s="32">
        <v>5010.2516253000003</v>
      </c>
      <c r="H37" s="32">
        <v>118.286937857</v>
      </c>
      <c r="I37" s="32">
        <v>108.05450412</v>
      </c>
      <c r="J37" s="32">
        <v>3992.16412055</v>
      </c>
      <c r="K37" s="32">
        <v>133.82392934200001</v>
      </c>
      <c r="L37" s="32">
        <v>1504.8070818000001</v>
      </c>
      <c r="M37" s="32">
        <v>735816.44008800003</v>
      </c>
      <c r="N37" s="32">
        <v>87954.102796000006</v>
      </c>
      <c r="O37" s="32">
        <v>647862.33729199995</v>
      </c>
      <c r="P37" s="32">
        <v>82864.651947799997</v>
      </c>
      <c r="Q37" s="32">
        <v>430.95089171400002</v>
      </c>
      <c r="R37" s="32">
        <v>103.58921808700001</v>
      </c>
      <c r="S37" s="32">
        <v>49271.401730999998</v>
      </c>
      <c r="T37" s="32">
        <v>69.841938976099996</v>
      </c>
      <c r="U37" s="32">
        <v>1750.71430513</v>
      </c>
      <c r="V37" s="32">
        <v>47.578423452800003</v>
      </c>
      <c r="W37" s="32">
        <v>88.384275985599999</v>
      </c>
      <c r="X37" s="32">
        <v>4382.99055804</v>
      </c>
      <c r="Y37" s="32">
        <v>15072.6455069</v>
      </c>
      <c r="Z37" s="32">
        <v>510.02151005600001</v>
      </c>
      <c r="AA37" s="32">
        <v>345.32910839599998</v>
      </c>
      <c r="AC37" s="32">
        <v>40</v>
      </c>
      <c r="AD37" s="32" t="s">
        <v>36</v>
      </c>
      <c r="AE37" s="32">
        <v>2595.2078353299999</v>
      </c>
      <c r="AF37" s="32">
        <v>2338.4311734799999</v>
      </c>
      <c r="AG37" s="32">
        <v>58.123960028699997</v>
      </c>
      <c r="AH37" s="32">
        <v>49.253263601800001</v>
      </c>
      <c r="AI37" s="32">
        <v>2012.01928279</v>
      </c>
      <c r="AJ37" s="32">
        <v>61.4795268202</v>
      </c>
      <c r="AK37" s="32">
        <v>753.82799548900005</v>
      </c>
      <c r="AL37" s="32">
        <v>305127.16157200001</v>
      </c>
      <c r="AM37" s="32">
        <v>40874.275421600003</v>
      </c>
      <c r="AN37" s="32">
        <v>194.42671003500001</v>
      </c>
      <c r="AO37" s="32">
        <v>51.433787704099998</v>
      </c>
      <c r="AP37" s="32">
        <v>24038.695014299999</v>
      </c>
      <c r="AQ37" s="32">
        <v>36.814144245900003</v>
      </c>
      <c r="AR37" s="32">
        <v>831.15163443300003</v>
      </c>
      <c r="AS37" s="32">
        <v>23.477289446499999</v>
      </c>
      <c r="AT37" s="32">
        <v>41.549980250399997</v>
      </c>
      <c r="AU37" s="32">
        <v>2080.8167589599998</v>
      </c>
      <c r="AV37" s="32">
        <v>7704.1574753699997</v>
      </c>
      <c r="AW37" s="32">
        <v>232.687357478</v>
      </c>
      <c r="AX37" s="32">
        <v>175.02348414900001</v>
      </c>
      <c r="AY37" s="32">
        <f t="shared" si="0"/>
        <v>348405.74435389019</v>
      </c>
      <c r="AZ37" s="32">
        <f t="shared" si="1"/>
        <v>43278.582781890196</v>
      </c>
      <c r="BB37" s="32">
        <f t="shared" si="2"/>
        <v>-385343.70564610977</v>
      </c>
      <c r="BC37" s="32">
        <f t="shared" si="3"/>
        <v>-44585.487218109811</v>
      </c>
      <c r="BE37" s="29">
        <f t="shared" si="4"/>
        <v>0.47482930904260329</v>
      </c>
      <c r="BF37" s="29">
        <f t="shared" si="5"/>
        <v>0.49256291885739178</v>
      </c>
    </row>
    <row r="38" spans="1:58" x14ac:dyDescent="0.25">
      <c r="A38" s="6" t="s">
        <v>37</v>
      </c>
      <c r="B38" s="32">
        <v>348093.31199999998</v>
      </c>
      <c r="C38" s="32">
        <v>40595.561999999998</v>
      </c>
      <c r="D38" s="34"/>
      <c r="E38" s="34" t="s">
        <v>37</v>
      </c>
      <c r="F38" s="32">
        <v>2100.8185322700001</v>
      </c>
      <c r="G38" s="32">
        <v>2505.0054043</v>
      </c>
      <c r="H38" s="32">
        <v>56.906956916200002</v>
      </c>
      <c r="I38" s="32">
        <v>82.323651978399994</v>
      </c>
      <c r="J38" s="32">
        <v>1757.0163253400001</v>
      </c>
      <c r="K38" s="32">
        <v>69.986484752300001</v>
      </c>
      <c r="L38" s="32">
        <v>672.45024432699995</v>
      </c>
      <c r="M38" s="32">
        <v>349539.92363500001</v>
      </c>
      <c r="N38" s="32">
        <v>40728.004027900002</v>
      </c>
      <c r="O38" s="32">
        <v>308811.91960700002</v>
      </c>
      <c r="P38" s="32">
        <v>38051.705401200001</v>
      </c>
      <c r="Q38" s="32">
        <v>230.02514135499999</v>
      </c>
      <c r="R38" s="32">
        <v>46.4200222005</v>
      </c>
      <c r="S38" s="32">
        <v>23001.247807100001</v>
      </c>
      <c r="T38" s="32">
        <v>33.437604986899998</v>
      </c>
      <c r="U38" s="32">
        <v>912.21133958300004</v>
      </c>
      <c r="V38" s="32">
        <v>22.411863368599999</v>
      </c>
      <c r="W38" s="32">
        <v>41.770162888500003</v>
      </c>
      <c r="X38" s="32">
        <v>2283.0060918099998</v>
      </c>
      <c r="Y38" s="32">
        <v>6492.9002018299998</v>
      </c>
      <c r="Z38" s="32">
        <v>269.19871999600002</v>
      </c>
      <c r="AA38" s="32">
        <v>150.88069098400001</v>
      </c>
      <c r="AC38" s="32">
        <v>41</v>
      </c>
      <c r="AD38" s="32" t="s">
        <v>37</v>
      </c>
      <c r="AE38" s="32">
        <v>595.02153432399996</v>
      </c>
      <c r="AF38" s="32">
        <v>547.33164030800003</v>
      </c>
      <c r="AG38" s="32">
        <v>13.9493307743</v>
      </c>
      <c r="AH38" s="32">
        <v>16.489612126400001</v>
      </c>
      <c r="AI38" s="32">
        <v>463.01806562199999</v>
      </c>
      <c r="AJ38" s="32">
        <v>14.7224003157</v>
      </c>
      <c r="AK38" s="32">
        <v>174.25515841500001</v>
      </c>
      <c r="AL38" s="32">
        <v>69408.619182199996</v>
      </c>
      <c r="AM38" s="32">
        <v>9485.4920989900002</v>
      </c>
      <c r="AN38" s="32">
        <v>46.8088816343</v>
      </c>
      <c r="AO38" s="32">
        <v>11.8084136246</v>
      </c>
      <c r="AP38" s="32">
        <v>5584.1320512399998</v>
      </c>
      <c r="AQ38" s="32">
        <v>9.4347655502700007</v>
      </c>
      <c r="AR38" s="32">
        <v>204.809258594</v>
      </c>
      <c r="AS38" s="32">
        <v>5.5425234980200004</v>
      </c>
      <c r="AT38" s="32">
        <v>9.3796682768200004</v>
      </c>
      <c r="AU38" s="32">
        <v>512.60875251499999</v>
      </c>
      <c r="AV38" s="32">
        <v>1774.3558432299999</v>
      </c>
      <c r="AW38" s="32">
        <v>55.8008377393</v>
      </c>
      <c r="AX38" s="32">
        <v>40.2955876726</v>
      </c>
      <c r="AY38" s="32">
        <f t="shared" si="0"/>
        <v>79488.390151847518</v>
      </c>
      <c r="AZ38" s="32">
        <f t="shared" si="1"/>
        <v>10079.770969647519</v>
      </c>
      <c r="BB38" s="32">
        <f t="shared" si="2"/>
        <v>-268604.92184815247</v>
      </c>
      <c r="BC38" s="32">
        <f t="shared" si="3"/>
        <v>-30515.791030352477</v>
      </c>
      <c r="BE38" s="29">
        <f t="shared" si="4"/>
        <v>0.22835368394508976</v>
      </c>
      <c r="BF38" s="29">
        <f t="shared" si="5"/>
        <v>0.24829736239758227</v>
      </c>
    </row>
    <row r="39" spans="1:58" x14ac:dyDescent="0.25">
      <c r="A39" s="6" t="s">
        <v>38</v>
      </c>
      <c r="B39" s="32">
        <v>208245.565</v>
      </c>
      <c r="C39" s="32">
        <v>30344.035</v>
      </c>
      <c r="D39" s="34" t="s">
        <v>343</v>
      </c>
      <c r="E39" s="34" t="s">
        <v>131</v>
      </c>
      <c r="F39" s="32">
        <v>1890.5041849199999</v>
      </c>
      <c r="G39" s="32">
        <v>1512.1538150399999</v>
      </c>
      <c r="H39" s="32">
        <v>43.7981504754</v>
      </c>
      <c r="I39" s="32">
        <v>80.053790781399996</v>
      </c>
      <c r="J39" s="32">
        <v>1402.73305643</v>
      </c>
      <c r="K39" s="32">
        <v>42.185486091599998</v>
      </c>
      <c r="L39" s="32">
        <v>530.25519026400002</v>
      </c>
      <c r="M39" s="32">
        <v>207979.94773399999</v>
      </c>
      <c r="N39" s="32">
        <v>30281.462115099999</v>
      </c>
      <c r="O39" s="32">
        <v>177698.48561900001</v>
      </c>
      <c r="P39" s="32">
        <v>28401.799831</v>
      </c>
      <c r="Q39" s="32">
        <v>115.621117137</v>
      </c>
      <c r="R39" s="32">
        <v>34.682907452199998</v>
      </c>
      <c r="S39" s="32">
        <v>16458.3801853</v>
      </c>
      <c r="T39" s="32">
        <v>38.5193160711</v>
      </c>
      <c r="U39" s="32">
        <v>647.67011789200001</v>
      </c>
      <c r="V39" s="32">
        <v>17.450172327600001</v>
      </c>
      <c r="W39" s="32">
        <v>21.529473672999998</v>
      </c>
      <c r="X39" s="32">
        <v>1619.7560664</v>
      </c>
      <c r="Y39" s="32">
        <v>5543.2327133899998</v>
      </c>
      <c r="Z39" s="32">
        <v>158.32295324500001</v>
      </c>
      <c r="AA39" s="32">
        <v>124.612672575</v>
      </c>
      <c r="AC39" s="32">
        <v>42</v>
      </c>
      <c r="AD39" s="32" t="s">
        <v>131</v>
      </c>
      <c r="AE39" s="32">
        <v>268.07757929100001</v>
      </c>
      <c r="AF39" s="32">
        <v>204.762982679</v>
      </c>
      <c r="AG39" s="32">
        <v>5.9144725941400003</v>
      </c>
      <c r="AH39" s="32">
        <v>10.1373415211</v>
      </c>
      <c r="AI39" s="32">
        <v>195.889278117</v>
      </c>
      <c r="AJ39" s="32">
        <v>5.6574584188600001</v>
      </c>
      <c r="AK39" s="32">
        <v>73.945686978400005</v>
      </c>
      <c r="AL39" s="32">
        <v>24068.974488</v>
      </c>
      <c r="AM39" s="32">
        <v>3937.2939553900001</v>
      </c>
      <c r="AN39" s="32">
        <v>14.054428211099999</v>
      </c>
      <c r="AO39" s="32">
        <v>4.8256724589399997</v>
      </c>
      <c r="AP39" s="32">
        <v>2273.5783573399999</v>
      </c>
      <c r="AQ39" s="32">
        <v>5.3510294856699998</v>
      </c>
      <c r="AR39" s="32">
        <v>86.020949374099999</v>
      </c>
      <c r="AS39" s="32">
        <v>2.4186738002000001</v>
      </c>
      <c r="AT39" s="32">
        <v>2.7907948734699999</v>
      </c>
      <c r="AU39" s="32">
        <v>215.11808943899999</v>
      </c>
      <c r="AV39" s="32">
        <v>779.28924457899996</v>
      </c>
      <c r="AW39" s="32">
        <v>21.154461900299999</v>
      </c>
      <c r="AX39" s="32">
        <v>17.5234717841</v>
      </c>
      <c r="AY39" s="32">
        <f t="shared" si="0"/>
        <v>28255.469131123871</v>
      </c>
      <c r="AZ39" s="32">
        <f t="shared" si="1"/>
        <v>4186.4946431238704</v>
      </c>
      <c r="BB39" s="32">
        <f t="shared" si="2"/>
        <v>-179990.09586887615</v>
      </c>
      <c r="BC39" s="32">
        <f t="shared" si="3"/>
        <v>-26157.540356876128</v>
      </c>
      <c r="BE39" s="29">
        <f t="shared" si="4"/>
        <v>0.13568341362335312</v>
      </c>
      <c r="BF39" s="29">
        <f t="shared" si="5"/>
        <v>0.13796763163250605</v>
      </c>
    </row>
    <row r="40" spans="1:58" x14ac:dyDescent="0.25">
      <c r="A40" s="6" t="s">
        <v>39</v>
      </c>
      <c r="B40" s="32">
        <v>4765.2064399999999</v>
      </c>
      <c r="C40" s="32">
        <v>730.82074</v>
      </c>
      <c r="D40" s="34" t="s">
        <v>343</v>
      </c>
      <c r="E40" s="34" t="s">
        <v>39</v>
      </c>
      <c r="F40" s="32">
        <v>36.485945755300001</v>
      </c>
      <c r="G40" s="32">
        <v>43.704085936200002</v>
      </c>
      <c r="H40" s="32">
        <v>1.1835817126599999</v>
      </c>
      <c r="I40" s="32">
        <v>4.2518595655800002</v>
      </c>
      <c r="J40" s="32">
        <v>28.594178144499999</v>
      </c>
      <c r="K40" s="32">
        <v>1.42419170291</v>
      </c>
      <c r="L40" s="32">
        <v>11.5533149137</v>
      </c>
      <c r="M40" s="32">
        <v>4750.5176720700001</v>
      </c>
      <c r="N40" s="32">
        <v>730.71946641399995</v>
      </c>
      <c r="O40" s="32">
        <v>4019.7982056599999</v>
      </c>
      <c r="P40" s="32">
        <v>668.02529406899998</v>
      </c>
      <c r="Q40" s="32">
        <v>3.3030280262599998</v>
      </c>
      <c r="R40" s="32">
        <v>0.73226411702100003</v>
      </c>
      <c r="S40" s="32">
        <v>403.83659804799998</v>
      </c>
      <c r="T40" s="32">
        <v>1.2863843747399999</v>
      </c>
      <c r="U40" s="32">
        <v>21.072885464399999</v>
      </c>
      <c r="V40" s="32">
        <v>0.45938243467399997</v>
      </c>
      <c r="W40" s="32">
        <v>0.331949579193</v>
      </c>
      <c r="X40" s="32">
        <v>52.635590315100004</v>
      </c>
      <c r="Y40" s="32">
        <v>111.793864537</v>
      </c>
      <c r="Z40" s="32">
        <v>5.4747728853500002</v>
      </c>
      <c r="AA40" s="32">
        <v>2.5958307511699998</v>
      </c>
      <c r="AC40" s="32">
        <v>44</v>
      </c>
      <c r="AD40" s="32" t="s">
        <v>39</v>
      </c>
      <c r="AE40" s="32">
        <v>7.9457124098699996</v>
      </c>
      <c r="AF40" s="32">
        <v>10.690253950000001</v>
      </c>
      <c r="AG40" s="32">
        <v>0.24522067138699999</v>
      </c>
      <c r="AH40" s="32">
        <v>0.89443643681700002</v>
      </c>
      <c r="AI40" s="32">
        <v>6.4903780046600001</v>
      </c>
      <c r="AJ40" s="32">
        <v>0.343115565826</v>
      </c>
      <c r="AK40" s="32">
        <v>2.6251859642699999</v>
      </c>
      <c r="AL40" s="32">
        <v>970.51816659500003</v>
      </c>
      <c r="AM40" s="32">
        <v>152.39402786400001</v>
      </c>
      <c r="AN40" s="32">
        <v>0.67700118282900001</v>
      </c>
      <c r="AO40" s="32">
        <v>0.16633745904700001</v>
      </c>
      <c r="AP40" s="32">
        <v>92.856802986100007</v>
      </c>
      <c r="AQ40" s="32">
        <v>0.24790045011299999</v>
      </c>
      <c r="AR40" s="32">
        <v>4.7553833040900004</v>
      </c>
      <c r="AS40" s="32">
        <v>0.108306718169</v>
      </c>
      <c r="AT40" s="32">
        <v>7.3957053292000002E-2</v>
      </c>
      <c r="AU40" s="32">
        <v>11.8777989611</v>
      </c>
      <c r="AV40" s="32">
        <v>24.6455299076</v>
      </c>
      <c r="AW40" s="32">
        <v>1.3213423333300001</v>
      </c>
      <c r="AX40" s="32">
        <v>0.59669707143399997</v>
      </c>
      <c r="AY40" s="32">
        <f t="shared" si="0"/>
        <v>1137.0797292435391</v>
      </c>
      <c r="AZ40" s="32">
        <f t="shared" si="1"/>
        <v>166.561562648539</v>
      </c>
      <c r="BB40" s="32">
        <f t="shared" si="2"/>
        <v>-3628.1267107564609</v>
      </c>
      <c r="BC40" s="32">
        <f t="shared" si="3"/>
        <v>-564.25917735146095</v>
      </c>
      <c r="BE40" s="29">
        <f t="shared" si="4"/>
        <v>0.23862129449391475</v>
      </c>
      <c r="BF40" s="29">
        <f t="shared" si="5"/>
        <v>0.22791028433120139</v>
      </c>
    </row>
    <row r="41" spans="1:58" x14ac:dyDescent="0.25">
      <c r="A41" s="6" t="s">
        <v>40</v>
      </c>
      <c r="B41" s="32">
        <v>259349.573</v>
      </c>
      <c r="C41" s="32">
        <v>31493.793000000001</v>
      </c>
      <c r="D41" s="34" t="s">
        <v>343</v>
      </c>
      <c r="E41" s="34" t="s">
        <v>40</v>
      </c>
      <c r="F41" s="32">
        <v>1655.32455916</v>
      </c>
      <c r="G41" s="32">
        <v>1886.8731277500001</v>
      </c>
      <c r="H41" s="32">
        <v>46.012637951499997</v>
      </c>
      <c r="I41" s="32">
        <v>80.563307197499995</v>
      </c>
      <c r="J41" s="32">
        <v>1368.206486</v>
      </c>
      <c r="K41" s="32">
        <v>53.405922375300001</v>
      </c>
      <c r="L41" s="32">
        <v>523.48872126399999</v>
      </c>
      <c r="M41" s="32">
        <v>260398.74318699999</v>
      </c>
      <c r="N41" s="32">
        <v>31593.709788299999</v>
      </c>
      <c r="O41" s="32">
        <v>228805.03339900001</v>
      </c>
      <c r="P41" s="32">
        <v>29432.532932900001</v>
      </c>
      <c r="Q41" s="32">
        <v>180.45033273300001</v>
      </c>
      <c r="R41" s="32">
        <v>35.664931816600003</v>
      </c>
      <c r="S41" s="32">
        <v>17673.982013699999</v>
      </c>
      <c r="T41" s="32">
        <v>30.088582372899999</v>
      </c>
      <c r="U41" s="32">
        <v>737.19002772299996</v>
      </c>
      <c r="V41" s="32">
        <v>17.6093237983</v>
      </c>
      <c r="W41" s="32">
        <v>31.103174346999999</v>
      </c>
      <c r="X41" s="32">
        <v>1844.5947052700001</v>
      </c>
      <c r="Y41" s="32">
        <v>5106.6492976600002</v>
      </c>
      <c r="Z41" s="32">
        <v>204.915668579</v>
      </c>
      <c r="AA41" s="32">
        <v>117.589268562</v>
      </c>
      <c r="AC41" s="32">
        <v>45</v>
      </c>
      <c r="AD41" s="32" t="s">
        <v>40</v>
      </c>
      <c r="AE41" s="32">
        <v>399.32230643399998</v>
      </c>
      <c r="AF41" s="32">
        <v>441.600453985</v>
      </c>
      <c r="AG41" s="32">
        <v>10.850193705900001</v>
      </c>
      <c r="AH41" s="32">
        <v>18.536543502000001</v>
      </c>
      <c r="AI41" s="32">
        <v>327.25435439799998</v>
      </c>
      <c r="AJ41" s="32">
        <v>12.437651563099999</v>
      </c>
      <c r="AK41" s="32">
        <v>124.909838118</v>
      </c>
      <c r="AL41" s="32">
        <v>53682.987200900003</v>
      </c>
      <c r="AM41" s="32">
        <v>6986.7097833799999</v>
      </c>
      <c r="AN41" s="32">
        <v>41.667670659899997</v>
      </c>
      <c r="AO41" s="32">
        <v>8.4897840911600007</v>
      </c>
      <c r="AP41" s="32">
        <v>4181.9439847100002</v>
      </c>
      <c r="AQ41" s="32">
        <v>7.1542923566300001</v>
      </c>
      <c r="AR41" s="32">
        <v>172.58063530699999</v>
      </c>
      <c r="AS41" s="32">
        <v>4.1810371468899996</v>
      </c>
      <c r="AT41" s="32">
        <v>7.2849200619900003</v>
      </c>
      <c r="AU41" s="32">
        <v>431.83450764200001</v>
      </c>
      <c r="AV41" s="32">
        <v>1226.13546324</v>
      </c>
      <c r="AW41" s="32">
        <v>47.642738785699997</v>
      </c>
      <c r="AX41" s="32">
        <v>28.1892601164</v>
      </c>
      <c r="AY41" s="32">
        <f t="shared" si="0"/>
        <v>61174.995694271696</v>
      </c>
      <c r="AZ41" s="32">
        <f t="shared" si="1"/>
        <v>7492.0084933716907</v>
      </c>
      <c r="BB41" s="32">
        <f t="shared" si="2"/>
        <v>-198174.57730572831</v>
      </c>
      <c r="BC41" s="32">
        <f t="shared" si="3"/>
        <v>-24001.784506628312</v>
      </c>
      <c r="BE41" s="29">
        <f t="shared" si="4"/>
        <v>0.23587852868480216</v>
      </c>
      <c r="BF41" s="29">
        <f t="shared" si="5"/>
        <v>0.23788841481785603</v>
      </c>
    </row>
    <row r="42" spans="1:58" x14ac:dyDescent="0.25">
      <c r="A42" s="6" t="s">
        <v>41</v>
      </c>
      <c r="B42" s="32">
        <v>262935.23199999996</v>
      </c>
      <c r="C42" s="32">
        <v>44587.402000000002</v>
      </c>
      <c r="D42" s="34" t="s">
        <v>343</v>
      </c>
      <c r="E42" s="34" t="s">
        <v>41</v>
      </c>
      <c r="F42" s="32">
        <v>3516.8847127099998</v>
      </c>
      <c r="G42" s="32">
        <v>1509.06109515</v>
      </c>
      <c r="H42" s="32">
        <v>60.939855398799999</v>
      </c>
      <c r="I42" s="32">
        <v>34.4733606486</v>
      </c>
      <c r="J42" s="32">
        <v>2376.2202038199998</v>
      </c>
      <c r="K42" s="32">
        <v>33.062583949199997</v>
      </c>
      <c r="L42" s="32">
        <v>860.07343441499995</v>
      </c>
      <c r="M42" s="32">
        <v>261616.65205199999</v>
      </c>
      <c r="N42" s="32">
        <v>44279.416634900001</v>
      </c>
      <c r="O42" s="32">
        <v>217337.23541699999</v>
      </c>
      <c r="P42" s="32">
        <v>42426.512455199998</v>
      </c>
      <c r="Q42" s="32">
        <v>91.820141514699998</v>
      </c>
      <c r="R42" s="32">
        <v>55.5783097825</v>
      </c>
      <c r="S42" s="32">
        <v>23134.439887199998</v>
      </c>
      <c r="T42" s="32">
        <v>56.754978741899997</v>
      </c>
      <c r="U42" s="32">
        <v>669.09319852099998</v>
      </c>
      <c r="V42" s="32">
        <v>24.346181286099998</v>
      </c>
      <c r="W42" s="32">
        <v>30.044022101300001</v>
      </c>
      <c r="X42" s="32">
        <v>1674.9722262800001</v>
      </c>
      <c r="Y42" s="32">
        <v>9825.9086681299996</v>
      </c>
      <c r="Z42" s="32">
        <v>113.414570677</v>
      </c>
      <c r="AA42" s="32">
        <v>212.328488996</v>
      </c>
      <c r="AC42" s="32">
        <v>46</v>
      </c>
      <c r="AD42" s="32" t="s">
        <v>41</v>
      </c>
      <c r="AE42" s="32">
        <v>1475.4658357799999</v>
      </c>
      <c r="AF42" s="32">
        <v>610.85955627999999</v>
      </c>
      <c r="AG42" s="32">
        <v>25.2171557128</v>
      </c>
      <c r="AH42" s="32">
        <v>13.4336774612</v>
      </c>
      <c r="AI42" s="32">
        <v>992.86963270000001</v>
      </c>
      <c r="AJ42" s="32">
        <v>13.1518977784</v>
      </c>
      <c r="AK42" s="32">
        <v>358.73556235000001</v>
      </c>
      <c r="AL42" s="32">
        <v>88625.0653838</v>
      </c>
      <c r="AM42" s="32">
        <v>17617.644298200001</v>
      </c>
      <c r="AN42" s="32">
        <v>35.912652183100001</v>
      </c>
      <c r="AO42" s="32">
        <v>23.131375926099999</v>
      </c>
      <c r="AP42" s="32">
        <v>9571.8812224400008</v>
      </c>
      <c r="AQ42" s="32">
        <v>23.672107344699999</v>
      </c>
      <c r="AR42" s="32">
        <v>273.48471325399998</v>
      </c>
      <c r="AS42" s="32">
        <v>10.115650259300001</v>
      </c>
      <c r="AT42" s="32">
        <v>12.279430789499999</v>
      </c>
      <c r="AU42" s="32">
        <v>684.63950518499996</v>
      </c>
      <c r="AV42" s="32">
        <v>4114.3477150500003</v>
      </c>
      <c r="AW42" s="32">
        <v>44.683815637999999</v>
      </c>
      <c r="AX42" s="32">
        <v>88.812865205999998</v>
      </c>
      <c r="AY42" s="32">
        <f t="shared" si="0"/>
        <v>106997.74611107371</v>
      </c>
      <c r="AZ42" s="32">
        <f t="shared" si="1"/>
        <v>18372.680727273699</v>
      </c>
      <c r="BB42" s="32">
        <f t="shared" si="2"/>
        <v>-155937.48588892625</v>
      </c>
      <c r="BC42" s="32">
        <f t="shared" si="3"/>
        <v>-26214.721272726303</v>
      </c>
      <c r="BE42" s="29">
        <f t="shared" si="4"/>
        <v>0.40693575104866025</v>
      </c>
      <c r="BF42" s="29">
        <f t="shared" si="5"/>
        <v>0.41205990712967977</v>
      </c>
    </row>
    <row r="43" spans="1:58" x14ac:dyDescent="0.25">
      <c r="A43" s="6" t="s">
        <v>42</v>
      </c>
      <c r="B43" s="32">
        <v>139731.505</v>
      </c>
      <c r="C43" s="32">
        <v>25356.855</v>
      </c>
      <c r="D43" s="34" t="s">
        <v>343</v>
      </c>
      <c r="E43" s="34" t="s">
        <v>42</v>
      </c>
      <c r="F43" s="32">
        <v>1742.1572190899999</v>
      </c>
      <c r="G43" s="32">
        <v>1050.5784368100001</v>
      </c>
      <c r="H43" s="32">
        <v>39.363540583199999</v>
      </c>
      <c r="I43" s="32">
        <v>88.907414408299999</v>
      </c>
      <c r="J43" s="32">
        <v>1223.8922508600001</v>
      </c>
      <c r="K43" s="32">
        <v>29.589238578700002</v>
      </c>
      <c r="L43" s="32">
        <v>458.10722070999998</v>
      </c>
      <c r="M43" s="32">
        <v>139126.09924899999</v>
      </c>
      <c r="N43" s="32">
        <v>25262.508916800001</v>
      </c>
      <c r="O43" s="32">
        <v>113863.590333</v>
      </c>
      <c r="P43" s="32">
        <v>23660.983328599999</v>
      </c>
      <c r="Q43" s="32">
        <v>82.059135225999995</v>
      </c>
      <c r="R43" s="32">
        <v>28.844406574200001</v>
      </c>
      <c r="S43" s="32">
        <v>13272.6874178</v>
      </c>
      <c r="T43" s="32">
        <v>41.077995425399997</v>
      </c>
      <c r="U43" s="32">
        <v>556.16622761600001</v>
      </c>
      <c r="V43" s="32">
        <v>14.9635814084</v>
      </c>
      <c r="W43" s="32">
        <v>13.985425018100001</v>
      </c>
      <c r="X43" s="32">
        <v>1390.30736123</v>
      </c>
      <c r="Y43" s="32">
        <v>5011.7647013599999</v>
      </c>
      <c r="Z43" s="32">
        <v>108.32538751200001</v>
      </c>
      <c r="AA43" s="32">
        <v>109.73018865</v>
      </c>
      <c r="AC43" s="32">
        <v>47</v>
      </c>
      <c r="AD43" s="32" t="s">
        <v>42</v>
      </c>
      <c r="AE43" s="32">
        <v>423.74899700200001</v>
      </c>
      <c r="AF43" s="32">
        <v>226.940319139</v>
      </c>
      <c r="AG43" s="32">
        <v>8.8021774210300006</v>
      </c>
      <c r="AH43" s="32">
        <v>16.7804090978</v>
      </c>
      <c r="AI43" s="32">
        <v>292.66340283699998</v>
      </c>
      <c r="AJ43" s="32">
        <v>6.0746059221199999</v>
      </c>
      <c r="AK43" s="32">
        <v>108.442834964</v>
      </c>
      <c r="AL43" s="32">
        <v>25924.456793599998</v>
      </c>
      <c r="AM43" s="32">
        <v>5505.6999870099999</v>
      </c>
      <c r="AN43" s="32">
        <v>15.992062711499999</v>
      </c>
      <c r="AO43" s="32">
        <v>6.83769592166</v>
      </c>
      <c r="AP43" s="32">
        <v>3053.6361788600002</v>
      </c>
      <c r="AQ43" s="32">
        <v>9.13614308929</v>
      </c>
      <c r="AR43" s="32">
        <v>117.982958766</v>
      </c>
      <c r="AS43" s="32">
        <v>3.4268308800799998</v>
      </c>
      <c r="AT43" s="32">
        <v>3.2264669457199999</v>
      </c>
      <c r="AU43" s="32">
        <v>294.98771971600002</v>
      </c>
      <c r="AV43" s="32">
        <v>1205.7255662800001</v>
      </c>
      <c r="AW43" s="32">
        <v>21.8844020009</v>
      </c>
      <c r="AX43" s="32">
        <v>26.309082820499999</v>
      </c>
      <c r="AY43" s="32">
        <f t="shared" si="0"/>
        <v>31767.035778370417</v>
      </c>
      <c r="AZ43" s="32">
        <f t="shared" si="1"/>
        <v>5842.57898477042</v>
      </c>
      <c r="BB43" s="32">
        <f t="shared" si="2"/>
        <v>-107964.46922162958</v>
      </c>
      <c r="BC43" s="32">
        <f t="shared" si="3"/>
        <v>-19514.276015229581</v>
      </c>
      <c r="BE43" s="29">
        <f t="shared" si="4"/>
        <v>0.22734340246582485</v>
      </c>
      <c r="BF43" s="29">
        <f t="shared" si="5"/>
        <v>0.23041418128432806</v>
      </c>
    </row>
    <row r="44" spans="1:58" x14ac:dyDescent="0.25">
      <c r="A44" s="6" t="s">
        <v>43</v>
      </c>
      <c r="B44" s="32">
        <v>2573681.9899999998</v>
      </c>
      <c r="C44" s="32">
        <v>304550.19</v>
      </c>
      <c r="D44" s="34" t="s">
        <v>343</v>
      </c>
      <c r="E44" s="34" t="s">
        <v>43</v>
      </c>
      <c r="F44" s="32">
        <v>16459.815609400001</v>
      </c>
      <c r="G44" s="32">
        <v>18393.712127399998</v>
      </c>
      <c r="H44" s="32">
        <v>402.775107472</v>
      </c>
      <c r="I44" s="32">
        <v>474.41278303799999</v>
      </c>
      <c r="J44" s="32">
        <v>13419.4530326</v>
      </c>
      <c r="K44" s="32">
        <v>505.52343306199998</v>
      </c>
      <c r="L44" s="32">
        <v>5115.4682174500003</v>
      </c>
      <c r="M44" s="32">
        <v>2579568.5842900001</v>
      </c>
      <c r="N44" s="32">
        <v>304882.36781999998</v>
      </c>
      <c r="O44" s="32">
        <v>2274686.2164699999</v>
      </c>
      <c r="P44" s="32">
        <v>286199.26852600003</v>
      </c>
      <c r="Q44" s="32">
        <v>1484.4140440399999</v>
      </c>
      <c r="R44" s="32">
        <v>351.66361545400002</v>
      </c>
      <c r="S44" s="32">
        <v>172067.27800600001</v>
      </c>
      <c r="T44" s="32">
        <v>237.381715085</v>
      </c>
      <c r="U44" s="32">
        <v>6384.2118180300004</v>
      </c>
      <c r="V44" s="32">
        <v>169.19143020999999</v>
      </c>
      <c r="W44" s="32">
        <v>293.51116904000003</v>
      </c>
      <c r="X44" s="32">
        <v>15978.019343600001</v>
      </c>
      <c r="Y44" s="32">
        <v>50040.361983800001</v>
      </c>
      <c r="Z44" s="32">
        <v>1937.1559982000001</v>
      </c>
      <c r="AA44" s="32">
        <v>1167.99973946</v>
      </c>
      <c r="AC44" s="32">
        <v>48</v>
      </c>
      <c r="AD44" s="32" t="s">
        <v>43</v>
      </c>
      <c r="AE44" s="32">
        <v>8955.6582851500007</v>
      </c>
      <c r="AF44" s="32">
        <v>9154.1574414999995</v>
      </c>
      <c r="AG44" s="32">
        <v>209.451852097</v>
      </c>
      <c r="AH44" s="32">
        <v>238.17452355399999</v>
      </c>
      <c r="AI44" s="32">
        <v>7118.9475183200002</v>
      </c>
      <c r="AJ44" s="32">
        <v>249.080398178</v>
      </c>
      <c r="AK44" s="32">
        <v>2699.4420172199998</v>
      </c>
      <c r="AL44" s="32">
        <v>1137205.68784</v>
      </c>
      <c r="AM44" s="32">
        <v>149013.779576</v>
      </c>
      <c r="AN44" s="32">
        <v>716.13611000499998</v>
      </c>
      <c r="AO44" s="32">
        <v>184.068610006</v>
      </c>
      <c r="AP44" s="32">
        <v>88752.530974699999</v>
      </c>
      <c r="AQ44" s="32">
        <v>132.16471105900001</v>
      </c>
      <c r="AR44" s="32">
        <v>3228.8945931399999</v>
      </c>
      <c r="AS44" s="32">
        <v>88.159817164000003</v>
      </c>
      <c r="AT44" s="32">
        <v>146.00923455200001</v>
      </c>
      <c r="AU44" s="32">
        <v>8080.8620270700003</v>
      </c>
      <c r="AV44" s="32">
        <v>26902.377124999999</v>
      </c>
      <c r="AW44" s="32">
        <v>949.67498386099999</v>
      </c>
      <c r="AX44" s="32">
        <v>622.69268575399997</v>
      </c>
      <c r="AY44" s="32">
        <f t="shared" si="0"/>
        <v>1295634.1881850371</v>
      </c>
      <c r="AZ44" s="32">
        <f t="shared" si="1"/>
        <v>158428.500345037</v>
      </c>
      <c r="BB44" s="32">
        <f t="shared" si="2"/>
        <v>-1278047.8018149626</v>
      </c>
      <c r="BC44" s="32">
        <f t="shared" si="3"/>
        <v>-146121.689654963</v>
      </c>
      <c r="BE44" s="29">
        <f t="shared" si="4"/>
        <v>0.50341658107691745</v>
      </c>
      <c r="BF44" s="29">
        <f t="shared" si="5"/>
        <v>0.52020489740964204</v>
      </c>
    </row>
    <row r="45" spans="1:58" x14ac:dyDescent="0.25">
      <c r="A45" s="6" t="s">
        <v>44</v>
      </c>
      <c r="B45" s="32">
        <v>196553.598</v>
      </c>
      <c r="C45" s="32">
        <v>21589.488000000001</v>
      </c>
      <c r="D45" s="34"/>
      <c r="E45" s="34" t="s">
        <v>44</v>
      </c>
      <c r="F45" s="32">
        <v>1029.4849082600001</v>
      </c>
      <c r="G45" s="32">
        <v>1454.73257472</v>
      </c>
      <c r="H45" s="32">
        <v>28.210817760400001</v>
      </c>
      <c r="I45" s="32">
        <v>35.668929667</v>
      </c>
      <c r="J45" s="32">
        <v>882.55820675999996</v>
      </c>
      <c r="K45" s="32">
        <v>41.319632412399997</v>
      </c>
      <c r="L45" s="32">
        <v>345.32280615299999</v>
      </c>
      <c r="M45" s="32">
        <v>197070.54118999999</v>
      </c>
      <c r="N45" s="32">
        <v>21641.121960100001</v>
      </c>
      <c r="O45" s="32">
        <v>175429.41923</v>
      </c>
      <c r="P45" s="32">
        <v>20247.222431800001</v>
      </c>
      <c r="Q45" s="32">
        <v>114.39526612500001</v>
      </c>
      <c r="R45" s="32">
        <v>24.372217530099999</v>
      </c>
      <c r="S45" s="32">
        <v>12546.962152599999</v>
      </c>
      <c r="T45" s="32">
        <v>15.8812830018</v>
      </c>
      <c r="U45" s="32">
        <v>470.17440885799999</v>
      </c>
      <c r="V45" s="32">
        <v>11.8515351014</v>
      </c>
      <c r="W45" s="32">
        <v>21.368767936000001</v>
      </c>
      <c r="X45" s="32">
        <v>1176.54824848</v>
      </c>
      <c r="Y45" s="32">
        <v>3205.3494892399999</v>
      </c>
      <c r="Z45" s="32">
        <v>160.31358223500001</v>
      </c>
      <c r="AA45" s="32">
        <v>76.609381118499996</v>
      </c>
      <c r="AC45" s="32">
        <v>49</v>
      </c>
      <c r="AD45" s="32" t="s">
        <v>44</v>
      </c>
      <c r="AE45" s="32">
        <v>439.59452013499998</v>
      </c>
      <c r="AF45" s="32">
        <v>604.70808250799996</v>
      </c>
      <c r="AG45" s="32">
        <v>12.1157683709</v>
      </c>
      <c r="AH45" s="32">
        <v>15.330004774800001</v>
      </c>
      <c r="AI45" s="32">
        <v>373.37958059499999</v>
      </c>
      <c r="AJ45" s="32">
        <v>17.159979527299999</v>
      </c>
      <c r="AK45" s="32">
        <v>145.92282257400001</v>
      </c>
      <c r="AL45" s="32">
        <v>73590.613325700004</v>
      </c>
      <c r="AM45" s="32">
        <v>8539.5939048399996</v>
      </c>
      <c r="AN45" s="32">
        <v>48.866345663600001</v>
      </c>
      <c r="AO45" s="32">
        <v>10.302526671800001</v>
      </c>
      <c r="AP45" s="32">
        <v>5281.4102112600003</v>
      </c>
      <c r="AQ45" s="32">
        <v>7.08718327315</v>
      </c>
      <c r="AR45" s="32">
        <v>197.62515615300001</v>
      </c>
      <c r="AS45" s="32">
        <v>4.9535057461300003</v>
      </c>
      <c r="AT45" s="32">
        <v>9.0591142405100005</v>
      </c>
      <c r="AU45" s="32">
        <v>494.54337949699999</v>
      </c>
      <c r="AV45" s="32">
        <v>1364.13456408</v>
      </c>
      <c r="AW45" s="32">
        <v>66.546361375999993</v>
      </c>
      <c r="AX45" s="32">
        <v>32.330479079600003</v>
      </c>
      <c r="AY45" s="32">
        <f t="shared" si="0"/>
        <v>82715.686090428309</v>
      </c>
      <c r="AZ45" s="32">
        <f t="shared" si="1"/>
        <v>9125.0727647283093</v>
      </c>
      <c r="BB45" s="32">
        <f t="shared" si="2"/>
        <v>-113837.91190957169</v>
      </c>
      <c r="BC45" s="32">
        <f t="shared" si="3"/>
        <v>-12464.415235271692</v>
      </c>
      <c r="BE45" s="29">
        <f t="shared" si="4"/>
        <v>0.42083018032785291</v>
      </c>
      <c r="BF45" s="29">
        <f t="shared" si="5"/>
        <v>0.42266276832170863</v>
      </c>
    </row>
    <row r="46" spans="1:58" x14ac:dyDescent="0.25">
      <c r="A46" s="6" t="s">
        <v>45</v>
      </c>
      <c r="B46" s="32">
        <v>67689.574699999997</v>
      </c>
      <c r="C46" s="32">
        <v>7562.8676999999998</v>
      </c>
      <c r="D46" s="34" t="s">
        <v>343</v>
      </c>
      <c r="E46" s="34" t="s">
        <v>45</v>
      </c>
      <c r="F46" s="32">
        <v>373.29858099500001</v>
      </c>
      <c r="G46" s="32">
        <v>483.67355004799998</v>
      </c>
      <c r="H46" s="32">
        <v>10.767901739999999</v>
      </c>
      <c r="I46" s="32">
        <v>15.2348053043</v>
      </c>
      <c r="J46" s="32">
        <v>320.22922557099997</v>
      </c>
      <c r="K46" s="32">
        <v>13.5878096199</v>
      </c>
      <c r="L46" s="32">
        <v>123.242673545</v>
      </c>
      <c r="M46" s="32">
        <v>68025.5943138</v>
      </c>
      <c r="N46" s="32">
        <v>7596.0000668100001</v>
      </c>
      <c r="O46" s="32">
        <v>60429.594247000001</v>
      </c>
      <c r="P46" s="32">
        <v>7087.3216061800003</v>
      </c>
      <c r="Q46" s="32">
        <v>46.802895660799997</v>
      </c>
      <c r="R46" s="32">
        <v>8.6303485066400007</v>
      </c>
      <c r="S46" s="32">
        <v>4327.91384337</v>
      </c>
      <c r="T46" s="32">
        <v>5.96450660009</v>
      </c>
      <c r="U46" s="32">
        <v>172.83989969000001</v>
      </c>
      <c r="V46" s="32">
        <v>4.0981279342099999</v>
      </c>
      <c r="W46" s="32">
        <v>8.3061702519300002</v>
      </c>
      <c r="X46" s="32">
        <v>432.61973302000001</v>
      </c>
      <c r="Y46" s="32">
        <v>1169.0671114500001</v>
      </c>
      <c r="Z46" s="32">
        <v>52.517752057199999</v>
      </c>
      <c r="AA46" s="32">
        <v>27.2061053368</v>
      </c>
      <c r="AC46" s="32">
        <v>50</v>
      </c>
      <c r="AD46" s="32" t="s">
        <v>45</v>
      </c>
      <c r="AE46" s="32">
        <v>35.751286673899997</v>
      </c>
      <c r="AF46" s="32">
        <v>44.275114973800001</v>
      </c>
      <c r="AG46" s="32">
        <v>0.99079681308500001</v>
      </c>
      <c r="AH46" s="32">
        <v>1.30510859361</v>
      </c>
      <c r="AI46" s="32">
        <v>30.1754062523</v>
      </c>
      <c r="AJ46" s="32">
        <v>1.23473804376</v>
      </c>
      <c r="AK46" s="32">
        <v>11.580070922299999</v>
      </c>
      <c r="AL46" s="32">
        <v>5559.15716041</v>
      </c>
      <c r="AM46" s="32">
        <v>661.45952974500005</v>
      </c>
      <c r="AN46" s="32">
        <v>4.1622856615300003</v>
      </c>
      <c r="AO46" s="32">
        <v>0.80895573475899996</v>
      </c>
      <c r="AP46" s="32">
        <v>402.340983967</v>
      </c>
      <c r="AQ46" s="32">
        <v>0.55952909207500001</v>
      </c>
      <c r="AR46" s="32">
        <v>15.672909366300001</v>
      </c>
      <c r="AS46" s="32">
        <v>0.38165131318200002</v>
      </c>
      <c r="AT46" s="32">
        <v>0.75755221035800002</v>
      </c>
      <c r="AU46" s="32">
        <v>39.230228809400003</v>
      </c>
      <c r="AV46" s="32">
        <v>110.949568477</v>
      </c>
      <c r="AW46" s="32">
        <v>4.7630889775699998</v>
      </c>
      <c r="AX46" s="32">
        <v>2.5753701484899998</v>
      </c>
      <c r="AY46" s="32">
        <f t="shared" si="0"/>
        <v>6266.6726687459377</v>
      </c>
      <c r="AZ46" s="32">
        <f t="shared" si="1"/>
        <v>707.51550833593808</v>
      </c>
      <c r="BB46" s="32">
        <f t="shared" si="2"/>
        <v>-61422.90203125406</v>
      </c>
      <c r="BC46" s="32">
        <f t="shared" si="3"/>
        <v>-6855.352191664062</v>
      </c>
      <c r="BE46" s="29">
        <f t="shared" si="4"/>
        <v>9.2579584027818365E-2</v>
      </c>
      <c r="BF46" s="29">
        <f t="shared" si="5"/>
        <v>9.3551221097777248E-2</v>
      </c>
    </row>
    <row r="47" spans="1:58" x14ac:dyDescent="0.25">
      <c r="A47" s="6" t="s">
        <v>46</v>
      </c>
      <c r="B47" s="32">
        <v>131797.424</v>
      </c>
      <c r="C47" s="32">
        <v>19373.903999999999</v>
      </c>
      <c r="D47" s="34" t="s">
        <v>343</v>
      </c>
      <c r="E47" s="34" t="s">
        <v>46</v>
      </c>
      <c r="F47" s="32">
        <v>1082.8349945299999</v>
      </c>
      <c r="G47" s="32">
        <v>1032.6923767000001</v>
      </c>
      <c r="H47" s="32">
        <v>32.246267187900003</v>
      </c>
      <c r="I47" s="32">
        <v>88.238354228700004</v>
      </c>
      <c r="J47" s="32">
        <v>829.08137982899996</v>
      </c>
      <c r="K47" s="32">
        <v>31.5129421617</v>
      </c>
      <c r="L47" s="32">
        <v>321.86985807000002</v>
      </c>
      <c r="M47" s="32">
        <v>131973.34980299999</v>
      </c>
      <c r="N47" s="32">
        <v>19402.403280899998</v>
      </c>
      <c r="O47" s="32">
        <v>112570.946522</v>
      </c>
      <c r="P47" s="32">
        <v>17918.294027799999</v>
      </c>
      <c r="Q47" s="32">
        <v>101.462205633</v>
      </c>
      <c r="R47" s="32">
        <v>20.917156479199999</v>
      </c>
      <c r="S47" s="32">
        <v>10578.604862599999</v>
      </c>
      <c r="T47" s="32">
        <v>31.156594704500002</v>
      </c>
      <c r="U47" s="32">
        <v>504.93520628099998</v>
      </c>
      <c r="V47" s="32">
        <v>11.2754465052</v>
      </c>
      <c r="W47" s="32">
        <v>13.6227422246</v>
      </c>
      <c r="X47" s="32">
        <v>1262.21913182</v>
      </c>
      <c r="Y47" s="32">
        <v>3267.0503643500001</v>
      </c>
      <c r="Z47" s="32">
        <v>120.029024853</v>
      </c>
      <c r="AA47" s="32">
        <v>72.654724144499994</v>
      </c>
      <c r="AC47" s="32">
        <v>51</v>
      </c>
      <c r="AD47" s="32" t="s">
        <v>46</v>
      </c>
      <c r="AE47" s="32">
        <v>194.59049230100001</v>
      </c>
      <c r="AF47" s="32">
        <v>185.076617543</v>
      </c>
      <c r="AG47" s="32">
        <v>5.7290144654099997</v>
      </c>
      <c r="AH47" s="32">
        <v>16.482594279000001</v>
      </c>
      <c r="AI47" s="32">
        <v>150.081353729</v>
      </c>
      <c r="AJ47" s="32">
        <v>5.6605506668199999</v>
      </c>
      <c r="AK47" s="32">
        <v>58.071601800000003</v>
      </c>
      <c r="AL47" s="32">
        <v>19617.752126399999</v>
      </c>
      <c r="AM47" s="32">
        <v>3207.3565984299998</v>
      </c>
      <c r="AN47" s="32">
        <v>17.818109767799999</v>
      </c>
      <c r="AO47" s="32">
        <v>3.72856480536</v>
      </c>
      <c r="AP47" s="32">
        <v>1884.3912587</v>
      </c>
      <c r="AQ47" s="32">
        <v>5.4874431133800003</v>
      </c>
      <c r="AR47" s="32">
        <v>92.537946127200001</v>
      </c>
      <c r="AS47" s="32">
        <v>2.0734820799300002</v>
      </c>
      <c r="AT47" s="32">
        <v>2.3584773513899999</v>
      </c>
      <c r="AU47" s="32">
        <v>231.30758926799999</v>
      </c>
      <c r="AV47" s="32">
        <v>588.90653150100002</v>
      </c>
      <c r="AW47" s="32">
        <v>21.512237136</v>
      </c>
      <c r="AX47" s="32">
        <v>13.2049530431</v>
      </c>
      <c r="AY47" s="32">
        <f t="shared" si="0"/>
        <v>23096.769622864387</v>
      </c>
      <c r="AZ47" s="32">
        <f t="shared" si="1"/>
        <v>3479.0174964643893</v>
      </c>
      <c r="BB47" s="32">
        <f t="shared" si="2"/>
        <v>-108700.65437713561</v>
      </c>
      <c r="BC47" s="32">
        <f t="shared" si="3"/>
        <v>-15894.88650353561</v>
      </c>
      <c r="BE47" s="29">
        <f t="shared" si="4"/>
        <v>0.17524446929148166</v>
      </c>
      <c r="BF47" s="29">
        <f t="shared" si="5"/>
        <v>0.17957235136833494</v>
      </c>
    </row>
    <row r="48" spans="1:58" x14ac:dyDescent="0.25">
      <c r="A48" s="6" t="s">
        <v>47</v>
      </c>
      <c r="B48" s="32">
        <v>174968.77600000001</v>
      </c>
      <c r="C48" s="32">
        <v>27998.745999999999</v>
      </c>
      <c r="D48" s="34"/>
      <c r="E48" s="34" t="s">
        <v>47</v>
      </c>
      <c r="F48" s="32">
        <v>1962.64734084</v>
      </c>
      <c r="G48" s="32">
        <v>1184.59287025</v>
      </c>
      <c r="H48" s="32">
        <v>39.370009552600003</v>
      </c>
      <c r="I48" s="32">
        <v>55.094511516399997</v>
      </c>
      <c r="J48" s="32">
        <v>1374.9094872600001</v>
      </c>
      <c r="K48" s="32">
        <v>31.001409158000001</v>
      </c>
      <c r="L48" s="32">
        <v>511.116901547</v>
      </c>
      <c r="M48" s="32">
        <v>174230.94334900001</v>
      </c>
      <c r="N48" s="32">
        <v>27860.751468900002</v>
      </c>
      <c r="O48" s="32">
        <v>146370.19188</v>
      </c>
      <c r="P48" s="32">
        <v>26377.219990099999</v>
      </c>
      <c r="Q48" s="32">
        <v>75.597246801899999</v>
      </c>
      <c r="R48" s="32">
        <v>33.057782853600003</v>
      </c>
      <c r="S48" s="32">
        <v>14876.778767</v>
      </c>
      <c r="T48" s="32">
        <v>37.700928633099998</v>
      </c>
      <c r="U48" s="32">
        <v>518.82036861300003</v>
      </c>
      <c r="V48" s="32">
        <v>15.8882925214</v>
      </c>
      <c r="W48" s="32">
        <v>17.509561786199999</v>
      </c>
      <c r="X48" s="32">
        <v>1297.6430121799999</v>
      </c>
      <c r="Y48" s="32">
        <v>5592.3604296800004</v>
      </c>
      <c r="Z48" s="32">
        <v>113.28439336</v>
      </c>
      <c r="AA48" s="32">
        <v>123.375240883</v>
      </c>
      <c r="AC48" s="32">
        <v>53</v>
      </c>
      <c r="AD48" s="32" t="s">
        <v>47</v>
      </c>
      <c r="AE48" s="32">
        <v>961.84871499600001</v>
      </c>
      <c r="AF48" s="32">
        <v>466.84828389</v>
      </c>
      <c r="AG48" s="32">
        <v>17.215075756899999</v>
      </c>
      <c r="AH48" s="32">
        <v>14.689925501599999</v>
      </c>
      <c r="AI48" s="32">
        <v>656.78403657199999</v>
      </c>
      <c r="AJ48" s="32">
        <v>11.032933896399999</v>
      </c>
      <c r="AK48" s="32">
        <v>239.90523003199999</v>
      </c>
      <c r="AL48" s="32">
        <v>62674.686955700003</v>
      </c>
      <c r="AM48" s="32">
        <v>12002.047760400001</v>
      </c>
      <c r="AN48" s="32">
        <v>26.518110342699998</v>
      </c>
      <c r="AO48" s="32">
        <v>15.4698598614</v>
      </c>
      <c r="AP48" s="32">
        <v>6618.8057074799999</v>
      </c>
      <c r="AQ48" s="32">
        <v>16.294380116199999</v>
      </c>
      <c r="AR48" s="32">
        <v>204.020524045</v>
      </c>
      <c r="AS48" s="32">
        <v>7.0608924640600002</v>
      </c>
      <c r="AT48" s="32">
        <v>8.0221215919100004</v>
      </c>
      <c r="AU48" s="32">
        <v>510.51877416899998</v>
      </c>
      <c r="AV48" s="32">
        <v>2701.3352337199999</v>
      </c>
      <c r="AW48" s="32">
        <v>38.910222855800001</v>
      </c>
      <c r="AX48" s="32">
        <v>58.968629042499998</v>
      </c>
      <c r="AY48" s="32">
        <f t="shared" si="0"/>
        <v>75248.875760218318</v>
      </c>
      <c r="AZ48" s="32">
        <f t="shared" si="1"/>
        <v>12574.188804518311</v>
      </c>
      <c r="BB48" s="32">
        <f t="shared" si="2"/>
        <v>-99719.900239781695</v>
      </c>
      <c r="BC48" s="32">
        <f t="shared" si="3"/>
        <v>-15424.557195481688</v>
      </c>
      <c r="BE48" s="29">
        <f t="shared" si="4"/>
        <v>0.43007031014618469</v>
      </c>
      <c r="BF48" s="29">
        <f t="shared" si="5"/>
        <v>0.44909828477740793</v>
      </c>
    </row>
    <row r="49" spans="1:79" x14ac:dyDescent="0.25">
      <c r="A49" s="6" t="s">
        <v>48</v>
      </c>
      <c r="B49" s="32">
        <v>85956.392999999996</v>
      </c>
      <c r="C49" s="32">
        <v>10651.768</v>
      </c>
      <c r="D49" s="34" t="s">
        <v>343</v>
      </c>
      <c r="E49" s="34" t="s">
        <v>48</v>
      </c>
      <c r="F49" s="32">
        <v>584.92142683099996</v>
      </c>
      <c r="G49" s="32">
        <v>587.63418255399995</v>
      </c>
      <c r="H49" s="32">
        <v>17.8723189504</v>
      </c>
      <c r="I49" s="32">
        <v>28.548009887700001</v>
      </c>
      <c r="J49" s="32">
        <v>409.975102763</v>
      </c>
      <c r="K49" s="32">
        <v>17.757210954800001</v>
      </c>
      <c r="L49" s="32">
        <v>166.439963734</v>
      </c>
      <c r="M49" s="32">
        <v>85879.256861700007</v>
      </c>
      <c r="N49" s="32">
        <v>10645.564894900001</v>
      </c>
      <c r="O49" s="32">
        <v>75233.691966800005</v>
      </c>
      <c r="P49" s="32">
        <v>10007.207473799999</v>
      </c>
      <c r="Q49" s="32">
        <v>52.775701648499997</v>
      </c>
      <c r="R49" s="32">
        <v>11.9507970205</v>
      </c>
      <c r="S49" s="32">
        <v>6191.7312942799999</v>
      </c>
      <c r="T49" s="32">
        <v>19.726565647600001</v>
      </c>
      <c r="U49" s="32">
        <v>213.094790037</v>
      </c>
      <c r="V49" s="32">
        <v>5.0020138240799996</v>
      </c>
      <c r="W49" s="32">
        <v>7.9889782370700004</v>
      </c>
      <c r="X49" s="32">
        <v>532.83398127199996</v>
      </c>
      <c r="Y49" s="32">
        <v>1692.68626135</v>
      </c>
      <c r="Z49" s="32">
        <v>68.986451716000005</v>
      </c>
      <c r="AA49" s="32">
        <v>35.639848928299998</v>
      </c>
      <c r="AC49" s="32">
        <v>54</v>
      </c>
      <c r="AD49" s="32" t="s">
        <v>48</v>
      </c>
      <c r="AE49" s="32">
        <v>39.723515248399998</v>
      </c>
      <c r="AF49" s="32">
        <v>46.166037804399998</v>
      </c>
      <c r="AG49" s="32">
        <v>1.1391921813400001</v>
      </c>
      <c r="AH49" s="32">
        <v>2.0613142308999999</v>
      </c>
      <c r="AI49" s="32">
        <v>30.159246398099999</v>
      </c>
      <c r="AJ49" s="32">
        <v>1.37863284472</v>
      </c>
      <c r="AK49" s="32">
        <v>12.0894394264</v>
      </c>
      <c r="AL49" s="32">
        <v>5447.1807321699998</v>
      </c>
      <c r="AM49" s="32">
        <v>714.61590836400001</v>
      </c>
      <c r="AN49" s="32">
        <v>3.4863131511600001</v>
      </c>
      <c r="AO49" s="32">
        <v>0.84320569794400002</v>
      </c>
      <c r="AP49" s="32">
        <v>440.772434347</v>
      </c>
      <c r="AQ49" s="32">
        <v>1.0879699706699999</v>
      </c>
      <c r="AR49" s="32">
        <v>16.5036849434</v>
      </c>
      <c r="AS49" s="32">
        <v>0.40494045293000003</v>
      </c>
      <c r="AT49" s="32">
        <v>0.56188497568100004</v>
      </c>
      <c r="AU49" s="32">
        <v>41.263549275599999</v>
      </c>
      <c r="AV49" s="32">
        <v>118.19168807699999</v>
      </c>
      <c r="AW49" s="32">
        <v>5.3393552450100001</v>
      </c>
      <c r="AX49" s="32">
        <v>2.6661095136499999</v>
      </c>
      <c r="AY49" s="32">
        <f t="shared" si="0"/>
        <v>6211.0227442611904</v>
      </c>
      <c r="AZ49" s="32">
        <f t="shared" si="1"/>
        <v>763.84201209119101</v>
      </c>
      <c r="BB49" s="32">
        <f t="shared" si="2"/>
        <v>-79745.370255738802</v>
      </c>
      <c r="BC49" s="32">
        <f t="shared" si="3"/>
        <v>-9887.9259879088095</v>
      </c>
      <c r="BE49" s="29">
        <f t="shared" si="4"/>
        <v>7.2257833623395426E-2</v>
      </c>
      <c r="BF49" s="29">
        <f t="shared" si="5"/>
        <v>7.1710350065002454E-2</v>
      </c>
    </row>
    <row r="50" spans="1:79" x14ac:dyDescent="0.25">
      <c r="A50" s="6" t="s">
        <v>49</v>
      </c>
      <c r="B50" s="32">
        <v>239850.81200000001</v>
      </c>
      <c r="C50" s="32">
        <v>41668.811999999998</v>
      </c>
      <c r="D50" s="34" t="s">
        <v>343</v>
      </c>
      <c r="E50" s="34" t="s">
        <v>49</v>
      </c>
      <c r="F50" s="32">
        <v>3087.6083953100001</v>
      </c>
      <c r="G50" s="32">
        <v>1575.7115365699999</v>
      </c>
      <c r="H50" s="32">
        <v>59.229697933700002</v>
      </c>
      <c r="I50" s="32">
        <v>83.289104967599997</v>
      </c>
      <c r="J50" s="32">
        <v>2127.5369728300002</v>
      </c>
      <c r="K50" s="32">
        <v>39.598621427799998</v>
      </c>
      <c r="L50" s="32">
        <v>781.36537917800001</v>
      </c>
      <c r="M50" s="32">
        <v>238591.947059</v>
      </c>
      <c r="N50" s="32">
        <v>41425.620248200001</v>
      </c>
      <c r="O50" s="32">
        <v>197166.32681100001</v>
      </c>
      <c r="P50" s="32">
        <v>39281.509772999998</v>
      </c>
      <c r="Q50" s="32">
        <v>100.556944218</v>
      </c>
      <c r="R50" s="32">
        <v>49.747033950099997</v>
      </c>
      <c r="S50" s="32">
        <v>21692.060452099999</v>
      </c>
      <c r="T50" s="32">
        <v>58.070155333300001</v>
      </c>
      <c r="U50" s="32">
        <v>757.56996742700005</v>
      </c>
      <c r="V50" s="32">
        <v>23.9042219217</v>
      </c>
      <c r="W50" s="32">
        <v>24.8786588215</v>
      </c>
      <c r="X50" s="32">
        <v>1894.85231469</v>
      </c>
      <c r="Y50" s="32">
        <v>8737.4423975299997</v>
      </c>
      <c r="Z50" s="32">
        <v>141.090396755</v>
      </c>
      <c r="AA50" s="32">
        <v>191.10428743899999</v>
      </c>
      <c r="AC50" s="32">
        <v>55</v>
      </c>
      <c r="AD50" s="32" t="s">
        <v>49</v>
      </c>
      <c r="AE50" s="32">
        <v>983.99565880600005</v>
      </c>
      <c r="AF50" s="32">
        <v>497.63042350500001</v>
      </c>
      <c r="AG50" s="32">
        <v>18.531778601300001</v>
      </c>
      <c r="AH50" s="32">
        <v>24.5237891419</v>
      </c>
      <c r="AI50" s="32">
        <v>676.404232482</v>
      </c>
      <c r="AJ50" s="32">
        <v>12.3955131607</v>
      </c>
      <c r="AK50" s="32">
        <v>248.244639965</v>
      </c>
      <c r="AL50" s="32">
        <v>62610.310189000003</v>
      </c>
      <c r="AM50" s="32">
        <v>12462.669662300001</v>
      </c>
      <c r="AN50" s="32">
        <v>30.023462456899999</v>
      </c>
      <c r="AO50" s="32">
        <v>15.818610078800001</v>
      </c>
      <c r="AP50" s="32">
        <v>6878.7143600400004</v>
      </c>
      <c r="AQ50" s="32">
        <v>18.152834787100002</v>
      </c>
      <c r="AR50" s="32">
        <v>235.08956733599999</v>
      </c>
      <c r="AS50" s="32">
        <v>7.5693349377399999</v>
      </c>
      <c r="AT50" s="32">
        <v>7.8084425529799999</v>
      </c>
      <c r="AU50" s="32">
        <v>588.02707185099996</v>
      </c>
      <c r="AV50" s="32">
        <v>2779.2698681400002</v>
      </c>
      <c r="AW50" s="32">
        <v>44.078898995599999</v>
      </c>
      <c r="AX50" s="32">
        <v>60.852259372699997</v>
      </c>
      <c r="AY50" s="32">
        <f t="shared" si="0"/>
        <v>75737.41805384148</v>
      </c>
      <c r="AZ50" s="32">
        <f t="shared" si="1"/>
        <v>13127.10786484148</v>
      </c>
      <c r="BB50" s="32">
        <f t="shared" si="2"/>
        <v>-164113.39394615853</v>
      </c>
      <c r="BC50" s="32">
        <f t="shared" si="3"/>
        <v>-28541.704135158518</v>
      </c>
      <c r="BE50" s="29">
        <f t="shared" si="4"/>
        <v>0.31576886241202917</v>
      </c>
      <c r="BF50" s="29">
        <f t="shared" si="5"/>
        <v>0.31503436826664222</v>
      </c>
    </row>
    <row r="51" spans="1:79" x14ac:dyDescent="0.25">
      <c r="A51" s="6" t="s">
        <v>50</v>
      </c>
      <c r="B51" s="32">
        <v>434090.38</v>
      </c>
      <c r="C51" s="32">
        <v>45349.82</v>
      </c>
      <c r="D51" s="32"/>
      <c r="E51" s="34" t="s">
        <v>50</v>
      </c>
      <c r="F51" s="32">
        <v>2140.0970850499998</v>
      </c>
      <c r="G51" s="32">
        <v>3073.0262034799998</v>
      </c>
      <c r="H51" s="32">
        <v>59.906135551200002</v>
      </c>
      <c r="I51" s="32">
        <v>55.556696759799998</v>
      </c>
      <c r="J51" s="32">
        <v>1915.8246734700001</v>
      </c>
      <c r="K51" s="32">
        <v>84.594590078099998</v>
      </c>
      <c r="L51" s="32">
        <v>735.37740758500001</v>
      </c>
      <c r="M51" s="32">
        <v>436491.53859900002</v>
      </c>
      <c r="N51" s="32">
        <v>45578.588968199998</v>
      </c>
      <c r="O51" s="32">
        <v>390912.949631</v>
      </c>
      <c r="P51" s="32">
        <v>42652.522379100003</v>
      </c>
      <c r="Q51" s="32">
        <v>285.74774935699998</v>
      </c>
      <c r="R51" s="32">
        <v>52.4612265194</v>
      </c>
      <c r="S51" s="32">
        <v>26305.315295100001</v>
      </c>
      <c r="T51" s="32">
        <v>22.7586345894</v>
      </c>
      <c r="U51" s="32">
        <v>993.62750905300004</v>
      </c>
      <c r="V51" s="32">
        <v>24.366541025299998</v>
      </c>
      <c r="W51" s="32">
        <v>54.320854147699997</v>
      </c>
      <c r="X51" s="32">
        <v>2488.0779053900001</v>
      </c>
      <c r="Y51" s="32">
        <v>6797.4100025899997</v>
      </c>
      <c r="Z51" s="32">
        <v>328.11113279</v>
      </c>
      <c r="AA51" s="32">
        <v>161.97362820199999</v>
      </c>
      <c r="AC51" s="32">
        <v>56</v>
      </c>
      <c r="AD51" s="32" t="s">
        <v>50</v>
      </c>
      <c r="AE51" s="32">
        <v>852.51764237700002</v>
      </c>
      <c r="AF51" s="32">
        <v>1192.6876418300001</v>
      </c>
      <c r="AG51" s="32">
        <v>23.517127024000001</v>
      </c>
      <c r="AH51" s="32">
        <v>22.008337273799999</v>
      </c>
      <c r="AI51" s="32">
        <v>756.00606461200005</v>
      </c>
      <c r="AJ51" s="32">
        <v>32.7871755695</v>
      </c>
      <c r="AK51" s="32">
        <v>289.81204153099998</v>
      </c>
      <c r="AL51" s="32">
        <v>151627.257854</v>
      </c>
      <c r="AM51" s="32">
        <v>16741.9464917</v>
      </c>
      <c r="AN51" s="32">
        <v>110.038065909</v>
      </c>
      <c r="AO51" s="32">
        <v>20.607353624200002</v>
      </c>
      <c r="AP51" s="32">
        <v>10297.719409699999</v>
      </c>
      <c r="AQ51" s="32">
        <v>9.3088671602200002</v>
      </c>
      <c r="AR51" s="32">
        <v>387.84041603399999</v>
      </c>
      <c r="AS51" s="32">
        <v>9.5844446745299994</v>
      </c>
      <c r="AT51" s="32">
        <v>21.012423210400001</v>
      </c>
      <c r="AU51" s="32">
        <v>971.14001353399999</v>
      </c>
      <c r="AV51" s="32">
        <v>2695.3983537399999</v>
      </c>
      <c r="AW51" s="32">
        <v>127.028401836</v>
      </c>
      <c r="AX51" s="32">
        <v>64.065483799999996</v>
      </c>
      <c r="AY51" s="32">
        <f t="shared" si="0"/>
        <v>169510.39352155419</v>
      </c>
      <c r="AZ51" s="32">
        <f t="shared" si="1"/>
        <v>17883.135667554201</v>
      </c>
      <c r="BB51" s="32">
        <f t="shared" si="2"/>
        <v>-264579.98647844582</v>
      </c>
      <c r="BC51" s="32">
        <f t="shared" si="3"/>
        <v>-27466.684332445799</v>
      </c>
      <c r="BE51" s="29">
        <f t="shared" si="4"/>
        <v>0.39049562333437149</v>
      </c>
      <c r="BF51" s="29">
        <f t="shared" si="5"/>
        <v>0.39433752256468052</v>
      </c>
    </row>
    <row r="52" spans="1:79" s="34" customFormat="1" x14ac:dyDescent="0.25"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E52" s="29"/>
      <c r="BF52" s="29"/>
    </row>
    <row r="53" spans="1:79" s="34" customFormat="1" x14ac:dyDescent="0.25">
      <c r="B53" s="32"/>
      <c r="C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E53" s="29"/>
      <c r="BF53" s="29"/>
    </row>
    <row r="54" spans="1:79" s="34" customFormat="1" x14ac:dyDescent="0.25">
      <c r="A54" s="32" t="s">
        <v>329</v>
      </c>
      <c r="B54" s="32">
        <v>15343.9601</v>
      </c>
      <c r="C54" s="32">
        <v>2095.5700999999999</v>
      </c>
      <c r="D54"/>
      <c r="E54" s="34" t="s">
        <v>51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 t="e">
        <f>AL54-#REF!</f>
        <v>#REF!</v>
      </c>
      <c r="BC54" s="32" t="e">
        <f>AM54-#REF!</f>
        <v>#REF!</v>
      </c>
      <c r="BD54"/>
      <c r="BE54" s="29"/>
      <c r="BF54" s="29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</row>
    <row r="55" spans="1:79" s="34" customFormat="1" x14ac:dyDescent="0.25">
      <c r="A55" s="32" t="s">
        <v>1</v>
      </c>
      <c r="B55" s="32">
        <v>155471.43693875568</v>
      </c>
      <c r="C55" s="32">
        <v>15867.516234297598</v>
      </c>
      <c r="D55"/>
      <c r="E55" t="s">
        <v>1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>
        <f>AL55-B55</f>
        <v>-155471.43693875568</v>
      </c>
      <c r="BC55" s="32">
        <f>AM55-C55</f>
        <v>-15867.516234297598</v>
      </c>
      <c r="BD55"/>
      <c r="BE55" s="29">
        <f>BB55/B55</f>
        <v>-1</v>
      </c>
      <c r="BF55" s="29">
        <f>BC55/C55</f>
        <v>-1</v>
      </c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</row>
    <row r="56" spans="1:79" s="34" customFormat="1" x14ac:dyDescent="0.25">
      <c r="A56" s="32" t="s">
        <v>11</v>
      </c>
      <c r="B56" s="32">
        <v>33301.744200000001</v>
      </c>
      <c r="C56" s="32">
        <v>3036.3892000000001</v>
      </c>
      <c r="D56"/>
      <c r="E56" t="s">
        <v>11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>
        <f>AL56-B56</f>
        <v>-33301.744200000001</v>
      </c>
      <c r="BC56" s="32">
        <f>AM56-C56</f>
        <v>-3036.3892000000001</v>
      </c>
      <c r="BD56"/>
      <c r="BE56" s="29">
        <f>BB56/B56</f>
        <v>-1</v>
      </c>
      <c r="BF56" s="29">
        <f>BC56/C56</f>
        <v>-1</v>
      </c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</row>
    <row r="57" spans="1:79" x14ac:dyDescent="0.25">
      <c r="A57" s="32" t="s">
        <v>58</v>
      </c>
    </row>
    <row r="58" spans="1:79" x14ac:dyDescent="0.25">
      <c r="A58" s="32" t="s">
        <v>178</v>
      </c>
      <c r="BE58" s="29"/>
      <c r="BF58" s="29"/>
    </row>
    <row r="59" spans="1:79" x14ac:dyDescent="0.25">
      <c r="A59" s="32" t="s">
        <v>330</v>
      </c>
    </row>
    <row r="60" spans="1:79" s="34" customFormat="1" x14ac:dyDescent="0.25">
      <c r="A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</row>
    <row r="61" spans="1:79" x14ac:dyDescent="0.25">
      <c r="A61" s="2"/>
    </row>
    <row r="62" spans="1:79" x14ac:dyDescent="0.25">
      <c r="A62" s="2" t="s">
        <v>56</v>
      </c>
      <c r="B62" s="1">
        <f>SUM(B3:B56)-B55-B56-B54</f>
        <v>18502317.186619997</v>
      </c>
      <c r="C62" s="1">
        <f>SUM(C3:C56)-C55-C56-C54</f>
        <v>2487403.2014199994</v>
      </c>
      <c r="F62" s="1">
        <f t="shared" ref="F62:AA62" si="6">SUM(F3:F56)-F55-F56-F54</f>
        <v>153756.34416532703</v>
      </c>
      <c r="G62" s="1">
        <f t="shared" si="6"/>
        <v>127251.14818406619</v>
      </c>
      <c r="H62" s="1">
        <f t="shared" si="6"/>
        <v>3484.1630459726512</v>
      </c>
      <c r="I62" s="1">
        <f t="shared" si="6"/>
        <v>4331.9271668523907</v>
      </c>
      <c r="J62" s="1">
        <f t="shared" si="6"/>
        <v>115457.14913666827</v>
      </c>
      <c r="K62" s="1">
        <f t="shared" si="6"/>
        <v>3453.66051242002</v>
      </c>
      <c r="L62" s="1">
        <f t="shared" si="6"/>
        <v>43460.297068905034</v>
      </c>
      <c r="M62" s="1">
        <f t="shared" si="6"/>
        <v>18512083.669201914</v>
      </c>
      <c r="N62" s="1">
        <f t="shared" si="6"/>
        <v>2484320.0607344778</v>
      </c>
      <c r="O62" s="1">
        <f t="shared" si="6"/>
        <v>16027763.60847169</v>
      </c>
      <c r="P62" s="1">
        <f t="shared" si="6"/>
        <v>2341891.3824904822</v>
      </c>
      <c r="Q62" s="1">
        <f t="shared" si="6"/>
        <v>10243.046630212461</v>
      </c>
      <c r="R62" s="1">
        <f t="shared" si="6"/>
        <v>2918.1566506260201</v>
      </c>
      <c r="S62" s="1">
        <f t="shared" si="6"/>
        <v>1367045.3083974163</v>
      </c>
      <c r="T62" s="1">
        <f t="shared" si="6"/>
        <v>2695.0363216640803</v>
      </c>
      <c r="U62" s="1">
        <f t="shared" si="6"/>
        <v>49100.851275047404</v>
      </c>
      <c r="V62" s="1">
        <f t="shared" si="6"/>
        <v>1423.6791788699491</v>
      </c>
      <c r="W62" s="1">
        <f t="shared" si="6"/>
        <v>2261.0351247242093</v>
      </c>
      <c r="X62" s="1">
        <f t="shared" si="6"/>
        <v>122869.12489682678</v>
      </c>
      <c r="Y62" s="1">
        <f t="shared" si="6"/>
        <v>451468.16807384271</v>
      </c>
      <c r="Z62" s="1">
        <f t="shared" si="6"/>
        <v>12966.591055701883</v>
      </c>
      <c r="AA62" s="1">
        <f t="shared" si="6"/>
        <v>10134.319477941941</v>
      </c>
      <c r="AE62" s="1">
        <f t="shared" ref="AE62:AZ62" si="7">SUM(AE3:AE56)-AE55-AE56-AE54</f>
        <v>59317.004194602836</v>
      </c>
      <c r="AF62" s="1">
        <f t="shared" si="7"/>
        <v>45382.468351614058</v>
      </c>
      <c r="AG62" s="1">
        <f t="shared" si="7"/>
        <v>1279.1542949349709</v>
      </c>
      <c r="AH62" s="1">
        <f t="shared" si="7"/>
        <v>1372.0961156867911</v>
      </c>
      <c r="AI62" s="1">
        <f t="shared" si="7"/>
        <v>43717.272489363604</v>
      </c>
      <c r="AJ62" s="1">
        <f t="shared" si="7"/>
        <v>1202.2623983065837</v>
      </c>
      <c r="AK62" s="1">
        <f t="shared" si="7"/>
        <v>16371.57279276251</v>
      </c>
      <c r="AL62" s="1">
        <f t="shared" si="7"/>
        <v>5803671.3121965053</v>
      </c>
      <c r="AM62" s="1">
        <f t="shared" si="7"/>
        <v>872958.52641356213</v>
      </c>
      <c r="AN62" s="1">
        <f t="shared" si="7"/>
        <v>3474.5739571502995</v>
      </c>
      <c r="AO62" s="1">
        <f t="shared" si="7"/>
        <v>1096.4713262518515</v>
      </c>
      <c r="AP62" s="1">
        <f t="shared" si="7"/>
        <v>505867.60138415213</v>
      </c>
      <c r="AQ62" s="1">
        <f t="shared" si="7"/>
        <v>1015.6192632702367</v>
      </c>
      <c r="AR62" s="1">
        <f t="shared" si="7"/>
        <v>17360.804020326399</v>
      </c>
      <c r="AS62" s="1">
        <f t="shared" si="7"/>
        <v>516.63499631648597</v>
      </c>
      <c r="AT62" s="1">
        <f t="shared" si="7"/>
        <v>787.09542282086261</v>
      </c>
      <c r="AU62" s="1">
        <f t="shared" si="7"/>
        <v>43446.144452916458</v>
      </c>
      <c r="AV62" s="1">
        <f t="shared" si="7"/>
        <v>172504.60606278369</v>
      </c>
      <c r="AW62" s="1">
        <f t="shared" si="7"/>
        <v>4492.7975973088924</v>
      </c>
      <c r="AX62" s="1">
        <f t="shared" si="7"/>
        <v>3852.4717411132706</v>
      </c>
      <c r="AY62" s="1">
        <f t="shared" si="7"/>
        <v>6726727.9721987993</v>
      </c>
      <c r="AZ62" s="1">
        <f t="shared" si="7"/>
        <v>923056.66000229516</v>
      </c>
      <c r="BB62" s="1">
        <f>AL62-B62</f>
        <v>-12698645.874423493</v>
      </c>
      <c r="BC62" s="1">
        <f>AM62-C62</f>
        <v>-1614444.6750064371</v>
      </c>
      <c r="BE62" s="30">
        <f>BB62/B62</f>
        <v>-0.68632732572580446</v>
      </c>
      <c r="BF62" s="30">
        <f>BC62/C62</f>
        <v>-0.64904824199180455</v>
      </c>
    </row>
    <row r="63" spans="1:79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14714270.944739999</v>
      </c>
      <c r="C63" s="32">
        <f>+C3+C5+C8+C9+C11+C12+C14+C15+C16+C17+C18+C19+C20+C21+C22+C23+C24+C25+C26+C28+C30+C31+C33+C34+C35+C36+C37+C39+C40+C41+C42+C43+C44+C46+C47+C49+C50</f>
        <v>2027147.4969399997</v>
      </c>
    </row>
    <row r="64" spans="1:79" x14ac:dyDescent="0.25"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2:5" x14ac:dyDescent="0.25">
      <c r="B65" s="32">
        <f>+B62+B54+B55+B56</f>
        <v>18706434.32785875</v>
      </c>
      <c r="C65" s="32">
        <f>+C62+C54+C55+C56</f>
        <v>2508402.6769542973</v>
      </c>
      <c r="D65" s="34"/>
    </row>
    <row r="66" spans="2:5" x14ac:dyDescent="0.25">
      <c r="B66" s="34"/>
      <c r="C66" s="34"/>
      <c r="D66" s="34"/>
    </row>
    <row r="67" spans="2:5" x14ac:dyDescent="0.25">
      <c r="B67" s="34"/>
      <c r="C67" s="34"/>
      <c r="D67" s="34"/>
      <c r="E67" s="34"/>
    </row>
    <row r="68" spans="2:5" x14ac:dyDescent="0.25">
      <c r="B68" s="34"/>
      <c r="C68" s="34"/>
      <c r="D68" s="34"/>
      <c r="E68" s="34"/>
    </row>
    <row r="69" spans="2:5" x14ac:dyDescent="0.25">
      <c r="B69" s="34"/>
      <c r="C69" s="34"/>
      <c r="D69" s="34"/>
      <c r="E69" s="34"/>
    </row>
    <row r="70" spans="2:5" x14ac:dyDescent="0.25">
      <c r="B70" s="34"/>
      <c r="C70" s="34"/>
      <c r="D70" s="34"/>
      <c r="E70" s="34"/>
    </row>
    <row r="71" spans="2:5" x14ac:dyDescent="0.25">
      <c r="B71" s="34"/>
      <c r="C71" s="34"/>
      <c r="D71" s="34"/>
      <c r="E71" s="34"/>
    </row>
    <row r="72" spans="2:5" x14ac:dyDescent="0.25">
      <c r="B72" s="34"/>
      <c r="C72" s="34"/>
      <c r="D72" s="34"/>
      <c r="E72" s="34"/>
    </row>
    <row r="73" spans="2:5" x14ac:dyDescent="0.25">
      <c r="B73" s="34"/>
      <c r="C73" s="34"/>
      <c r="D73" s="34"/>
      <c r="E73" s="34"/>
    </row>
    <row r="74" spans="2:5" x14ac:dyDescent="0.25">
      <c r="B74" s="34"/>
      <c r="C74" s="34"/>
      <c r="D74" s="34"/>
      <c r="E74" s="34"/>
    </row>
    <row r="75" spans="2:5" x14ac:dyDescent="0.25">
      <c r="B75" s="34"/>
      <c r="C75" s="34"/>
      <c r="D75" s="34"/>
      <c r="E75" s="34"/>
    </row>
    <row r="76" spans="2:5" x14ac:dyDescent="0.25">
      <c r="B76" s="34"/>
      <c r="C76" s="34"/>
      <c r="D76" s="34"/>
      <c r="E76" s="34"/>
    </row>
    <row r="77" spans="2:5" x14ac:dyDescent="0.25">
      <c r="B77" s="34"/>
      <c r="C77" s="34"/>
      <c r="D77" s="34"/>
      <c r="E77" s="34"/>
    </row>
    <row r="78" spans="2:5" x14ac:dyDescent="0.25">
      <c r="B78" s="34"/>
      <c r="C78" s="34"/>
      <c r="D78" s="34"/>
      <c r="E78" s="34"/>
    </row>
    <row r="79" spans="2:5" x14ac:dyDescent="0.25">
      <c r="B79" s="34"/>
      <c r="C79" s="34"/>
      <c r="D79" s="34"/>
      <c r="E79" s="34"/>
    </row>
    <row r="80" spans="2:5" x14ac:dyDescent="0.25">
      <c r="B80" s="34"/>
      <c r="C80" s="34"/>
      <c r="D80" s="34"/>
      <c r="E80" s="34"/>
    </row>
    <row r="81" spans="2:5" x14ac:dyDescent="0.25">
      <c r="B81" s="34"/>
      <c r="C81" s="34"/>
      <c r="D81" s="34"/>
      <c r="E81" s="34"/>
    </row>
    <row r="82" spans="2:5" x14ac:dyDescent="0.25">
      <c r="B82" s="34"/>
      <c r="C82" s="34"/>
      <c r="D82" s="34"/>
      <c r="E82" s="34"/>
    </row>
    <row r="83" spans="2:5" x14ac:dyDescent="0.25">
      <c r="B83" s="34"/>
      <c r="C83" s="34"/>
      <c r="D83" s="34"/>
      <c r="E83" s="34"/>
    </row>
    <row r="84" spans="2:5" x14ac:dyDescent="0.25">
      <c r="B84" s="34"/>
      <c r="C84" s="34"/>
      <c r="D84" s="34"/>
      <c r="E84" s="34"/>
    </row>
    <row r="85" spans="2:5" x14ac:dyDescent="0.25">
      <c r="B85" s="34"/>
      <c r="C85" s="34"/>
      <c r="D85" s="34"/>
      <c r="E85" s="34"/>
    </row>
    <row r="86" spans="2:5" x14ac:dyDescent="0.25">
      <c r="B86" s="34"/>
      <c r="C86" s="34"/>
      <c r="D86" s="34"/>
      <c r="E86" s="34"/>
    </row>
    <row r="87" spans="2:5" x14ac:dyDescent="0.25">
      <c r="B87" s="34"/>
      <c r="C87" s="34"/>
      <c r="D87" s="34"/>
      <c r="E87" s="34"/>
    </row>
    <row r="88" spans="2:5" x14ac:dyDescent="0.25">
      <c r="B88" s="34"/>
      <c r="C88" s="34"/>
      <c r="D88" s="34"/>
      <c r="E88" s="34"/>
    </row>
    <row r="89" spans="2:5" x14ac:dyDescent="0.25">
      <c r="B89" s="34"/>
      <c r="C89" s="34"/>
      <c r="D89" s="34"/>
      <c r="E89" s="34"/>
    </row>
    <row r="90" spans="2:5" x14ac:dyDescent="0.25">
      <c r="B90" s="34"/>
      <c r="C90" s="34"/>
      <c r="D90" s="34"/>
      <c r="E90" s="34"/>
    </row>
    <row r="91" spans="2:5" x14ac:dyDescent="0.25">
      <c r="B91" s="34"/>
      <c r="C91" s="34"/>
      <c r="D91" s="34"/>
      <c r="E91" s="34"/>
    </row>
    <row r="92" spans="2:5" x14ac:dyDescent="0.25">
      <c r="B92" s="34"/>
      <c r="C92" s="34"/>
      <c r="D92" s="34"/>
      <c r="E92" s="34"/>
    </row>
    <row r="93" spans="2:5" x14ac:dyDescent="0.25">
      <c r="B93" s="34"/>
      <c r="C93" s="34"/>
      <c r="D93" s="34"/>
      <c r="E93" s="34"/>
    </row>
    <row r="94" spans="2:5" x14ac:dyDescent="0.25">
      <c r="B94" s="34"/>
      <c r="C94" s="34"/>
      <c r="D94" s="34"/>
      <c r="E94" s="34"/>
    </row>
    <row r="95" spans="2:5" x14ac:dyDescent="0.25">
      <c r="B95" s="34"/>
      <c r="C95" s="34"/>
      <c r="D95" s="34"/>
      <c r="E95" s="34"/>
    </row>
    <row r="96" spans="2:5" x14ac:dyDescent="0.25">
      <c r="B96" s="34"/>
      <c r="C96" s="34"/>
      <c r="D96" s="34"/>
      <c r="E96" s="34"/>
    </row>
    <row r="97" spans="2:5" x14ac:dyDescent="0.25">
      <c r="B97" s="34"/>
      <c r="C97" s="34"/>
      <c r="D97" s="34"/>
      <c r="E97" s="34"/>
    </row>
    <row r="98" spans="2:5" x14ac:dyDescent="0.25">
      <c r="B98" s="34"/>
      <c r="C98" s="34"/>
      <c r="D98" s="34"/>
      <c r="E98" s="34"/>
    </row>
    <row r="99" spans="2:5" x14ac:dyDescent="0.25">
      <c r="B99" s="34"/>
      <c r="C99" s="34"/>
      <c r="D99" s="34"/>
      <c r="E99" s="34"/>
    </row>
    <row r="100" spans="2:5" x14ac:dyDescent="0.25">
      <c r="B100" s="34"/>
      <c r="C100" s="34"/>
      <c r="D100" s="34"/>
      <c r="E100" s="34"/>
    </row>
    <row r="101" spans="2:5" x14ac:dyDescent="0.25">
      <c r="B101" s="34"/>
      <c r="C101" s="34"/>
      <c r="D101" s="34"/>
      <c r="E101" s="34"/>
    </row>
    <row r="102" spans="2:5" x14ac:dyDescent="0.25">
      <c r="B102" s="34"/>
      <c r="C102" s="34"/>
      <c r="D102" s="34"/>
      <c r="E102" s="34"/>
    </row>
    <row r="103" spans="2:5" x14ac:dyDescent="0.25">
      <c r="B103" s="34"/>
      <c r="C103" s="34"/>
      <c r="D103" s="34"/>
      <c r="E103" s="34"/>
    </row>
    <row r="104" spans="2:5" x14ac:dyDescent="0.25">
      <c r="B104" s="34"/>
      <c r="C104" s="34"/>
      <c r="D104" s="34"/>
      <c r="E104" s="34"/>
    </row>
    <row r="105" spans="2:5" x14ac:dyDescent="0.25">
      <c r="B105" s="34"/>
      <c r="C105" s="34"/>
      <c r="D105" s="34"/>
      <c r="E105" s="34"/>
    </row>
    <row r="106" spans="2:5" x14ac:dyDescent="0.25">
      <c r="B106" s="34"/>
      <c r="C106" s="34"/>
      <c r="D106" s="34"/>
      <c r="E106" s="34"/>
    </row>
    <row r="107" spans="2:5" x14ac:dyDescent="0.25">
      <c r="B107" s="34"/>
      <c r="C107" s="34"/>
      <c r="D107" s="34"/>
      <c r="E107" s="34"/>
    </row>
    <row r="108" spans="2:5" x14ac:dyDescent="0.25">
      <c r="B108" s="34"/>
      <c r="C108" s="34"/>
      <c r="D108" s="34"/>
      <c r="E108" s="34"/>
    </row>
    <row r="109" spans="2:5" x14ac:dyDescent="0.25">
      <c r="B109" s="34"/>
      <c r="C109" s="34"/>
      <c r="D109" s="34"/>
      <c r="E109" s="34"/>
    </row>
    <row r="110" spans="2:5" x14ac:dyDescent="0.25">
      <c r="B110" s="34"/>
      <c r="C110" s="34"/>
      <c r="D110" s="34"/>
      <c r="E110" s="34"/>
    </row>
    <row r="111" spans="2:5" x14ac:dyDescent="0.25">
      <c r="B111" s="34"/>
      <c r="C111" s="34"/>
      <c r="D111" s="34"/>
      <c r="E111" s="34"/>
    </row>
    <row r="112" spans="2:5" x14ac:dyDescent="0.25">
      <c r="B112" s="34"/>
      <c r="C112" s="34"/>
      <c r="D112" s="34"/>
      <c r="E112" s="34"/>
    </row>
    <row r="113" spans="2:5" x14ac:dyDescent="0.25">
      <c r="B113" s="34"/>
      <c r="C113" s="34"/>
      <c r="D113" s="34"/>
      <c r="E113" s="34"/>
    </row>
    <row r="114" spans="2:5" x14ac:dyDescent="0.25">
      <c r="B114" s="34"/>
      <c r="C114" s="34"/>
      <c r="D114" s="34"/>
      <c r="E114" s="34"/>
    </row>
    <row r="115" spans="2:5" x14ac:dyDescent="0.25">
      <c r="B115" s="34"/>
      <c r="C115" s="34"/>
      <c r="D115" s="34"/>
      <c r="E115" s="34"/>
    </row>
    <row r="116" spans="2:5" x14ac:dyDescent="0.25">
      <c r="B116" s="34"/>
      <c r="C116" s="34"/>
      <c r="D116" s="34"/>
      <c r="E116" s="34"/>
    </row>
    <row r="117" spans="2:5" x14ac:dyDescent="0.25">
      <c r="B117" s="34"/>
      <c r="C117" s="34"/>
      <c r="D117" s="34"/>
      <c r="E117" s="3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2.75" x14ac:dyDescent="0.2"/>
  <cols>
    <col min="1" max="1" width="13.42578125" style="55" customWidth="1"/>
    <col min="2" max="9" width="9.42578125" style="55" bestFit="1" customWidth="1"/>
    <col min="10" max="10" width="9.85546875" style="55" bestFit="1" customWidth="1"/>
    <col min="11" max="11" width="10" style="55" bestFit="1" customWidth="1"/>
    <col min="12" max="17" width="9.42578125" style="55" bestFit="1" customWidth="1"/>
    <col min="18" max="16384" width="9.140625" style="55"/>
  </cols>
  <sheetData>
    <row r="1" spans="1:17" x14ac:dyDescent="0.2">
      <c r="A1" s="55" t="s">
        <v>353</v>
      </c>
    </row>
    <row r="2" spans="1:17" x14ac:dyDescent="0.2">
      <c r="A2" s="56" t="s">
        <v>52</v>
      </c>
      <c r="B2" s="56" t="s">
        <v>132</v>
      </c>
      <c r="C2" s="56" t="s">
        <v>134</v>
      </c>
      <c r="D2" s="56" t="s">
        <v>59</v>
      </c>
      <c r="E2" s="56" t="s">
        <v>137</v>
      </c>
      <c r="F2" s="56" t="s">
        <v>138</v>
      </c>
      <c r="G2" s="56" t="s">
        <v>139</v>
      </c>
      <c r="H2" s="56" t="s">
        <v>140</v>
      </c>
      <c r="I2" s="56" t="s">
        <v>143</v>
      </c>
      <c r="J2" s="56" t="s">
        <v>144</v>
      </c>
      <c r="K2" s="56" t="s">
        <v>145</v>
      </c>
      <c r="L2" s="56" t="s">
        <v>146</v>
      </c>
      <c r="M2" s="56" t="s">
        <v>340</v>
      </c>
      <c r="N2" s="56" t="s">
        <v>149</v>
      </c>
      <c r="O2" s="56" t="s">
        <v>151</v>
      </c>
      <c r="P2" s="56" t="s">
        <v>339</v>
      </c>
      <c r="Q2" s="56" t="s">
        <v>172</v>
      </c>
    </row>
    <row r="3" spans="1:17" x14ac:dyDescent="0.2">
      <c r="A3" s="56" t="s">
        <v>0</v>
      </c>
      <c r="B3" s="56">
        <v>18040.2958</v>
      </c>
      <c r="C3" s="56">
        <v>4464.5582999999997</v>
      </c>
      <c r="D3" s="56">
        <v>172499.03299999988</v>
      </c>
      <c r="E3" s="56">
        <v>25905.590199999995</v>
      </c>
      <c r="F3" s="56">
        <v>6308.6699999999983</v>
      </c>
      <c r="G3" s="56">
        <v>42558.658099999993</v>
      </c>
      <c r="H3" s="56">
        <v>24600.850400000003</v>
      </c>
      <c r="I3" s="56">
        <v>65556.331000000006</v>
      </c>
      <c r="J3" s="56">
        <v>845580.83769999992</v>
      </c>
      <c r="K3" s="56">
        <v>89094.736699999994</v>
      </c>
      <c r="L3" s="56">
        <v>11415.025099999999</v>
      </c>
      <c r="M3" s="56">
        <v>32933.012900000009</v>
      </c>
      <c r="N3" s="56">
        <v>37580.856500000024</v>
      </c>
      <c r="O3" s="56">
        <v>133431.66199999995</v>
      </c>
      <c r="P3" s="56">
        <v>32644.523999999987</v>
      </c>
      <c r="Q3" s="56">
        <v>356462.46500000014</v>
      </c>
    </row>
    <row r="4" spans="1:17" x14ac:dyDescent="0.2">
      <c r="A4" s="56" t="s">
        <v>2</v>
      </c>
      <c r="B4" s="56">
        <v>37656.475399999996</v>
      </c>
      <c r="C4" s="56">
        <v>9319.1108000000077</v>
      </c>
      <c r="D4" s="56">
        <v>359526.19699999999</v>
      </c>
      <c r="E4" s="56">
        <v>53941.36</v>
      </c>
      <c r="F4" s="56">
        <v>12879.117399999999</v>
      </c>
      <c r="G4" s="56">
        <v>88616.942999999897</v>
      </c>
      <c r="H4" s="56">
        <v>51350.643000000025</v>
      </c>
      <c r="I4" s="56">
        <v>136839.07699999999</v>
      </c>
      <c r="J4" s="56">
        <v>350221.7040000002</v>
      </c>
      <c r="K4" s="56">
        <v>221216.66699999999</v>
      </c>
      <c r="L4" s="56">
        <v>18595.701999999979</v>
      </c>
      <c r="M4" s="56">
        <v>67566.267999999996</v>
      </c>
      <c r="N4" s="56">
        <v>87628.949999999983</v>
      </c>
      <c r="O4" s="56">
        <v>296430.92499999999</v>
      </c>
      <c r="P4" s="56">
        <v>37873.022199999985</v>
      </c>
      <c r="Q4" s="56">
        <v>356300.50800000003</v>
      </c>
    </row>
    <row r="5" spans="1:17" x14ac:dyDescent="0.2">
      <c r="A5" s="56" t="s">
        <v>3</v>
      </c>
      <c r="B5" s="56">
        <v>16492.372900000006</v>
      </c>
      <c r="C5" s="56">
        <v>4081.4825000000005</v>
      </c>
      <c r="D5" s="56">
        <v>157639.18699999989</v>
      </c>
      <c r="E5" s="56">
        <v>23667.973599999998</v>
      </c>
      <c r="F5" s="56">
        <v>5735.580899999999</v>
      </c>
      <c r="G5" s="56">
        <v>38882.644199999988</v>
      </c>
      <c r="H5" s="56">
        <v>22490.055900000003</v>
      </c>
      <c r="I5" s="56">
        <v>59931.548700000043</v>
      </c>
      <c r="J5" s="56">
        <v>652128.01750000031</v>
      </c>
      <c r="K5" s="56">
        <v>82504.006799999974</v>
      </c>
      <c r="L5" s="56">
        <v>19059.697900000021</v>
      </c>
      <c r="M5" s="56">
        <v>29977.983399999976</v>
      </c>
      <c r="N5" s="56">
        <v>28407.468000000008</v>
      </c>
      <c r="O5" s="56">
        <v>113808.87399999997</v>
      </c>
      <c r="P5" s="56">
        <v>31357.390300000003</v>
      </c>
      <c r="Q5" s="56">
        <v>224997.24100000004</v>
      </c>
    </row>
    <row r="6" spans="1:17" x14ac:dyDescent="0.2">
      <c r="A6" s="56" t="s">
        <v>4</v>
      </c>
      <c r="B6" s="56">
        <v>41329.48200000004</v>
      </c>
      <c r="C6" s="56">
        <v>10228.09809999999</v>
      </c>
      <c r="D6" s="56">
        <v>394657.7</v>
      </c>
      <c r="E6" s="56">
        <v>59299.757000000041</v>
      </c>
      <c r="F6" s="56">
        <v>14168.888100000006</v>
      </c>
      <c r="G6" s="56">
        <v>97419.852000000057</v>
      </c>
      <c r="H6" s="56">
        <v>56359.313000000046</v>
      </c>
      <c r="I6" s="56">
        <v>150186.4469999999</v>
      </c>
      <c r="J6" s="56">
        <v>755752.61400000018</v>
      </c>
      <c r="K6" s="56">
        <v>203816.63299999991</v>
      </c>
      <c r="L6" s="56">
        <v>36557.820000000022</v>
      </c>
      <c r="M6" s="56">
        <v>74293.11000000003</v>
      </c>
      <c r="N6" s="56">
        <v>175914.04299999992</v>
      </c>
      <c r="O6" s="56">
        <v>444968.41999999981</v>
      </c>
      <c r="P6" s="56">
        <v>38975.129999999954</v>
      </c>
      <c r="Q6" s="56">
        <v>468762.24999999983</v>
      </c>
    </row>
    <row r="7" spans="1:17" x14ac:dyDescent="0.2">
      <c r="A7" s="56" t="s">
        <v>5</v>
      </c>
      <c r="B7" s="56">
        <v>15996.4576</v>
      </c>
      <c r="C7" s="56">
        <v>3958.7564999999981</v>
      </c>
      <c r="D7" s="56">
        <v>152725.66699999996</v>
      </c>
      <c r="E7" s="56">
        <v>22913.01089999999</v>
      </c>
      <c r="F7" s="56">
        <v>5470.443400000001</v>
      </c>
      <c r="G7" s="56">
        <v>37642.44170000001</v>
      </c>
      <c r="H7" s="56">
        <v>21813.757999999987</v>
      </c>
      <c r="I7" s="56">
        <v>58129.24</v>
      </c>
      <c r="J7" s="56">
        <v>184997.15690000015</v>
      </c>
      <c r="K7" s="56">
        <v>79259.496599999999</v>
      </c>
      <c r="L7" s="56">
        <v>26089.027361000026</v>
      </c>
      <c r="M7" s="56">
        <v>28699.700199999999</v>
      </c>
      <c r="N7" s="56">
        <v>61421.252700000019</v>
      </c>
      <c r="O7" s="56">
        <v>162233.16699999999</v>
      </c>
      <c r="P7" s="56">
        <v>15539.919030000014</v>
      </c>
      <c r="Q7" s="56">
        <v>158925.34300000008</v>
      </c>
    </row>
    <row r="8" spans="1:17" x14ac:dyDescent="0.2">
      <c r="A8" s="56" t="s">
        <v>6</v>
      </c>
      <c r="B8" s="56">
        <v>786.89464000000032</v>
      </c>
      <c r="C8" s="56">
        <v>194.73859000000002</v>
      </c>
      <c r="D8" s="56">
        <v>7524.0673999999999</v>
      </c>
      <c r="E8" s="56">
        <v>1129.9368100000002</v>
      </c>
      <c r="F8" s="56">
        <v>275.10888</v>
      </c>
      <c r="G8" s="56">
        <v>1856.3056000000001</v>
      </c>
      <c r="H8" s="56">
        <v>1073.0573700000004</v>
      </c>
      <c r="I8" s="56">
        <v>2859.4774000000002</v>
      </c>
      <c r="J8" s="56">
        <v>20694.308063999997</v>
      </c>
      <c r="K8" s="56">
        <v>2732.8848260000004</v>
      </c>
      <c r="L8" s="56">
        <v>455.98235220999987</v>
      </c>
      <c r="M8" s="56">
        <v>1436.2214000000006</v>
      </c>
      <c r="N8" s="56">
        <v>1382.7871999999998</v>
      </c>
      <c r="O8" s="56">
        <v>5526.8129999999965</v>
      </c>
      <c r="P8" s="56">
        <v>630.8109179999999</v>
      </c>
      <c r="Q8" s="56">
        <v>8122.3491000000022</v>
      </c>
    </row>
    <row r="9" spans="1:17" x14ac:dyDescent="0.2">
      <c r="A9" s="56" t="s">
        <v>7</v>
      </c>
      <c r="B9" s="56">
        <v>387.34848000000005</v>
      </c>
      <c r="C9" s="56">
        <v>95.859735999999998</v>
      </c>
      <c r="D9" s="56">
        <v>3703.4215000000027</v>
      </c>
      <c r="E9" s="56">
        <v>556.13670000000002</v>
      </c>
      <c r="F9" s="56">
        <v>135.26174</v>
      </c>
      <c r="G9" s="56">
        <v>913.64253000000053</v>
      </c>
      <c r="H9" s="56">
        <v>528.21259000000009</v>
      </c>
      <c r="I9" s="56">
        <v>1407.5822000000005</v>
      </c>
      <c r="J9" s="56">
        <v>13206.969478999992</v>
      </c>
      <c r="K9" s="56">
        <v>2005.3191040000008</v>
      </c>
      <c r="L9" s="56">
        <v>794.09630000000027</v>
      </c>
      <c r="M9" s="56">
        <v>706.32515999999987</v>
      </c>
      <c r="N9" s="56">
        <v>672.96653000000015</v>
      </c>
      <c r="O9" s="56">
        <v>2690.1439000000041</v>
      </c>
      <c r="P9" s="56">
        <v>625.95866099999989</v>
      </c>
      <c r="Q9" s="56">
        <v>4431.0064000000002</v>
      </c>
    </row>
    <row r="10" spans="1:17" x14ac:dyDescent="0.2">
      <c r="A10" s="56" t="s">
        <v>8</v>
      </c>
      <c r="B10" s="56">
        <v>15.528399</v>
      </c>
      <c r="C10" s="56">
        <v>3.8430793000000021</v>
      </c>
      <c r="D10" s="56">
        <v>148.56986999999995</v>
      </c>
      <c r="E10" s="56">
        <v>22.320147000000016</v>
      </c>
      <c r="F10" s="56">
        <v>5.4756119000000005</v>
      </c>
      <c r="G10" s="56">
        <v>36.66875799999999</v>
      </c>
      <c r="H10" s="56">
        <v>21.175992000000011</v>
      </c>
      <c r="I10" s="56">
        <v>56.429848999999997</v>
      </c>
      <c r="J10" s="56">
        <v>738.85402585999987</v>
      </c>
      <c r="K10" s="56">
        <v>78.527146200000018</v>
      </c>
      <c r="L10" s="56">
        <v>16.060664000000006</v>
      </c>
      <c r="M10" s="56">
        <v>28.532318000000007</v>
      </c>
      <c r="N10" s="56">
        <v>36.454335000000007</v>
      </c>
      <c r="O10" s="56">
        <v>122.70151999999996</v>
      </c>
      <c r="P10" s="56">
        <v>19.703014</v>
      </c>
      <c r="Q10" s="56">
        <v>179.17288000000005</v>
      </c>
    </row>
    <row r="11" spans="1:17" x14ac:dyDescent="0.2">
      <c r="A11" s="56" t="s">
        <v>9</v>
      </c>
      <c r="B11" s="56">
        <v>24003.708999999984</v>
      </c>
      <c r="C11" s="56">
        <v>5940.3647999999985</v>
      </c>
      <c r="D11" s="56">
        <v>229319.20000000004</v>
      </c>
      <c r="E11" s="56">
        <v>34418.692999999999</v>
      </c>
      <c r="F11" s="56">
        <v>8286.3347999999969</v>
      </c>
      <c r="G11" s="56">
        <v>56544.359999999986</v>
      </c>
      <c r="H11" s="56">
        <v>32732.932999999997</v>
      </c>
      <c r="I11" s="56">
        <v>87226.610999999946</v>
      </c>
      <c r="J11" s="56">
        <v>674781.9599999995</v>
      </c>
      <c r="K11" s="56">
        <v>127019.33800000009</v>
      </c>
      <c r="L11" s="56">
        <v>33994.293000000012</v>
      </c>
      <c r="M11" s="56">
        <v>43381.279999999999</v>
      </c>
      <c r="N11" s="56">
        <v>54648.783999999985</v>
      </c>
      <c r="O11" s="56">
        <v>186883.16399999993</v>
      </c>
      <c r="P11" s="56">
        <v>37887.815600000009</v>
      </c>
      <c r="Q11" s="56">
        <v>368007.19999999995</v>
      </c>
    </row>
    <row r="12" spans="1:17" x14ac:dyDescent="0.2">
      <c r="A12" s="56" t="s">
        <v>10</v>
      </c>
      <c r="B12" s="56">
        <v>22094.956000000002</v>
      </c>
      <c r="C12" s="56">
        <v>5467.9889999999959</v>
      </c>
      <c r="D12" s="56">
        <v>211209.09900000005</v>
      </c>
      <c r="E12" s="56">
        <v>31713.114399999969</v>
      </c>
      <c r="F12" s="56">
        <v>7694.7566000000033</v>
      </c>
      <c r="G12" s="56">
        <v>52099.504000000008</v>
      </c>
      <c r="H12" s="56">
        <v>30129.980699999986</v>
      </c>
      <c r="I12" s="56">
        <v>80290.400999999983</v>
      </c>
      <c r="J12" s="56">
        <v>962018.2494000002</v>
      </c>
      <c r="K12" s="56">
        <v>119535.07040000004</v>
      </c>
      <c r="L12" s="56">
        <v>18303.609000000008</v>
      </c>
      <c r="M12" s="56">
        <v>40205.525000000038</v>
      </c>
      <c r="N12" s="56">
        <v>45495.346199999971</v>
      </c>
      <c r="O12" s="56">
        <v>162956.72399999999</v>
      </c>
      <c r="P12" s="56">
        <v>40599.076899999985</v>
      </c>
      <c r="Q12" s="56">
        <v>466428.08000000025</v>
      </c>
    </row>
    <row r="13" spans="1:17" x14ac:dyDescent="0.2">
      <c r="A13" s="56" t="s">
        <v>12</v>
      </c>
      <c r="B13" s="56">
        <v>17531.946400000001</v>
      </c>
      <c r="C13" s="56">
        <v>4338.7641999999987</v>
      </c>
      <c r="D13" s="56">
        <v>167368.20300000013</v>
      </c>
      <c r="E13" s="56">
        <v>25108.19479999999</v>
      </c>
      <c r="F13" s="56">
        <v>5985.9759000000031</v>
      </c>
      <c r="G13" s="56">
        <v>41248.70900000001</v>
      </c>
      <c r="H13" s="56">
        <v>23907.653199999997</v>
      </c>
      <c r="I13" s="56">
        <v>63709.190999999992</v>
      </c>
      <c r="J13" s="56">
        <v>85756.415000000023</v>
      </c>
      <c r="K13" s="56">
        <v>60715.024599999997</v>
      </c>
      <c r="L13" s="56">
        <v>11754.175499999994</v>
      </c>
      <c r="M13" s="56">
        <v>31415.696700000008</v>
      </c>
      <c r="N13" s="56">
        <v>75352.35209999996</v>
      </c>
      <c r="O13" s="56">
        <v>189800.60400000002</v>
      </c>
      <c r="P13" s="56">
        <v>10608.926500000003</v>
      </c>
      <c r="Q13" s="56">
        <v>239739.18300000011</v>
      </c>
    </row>
    <row r="14" spans="1:17" x14ac:dyDescent="0.2">
      <c r="A14" s="56" t="s">
        <v>13</v>
      </c>
      <c r="B14" s="56">
        <v>9437.6521000000012</v>
      </c>
      <c r="C14" s="56">
        <v>2335.6037300000012</v>
      </c>
      <c r="D14" s="56">
        <v>90196.3128</v>
      </c>
      <c r="E14" s="56">
        <v>13540.978700000012</v>
      </c>
      <c r="F14" s="56">
        <v>3276.0007100000021</v>
      </c>
      <c r="G14" s="56">
        <v>22245.649899999993</v>
      </c>
      <c r="H14" s="56">
        <v>12869.741300000002</v>
      </c>
      <c r="I14" s="56">
        <v>34295.338199999991</v>
      </c>
      <c r="J14" s="56">
        <v>201961.19679999998</v>
      </c>
      <c r="K14" s="56">
        <v>52826.497660000001</v>
      </c>
      <c r="L14" s="56">
        <v>34905.292640000021</v>
      </c>
      <c r="M14" s="56">
        <v>17129.703099999981</v>
      </c>
      <c r="N14" s="56">
        <v>16261.003500000003</v>
      </c>
      <c r="O14" s="56">
        <v>65825.747000000032</v>
      </c>
      <c r="P14" s="56">
        <v>16681.458000000013</v>
      </c>
      <c r="Q14" s="56">
        <v>27015.482600000014</v>
      </c>
    </row>
    <row r="15" spans="1:17" x14ac:dyDescent="0.2">
      <c r="A15" s="56" t="s">
        <v>14</v>
      </c>
      <c r="B15" s="56">
        <v>6024.6271999999999</v>
      </c>
      <c r="C15" s="56">
        <v>1490.9604799999991</v>
      </c>
      <c r="D15" s="56">
        <v>57601.73290000001</v>
      </c>
      <c r="E15" s="56">
        <v>8649.990200000002</v>
      </c>
      <c r="F15" s="56">
        <v>2104.0611199999998</v>
      </c>
      <c r="G15" s="56">
        <v>14210.552599999999</v>
      </c>
      <c r="H15" s="56">
        <v>8215.5548999999974</v>
      </c>
      <c r="I15" s="56">
        <v>21892.846000000001</v>
      </c>
      <c r="J15" s="56">
        <v>131363.01326999997</v>
      </c>
      <c r="K15" s="56">
        <v>31374.397629999985</v>
      </c>
      <c r="L15" s="56">
        <v>20063.414329999978</v>
      </c>
      <c r="M15" s="56">
        <v>10986.930299999995</v>
      </c>
      <c r="N15" s="56">
        <v>10514.557199999994</v>
      </c>
      <c r="O15" s="56">
        <v>42227.909800000009</v>
      </c>
      <c r="P15" s="56">
        <v>9668.9497399999982</v>
      </c>
      <c r="Q15" s="56">
        <v>27023.126899999992</v>
      </c>
    </row>
    <row r="16" spans="1:17" x14ac:dyDescent="0.2">
      <c r="A16" s="56" t="s">
        <v>15</v>
      </c>
      <c r="B16" s="56">
        <v>7792.5712000000012</v>
      </c>
      <c r="C16" s="56">
        <v>1928.4840300000017</v>
      </c>
      <c r="D16" s="56">
        <v>74456.312000000064</v>
      </c>
      <c r="E16" s="56">
        <v>11176.168900000017</v>
      </c>
      <c r="F16" s="56">
        <v>2695.3771499999998</v>
      </c>
      <c r="G16" s="56">
        <v>18360.625899999992</v>
      </c>
      <c r="H16" s="56">
        <v>10626.415300000006</v>
      </c>
      <c r="I16" s="56">
        <v>28317.326799999999</v>
      </c>
      <c r="J16" s="56">
        <v>116007.31086800002</v>
      </c>
      <c r="K16" s="56">
        <v>43197.694900000024</v>
      </c>
      <c r="L16" s="56">
        <v>32994.282605999993</v>
      </c>
      <c r="M16" s="56">
        <v>14104.853700000009</v>
      </c>
      <c r="N16" s="56">
        <v>13280.369500000003</v>
      </c>
      <c r="O16" s="56">
        <v>54129.82799999998</v>
      </c>
      <c r="P16" s="56">
        <v>13342.739207000006</v>
      </c>
      <c r="Q16" s="56">
        <v>15900.911499999998</v>
      </c>
    </row>
    <row r="17" spans="1:17" x14ac:dyDescent="0.2">
      <c r="A17" s="56" t="s">
        <v>16</v>
      </c>
      <c r="B17" s="56">
        <v>16310.331799999998</v>
      </c>
      <c r="C17" s="56">
        <v>4036.4370000000008</v>
      </c>
      <c r="D17" s="56">
        <v>155757.81090000001</v>
      </c>
      <c r="E17" s="56">
        <v>23371.514399999985</v>
      </c>
      <c r="F17" s="56">
        <v>5596.7737000000006</v>
      </c>
      <c r="G17" s="56">
        <v>38395.618600000016</v>
      </c>
      <c r="H17" s="56">
        <v>22241.737399999998</v>
      </c>
      <c r="I17" s="56">
        <v>59269.900000000016</v>
      </c>
      <c r="J17" s="56">
        <v>127084.29179999999</v>
      </c>
      <c r="K17" s="56">
        <v>101090.68409999993</v>
      </c>
      <c r="L17" s="56">
        <v>55495.425399999978</v>
      </c>
      <c r="M17" s="56">
        <v>29340.071500000024</v>
      </c>
      <c r="N17" s="56">
        <v>28224.189400000007</v>
      </c>
      <c r="O17" s="56">
        <v>113890.30580000003</v>
      </c>
      <c r="P17" s="56">
        <v>39739.065559999988</v>
      </c>
      <c r="Q17" s="56">
        <v>30163.707100000018</v>
      </c>
    </row>
    <row r="18" spans="1:17" x14ac:dyDescent="0.2">
      <c r="A18" s="56" t="s">
        <v>17</v>
      </c>
      <c r="B18" s="56">
        <v>8365.0128000000041</v>
      </c>
      <c r="C18" s="56">
        <v>2070.1468000000009</v>
      </c>
      <c r="D18" s="56">
        <v>80037.705199999997</v>
      </c>
      <c r="E18" s="56">
        <v>12025.128500000004</v>
      </c>
      <c r="F18" s="56">
        <v>2953.2959999999998</v>
      </c>
      <c r="G18" s="56">
        <v>19755.364500000003</v>
      </c>
      <c r="H18" s="56">
        <v>11407.039900000003</v>
      </c>
      <c r="I18" s="56">
        <v>30397.442499999997</v>
      </c>
      <c r="J18" s="56">
        <v>281440.54346999992</v>
      </c>
      <c r="K18" s="56">
        <v>40322.46390000001</v>
      </c>
      <c r="L18" s="56">
        <v>14783.105100000002</v>
      </c>
      <c r="M18" s="56">
        <v>15384.652899999992</v>
      </c>
      <c r="N18" s="56">
        <v>14355.332399999996</v>
      </c>
      <c r="O18" s="56">
        <v>58269.518799999998</v>
      </c>
      <c r="P18" s="56">
        <v>12487.470539999998</v>
      </c>
      <c r="Q18" s="56">
        <v>64766.610500000017</v>
      </c>
    </row>
    <row r="19" spans="1:17" x14ac:dyDescent="0.2">
      <c r="A19" s="56" t="s">
        <v>18</v>
      </c>
      <c r="B19" s="56">
        <v>16163.989299999996</v>
      </c>
      <c r="C19" s="56">
        <v>4000.2198000000021</v>
      </c>
      <c r="D19" s="56">
        <v>154508.00100000002</v>
      </c>
      <c r="E19" s="56">
        <v>23198.642799999987</v>
      </c>
      <c r="F19" s="56">
        <v>5625.6325000000024</v>
      </c>
      <c r="G19" s="56">
        <v>38111.744099999989</v>
      </c>
      <c r="H19" s="56">
        <v>22042.218700000009</v>
      </c>
      <c r="I19" s="56">
        <v>58738.08499999997</v>
      </c>
      <c r="J19" s="56">
        <v>623123.35369999986</v>
      </c>
      <c r="K19" s="56">
        <v>85430.597799999989</v>
      </c>
      <c r="L19" s="56">
        <v>18031.027000000009</v>
      </c>
      <c r="M19" s="56">
        <v>29398.412299999993</v>
      </c>
      <c r="N19" s="56">
        <v>31841.019500000013</v>
      </c>
      <c r="O19" s="56">
        <v>117021.06300000002</v>
      </c>
      <c r="P19" s="56">
        <v>34138.171300000002</v>
      </c>
      <c r="Q19" s="56">
        <v>260051.774</v>
      </c>
    </row>
    <row r="20" spans="1:17" x14ac:dyDescent="0.2">
      <c r="A20" s="56" t="s">
        <v>19</v>
      </c>
      <c r="B20" s="56">
        <v>7170.388799999997</v>
      </c>
      <c r="C20" s="56">
        <v>1774.5036999999993</v>
      </c>
      <c r="D20" s="56">
        <v>68496.085799999972</v>
      </c>
      <c r="E20" s="56">
        <v>10280.068899999995</v>
      </c>
      <c r="F20" s="56">
        <v>2471.9094</v>
      </c>
      <c r="G20" s="56">
        <v>16888.481</v>
      </c>
      <c r="H20" s="56">
        <v>9777.9899000000005</v>
      </c>
      <c r="I20" s="56">
        <v>26056.430099999998</v>
      </c>
      <c r="J20" s="56">
        <v>36161.530920000005</v>
      </c>
      <c r="K20" s="56">
        <v>16540.214730000007</v>
      </c>
      <c r="L20" s="56">
        <v>1942.9038486000004</v>
      </c>
      <c r="M20" s="56">
        <v>12945.086100000002</v>
      </c>
      <c r="N20" s="56">
        <v>12275.0898</v>
      </c>
      <c r="O20" s="56">
        <v>49828.513099999996</v>
      </c>
      <c r="P20" s="56">
        <v>4296.4221500000021</v>
      </c>
      <c r="Q20" s="56">
        <v>126689.56899999999</v>
      </c>
    </row>
    <row r="21" spans="1:17" x14ac:dyDescent="0.2">
      <c r="A21" s="56" t="s">
        <v>20</v>
      </c>
      <c r="B21" s="56">
        <v>1964.6412999999984</v>
      </c>
      <c r="C21" s="56">
        <v>486.20429999999976</v>
      </c>
      <c r="D21" s="56">
        <v>18787.502999999975</v>
      </c>
      <c r="E21" s="56">
        <v>2821.6439999999984</v>
      </c>
      <c r="F21" s="56">
        <v>688.00041999999985</v>
      </c>
      <c r="G21" s="56">
        <v>4635.5172000000048</v>
      </c>
      <c r="H21" s="56">
        <v>2679.1076999999991</v>
      </c>
      <c r="I21" s="56">
        <v>7139.282400000001</v>
      </c>
      <c r="J21" s="56">
        <v>77186.514819999895</v>
      </c>
      <c r="K21" s="56">
        <v>9165.5566300000028</v>
      </c>
      <c r="L21" s="56">
        <v>2821.9369999999999</v>
      </c>
      <c r="M21" s="56">
        <v>3590.4341999999974</v>
      </c>
      <c r="N21" s="56">
        <v>3412.9668999999994</v>
      </c>
      <c r="O21" s="56">
        <v>13660.063199999991</v>
      </c>
      <c r="P21" s="56">
        <v>2739.6117199999999</v>
      </c>
      <c r="Q21" s="56">
        <v>23239.489199999982</v>
      </c>
    </row>
    <row r="22" spans="1:17" x14ac:dyDescent="0.2">
      <c r="A22" s="56" t="s">
        <v>130</v>
      </c>
      <c r="B22" s="56">
        <v>1215.1840000000002</v>
      </c>
      <c r="C22" s="56">
        <v>300.73041000000012</v>
      </c>
      <c r="D22" s="56">
        <v>11618.010600000003</v>
      </c>
      <c r="E22" s="56">
        <v>1744.6236999999996</v>
      </c>
      <c r="F22" s="56">
        <v>424.17491000000012</v>
      </c>
      <c r="G22" s="56">
        <v>2866.1392999999998</v>
      </c>
      <c r="H22" s="56">
        <v>1657.1018000000001</v>
      </c>
      <c r="I22" s="56">
        <v>4415.843499999999</v>
      </c>
      <c r="J22" s="56">
        <v>31299.053020000003</v>
      </c>
      <c r="K22" s="56">
        <v>4268.7768199999991</v>
      </c>
      <c r="L22" s="56">
        <v>939.46295730000043</v>
      </c>
      <c r="M22" s="56">
        <v>2215.1972000000001</v>
      </c>
      <c r="N22" s="56">
        <v>2178.9117999999999</v>
      </c>
      <c r="O22" s="56">
        <v>8598.2939000000006</v>
      </c>
      <c r="P22" s="56">
        <v>1007.5230060000002</v>
      </c>
      <c r="Q22" s="56">
        <v>15987.647600000008</v>
      </c>
    </row>
    <row r="23" spans="1:17" x14ac:dyDescent="0.2">
      <c r="A23" s="56" t="s">
        <v>22</v>
      </c>
      <c r="B23" s="56">
        <v>9251.6172000000079</v>
      </c>
      <c r="C23" s="56">
        <v>2289.5585999999989</v>
      </c>
      <c r="D23" s="56">
        <v>88429.778999999966</v>
      </c>
      <c r="E23" s="56">
        <v>13277.709600000002</v>
      </c>
      <c r="F23" s="56">
        <v>3217.5448000000001</v>
      </c>
      <c r="G23" s="56">
        <v>21813.189399999999</v>
      </c>
      <c r="H23" s="56">
        <v>12616.058000000003</v>
      </c>
      <c r="I23" s="56">
        <v>33619.326599999971</v>
      </c>
      <c r="J23" s="56">
        <v>196506.95090000005</v>
      </c>
      <c r="K23" s="56">
        <v>35615.100100000011</v>
      </c>
      <c r="L23" s="56">
        <v>13932.211888346197</v>
      </c>
      <c r="M23" s="56">
        <v>16816.900300000001</v>
      </c>
      <c r="N23" s="56">
        <v>22793.18580000001</v>
      </c>
      <c r="O23" s="56">
        <v>74769.910400000008</v>
      </c>
      <c r="P23" s="56">
        <v>9037.6317700000018</v>
      </c>
      <c r="Q23" s="56">
        <v>103676.43199999999</v>
      </c>
    </row>
    <row r="24" spans="1:17" x14ac:dyDescent="0.2">
      <c r="A24" s="56" t="s">
        <v>23</v>
      </c>
      <c r="B24" s="56">
        <v>12185.207499999995</v>
      </c>
      <c r="C24" s="56">
        <v>3015.5602000000017</v>
      </c>
      <c r="D24" s="56">
        <v>116454.9280999999</v>
      </c>
      <c r="E24" s="56">
        <v>17483.205299999991</v>
      </c>
      <c r="F24" s="56">
        <v>4229.7604999999976</v>
      </c>
      <c r="G24" s="56">
        <v>28722.049700000021</v>
      </c>
      <c r="H24" s="56">
        <v>16616.498000000007</v>
      </c>
      <c r="I24" s="56">
        <v>44279.601500000004</v>
      </c>
      <c r="J24" s="56">
        <v>341189.40175999998</v>
      </c>
      <c r="K24" s="56">
        <v>49584.775639999963</v>
      </c>
      <c r="L24" s="56">
        <v>27088.201027800005</v>
      </c>
      <c r="M24" s="56">
        <v>22116.77410000001</v>
      </c>
      <c r="N24" s="56">
        <v>27959.558599999989</v>
      </c>
      <c r="O24" s="56">
        <v>95394.787099999972</v>
      </c>
      <c r="P24" s="56">
        <v>13655.395520000007</v>
      </c>
      <c r="Q24" s="56">
        <v>108002.41700000002</v>
      </c>
    </row>
    <row r="25" spans="1:17" x14ac:dyDescent="0.2">
      <c r="A25" s="56" t="s">
        <v>24</v>
      </c>
      <c r="B25" s="56">
        <v>16599.479100000004</v>
      </c>
      <c r="C25" s="56">
        <v>4107.9957000000004</v>
      </c>
      <c r="D25" s="56">
        <v>158704.63699999999</v>
      </c>
      <c r="E25" s="56">
        <v>23832.109100000001</v>
      </c>
      <c r="F25" s="56">
        <v>5795.2376999999988</v>
      </c>
      <c r="G25" s="56">
        <v>39152.327000000019</v>
      </c>
      <c r="H25" s="56">
        <v>22636.051599999999</v>
      </c>
      <c r="I25" s="56">
        <v>60320.626000000026</v>
      </c>
      <c r="J25" s="56">
        <v>749743.68249999953</v>
      </c>
      <c r="K25" s="56">
        <v>82926.600999999966</v>
      </c>
      <c r="L25" s="56">
        <v>14279.403100000007</v>
      </c>
      <c r="M25" s="56">
        <v>30263.862300000004</v>
      </c>
      <c r="N25" s="56">
        <v>32405.970799999988</v>
      </c>
      <c r="O25" s="56">
        <v>119572.35800000002</v>
      </c>
      <c r="P25" s="56">
        <v>31205.939799999996</v>
      </c>
      <c r="Q25" s="56">
        <v>298308.25299999979</v>
      </c>
    </row>
    <row r="26" spans="1:17" x14ac:dyDescent="0.2">
      <c r="A26" s="56" t="s">
        <v>25</v>
      </c>
      <c r="B26" s="56">
        <v>14531.248699999989</v>
      </c>
      <c r="C26" s="56">
        <v>3596.1526000000013</v>
      </c>
      <c r="D26" s="56">
        <v>138953.64309999996</v>
      </c>
      <c r="E26" s="56">
        <v>20868.54440000001</v>
      </c>
      <c r="F26" s="56">
        <v>5085.5696999999991</v>
      </c>
      <c r="G26" s="56">
        <v>34283.666300000012</v>
      </c>
      <c r="H26" s="56">
        <v>19815.756899999993</v>
      </c>
      <c r="I26" s="56">
        <v>52804.84500000003</v>
      </c>
      <c r="J26" s="56">
        <v>702862.45539000025</v>
      </c>
      <c r="K26" s="56">
        <v>77941.167699999976</v>
      </c>
      <c r="L26" s="56">
        <v>28310.986499999988</v>
      </c>
      <c r="M26" s="56">
        <v>26543.474999999988</v>
      </c>
      <c r="N26" s="56">
        <v>24995.184600000004</v>
      </c>
      <c r="O26" s="56">
        <v>101297.77960000001</v>
      </c>
      <c r="P26" s="56">
        <v>24007.486389999991</v>
      </c>
      <c r="Q26" s="56">
        <v>83628.081299999962</v>
      </c>
    </row>
    <row r="27" spans="1:17" x14ac:dyDescent="0.2">
      <c r="A27" s="56" t="s">
        <v>26</v>
      </c>
      <c r="B27" s="56">
        <v>23952.304499999995</v>
      </c>
      <c r="C27" s="56">
        <v>5927.6424000000052</v>
      </c>
      <c r="D27" s="56">
        <v>228650.48299999975</v>
      </c>
      <c r="E27" s="56">
        <v>34300.575299999982</v>
      </c>
      <c r="F27" s="56">
        <v>8173.3652999999986</v>
      </c>
      <c r="G27" s="56">
        <v>56350.242699999988</v>
      </c>
      <c r="H27" s="56">
        <v>32662.769800000005</v>
      </c>
      <c r="I27" s="56">
        <v>87039.704000000012</v>
      </c>
      <c r="J27" s="56">
        <v>75261.970199999982</v>
      </c>
      <c r="K27" s="56">
        <v>97383.754299999957</v>
      </c>
      <c r="L27" s="56">
        <v>42065.369848000009</v>
      </c>
      <c r="M27" s="56">
        <v>42901.054699999971</v>
      </c>
      <c r="N27" s="56">
        <v>120190.80579999987</v>
      </c>
      <c r="O27" s="56">
        <v>285212.30999999994</v>
      </c>
      <c r="P27" s="56">
        <v>19426.369699999985</v>
      </c>
      <c r="Q27" s="56">
        <v>260627.08199999997</v>
      </c>
    </row>
    <row r="28" spans="1:17" x14ac:dyDescent="0.2">
      <c r="A28" s="56" t="s">
        <v>27</v>
      </c>
      <c r="B28" s="56">
        <v>11072.847300000001</v>
      </c>
      <c r="C28" s="56">
        <v>2740.2776000000013</v>
      </c>
      <c r="D28" s="56">
        <v>105745.19039999989</v>
      </c>
      <c r="E28" s="56">
        <v>15867.357300000007</v>
      </c>
      <c r="F28" s="56">
        <v>3801.4269000000013</v>
      </c>
      <c r="G28" s="56">
        <v>26067.588200000009</v>
      </c>
      <c r="H28" s="56">
        <v>15099.623399999999</v>
      </c>
      <c r="I28" s="56">
        <v>40237.330900000023</v>
      </c>
      <c r="J28" s="56">
        <v>100484.26055999997</v>
      </c>
      <c r="K28" s="56">
        <v>63926.764199999954</v>
      </c>
      <c r="L28" s="56">
        <v>44438.830617000036</v>
      </c>
      <c r="M28" s="56">
        <v>19926.055699999986</v>
      </c>
      <c r="N28" s="56">
        <v>29476.743799999986</v>
      </c>
      <c r="O28" s="56">
        <v>92794.39559999996</v>
      </c>
      <c r="P28" s="56">
        <v>19268.661599999999</v>
      </c>
      <c r="Q28" s="56">
        <v>27688.341700000001</v>
      </c>
    </row>
    <row r="29" spans="1:17" x14ac:dyDescent="0.2">
      <c r="A29" s="56" t="s">
        <v>28</v>
      </c>
      <c r="B29" s="56">
        <v>20431.5713</v>
      </c>
      <c r="C29" s="56">
        <v>5056.3494000000037</v>
      </c>
      <c r="D29" s="56">
        <v>195032.98400000005</v>
      </c>
      <c r="E29" s="56">
        <v>29313.454200000011</v>
      </c>
      <c r="F29" s="56">
        <v>6967.1673000000001</v>
      </c>
      <c r="G29" s="56">
        <v>48157.231999999982</v>
      </c>
      <c r="H29" s="56">
        <v>27861.700200000003</v>
      </c>
      <c r="I29" s="56">
        <v>74245.943000000043</v>
      </c>
      <c r="J29" s="56">
        <v>102539.39320000005</v>
      </c>
      <c r="K29" s="56">
        <v>114094.30620000008</v>
      </c>
      <c r="L29" s="56">
        <v>9496.1290999999983</v>
      </c>
      <c r="M29" s="56">
        <v>36575.62539999999</v>
      </c>
      <c r="N29" s="56">
        <v>38185.383500000011</v>
      </c>
      <c r="O29" s="56">
        <v>146782.98500000002</v>
      </c>
      <c r="P29" s="56">
        <v>12980.501900000008</v>
      </c>
      <c r="Q29" s="56">
        <v>232201.60800000001</v>
      </c>
    </row>
    <row r="30" spans="1:17" x14ac:dyDescent="0.2">
      <c r="A30" s="56" t="s">
        <v>29</v>
      </c>
      <c r="B30" s="56">
        <v>1729.193600000001</v>
      </c>
      <c r="C30" s="56">
        <v>427.93663999999995</v>
      </c>
      <c r="D30" s="56">
        <v>16528.900300000001</v>
      </c>
      <c r="E30" s="56">
        <v>2481.7358999999992</v>
      </c>
      <c r="F30" s="56">
        <v>601.77630999999997</v>
      </c>
      <c r="G30" s="56">
        <v>4077.0836000000008</v>
      </c>
      <c r="H30" s="56">
        <v>2358.0366999999997</v>
      </c>
      <c r="I30" s="56">
        <v>6283.6950999999999</v>
      </c>
      <c r="J30" s="56">
        <v>21968.633753000002</v>
      </c>
      <c r="K30" s="56">
        <v>5031.8457399999998</v>
      </c>
      <c r="L30" s="56">
        <v>459.41505253595028</v>
      </c>
      <c r="M30" s="56">
        <v>3144.8</v>
      </c>
      <c r="N30" s="56">
        <v>2957.7597000000005</v>
      </c>
      <c r="O30" s="56">
        <v>12018.02</v>
      </c>
      <c r="P30" s="56">
        <v>1259.2390200000002</v>
      </c>
      <c r="Q30" s="56">
        <v>31600.445800000005</v>
      </c>
    </row>
    <row r="31" spans="1:17" x14ac:dyDescent="0.2">
      <c r="A31" s="56" t="s">
        <v>30</v>
      </c>
      <c r="B31" s="56">
        <v>1484.8019000000004</v>
      </c>
      <c r="C31" s="56">
        <v>367.45460000000008</v>
      </c>
      <c r="D31" s="56">
        <v>14199.465999999993</v>
      </c>
      <c r="E31" s="56">
        <v>2132.6515999999997</v>
      </c>
      <c r="F31" s="56">
        <v>520.29682999999977</v>
      </c>
      <c r="G31" s="56">
        <v>3503.6078999999995</v>
      </c>
      <c r="H31" s="56">
        <v>2024.7637</v>
      </c>
      <c r="I31" s="56">
        <v>5395.5999000000002</v>
      </c>
      <c r="J31" s="56">
        <v>68292.819290000043</v>
      </c>
      <c r="K31" s="56">
        <v>6307.3165999999983</v>
      </c>
      <c r="L31" s="56">
        <v>1539.0254600000007</v>
      </c>
      <c r="M31" s="56">
        <v>2714.8671000000008</v>
      </c>
      <c r="N31" s="56">
        <v>2704.3451000000005</v>
      </c>
      <c r="O31" s="56">
        <v>10571.080999999998</v>
      </c>
      <c r="P31" s="56">
        <v>1737.0338600000009</v>
      </c>
      <c r="Q31" s="56">
        <v>19667.003699999994</v>
      </c>
    </row>
    <row r="32" spans="1:17" x14ac:dyDescent="0.2">
      <c r="A32" s="56" t="s">
        <v>31</v>
      </c>
      <c r="B32" s="56">
        <v>28857.049699999978</v>
      </c>
      <c r="C32" s="56">
        <v>7141.4583000000021</v>
      </c>
      <c r="D32" s="56">
        <v>275468.28000000009</v>
      </c>
      <c r="E32" s="56">
        <v>41325.62460000001</v>
      </c>
      <c r="F32" s="56">
        <v>9845.2931000000044</v>
      </c>
      <c r="G32" s="56">
        <v>67891.233599999992</v>
      </c>
      <c r="H32" s="56">
        <v>39351.254600000022</v>
      </c>
      <c r="I32" s="56">
        <v>104863.1060000001</v>
      </c>
      <c r="J32" s="56">
        <v>190593.77180000005</v>
      </c>
      <c r="K32" s="56">
        <v>173337.14099999995</v>
      </c>
      <c r="L32" s="56">
        <v>28739.035300000018</v>
      </c>
      <c r="M32" s="56">
        <v>51678.815799999975</v>
      </c>
      <c r="N32" s="56">
        <v>73167.688999999955</v>
      </c>
      <c r="O32" s="56">
        <v>236187.48700000014</v>
      </c>
      <c r="P32" s="56">
        <v>28056.384299999987</v>
      </c>
      <c r="Q32" s="56">
        <v>271184.3189999999</v>
      </c>
    </row>
    <row r="33" spans="1:17" x14ac:dyDescent="0.2">
      <c r="A33" s="56" t="s">
        <v>32</v>
      </c>
      <c r="B33" s="56">
        <v>7186.9342999999972</v>
      </c>
      <c r="C33" s="56">
        <v>1778.6001999999996</v>
      </c>
      <c r="D33" s="56">
        <v>68724.636299999998</v>
      </c>
      <c r="E33" s="56">
        <v>10321.338600000005</v>
      </c>
      <c r="F33" s="56">
        <v>2515.3957000000014</v>
      </c>
      <c r="G33" s="56">
        <v>16956.2968</v>
      </c>
      <c r="H33" s="56">
        <v>9800.5334000000094</v>
      </c>
      <c r="I33" s="56">
        <v>26116.496099999986</v>
      </c>
      <c r="J33" s="56">
        <v>83318.046690000061</v>
      </c>
      <c r="K33" s="56">
        <v>25265.355499999991</v>
      </c>
      <c r="L33" s="56">
        <v>7597.1872900000026</v>
      </c>
      <c r="M33" s="56">
        <v>13128.611400000007</v>
      </c>
      <c r="N33" s="56">
        <v>12552.050900000009</v>
      </c>
      <c r="O33" s="56">
        <v>50365.447400000005</v>
      </c>
      <c r="P33" s="56">
        <v>6271.0120400000014</v>
      </c>
      <c r="Q33" s="56">
        <v>80001.012499999953</v>
      </c>
    </row>
    <row r="34" spans="1:17" x14ac:dyDescent="0.2">
      <c r="A34" s="56" t="s">
        <v>33</v>
      </c>
      <c r="B34" s="56">
        <v>13762.441799999995</v>
      </c>
      <c r="C34" s="56">
        <v>3405.8860000000018</v>
      </c>
      <c r="D34" s="56">
        <v>131579.299</v>
      </c>
      <c r="E34" s="56">
        <v>19758.716300000015</v>
      </c>
      <c r="F34" s="56">
        <v>4804.3013000000001</v>
      </c>
      <c r="G34" s="56">
        <v>32460.381199999996</v>
      </c>
      <c r="H34" s="56">
        <v>18767.317600000017</v>
      </c>
      <c r="I34" s="56">
        <v>50011.081599999998</v>
      </c>
      <c r="J34" s="56">
        <v>505314.20499999978</v>
      </c>
      <c r="K34" s="56">
        <v>66913.728600000002</v>
      </c>
      <c r="L34" s="56">
        <v>12436.850699999997</v>
      </c>
      <c r="M34" s="56">
        <v>25089.502800000017</v>
      </c>
      <c r="N34" s="56">
        <v>26464.076199999981</v>
      </c>
      <c r="O34" s="56">
        <v>98852.756999999954</v>
      </c>
      <c r="P34" s="56">
        <v>21343.780499999997</v>
      </c>
      <c r="Q34" s="56">
        <v>247478.45199999996</v>
      </c>
    </row>
    <row r="35" spans="1:17" x14ac:dyDescent="0.2">
      <c r="A35" s="56" t="s">
        <v>34</v>
      </c>
      <c r="B35" s="56">
        <v>7280.9560000000038</v>
      </c>
      <c r="C35" s="56">
        <v>1801.8741999999997</v>
      </c>
      <c r="D35" s="56">
        <v>69531.053100000019</v>
      </c>
      <c r="E35" s="56">
        <v>10433.1836</v>
      </c>
      <c r="F35" s="56">
        <v>2498.6302999999975</v>
      </c>
      <c r="G35" s="56">
        <v>17140.044300000005</v>
      </c>
      <c r="H35" s="56">
        <v>9928.7695999999978</v>
      </c>
      <c r="I35" s="56">
        <v>26458.1921</v>
      </c>
      <c r="J35" s="56">
        <v>49407.63040499996</v>
      </c>
      <c r="K35" s="56">
        <v>35838.650439999976</v>
      </c>
      <c r="L35" s="56">
        <v>32937.846216900012</v>
      </c>
      <c r="M35" s="56">
        <v>13098.348300000005</v>
      </c>
      <c r="N35" s="56">
        <v>13002.808699999985</v>
      </c>
      <c r="O35" s="56">
        <v>51452.960999999996</v>
      </c>
      <c r="P35" s="56">
        <v>9704.1250799999889</v>
      </c>
      <c r="Q35" s="56">
        <v>10440.435200000005</v>
      </c>
    </row>
    <row r="36" spans="1:17" x14ac:dyDescent="0.2">
      <c r="A36" s="56" t="s">
        <v>35</v>
      </c>
      <c r="B36" s="56">
        <v>6342.5571000000027</v>
      </c>
      <c r="C36" s="56">
        <v>1569.6382900000001</v>
      </c>
      <c r="D36" s="56">
        <v>60659.928400000019</v>
      </c>
      <c r="E36" s="56">
        <v>9111.1096000000034</v>
      </c>
      <c r="F36" s="56">
        <v>2225.0417899999998</v>
      </c>
      <c r="G36" s="56">
        <v>14968.057299999997</v>
      </c>
      <c r="H36" s="56">
        <v>8649.0856999999996</v>
      </c>
      <c r="I36" s="56">
        <v>23048.132999999998</v>
      </c>
      <c r="J36" s="56">
        <v>115656.83544999998</v>
      </c>
      <c r="K36" s="56">
        <v>30886.957619999994</v>
      </c>
      <c r="L36" s="56">
        <v>16474.755488000003</v>
      </c>
      <c r="M36" s="56">
        <v>11607.173199999994</v>
      </c>
      <c r="N36" s="56">
        <v>11025.362299999999</v>
      </c>
      <c r="O36" s="56">
        <v>44393.101800000026</v>
      </c>
      <c r="P36" s="56">
        <v>8954.9904699999988</v>
      </c>
      <c r="Q36" s="56">
        <v>35363.083499999986</v>
      </c>
    </row>
    <row r="37" spans="1:17" x14ac:dyDescent="0.2">
      <c r="A37" s="56" t="s">
        <v>36</v>
      </c>
      <c r="B37" s="56">
        <v>18252.57889999999</v>
      </c>
      <c r="C37" s="56">
        <v>4517.0908000000027</v>
      </c>
      <c r="D37" s="56">
        <v>174381.78399999999</v>
      </c>
      <c r="E37" s="56">
        <v>26173.706300000002</v>
      </c>
      <c r="F37" s="56">
        <v>6304.3385000000035</v>
      </c>
      <c r="G37" s="56">
        <v>42999.268100000016</v>
      </c>
      <c r="H37" s="56">
        <v>24890.333999999999</v>
      </c>
      <c r="I37" s="56">
        <v>66327.677500000049</v>
      </c>
      <c r="J37" s="56">
        <v>495936.18810000038</v>
      </c>
      <c r="K37" s="56">
        <v>106566.22150000001</v>
      </c>
      <c r="L37" s="56">
        <v>40463.567399999978</v>
      </c>
      <c r="M37" s="56">
        <v>33001.03790000001</v>
      </c>
      <c r="N37" s="56">
        <v>31726.366799999996</v>
      </c>
      <c r="O37" s="56">
        <v>127499.66979999989</v>
      </c>
      <c r="P37" s="56">
        <v>47784.992300000013</v>
      </c>
      <c r="Q37" s="56">
        <v>95648.882599999997</v>
      </c>
    </row>
    <row r="38" spans="1:17" x14ac:dyDescent="0.2">
      <c r="A38" s="56" t="s">
        <v>37</v>
      </c>
      <c r="B38" s="56">
        <v>21848.435000000009</v>
      </c>
      <c r="C38" s="56">
        <v>5406.9989000000014</v>
      </c>
      <c r="D38" s="56">
        <v>208584.45000000013</v>
      </c>
      <c r="E38" s="56">
        <v>31293.748999999993</v>
      </c>
      <c r="F38" s="56">
        <v>7464.4304000000011</v>
      </c>
      <c r="G38" s="56">
        <v>51410.618000000009</v>
      </c>
      <c r="H38" s="56">
        <v>29793.917000000005</v>
      </c>
      <c r="I38" s="56">
        <v>79394.841</v>
      </c>
      <c r="J38" s="56">
        <v>55548.098600000019</v>
      </c>
      <c r="K38" s="56">
        <v>69906.112799999959</v>
      </c>
      <c r="L38" s="56">
        <v>11129.927599999985</v>
      </c>
      <c r="M38" s="56">
        <v>39169.379999999997</v>
      </c>
      <c r="N38" s="56">
        <v>119780.96799999998</v>
      </c>
      <c r="O38" s="56">
        <v>275341.8730000002</v>
      </c>
      <c r="P38" s="56">
        <v>11839.987399999998</v>
      </c>
      <c r="Q38" s="56">
        <v>299920.2699999999</v>
      </c>
    </row>
    <row r="39" spans="1:17" x14ac:dyDescent="0.2">
      <c r="A39" s="56" t="s">
        <v>131</v>
      </c>
      <c r="B39" s="56">
        <v>6909.9181000000008</v>
      </c>
      <c r="C39" s="56">
        <v>1710.0515000000009</v>
      </c>
      <c r="D39" s="56">
        <v>66102.562200000059</v>
      </c>
      <c r="E39" s="56">
        <v>9930.2473000000045</v>
      </c>
      <c r="F39" s="56">
        <v>2432.8930000000005</v>
      </c>
      <c r="G39" s="56">
        <v>16313.774800000008</v>
      </c>
      <c r="H39" s="56">
        <v>9422.786300000007</v>
      </c>
      <c r="I39" s="56">
        <v>25109.870399999985</v>
      </c>
      <c r="J39" s="56">
        <v>200315.65558999998</v>
      </c>
      <c r="K39" s="56">
        <v>27132.255400000013</v>
      </c>
      <c r="L39" s="56">
        <v>8243.6104400000004</v>
      </c>
      <c r="M39" s="56">
        <v>12681.337999999996</v>
      </c>
      <c r="N39" s="56">
        <v>12035.686799999998</v>
      </c>
      <c r="O39" s="56">
        <v>48393.713499999976</v>
      </c>
      <c r="P39" s="56">
        <v>7166.4362199999978</v>
      </c>
      <c r="Q39" s="56">
        <v>59705.777199999982</v>
      </c>
    </row>
    <row r="40" spans="1:17" x14ac:dyDescent="0.2">
      <c r="A40" s="56" t="s">
        <v>39</v>
      </c>
      <c r="B40" s="56">
        <v>177.65285</v>
      </c>
      <c r="C40" s="56">
        <v>43.965427999999996</v>
      </c>
      <c r="D40" s="56">
        <v>1698.2660000000012</v>
      </c>
      <c r="E40" s="56">
        <v>255.01663000000005</v>
      </c>
      <c r="F40" s="56">
        <v>61.894163999999996</v>
      </c>
      <c r="G40" s="56">
        <v>418.95008999999999</v>
      </c>
      <c r="H40" s="56">
        <v>242.25835000000012</v>
      </c>
      <c r="I40" s="56">
        <v>645.56951000000004</v>
      </c>
      <c r="J40" s="56">
        <v>6291.8147849999978</v>
      </c>
      <c r="K40" s="56">
        <v>626.18562799999995</v>
      </c>
      <c r="L40" s="56">
        <v>144.41266599999997</v>
      </c>
      <c r="M40" s="56">
        <v>323.37035000000009</v>
      </c>
      <c r="N40" s="56">
        <v>319.52942999999999</v>
      </c>
      <c r="O40" s="56">
        <v>1258.5938999999992</v>
      </c>
      <c r="P40" s="56">
        <v>136.95767659999999</v>
      </c>
      <c r="Q40" s="56">
        <v>1693.1154000000008</v>
      </c>
    </row>
    <row r="41" spans="1:17" x14ac:dyDescent="0.2">
      <c r="A41" s="56" t="s">
        <v>40</v>
      </c>
      <c r="B41" s="56">
        <v>10450.490499999998</v>
      </c>
      <c r="C41" s="56">
        <v>2586.2569000000021</v>
      </c>
      <c r="D41" s="56">
        <v>99896.933999999936</v>
      </c>
      <c r="E41" s="56">
        <v>14999.358200000001</v>
      </c>
      <c r="F41" s="56">
        <v>3638.7250999999997</v>
      </c>
      <c r="G41" s="56">
        <v>24641.480500000001</v>
      </c>
      <c r="H41" s="56">
        <v>14250.922400000014</v>
      </c>
      <c r="I41" s="56">
        <v>37975.879299999993</v>
      </c>
      <c r="J41" s="56">
        <v>455141.81049999996</v>
      </c>
      <c r="K41" s="56">
        <v>54250.864000000031</v>
      </c>
      <c r="L41" s="56">
        <v>8871.7572000000018</v>
      </c>
      <c r="M41" s="56">
        <v>19013.403600000016</v>
      </c>
      <c r="N41" s="56">
        <v>21460.975800000004</v>
      </c>
      <c r="O41" s="56">
        <v>76520.168000000049</v>
      </c>
      <c r="P41" s="56">
        <v>20035.336800000016</v>
      </c>
      <c r="Q41" s="56">
        <v>206103.67399999994</v>
      </c>
    </row>
    <row r="42" spans="1:17" x14ac:dyDescent="0.2">
      <c r="A42" s="56" t="s">
        <v>41</v>
      </c>
      <c r="B42" s="56">
        <v>10004.135999999999</v>
      </c>
      <c r="C42" s="56">
        <v>2475.7996999999996</v>
      </c>
      <c r="D42" s="56">
        <v>95535.262999999875</v>
      </c>
      <c r="E42" s="56">
        <v>14334.962699999998</v>
      </c>
      <c r="F42" s="56">
        <v>3432.4082000000021</v>
      </c>
      <c r="G42" s="56">
        <v>23550.064100000018</v>
      </c>
      <c r="H42" s="56">
        <v>13642.294100000006</v>
      </c>
      <c r="I42" s="56">
        <v>36353.871500000016</v>
      </c>
      <c r="J42" s="56">
        <v>74141.42895000003</v>
      </c>
      <c r="K42" s="56">
        <v>55153.270600000054</v>
      </c>
      <c r="L42" s="56">
        <v>36640.182595999962</v>
      </c>
      <c r="M42" s="56">
        <v>17994.260800000015</v>
      </c>
      <c r="N42" s="56">
        <v>37040.063400000035</v>
      </c>
      <c r="O42" s="56">
        <v>99440.496800000095</v>
      </c>
      <c r="P42" s="56">
        <v>15700.633669999999</v>
      </c>
      <c r="Q42" s="56">
        <v>41295.466099999954</v>
      </c>
    </row>
    <row r="43" spans="1:17" x14ac:dyDescent="0.2">
      <c r="A43" s="56" t="s">
        <v>42</v>
      </c>
      <c r="B43" s="56">
        <v>10177.734799999997</v>
      </c>
      <c r="C43" s="56">
        <v>2518.7547000000013</v>
      </c>
      <c r="D43" s="56">
        <v>97371.12069999997</v>
      </c>
      <c r="E43" s="56">
        <v>14628.250499999998</v>
      </c>
      <c r="F43" s="56">
        <v>3587.379899999999</v>
      </c>
      <c r="G43" s="56">
        <v>24031.859100000001</v>
      </c>
      <c r="H43" s="56">
        <v>13878.974400000006</v>
      </c>
      <c r="I43" s="56">
        <v>36984.734299999989</v>
      </c>
      <c r="J43" s="56">
        <v>474208.31144000025</v>
      </c>
      <c r="K43" s="56">
        <v>49347.470399999998</v>
      </c>
      <c r="L43" s="56">
        <v>12929.035400000008</v>
      </c>
      <c r="M43" s="56">
        <v>18694.562499999993</v>
      </c>
      <c r="N43" s="56">
        <v>17513.205900000004</v>
      </c>
      <c r="O43" s="56">
        <v>70831.437600000005</v>
      </c>
      <c r="P43" s="56">
        <v>15321.066300000004</v>
      </c>
      <c r="Q43" s="56">
        <v>102054.39099999996</v>
      </c>
    </row>
    <row r="44" spans="1:17" x14ac:dyDescent="0.2">
      <c r="A44" s="56" t="s">
        <v>43</v>
      </c>
      <c r="B44" s="56">
        <v>95877.48699999995</v>
      </c>
      <c r="C44" s="56">
        <v>23727.477399999989</v>
      </c>
      <c r="D44" s="56">
        <v>915572.10000000044</v>
      </c>
      <c r="E44" s="56">
        <v>137379.13999999998</v>
      </c>
      <c r="F44" s="56">
        <v>32886.51969999999</v>
      </c>
      <c r="G44" s="56">
        <v>225691.40500000009</v>
      </c>
      <c r="H44" s="56">
        <v>130744.31500000002</v>
      </c>
      <c r="I44" s="56">
        <v>348406.9090000001</v>
      </c>
      <c r="J44" s="56">
        <v>1169238.0273999998</v>
      </c>
      <c r="K44" s="56">
        <v>602236.99820000015</v>
      </c>
      <c r="L44" s="56">
        <v>199168.62700000009</v>
      </c>
      <c r="M44" s="56">
        <v>172416.77799999996</v>
      </c>
      <c r="N44" s="56">
        <v>170765.78399999996</v>
      </c>
      <c r="O44" s="56">
        <v>674868.22999999952</v>
      </c>
      <c r="P44" s="56">
        <v>235232.09079999992</v>
      </c>
      <c r="Q44" s="56">
        <v>467922.83999999997</v>
      </c>
    </row>
    <row r="45" spans="1:17" x14ac:dyDescent="0.2">
      <c r="A45" s="56" t="s">
        <v>44</v>
      </c>
      <c r="B45" s="56">
        <v>15053.907400000004</v>
      </c>
      <c r="C45" s="56">
        <v>3725.5005000000015</v>
      </c>
      <c r="D45" s="56">
        <v>143712.18200000006</v>
      </c>
      <c r="E45" s="56">
        <v>21590.396900000014</v>
      </c>
      <c r="F45" s="56">
        <v>5140.4598000000005</v>
      </c>
      <c r="G45" s="56">
        <v>35469.534199999987</v>
      </c>
      <c r="H45" s="56">
        <v>20528.391899999995</v>
      </c>
      <c r="I45" s="56">
        <v>54704.143900000003</v>
      </c>
      <c r="J45" s="56">
        <v>121072.12050000002</v>
      </c>
      <c r="K45" s="56">
        <v>79540.675800000041</v>
      </c>
      <c r="L45" s="56">
        <v>8527.3134999999966</v>
      </c>
      <c r="M45" s="56">
        <v>26977.542099999999</v>
      </c>
      <c r="N45" s="56">
        <v>31852.374299999981</v>
      </c>
      <c r="O45" s="56">
        <v>113737.32300000006</v>
      </c>
      <c r="P45" s="56">
        <v>9646.7043500000054</v>
      </c>
      <c r="Q45" s="56">
        <v>162644.94099999993</v>
      </c>
    </row>
    <row r="46" spans="1:17" x14ac:dyDescent="0.2">
      <c r="A46" s="56" t="s">
        <v>45</v>
      </c>
      <c r="B46" s="56">
        <v>1743.835</v>
      </c>
      <c r="C46" s="56">
        <v>431.55988000000019</v>
      </c>
      <c r="D46" s="56">
        <v>16672.168100000003</v>
      </c>
      <c r="E46" s="56">
        <v>2503.5613000000008</v>
      </c>
      <c r="F46" s="56">
        <v>608.6233400000001</v>
      </c>
      <c r="G46" s="56">
        <v>4112.9469000000017</v>
      </c>
      <c r="H46" s="56">
        <v>2378.0008000000003</v>
      </c>
      <c r="I46" s="56">
        <v>6336.8896999999997</v>
      </c>
      <c r="J46" s="56">
        <v>8512.5292580000023</v>
      </c>
      <c r="K46" s="56">
        <v>5120.0231600000025</v>
      </c>
      <c r="L46" s="56">
        <v>1000.5228293699997</v>
      </c>
      <c r="M46" s="56">
        <v>3178.5675999999994</v>
      </c>
      <c r="N46" s="56">
        <v>2979.295000000001</v>
      </c>
      <c r="O46" s="56">
        <v>12117.410799999998</v>
      </c>
      <c r="P46" s="56">
        <v>1365.0120090000005</v>
      </c>
      <c r="Q46" s="56">
        <v>27813.423599999991</v>
      </c>
    </row>
    <row r="47" spans="1:17" x14ac:dyDescent="0.2">
      <c r="A47" s="56" t="s">
        <v>46</v>
      </c>
      <c r="B47" s="56">
        <v>9112.7003999999979</v>
      </c>
      <c r="C47" s="56">
        <v>2255.1817000000019</v>
      </c>
      <c r="D47" s="56">
        <v>87150.537999999899</v>
      </c>
      <c r="E47" s="56">
        <v>13089.68479999999</v>
      </c>
      <c r="F47" s="56">
        <v>3195.2662</v>
      </c>
      <c r="G47" s="56">
        <v>21504.257000000001</v>
      </c>
      <c r="H47" s="56">
        <v>12426.629699999989</v>
      </c>
      <c r="I47" s="56">
        <v>33114.530000000013</v>
      </c>
      <c r="J47" s="56">
        <v>398900.88317999995</v>
      </c>
      <c r="K47" s="56">
        <v>41680.289299999975</v>
      </c>
      <c r="L47" s="56">
        <v>7931.150099999998</v>
      </c>
      <c r="M47" s="56">
        <v>16670.345099999991</v>
      </c>
      <c r="N47" s="56">
        <v>15708.25060000001</v>
      </c>
      <c r="O47" s="56">
        <v>63061.98629999996</v>
      </c>
      <c r="P47" s="56">
        <v>12264.6482</v>
      </c>
      <c r="Q47" s="56">
        <v>130323.50200000001</v>
      </c>
    </row>
    <row r="48" spans="1:17" x14ac:dyDescent="0.2">
      <c r="A48" s="56" t="s">
        <v>47</v>
      </c>
      <c r="B48" s="56">
        <v>15316.456800000005</v>
      </c>
      <c r="C48" s="56">
        <v>3790.4766000000004</v>
      </c>
      <c r="D48" s="56">
        <v>146218.96899999998</v>
      </c>
      <c r="E48" s="56">
        <v>21935.641000000011</v>
      </c>
      <c r="F48" s="56">
        <v>5230.0547000000006</v>
      </c>
      <c r="G48" s="56">
        <v>36036.586000000003</v>
      </c>
      <c r="H48" s="56">
        <v>20886.469199999981</v>
      </c>
      <c r="I48" s="56">
        <v>55658.193000000014</v>
      </c>
      <c r="J48" s="56">
        <v>20733.097299999994</v>
      </c>
      <c r="K48" s="56">
        <v>41335.859900000018</v>
      </c>
      <c r="L48" s="56">
        <v>12108.712600000003</v>
      </c>
      <c r="M48" s="56">
        <v>27447.783000000018</v>
      </c>
      <c r="N48" s="56">
        <v>52171.126000000011</v>
      </c>
      <c r="O48" s="56">
        <v>145325.31299999997</v>
      </c>
      <c r="P48" s="56">
        <v>8632.9855000000007</v>
      </c>
      <c r="Q48" s="56">
        <v>178380.27299999999</v>
      </c>
    </row>
    <row r="49" spans="1:17" x14ac:dyDescent="0.2">
      <c r="A49" s="56" t="s">
        <v>48</v>
      </c>
      <c r="B49" s="56">
        <v>4280.1311000000014</v>
      </c>
      <c r="C49" s="56">
        <v>1059.23587</v>
      </c>
      <c r="D49" s="56">
        <v>40987.247999999978</v>
      </c>
      <c r="E49" s="56">
        <v>6161.4707000000044</v>
      </c>
      <c r="F49" s="56">
        <v>1529.4867500000005</v>
      </c>
      <c r="G49" s="56">
        <v>10122.318600000001</v>
      </c>
      <c r="H49" s="56">
        <v>5836.6497000000027</v>
      </c>
      <c r="I49" s="56">
        <v>15553.5275</v>
      </c>
      <c r="J49" s="56">
        <v>195547.41541999998</v>
      </c>
      <c r="K49" s="56">
        <v>16849.392130000011</v>
      </c>
      <c r="L49" s="56">
        <v>2791.3412000000021</v>
      </c>
      <c r="M49" s="56">
        <v>7946.6029000000044</v>
      </c>
      <c r="N49" s="56">
        <v>7358.4446000000007</v>
      </c>
      <c r="O49" s="56">
        <v>29848.774200000014</v>
      </c>
      <c r="P49" s="56">
        <v>5071.7802200000024</v>
      </c>
      <c r="Q49" s="56">
        <v>42813.424699999967</v>
      </c>
    </row>
    <row r="50" spans="1:17" x14ac:dyDescent="0.2">
      <c r="A50" s="56" t="s">
        <v>49</v>
      </c>
      <c r="B50" s="56">
        <v>7932.0587000000005</v>
      </c>
      <c r="C50" s="56">
        <v>1963.0015999999989</v>
      </c>
      <c r="D50" s="56">
        <v>75830.577200000014</v>
      </c>
      <c r="E50" s="56">
        <v>11386.667199999993</v>
      </c>
      <c r="F50" s="56">
        <v>2765.8990000000013</v>
      </c>
      <c r="G50" s="56">
        <v>18706.4728</v>
      </c>
      <c r="H50" s="56">
        <v>10816.632800000001</v>
      </c>
      <c r="I50" s="56">
        <v>28824.125599999992</v>
      </c>
      <c r="J50" s="56">
        <v>214995.29345999993</v>
      </c>
      <c r="K50" s="56">
        <v>35434.725250000003</v>
      </c>
      <c r="L50" s="56">
        <v>18229.688786400002</v>
      </c>
      <c r="M50" s="56">
        <v>14447.894399999997</v>
      </c>
      <c r="N50" s="56">
        <v>17065.625000000011</v>
      </c>
      <c r="O50" s="56">
        <v>60405.640800000045</v>
      </c>
      <c r="P50" s="56">
        <v>9511.8536999999924</v>
      </c>
      <c r="Q50" s="56">
        <v>68860.15330000002</v>
      </c>
    </row>
    <row r="51" spans="1:17" x14ac:dyDescent="0.2">
      <c r="A51" s="56" t="s">
        <v>50</v>
      </c>
      <c r="B51" s="56">
        <v>12777.844899999989</v>
      </c>
      <c r="C51" s="56">
        <v>3162.2200000000007</v>
      </c>
      <c r="D51" s="56">
        <v>121982.08299999998</v>
      </c>
      <c r="E51" s="56">
        <v>18301.946799999983</v>
      </c>
      <c r="F51" s="56">
        <v>4362.2975000000006</v>
      </c>
      <c r="G51" s="56">
        <v>30067.134400000003</v>
      </c>
      <c r="H51" s="56">
        <v>17424.663900000007</v>
      </c>
      <c r="I51" s="56">
        <v>46433.146899999978</v>
      </c>
      <c r="J51" s="56">
        <v>98207.029400000014</v>
      </c>
      <c r="K51" s="56">
        <v>63284.659399999975</v>
      </c>
      <c r="L51" s="56">
        <v>10703.938154000001</v>
      </c>
      <c r="M51" s="56">
        <v>22894.768699999997</v>
      </c>
      <c r="N51" s="56">
        <v>46379.193699999982</v>
      </c>
      <c r="O51" s="56">
        <v>125547.14000000003</v>
      </c>
      <c r="P51" s="56">
        <v>7469.7706999999982</v>
      </c>
      <c r="Q51" s="56">
        <v>149406.60699999999</v>
      </c>
    </row>
    <row r="52" spans="1:17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x14ac:dyDescent="0.2">
      <c r="A53" s="56" t="s">
        <v>56</v>
      </c>
      <c r="B53" s="56">
        <f t="shared" ref="B53:Q53" si="0">SUM(B3:B51)</f>
        <v>683363.44256900006</v>
      </c>
      <c r="C53" s="56">
        <f t="shared" si="0"/>
        <v>169116.81206330002</v>
      </c>
      <c r="D53" s="56">
        <f t="shared" si="0"/>
        <v>6528139.2718700012</v>
      </c>
      <c r="E53" s="56">
        <f t="shared" si="0"/>
        <v>979955.96238699986</v>
      </c>
      <c r="F53" s="56">
        <f t="shared" si="0"/>
        <v>235702.32302590011</v>
      </c>
      <c r="G53" s="56">
        <f t="shared" si="0"/>
        <v>1609909.0915780005</v>
      </c>
      <c r="H53" s="56">
        <f t="shared" si="0"/>
        <v>931875.99880200042</v>
      </c>
      <c r="I53" s="56">
        <f t="shared" si="0"/>
        <v>2483262.4205589993</v>
      </c>
      <c r="J53" s="56">
        <f t="shared" si="0"/>
        <v>13463433.655517863</v>
      </c>
      <c r="K53" s="56">
        <f t="shared" si="0"/>
        <v>3485713.0564541998</v>
      </c>
      <c r="L53" s="56">
        <f t="shared" si="0"/>
        <v>1017691.375119462</v>
      </c>
      <c r="M53" s="56">
        <f t="shared" si="0"/>
        <v>1234202.4974280002</v>
      </c>
      <c r="N53" s="56">
        <f t="shared" si="0"/>
        <v>1722922.5146949992</v>
      </c>
      <c r="O53" s="56">
        <f t="shared" si="0"/>
        <v>5566167.5926199984</v>
      </c>
      <c r="P53" s="56">
        <f t="shared" si="0"/>
        <v>994952.49614159972</v>
      </c>
      <c r="Q53" s="56">
        <f t="shared" si="0"/>
        <v>7087646.8243800001</v>
      </c>
    </row>
    <row r="54" spans="1:17" x14ac:dyDescent="0.2">
      <c r="A54" s="56" t="s">
        <v>338</v>
      </c>
      <c r="B54" s="56">
        <v>242919.29051015317</v>
      </c>
      <c r="C54" s="56">
        <v>85544.959917886212</v>
      </c>
      <c r="D54" s="56">
        <v>1789756.6352803046</v>
      </c>
      <c r="E54" s="56">
        <v>497116.58709817834</v>
      </c>
      <c r="F54" s="56">
        <v>64915.181548354332</v>
      </c>
      <c r="G54" s="56">
        <v>424970.31194236572</v>
      </c>
      <c r="H54" s="56">
        <v>251707.49403533572</v>
      </c>
      <c r="I54" s="56">
        <v>70612.520518212114</v>
      </c>
      <c r="J54" s="56">
        <v>3568352.3385881837</v>
      </c>
      <c r="K54" s="56">
        <v>924135.40755560761</v>
      </c>
      <c r="L54" s="56">
        <v>839781.15232276765</v>
      </c>
      <c r="M54" s="56">
        <v>54432.408450693823</v>
      </c>
      <c r="N54" s="56">
        <v>531298.61858981918</v>
      </c>
      <c r="O54" s="56">
        <v>1320656.0622868855</v>
      </c>
      <c r="P54" s="56">
        <v>58847.684027948417</v>
      </c>
      <c r="Q54" s="56">
        <v>2156084.1681775181</v>
      </c>
    </row>
    <row r="55" spans="1:17" x14ac:dyDescent="0.2">
      <c r="A55" s="56" t="s">
        <v>337</v>
      </c>
      <c r="B55" s="56">
        <f t="shared" ref="B55:Q55" si="1">+B53+B54</f>
        <v>926282.73307915323</v>
      </c>
      <c r="C55" s="56">
        <f t="shared" si="1"/>
        <v>254661.77198118623</v>
      </c>
      <c r="D55" s="56">
        <f t="shared" si="1"/>
        <v>8317895.9071503058</v>
      </c>
      <c r="E55" s="56">
        <f t="shared" si="1"/>
        <v>1477072.5494851782</v>
      </c>
      <c r="F55" s="56">
        <f t="shared" si="1"/>
        <v>300617.50457425445</v>
      </c>
      <c r="G55" s="56">
        <f t="shared" si="1"/>
        <v>2034879.4035203662</v>
      </c>
      <c r="H55" s="56">
        <f t="shared" si="1"/>
        <v>1183583.4928373361</v>
      </c>
      <c r="I55" s="56">
        <f t="shared" si="1"/>
        <v>2553874.9410772114</v>
      </c>
      <c r="J55" s="56">
        <f t="shared" si="1"/>
        <v>17031785.994106047</v>
      </c>
      <c r="K55" s="56">
        <f t="shared" si="1"/>
        <v>4409848.4640098074</v>
      </c>
      <c r="L55" s="56">
        <f t="shared" si="1"/>
        <v>1857472.5274422297</v>
      </c>
      <c r="M55" s="56">
        <f t="shared" si="1"/>
        <v>1288634.905878694</v>
      </c>
      <c r="N55" s="56">
        <f t="shared" si="1"/>
        <v>2254221.1332848184</v>
      </c>
      <c r="O55" s="56">
        <f t="shared" si="1"/>
        <v>6886823.6549068838</v>
      </c>
      <c r="P55" s="56">
        <f t="shared" si="1"/>
        <v>1053800.1801695481</v>
      </c>
      <c r="Q55" s="56">
        <f t="shared" si="1"/>
        <v>9243730.9925575182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7.7109375" customWidth="1"/>
    <col min="2" max="2" width="9.28515625" bestFit="1" customWidth="1"/>
    <col min="4" max="4" width="14.140625" bestFit="1" customWidth="1"/>
    <col min="5" max="6" width="12" bestFit="1" customWidth="1"/>
    <col min="12" max="12" width="11.28515625" bestFit="1" customWidth="1"/>
  </cols>
  <sheetData>
    <row r="1" spans="1:14" x14ac:dyDescent="0.25">
      <c r="B1" s="34" t="s">
        <v>352</v>
      </c>
      <c r="D1" s="34" t="s">
        <v>439</v>
      </c>
    </row>
    <row r="2" spans="1:14" x14ac:dyDescent="0.25">
      <c r="A2" s="8" t="s">
        <v>52</v>
      </c>
      <c r="B2" s="8" t="s">
        <v>57</v>
      </c>
      <c r="D2" s="23" t="s">
        <v>307</v>
      </c>
      <c r="E2" t="s">
        <v>57</v>
      </c>
      <c r="F2" t="s">
        <v>129</v>
      </c>
      <c r="H2" s="34"/>
      <c r="I2" s="34"/>
      <c r="J2" s="34"/>
    </row>
    <row r="3" spans="1:14" x14ac:dyDescent="0.25">
      <c r="A3" s="8" t="s">
        <v>0</v>
      </c>
      <c r="B3" s="32">
        <v>59935</v>
      </c>
      <c r="C3" s="32"/>
      <c r="D3" s="32" t="s">
        <v>0</v>
      </c>
      <c r="E3" s="32">
        <v>60053.578103400003</v>
      </c>
      <c r="F3" s="32">
        <v>4491.66208362</v>
      </c>
      <c r="H3" s="32"/>
      <c r="I3" s="32"/>
      <c r="J3" s="32"/>
      <c r="L3" s="34"/>
      <c r="M3" s="34"/>
      <c r="N3" s="45"/>
    </row>
    <row r="4" spans="1:14" x14ac:dyDescent="0.25">
      <c r="A4" s="8" t="s">
        <v>2</v>
      </c>
      <c r="B4" s="32">
        <v>33247.346479483298</v>
      </c>
      <c r="C4" s="32"/>
      <c r="D4" s="32" t="s">
        <v>2</v>
      </c>
      <c r="E4" s="32">
        <v>33344.6855344</v>
      </c>
      <c r="F4" s="32">
        <v>6261.0898233899998</v>
      </c>
      <c r="H4" s="32"/>
      <c r="I4" s="32"/>
      <c r="J4" s="32"/>
      <c r="L4" s="34"/>
      <c r="M4" s="34"/>
    </row>
    <row r="5" spans="1:14" x14ac:dyDescent="0.25">
      <c r="A5" s="8" t="s">
        <v>3</v>
      </c>
      <c r="B5" s="32">
        <v>117709.530249084</v>
      </c>
      <c r="C5" s="32"/>
      <c r="D5" s="32" t="s">
        <v>3</v>
      </c>
      <c r="E5" s="32">
        <v>117746.48061</v>
      </c>
      <c r="F5" s="32">
        <v>40071.226309199999</v>
      </c>
      <c r="H5" s="32"/>
      <c r="I5" s="32"/>
      <c r="J5" s="32"/>
      <c r="L5" s="34"/>
      <c r="M5" s="34"/>
    </row>
    <row r="6" spans="1:14" x14ac:dyDescent="0.25">
      <c r="A6" s="8" t="s">
        <v>4</v>
      </c>
      <c r="B6" s="32">
        <v>203203.431871899</v>
      </c>
      <c r="C6" s="32"/>
      <c r="D6" s="32" t="s">
        <v>4</v>
      </c>
      <c r="E6" s="32">
        <v>203458.00951100001</v>
      </c>
      <c r="F6" s="32">
        <v>68278.180537799999</v>
      </c>
      <c r="H6" s="32"/>
      <c r="I6" s="32"/>
      <c r="J6" s="32"/>
      <c r="L6" s="34"/>
      <c r="M6" s="34"/>
    </row>
    <row r="7" spans="1:14" x14ac:dyDescent="0.25">
      <c r="A7" s="8" t="s">
        <v>5</v>
      </c>
      <c r="B7" s="32">
        <v>68894.757937368006</v>
      </c>
      <c r="C7" s="32"/>
      <c r="D7" s="32" t="s">
        <v>5</v>
      </c>
      <c r="E7" s="32">
        <v>69058.031786299995</v>
      </c>
      <c r="F7" s="32">
        <v>15085.861317499999</v>
      </c>
      <c r="H7" s="32"/>
      <c r="I7" s="32"/>
      <c r="J7" s="32"/>
      <c r="L7" s="34"/>
      <c r="M7" s="34"/>
    </row>
    <row r="8" spans="1:14" x14ac:dyDescent="0.25">
      <c r="A8" s="8" t="s">
        <v>6</v>
      </c>
      <c r="B8" s="32">
        <v>2457.8548956609998</v>
      </c>
      <c r="C8" s="32"/>
      <c r="D8" s="32" t="s">
        <v>6</v>
      </c>
      <c r="E8" s="32">
        <v>2462.81316195</v>
      </c>
      <c r="F8" s="32">
        <v>398.23374890500003</v>
      </c>
      <c r="H8" s="32"/>
      <c r="I8" s="32"/>
      <c r="J8" s="32"/>
      <c r="L8" s="34"/>
      <c r="M8" s="34"/>
    </row>
    <row r="9" spans="1:14" x14ac:dyDescent="0.25">
      <c r="A9" s="8" t="s">
        <v>7</v>
      </c>
      <c r="B9" s="32">
        <v>12918.7955282891</v>
      </c>
      <c r="C9" s="32"/>
      <c r="D9" s="32" t="s">
        <v>7</v>
      </c>
      <c r="E9" s="32">
        <v>12925.4080832</v>
      </c>
      <c r="F9" s="32">
        <v>2546.1890852900001</v>
      </c>
      <c r="H9" s="32"/>
      <c r="I9" s="32"/>
      <c r="J9" s="32"/>
      <c r="L9" s="34"/>
      <c r="M9" s="34"/>
    </row>
    <row r="10" spans="1:14" s="34" customFormat="1" x14ac:dyDescent="0.25">
      <c r="A10" s="34" t="s">
        <v>8</v>
      </c>
      <c r="B10" s="32">
        <v>0</v>
      </c>
      <c r="C10" s="32"/>
      <c r="D10" s="32"/>
      <c r="E10" s="32"/>
      <c r="F10" s="32"/>
      <c r="H10" s="32"/>
      <c r="I10" s="32"/>
      <c r="J10" s="32"/>
    </row>
    <row r="11" spans="1:14" x14ac:dyDescent="0.25">
      <c r="A11" s="8" t="s">
        <v>9</v>
      </c>
      <c r="B11" s="32">
        <v>37872.568579294501</v>
      </c>
      <c r="C11" s="32"/>
      <c r="D11" s="32" t="s">
        <v>9</v>
      </c>
      <c r="E11" s="32">
        <v>37911.182630399999</v>
      </c>
      <c r="F11" s="32">
        <v>11690.430400900001</v>
      </c>
      <c r="H11" s="32"/>
      <c r="I11" s="32"/>
      <c r="J11" s="32"/>
      <c r="L11" s="34"/>
      <c r="M11" s="34"/>
    </row>
    <row r="12" spans="1:14" x14ac:dyDescent="0.25">
      <c r="A12" s="8" t="s">
        <v>10</v>
      </c>
      <c r="B12" s="32">
        <v>90889.87509714</v>
      </c>
      <c r="C12" s="32"/>
      <c r="D12" s="32" t="s">
        <v>10</v>
      </c>
      <c r="E12" s="32">
        <v>90962.896785999998</v>
      </c>
      <c r="F12" s="32">
        <v>16845.840228900001</v>
      </c>
      <c r="H12" s="32"/>
      <c r="I12" s="32"/>
      <c r="J12" s="32"/>
      <c r="L12" s="34"/>
      <c r="M12" s="34"/>
    </row>
    <row r="13" spans="1:14" x14ac:dyDescent="0.25">
      <c r="A13" s="8" t="s">
        <v>12</v>
      </c>
      <c r="B13" s="32">
        <v>60583.384845372399</v>
      </c>
      <c r="C13" s="32"/>
      <c r="D13" s="32" t="s">
        <v>12</v>
      </c>
      <c r="E13" s="32">
        <v>60668.000958600001</v>
      </c>
      <c r="F13" s="32">
        <v>14380.279804</v>
      </c>
      <c r="H13" s="32"/>
      <c r="I13" s="32"/>
      <c r="J13" s="32"/>
      <c r="L13" s="34"/>
      <c r="M13" s="34"/>
    </row>
    <row r="14" spans="1:14" x14ac:dyDescent="0.25">
      <c r="A14" s="8" t="s">
        <v>13</v>
      </c>
      <c r="B14" s="32">
        <v>106873.80663074899</v>
      </c>
      <c r="C14" s="32"/>
      <c r="D14" s="32" t="s">
        <v>13</v>
      </c>
      <c r="E14" s="32">
        <v>106977.61610100001</v>
      </c>
      <c r="F14" s="32">
        <v>61586.117738300003</v>
      </c>
      <c r="H14" s="32"/>
      <c r="I14" s="32"/>
      <c r="J14" s="32"/>
      <c r="L14" s="34"/>
      <c r="M14" s="34"/>
    </row>
    <row r="15" spans="1:14" x14ac:dyDescent="0.25">
      <c r="A15" s="8" t="s">
        <v>14</v>
      </c>
      <c r="B15" s="32">
        <v>108171.062744157</v>
      </c>
      <c r="C15" s="32"/>
      <c r="D15" s="32" t="s">
        <v>14</v>
      </c>
      <c r="E15" s="32">
        <v>108288.737192</v>
      </c>
      <c r="F15" s="32">
        <v>49043.938217499999</v>
      </c>
      <c r="H15" s="32"/>
      <c r="I15" s="32"/>
      <c r="J15" s="32"/>
      <c r="L15" s="34"/>
      <c r="M15" s="34"/>
    </row>
    <row r="16" spans="1:14" x14ac:dyDescent="0.25">
      <c r="A16" s="8" t="s">
        <v>15</v>
      </c>
      <c r="B16" s="32">
        <v>280765.849452378</v>
      </c>
      <c r="C16" s="32"/>
      <c r="D16" s="32" t="s">
        <v>15</v>
      </c>
      <c r="E16" s="32">
        <v>281349.93438300001</v>
      </c>
      <c r="F16" s="32">
        <v>74677.750246900003</v>
      </c>
      <c r="H16" s="32"/>
      <c r="I16" s="32"/>
      <c r="J16" s="32"/>
      <c r="L16" s="34"/>
      <c r="M16" s="34"/>
    </row>
    <row r="17" spans="1:13" x14ac:dyDescent="0.25">
      <c r="A17" s="8" t="s">
        <v>16</v>
      </c>
      <c r="B17" s="32">
        <v>171012.13019520001</v>
      </c>
      <c r="C17" s="32"/>
      <c r="D17" s="32" t="s">
        <v>16</v>
      </c>
      <c r="E17" s="32">
        <v>171098.89697100001</v>
      </c>
      <c r="F17" s="32">
        <v>69217.842972300001</v>
      </c>
      <c r="H17" s="32"/>
      <c r="I17" s="32"/>
      <c r="J17" s="32"/>
      <c r="L17" s="34"/>
      <c r="M17" s="34"/>
    </row>
    <row r="18" spans="1:13" x14ac:dyDescent="0.25">
      <c r="A18" s="8" t="s">
        <v>17</v>
      </c>
      <c r="B18" s="32">
        <v>50792.999454525503</v>
      </c>
      <c r="C18" s="32"/>
      <c r="D18" s="32" t="s">
        <v>17</v>
      </c>
      <c r="E18" s="32">
        <v>50855.040859200002</v>
      </c>
      <c r="F18" s="32">
        <v>16784.8817027</v>
      </c>
      <c r="H18" s="32"/>
      <c r="I18" s="32"/>
      <c r="J18" s="32"/>
      <c r="L18" s="34"/>
      <c r="M18" s="34"/>
    </row>
    <row r="19" spans="1:13" x14ac:dyDescent="0.25">
      <c r="A19" s="8" t="s">
        <v>18</v>
      </c>
      <c r="B19" s="32">
        <v>38188.254794045199</v>
      </c>
      <c r="C19" s="32"/>
      <c r="D19" s="32" t="s">
        <v>18</v>
      </c>
      <c r="E19" s="32">
        <v>38205.245208799999</v>
      </c>
      <c r="F19" s="32">
        <v>22873.461191400002</v>
      </c>
      <c r="H19" s="32"/>
      <c r="I19" s="32"/>
      <c r="J19" s="32"/>
      <c r="L19" s="34"/>
      <c r="M19" s="34"/>
    </row>
    <row r="20" spans="1:13" x14ac:dyDescent="0.25">
      <c r="A20" s="8" t="s">
        <v>19</v>
      </c>
      <c r="B20" s="32">
        <v>5097.0268070149996</v>
      </c>
      <c r="C20" s="32"/>
      <c r="D20" s="32" t="s">
        <v>19</v>
      </c>
      <c r="E20" s="32">
        <v>5102.4915212400001</v>
      </c>
      <c r="F20" s="32">
        <v>2064.2967863700001</v>
      </c>
      <c r="H20" s="32"/>
      <c r="I20" s="32"/>
      <c r="J20" s="32"/>
      <c r="L20" s="34"/>
      <c r="M20" s="34"/>
    </row>
    <row r="21" spans="1:13" x14ac:dyDescent="0.25">
      <c r="A21" s="8" t="s">
        <v>20</v>
      </c>
      <c r="B21" s="32">
        <v>22713.905343577699</v>
      </c>
      <c r="C21" s="32"/>
      <c r="D21" s="32" t="s">
        <v>20</v>
      </c>
      <c r="E21" s="32">
        <v>22731.2472953</v>
      </c>
      <c r="F21" s="32">
        <v>2826.5864783299999</v>
      </c>
      <c r="H21" s="32"/>
      <c r="I21" s="32"/>
      <c r="J21" s="32"/>
      <c r="L21" s="34"/>
      <c r="M21" s="34"/>
    </row>
    <row r="22" spans="1:13" x14ac:dyDescent="0.25">
      <c r="A22" s="8" t="s">
        <v>21</v>
      </c>
      <c r="B22" s="32">
        <v>2215.3291181826999</v>
      </c>
      <c r="C22" s="32"/>
      <c r="D22" s="32" t="s">
        <v>130</v>
      </c>
      <c r="E22" s="32">
        <v>2219.01750657</v>
      </c>
      <c r="F22" s="32">
        <v>792.25698352200004</v>
      </c>
      <c r="H22" s="32"/>
      <c r="I22" s="32"/>
      <c r="J22" s="32"/>
      <c r="L22" s="34"/>
      <c r="M22" s="34"/>
    </row>
    <row r="23" spans="1:13" x14ac:dyDescent="0.25">
      <c r="A23" s="8" t="s">
        <v>22</v>
      </c>
      <c r="B23" s="32">
        <v>54954.540017611202</v>
      </c>
      <c r="C23" s="32"/>
      <c r="D23" s="32" t="s">
        <v>22</v>
      </c>
      <c r="E23" s="32">
        <v>55122.992569399998</v>
      </c>
      <c r="F23" s="32">
        <v>18431.613284999999</v>
      </c>
      <c r="H23" s="32"/>
      <c r="I23" s="32"/>
      <c r="J23" s="32"/>
      <c r="L23" s="34"/>
      <c r="M23" s="34"/>
    </row>
    <row r="24" spans="1:13" x14ac:dyDescent="0.25">
      <c r="A24" s="8" t="s">
        <v>23</v>
      </c>
      <c r="B24" s="32">
        <v>188765.56655037601</v>
      </c>
      <c r="C24" s="32"/>
      <c r="D24" s="32" t="s">
        <v>23</v>
      </c>
      <c r="E24" s="32">
        <v>189113.64893600001</v>
      </c>
      <c r="F24" s="32">
        <v>77724.750990700006</v>
      </c>
      <c r="H24" s="32"/>
      <c r="I24" s="32"/>
      <c r="J24" s="32"/>
      <c r="L24" s="34"/>
      <c r="M24" s="34"/>
    </row>
    <row r="25" spans="1:13" x14ac:dyDescent="0.25">
      <c r="A25" s="8" t="s">
        <v>24</v>
      </c>
      <c r="B25" s="32">
        <v>55781.282786957097</v>
      </c>
      <c r="C25" s="32"/>
      <c r="D25" s="32" t="s">
        <v>24</v>
      </c>
      <c r="E25" s="32">
        <v>55885.2341858</v>
      </c>
      <c r="F25" s="32">
        <v>9700.7898501599993</v>
      </c>
      <c r="H25" s="32"/>
      <c r="I25" s="32"/>
      <c r="J25" s="32"/>
      <c r="L25" s="34"/>
      <c r="M25" s="34"/>
    </row>
    <row r="26" spans="1:13" x14ac:dyDescent="0.25">
      <c r="A26" s="8" t="s">
        <v>25</v>
      </c>
      <c r="B26" s="32">
        <v>122553.210917125</v>
      </c>
      <c r="C26" s="32"/>
      <c r="D26" s="32" t="s">
        <v>25</v>
      </c>
      <c r="E26" s="32">
        <v>122626.127649</v>
      </c>
      <c r="F26" s="32">
        <v>43059.5032154</v>
      </c>
      <c r="H26" s="32"/>
      <c r="I26" s="32"/>
      <c r="J26" s="32"/>
      <c r="L26" s="34"/>
      <c r="M26" s="34"/>
    </row>
    <row r="27" spans="1:13" x14ac:dyDescent="0.25">
      <c r="A27" s="8" t="s">
        <v>26</v>
      </c>
      <c r="B27" s="32">
        <v>54343.162990320503</v>
      </c>
      <c r="C27" s="32"/>
      <c r="D27" s="32" t="s">
        <v>26</v>
      </c>
      <c r="E27" s="32">
        <v>54374.6151732</v>
      </c>
      <c r="F27" s="32">
        <v>33106.050507300002</v>
      </c>
      <c r="H27" s="32"/>
      <c r="I27" s="32"/>
      <c r="J27" s="32"/>
      <c r="L27" s="34"/>
      <c r="M27" s="34"/>
    </row>
    <row r="28" spans="1:13" x14ac:dyDescent="0.25">
      <c r="A28" s="8" t="s">
        <v>27</v>
      </c>
      <c r="B28" s="32">
        <v>180966.883269293</v>
      </c>
      <c r="C28" s="32"/>
      <c r="D28" s="32" t="s">
        <v>27</v>
      </c>
      <c r="E28" s="32">
        <v>181222.17851900001</v>
      </c>
      <c r="F28" s="32">
        <v>69466.055777999994</v>
      </c>
      <c r="H28" s="32"/>
      <c r="I28" s="32"/>
      <c r="J28" s="32"/>
      <c r="L28" s="34"/>
      <c r="M28" s="34"/>
    </row>
    <row r="29" spans="1:13" x14ac:dyDescent="0.25">
      <c r="A29" s="8" t="s">
        <v>28</v>
      </c>
      <c r="B29" s="32">
        <v>5568.4938720508699</v>
      </c>
      <c r="C29" s="32"/>
      <c r="D29" s="32" t="s">
        <v>28</v>
      </c>
      <c r="E29" s="32">
        <v>5582.6103985399996</v>
      </c>
      <c r="F29" s="32">
        <v>726.92235288200004</v>
      </c>
      <c r="H29" s="32"/>
      <c r="I29" s="32"/>
      <c r="J29" s="32"/>
      <c r="L29" s="34"/>
      <c r="M29" s="34"/>
    </row>
    <row r="30" spans="1:13" x14ac:dyDescent="0.25">
      <c r="A30" s="8" t="s">
        <v>29</v>
      </c>
      <c r="B30" s="32">
        <v>1418.708050056</v>
      </c>
      <c r="C30" s="32"/>
      <c r="D30" s="32" t="s">
        <v>29</v>
      </c>
      <c r="E30" s="32">
        <v>1422.56419198</v>
      </c>
      <c r="F30" s="32">
        <v>383.57645172700001</v>
      </c>
      <c r="H30" s="32"/>
      <c r="I30" s="32"/>
      <c r="J30" s="32"/>
      <c r="L30" s="34"/>
      <c r="M30" s="34"/>
    </row>
    <row r="31" spans="1:13" x14ac:dyDescent="0.25">
      <c r="A31" s="8" t="s">
        <v>30</v>
      </c>
      <c r="B31" s="32">
        <v>3686.35033832714</v>
      </c>
      <c r="C31" s="32"/>
      <c r="D31" s="32" t="s">
        <v>30</v>
      </c>
      <c r="E31" s="32">
        <v>3688.0270582799999</v>
      </c>
      <c r="F31" s="32">
        <v>1717.2754469399999</v>
      </c>
      <c r="H31" s="32"/>
      <c r="I31" s="32"/>
      <c r="J31" s="32"/>
      <c r="L31" s="34"/>
      <c r="M31" s="34"/>
    </row>
    <row r="32" spans="1:13" x14ac:dyDescent="0.25">
      <c r="A32" s="8" t="s">
        <v>31</v>
      </c>
      <c r="B32" s="32">
        <v>35326.7882445676</v>
      </c>
      <c r="C32" s="32"/>
      <c r="D32" s="32" t="s">
        <v>31</v>
      </c>
      <c r="E32" s="32">
        <v>35410.754687599998</v>
      </c>
      <c r="F32" s="32">
        <v>3430.9603577799999</v>
      </c>
      <c r="H32" s="32"/>
      <c r="I32" s="32"/>
      <c r="J32" s="32"/>
      <c r="L32" s="34"/>
      <c r="M32" s="34"/>
    </row>
    <row r="33" spans="1:13" x14ac:dyDescent="0.25">
      <c r="A33" s="8" t="s">
        <v>32</v>
      </c>
      <c r="B33" s="32">
        <v>42814.9736132408</v>
      </c>
      <c r="C33" s="32"/>
      <c r="D33" s="32" t="s">
        <v>32</v>
      </c>
      <c r="E33" s="32">
        <v>43049.576128300003</v>
      </c>
      <c r="F33" s="32">
        <v>7157.2138273399996</v>
      </c>
      <c r="H33" s="32"/>
      <c r="I33" s="32"/>
      <c r="J33" s="32"/>
      <c r="L33" s="34"/>
      <c r="M33" s="34"/>
    </row>
    <row r="34" spans="1:13" x14ac:dyDescent="0.25">
      <c r="A34" s="8" t="s">
        <v>33</v>
      </c>
      <c r="B34" s="32">
        <v>167569.924974803</v>
      </c>
      <c r="C34" s="32"/>
      <c r="D34" s="32" t="s">
        <v>33</v>
      </c>
      <c r="E34" s="32">
        <v>167616.621518</v>
      </c>
      <c r="F34" s="32">
        <v>13378.166273299999</v>
      </c>
      <c r="H34" s="32"/>
      <c r="I34" s="32"/>
      <c r="J34" s="32"/>
      <c r="L34" s="34"/>
      <c r="M34" s="34"/>
    </row>
    <row r="35" spans="1:13" x14ac:dyDescent="0.25">
      <c r="A35" s="8" t="s">
        <v>34</v>
      </c>
      <c r="B35" s="32">
        <v>93163.336873159802</v>
      </c>
      <c r="C35" s="32"/>
      <c r="D35" s="32" t="s">
        <v>34</v>
      </c>
      <c r="E35" s="32">
        <v>93219.569334800006</v>
      </c>
      <c r="F35" s="32">
        <v>78426.915931900003</v>
      </c>
      <c r="H35" s="32"/>
      <c r="I35" s="32"/>
      <c r="J35" s="32"/>
      <c r="L35" s="34"/>
      <c r="M35" s="34"/>
    </row>
    <row r="36" spans="1:13" x14ac:dyDescent="0.25">
      <c r="A36" s="8" t="s">
        <v>35</v>
      </c>
      <c r="B36" s="32">
        <v>91886.573476505699</v>
      </c>
      <c r="C36" s="32"/>
      <c r="D36" s="32" t="s">
        <v>35</v>
      </c>
      <c r="E36" s="32">
        <v>92041.514146799993</v>
      </c>
      <c r="F36" s="32">
        <v>39777.2818797</v>
      </c>
      <c r="H36" s="32"/>
      <c r="I36" s="32"/>
      <c r="J36" s="32"/>
      <c r="L36" s="34"/>
      <c r="M36" s="34"/>
    </row>
    <row r="37" spans="1:13" x14ac:dyDescent="0.25">
      <c r="A37" s="8" t="s">
        <v>36</v>
      </c>
      <c r="B37" s="32">
        <v>102686.198733025</v>
      </c>
      <c r="C37" s="32"/>
      <c r="D37" s="32" t="s">
        <v>36</v>
      </c>
      <c r="E37" s="32">
        <v>102712.36032599999</v>
      </c>
      <c r="F37" s="32">
        <v>30540.3074538</v>
      </c>
      <c r="H37" s="32"/>
      <c r="I37" s="32"/>
      <c r="J37" s="32"/>
      <c r="L37" s="34"/>
      <c r="M37" s="34"/>
    </row>
    <row r="38" spans="1:13" x14ac:dyDescent="0.25">
      <c r="A38" s="8" t="s">
        <v>37</v>
      </c>
      <c r="B38" s="32">
        <v>43626.281635419997</v>
      </c>
      <c r="C38" s="32"/>
      <c r="D38" s="32" t="s">
        <v>37</v>
      </c>
      <c r="E38" s="32">
        <v>43694.343992000002</v>
      </c>
      <c r="F38" s="32">
        <v>25661.1592427</v>
      </c>
      <c r="H38" s="32"/>
      <c r="I38" s="32"/>
      <c r="J38" s="32"/>
      <c r="L38" s="34"/>
      <c r="M38" s="34"/>
    </row>
    <row r="39" spans="1:13" x14ac:dyDescent="0.25">
      <c r="A39" s="8" t="s">
        <v>38</v>
      </c>
      <c r="B39" s="32">
        <v>70510.891782613995</v>
      </c>
      <c r="C39" s="32"/>
      <c r="D39" s="32" t="s">
        <v>131</v>
      </c>
      <c r="E39" s="32">
        <v>70638.717262499995</v>
      </c>
      <c r="F39" s="32">
        <v>9357.4668990800001</v>
      </c>
      <c r="H39" s="32"/>
      <c r="I39" s="32"/>
      <c r="J39" s="32"/>
      <c r="L39" s="34"/>
      <c r="M39" s="34"/>
    </row>
    <row r="40" spans="1:13" x14ac:dyDescent="0.25">
      <c r="A40" s="8" t="s">
        <v>39</v>
      </c>
      <c r="B40" s="32">
        <v>297.3777980712</v>
      </c>
      <c r="C40" s="32"/>
      <c r="D40" s="32" t="s">
        <v>39</v>
      </c>
      <c r="E40" s="32">
        <v>297.85387587999998</v>
      </c>
      <c r="F40" s="32">
        <v>127.622221939</v>
      </c>
      <c r="H40" s="32"/>
      <c r="I40" s="32"/>
      <c r="J40" s="32"/>
      <c r="L40" s="34"/>
      <c r="M40" s="34"/>
    </row>
    <row r="41" spans="1:13" x14ac:dyDescent="0.25">
      <c r="A41" s="8" t="s">
        <v>40</v>
      </c>
      <c r="B41" s="32">
        <v>29696.876226656401</v>
      </c>
      <c r="C41" s="32"/>
      <c r="D41" s="32" t="s">
        <v>40</v>
      </c>
      <c r="E41" s="32">
        <v>29705.165669499998</v>
      </c>
      <c r="F41" s="32">
        <v>5073.6177890400004</v>
      </c>
      <c r="H41" s="32"/>
      <c r="I41" s="32"/>
      <c r="J41" s="32"/>
      <c r="L41" s="34"/>
      <c r="M41" s="34"/>
    </row>
    <row r="42" spans="1:13" x14ac:dyDescent="0.25">
      <c r="A42" s="8" t="s">
        <v>41</v>
      </c>
      <c r="B42" s="32">
        <v>128691.42694859</v>
      </c>
      <c r="C42" s="32"/>
      <c r="D42" s="32" t="s">
        <v>41</v>
      </c>
      <c r="E42" s="32">
        <v>128812.62207</v>
      </c>
      <c r="F42" s="32">
        <v>82152.849824999998</v>
      </c>
      <c r="H42" s="32"/>
      <c r="I42" s="32"/>
      <c r="J42" s="32"/>
      <c r="L42" s="34"/>
      <c r="M42" s="34"/>
    </row>
    <row r="43" spans="1:13" x14ac:dyDescent="0.25">
      <c r="A43" s="8" t="s">
        <v>42</v>
      </c>
      <c r="B43" s="32">
        <v>34883.567299643997</v>
      </c>
      <c r="C43" s="32"/>
      <c r="D43" s="32" t="s">
        <v>42</v>
      </c>
      <c r="E43" s="32">
        <v>34941.675755199998</v>
      </c>
      <c r="F43" s="32">
        <v>9396.5313810700009</v>
      </c>
      <c r="H43" s="32"/>
      <c r="I43" s="32"/>
      <c r="J43" s="32"/>
      <c r="L43" s="34"/>
      <c r="M43" s="34"/>
    </row>
    <row r="44" spans="1:13" x14ac:dyDescent="0.25">
      <c r="A44" s="8" t="s">
        <v>43</v>
      </c>
      <c r="B44" s="32">
        <v>262148.67460651801</v>
      </c>
      <c r="C44" s="32"/>
      <c r="D44" s="32" t="s">
        <v>43</v>
      </c>
      <c r="E44" s="32">
        <v>262351.82106699998</v>
      </c>
      <c r="F44" s="32">
        <v>60104.255497700004</v>
      </c>
      <c r="H44" s="32"/>
      <c r="I44" s="32"/>
      <c r="J44" s="32"/>
      <c r="L44" s="34"/>
      <c r="M44" s="34"/>
    </row>
    <row r="45" spans="1:13" x14ac:dyDescent="0.25">
      <c r="A45" s="8" t="s">
        <v>44</v>
      </c>
      <c r="B45" s="32">
        <v>23028.813870423601</v>
      </c>
      <c r="C45" s="32"/>
      <c r="D45" s="32" t="s">
        <v>44</v>
      </c>
      <c r="E45" s="32">
        <v>23063.370476299999</v>
      </c>
      <c r="F45" s="32">
        <v>1612.77149495</v>
      </c>
      <c r="H45" s="32"/>
      <c r="I45" s="32"/>
      <c r="J45" s="32"/>
      <c r="L45" s="34"/>
      <c r="M45" s="34"/>
    </row>
    <row r="46" spans="1:13" x14ac:dyDescent="0.25">
      <c r="A46" s="8" t="s">
        <v>45</v>
      </c>
      <c r="B46" s="32">
        <v>7790.1037794756003</v>
      </c>
      <c r="C46" s="32"/>
      <c r="D46" s="32" t="s">
        <v>45</v>
      </c>
      <c r="E46" s="32">
        <v>7827.4311879099996</v>
      </c>
      <c r="F46" s="32">
        <v>991.88250858399999</v>
      </c>
      <c r="H46" s="32"/>
      <c r="I46" s="32"/>
      <c r="J46" s="32"/>
      <c r="L46" s="34"/>
      <c r="M46" s="34"/>
    </row>
    <row r="47" spans="1:13" x14ac:dyDescent="0.25">
      <c r="A47" s="8" t="s">
        <v>46</v>
      </c>
      <c r="B47" s="32">
        <v>43025.976622679103</v>
      </c>
      <c r="C47" s="32"/>
      <c r="D47" s="32" t="s">
        <v>46</v>
      </c>
      <c r="E47" s="32">
        <v>43052.929755199999</v>
      </c>
      <c r="F47" s="32">
        <v>9843.6829745100003</v>
      </c>
      <c r="H47" s="32"/>
      <c r="I47" s="32"/>
      <c r="J47" s="32"/>
      <c r="L47" s="34"/>
      <c r="M47" s="34"/>
    </row>
    <row r="48" spans="1:13" x14ac:dyDescent="0.25">
      <c r="A48" s="8" t="s">
        <v>47</v>
      </c>
      <c r="B48" s="32">
        <v>44117.936003099901</v>
      </c>
      <c r="C48" s="32"/>
      <c r="D48" s="32" t="s">
        <v>47</v>
      </c>
      <c r="E48" s="32">
        <v>44232.848345300001</v>
      </c>
      <c r="F48" s="32">
        <v>19313.726663699999</v>
      </c>
      <c r="H48" s="32"/>
      <c r="I48" s="32"/>
      <c r="J48" s="32"/>
      <c r="L48" s="34"/>
      <c r="M48" s="34"/>
    </row>
    <row r="49" spans="1:13" x14ac:dyDescent="0.25">
      <c r="A49" s="8" t="s">
        <v>48</v>
      </c>
      <c r="B49" s="32">
        <v>9193.8948978789995</v>
      </c>
      <c r="C49" s="32"/>
      <c r="D49" s="32" t="s">
        <v>48</v>
      </c>
      <c r="E49" s="32">
        <v>9204.0176267700008</v>
      </c>
      <c r="F49" s="32">
        <v>398.367425658</v>
      </c>
      <c r="H49" s="32"/>
      <c r="I49" s="32"/>
      <c r="J49" s="32"/>
      <c r="L49" s="34"/>
      <c r="M49" s="34"/>
    </row>
    <row r="50" spans="1:13" x14ac:dyDescent="0.25">
      <c r="A50" s="8" t="s">
        <v>49</v>
      </c>
      <c r="B50" s="32">
        <v>113742.033824788</v>
      </c>
      <c r="C50" s="32"/>
      <c r="D50" s="32" t="s">
        <v>49</v>
      </c>
      <c r="E50" s="32">
        <v>114281.677863</v>
      </c>
      <c r="F50" s="32">
        <v>31298.898733099999</v>
      </c>
      <c r="H50" s="32"/>
      <c r="I50" s="32"/>
      <c r="J50" s="32"/>
      <c r="L50" s="34"/>
      <c r="M50" s="34"/>
    </row>
    <row r="51" spans="1:13" x14ac:dyDescent="0.25">
      <c r="A51" s="8" t="s">
        <v>50</v>
      </c>
      <c r="B51" s="32">
        <v>31588.1510601359</v>
      </c>
      <c r="C51" s="32"/>
      <c r="D51" s="32" t="s">
        <v>50</v>
      </c>
      <c r="E51" s="32">
        <v>31615.6995885</v>
      </c>
      <c r="F51" s="32">
        <v>19202.8425556</v>
      </c>
      <c r="H51" s="32"/>
      <c r="I51" s="32"/>
      <c r="J51" s="32"/>
      <c r="L51" s="34"/>
      <c r="M51" s="34"/>
    </row>
    <row r="52" spans="1:13" s="34" customFormat="1" x14ac:dyDescent="0.25">
      <c r="B52" s="32"/>
      <c r="C52" s="32"/>
      <c r="D52" s="32"/>
      <c r="E52" s="32"/>
      <c r="F52" s="32"/>
      <c r="H52" s="32"/>
      <c r="I52" s="32"/>
      <c r="J52" s="32"/>
    </row>
    <row r="53" spans="1:13" s="34" customFormat="1" x14ac:dyDescent="0.25">
      <c r="B53" s="32"/>
      <c r="C53" s="32"/>
      <c r="D53" s="32"/>
      <c r="E53" s="32"/>
      <c r="F53" s="32"/>
      <c r="H53" s="32"/>
      <c r="I53" s="32"/>
      <c r="J53" s="32"/>
    </row>
    <row r="54" spans="1:13" x14ac:dyDescent="0.25">
      <c r="A54" s="32" t="s">
        <v>329</v>
      </c>
      <c r="B54" s="32">
        <v>337.7586407288</v>
      </c>
      <c r="C54" s="32"/>
      <c r="D54" s="32" t="s">
        <v>51</v>
      </c>
      <c r="E54" s="32">
        <v>0</v>
      </c>
      <c r="F54" s="32">
        <v>0</v>
      </c>
    </row>
    <row r="55" spans="1:13" s="34" customFormat="1" x14ac:dyDescent="0.25">
      <c r="A55" s="32" t="s">
        <v>1</v>
      </c>
      <c r="B55" s="32"/>
      <c r="C55" s="32"/>
      <c r="D55" s="32"/>
      <c r="E55" s="32"/>
      <c r="F55" s="32"/>
    </row>
    <row r="56" spans="1:13" s="34" customFormat="1" x14ac:dyDescent="0.25">
      <c r="A56" s="32" t="s">
        <v>11</v>
      </c>
      <c r="B56" s="32">
        <v>6897.5711538239902</v>
      </c>
      <c r="C56" s="32"/>
      <c r="D56" s="32" t="s">
        <v>11</v>
      </c>
      <c r="E56" s="32">
        <v>0</v>
      </c>
      <c r="F56" s="32">
        <v>0</v>
      </c>
    </row>
    <row r="57" spans="1:13" s="34" customFormat="1" x14ac:dyDescent="0.25">
      <c r="A57" s="32" t="s">
        <v>58</v>
      </c>
      <c r="B57" s="32"/>
      <c r="C57" s="32"/>
      <c r="D57" s="32"/>
      <c r="E57" s="32"/>
      <c r="F57" s="32"/>
    </row>
    <row r="58" spans="1:13" s="34" customFormat="1" x14ac:dyDescent="0.25">
      <c r="A58" s="32" t="s">
        <v>178</v>
      </c>
      <c r="B58" s="32"/>
      <c r="C58" s="32"/>
      <c r="D58" s="32"/>
      <c r="E58" s="32"/>
      <c r="F58" s="32"/>
    </row>
    <row r="59" spans="1:13" s="34" customFormat="1" x14ac:dyDescent="0.25">
      <c r="A59" s="32" t="s">
        <v>330</v>
      </c>
      <c r="B59" s="32"/>
      <c r="C59" s="32"/>
      <c r="D59" s="32"/>
      <c r="E59" s="32"/>
      <c r="F59" s="32"/>
    </row>
    <row r="60" spans="1:13" s="34" customFormat="1" x14ac:dyDescent="0.25">
      <c r="B60" s="32"/>
      <c r="C60" s="32"/>
      <c r="D60" s="32"/>
      <c r="E60" s="32"/>
      <c r="F60" s="32"/>
    </row>
    <row r="61" spans="1:13" x14ac:dyDescent="0.25">
      <c r="A61" s="2" t="s">
        <v>55</v>
      </c>
      <c r="B61" s="1">
        <f>SUM(B3:B56)</f>
        <v>3524606.240881389</v>
      </c>
      <c r="C61" s="32"/>
      <c r="D61" s="32"/>
      <c r="E61" s="1">
        <f>SUM(E3:E54)-E56-E54</f>
        <v>3522227.883561119</v>
      </c>
      <c r="F61" s="1">
        <f>SUM(F3:F54)-F56-F54</f>
        <v>1181479.184471387</v>
      </c>
    </row>
    <row r="62" spans="1:13" x14ac:dyDescent="0.25">
      <c r="A62" s="34" t="s">
        <v>56</v>
      </c>
      <c r="B62" s="32">
        <f>SUM(B2:B51)</f>
        <v>3517370.9110868359</v>
      </c>
    </row>
    <row r="63" spans="1:13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2913842.3622766943</v>
      </c>
    </row>
    <row r="66" spans="1:1" x14ac:dyDescent="0.25">
      <c r="A66" s="32"/>
    </row>
    <row r="67" spans="1:1" x14ac:dyDescent="0.25">
      <c r="A67" s="32"/>
    </row>
    <row r="68" spans="1:1" x14ac:dyDescent="0.25">
      <c r="A68" s="32"/>
    </row>
    <row r="69" spans="1:1" x14ac:dyDescent="0.25">
      <c r="A69" s="32"/>
    </row>
    <row r="70" spans="1:1" x14ac:dyDescent="0.25">
      <c r="A70" s="32"/>
    </row>
    <row r="71" spans="1:1" x14ac:dyDescent="0.25">
      <c r="A71" s="3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5" sqref="B15"/>
    </sheetView>
  </sheetViews>
  <sheetFormatPr defaultRowHeight="15" x14ac:dyDescent="0.25"/>
  <cols>
    <col min="1" max="1" width="21.28515625" customWidth="1"/>
    <col min="2" max="2" width="11.7109375" customWidth="1"/>
    <col min="3" max="3" width="8" bestFit="1" customWidth="1"/>
    <col min="4" max="4" width="13.28515625" bestFit="1" customWidth="1"/>
    <col min="5" max="8" width="10.5703125" bestFit="1" customWidth="1"/>
    <col min="9" max="9" width="9.140625" bestFit="1" customWidth="1"/>
    <col min="10" max="10" width="9.28515625" bestFit="1" customWidth="1"/>
    <col min="11" max="11" width="10" bestFit="1" customWidth="1"/>
    <col min="13" max="13" width="16.5703125" bestFit="1" customWidth="1"/>
    <col min="14" max="14" width="5.7109375" style="32" bestFit="1" customWidth="1"/>
    <col min="15" max="15" width="14.5703125" style="32" bestFit="1" customWidth="1"/>
    <col min="16" max="16" width="5.5703125" style="32" bestFit="1" customWidth="1"/>
    <col min="17" max="17" width="9" style="32" bestFit="1" customWidth="1"/>
    <col min="18" max="18" width="4.5703125" style="32" bestFit="1" customWidth="1"/>
    <col min="19" max="19" width="4.5703125" style="32" customWidth="1"/>
    <col min="20" max="20" width="7.7109375" style="32" bestFit="1" customWidth="1"/>
    <col min="21" max="21" width="6.7109375" style="32" bestFit="1" customWidth="1"/>
    <col min="22" max="22" width="5.7109375" style="32" bestFit="1" customWidth="1"/>
    <col min="23" max="23" width="5.85546875" style="32" bestFit="1" customWidth="1"/>
    <col min="24" max="24" width="6.42578125" style="32" bestFit="1" customWidth="1"/>
    <col min="25" max="25" width="15.42578125" style="32" bestFit="1" customWidth="1"/>
    <col min="26" max="26" width="6.7109375" style="32" bestFit="1" customWidth="1"/>
    <col min="27" max="27" width="5" style="32" bestFit="1" customWidth="1"/>
    <col min="28" max="28" width="5.140625" style="32" bestFit="1" customWidth="1"/>
    <col min="29" max="29" width="6.5703125" style="32" bestFit="1" customWidth="1"/>
    <col min="30" max="30" width="4.85546875" style="32" bestFit="1" customWidth="1"/>
    <col min="31" max="31" width="10" style="32" bestFit="1" customWidth="1"/>
    <col min="32" max="32" width="9.28515625" style="32" bestFit="1" customWidth="1"/>
    <col min="33" max="33" width="7.7109375" style="32" bestFit="1" customWidth="1"/>
    <col min="34" max="34" width="9.28515625" style="32" bestFit="1" customWidth="1"/>
    <col min="35" max="35" width="6" style="32" customWidth="1"/>
    <col min="36" max="36" width="5.7109375" style="32" bestFit="1" customWidth="1"/>
    <col min="37" max="37" width="4.28515625" style="32" customWidth="1"/>
    <col min="38" max="38" width="6.7109375" style="32" bestFit="1" customWidth="1"/>
    <col min="39" max="39" width="4.5703125" style="32" bestFit="1" customWidth="1"/>
    <col min="40" max="40" width="4.140625" style="32" bestFit="1" customWidth="1"/>
    <col min="41" max="41" width="6.7109375" style="32" bestFit="1" customWidth="1"/>
    <col min="42" max="42" width="4.140625" style="32" customWidth="1"/>
    <col min="43" max="43" width="5.85546875" style="32" customWidth="1"/>
    <col min="44" max="44" width="3.28515625" style="32" bestFit="1" customWidth="1"/>
    <col min="45" max="45" width="6.7109375" style="32" bestFit="1" customWidth="1"/>
    <col min="46" max="46" width="6.85546875" style="32" bestFit="1" customWidth="1"/>
    <col min="47" max="47" width="5.7109375" style="32" bestFit="1" customWidth="1"/>
    <col min="48" max="48" width="7.85546875" style="32" bestFit="1" customWidth="1"/>
    <col min="49" max="49" width="5.140625" style="32" customWidth="1"/>
    <col min="50" max="50" width="5.28515625" style="32" customWidth="1"/>
    <col min="51" max="51" width="8.7109375" style="32" bestFit="1" customWidth="1"/>
    <col min="52" max="52" width="4.85546875" style="32" customWidth="1"/>
    <col min="53" max="53" width="7.85546875" style="32" bestFit="1" customWidth="1"/>
    <col min="54" max="54" width="5.85546875" style="32" customWidth="1"/>
    <col min="55" max="55" width="6" style="32" bestFit="1" customWidth="1"/>
    <col min="56" max="56" width="5.7109375" style="32" bestFit="1" customWidth="1"/>
    <col min="57" max="57" width="3.85546875" style="32" bestFit="1" customWidth="1"/>
    <col min="58" max="58" width="5.5703125" style="32" bestFit="1" customWidth="1"/>
    <col min="59" max="59" width="3.85546875" style="32" bestFit="1" customWidth="1"/>
    <col min="60" max="60" width="6.7109375" style="32" bestFit="1" customWidth="1"/>
    <col min="61" max="62" width="5.28515625" style="32" bestFit="1" customWidth="1"/>
    <col min="63" max="63" width="5.7109375" style="32" bestFit="1" customWidth="1"/>
    <col min="64" max="64" width="4.85546875" style="32" bestFit="1" customWidth="1"/>
    <col min="65" max="65" width="5.7109375" style="32" bestFit="1" customWidth="1"/>
    <col min="66" max="66" width="9.140625" style="32" bestFit="1" customWidth="1"/>
    <col min="67" max="67" width="5.7109375" style="32" bestFit="1" customWidth="1"/>
  </cols>
  <sheetData>
    <row r="1" spans="1:68" x14ac:dyDescent="0.25">
      <c r="B1" s="34" t="s">
        <v>441</v>
      </c>
      <c r="M1" s="34" t="s">
        <v>439</v>
      </c>
    </row>
    <row r="2" spans="1:68" x14ac:dyDescent="0.25">
      <c r="A2" s="9" t="s">
        <v>52</v>
      </c>
      <c r="B2" s="9" t="s">
        <v>59</v>
      </c>
      <c r="C2" s="9" t="s">
        <v>57</v>
      </c>
      <c r="D2" s="9" t="s">
        <v>60</v>
      </c>
      <c r="E2" s="9" t="s">
        <v>54</v>
      </c>
      <c r="F2" s="9" t="s">
        <v>53</v>
      </c>
      <c r="G2" s="9" t="s">
        <v>61</v>
      </c>
      <c r="H2" s="9" t="s">
        <v>62</v>
      </c>
      <c r="I2" s="9" t="s">
        <v>63</v>
      </c>
      <c r="J2" s="9" t="s">
        <v>64</v>
      </c>
      <c r="K2" s="9" t="s">
        <v>65</v>
      </c>
      <c r="M2" s="34" t="s">
        <v>307</v>
      </c>
      <c r="N2" s="32" t="s">
        <v>132</v>
      </c>
      <c r="O2" s="32" t="s">
        <v>133</v>
      </c>
      <c r="P2" s="32" t="s">
        <v>134</v>
      </c>
      <c r="Q2" s="32" t="s">
        <v>64</v>
      </c>
      <c r="R2" s="32" t="s">
        <v>135</v>
      </c>
      <c r="S2" s="32" t="s">
        <v>136</v>
      </c>
      <c r="T2" s="32" t="s">
        <v>59</v>
      </c>
      <c r="U2" s="32" t="s">
        <v>137</v>
      </c>
      <c r="V2" s="32" t="s">
        <v>138</v>
      </c>
      <c r="W2" s="32" t="s">
        <v>139</v>
      </c>
      <c r="X2" s="32" t="s">
        <v>140</v>
      </c>
      <c r="Y2" s="32" t="s">
        <v>141</v>
      </c>
      <c r="Z2" s="32" t="s">
        <v>142</v>
      </c>
      <c r="AA2" s="32" t="s">
        <v>143</v>
      </c>
      <c r="AB2" s="32" t="s">
        <v>144</v>
      </c>
      <c r="AC2" s="32" t="s">
        <v>145</v>
      </c>
      <c r="AD2" s="32" t="s">
        <v>57</v>
      </c>
      <c r="AE2" s="32" t="s">
        <v>129</v>
      </c>
      <c r="AF2" s="32" t="s">
        <v>146</v>
      </c>
      <c r="AG2" s="32" t="s">
        <v>147</v>
      </c>
      <c r="AH2" s="32" t="s">
        <v>60</v>
      </c>
      <c r="AI2" s="32" t="s">
        <v>148</v>
      </c>
      <c r="AJ2" s="32" t="s">
        <v>149</v>
      </c>
      <c r="AK2" s="32" t="s">
        <v>150</v>
      </c>
      <c r="AL2" s="32" t="s">
        <v>151</v>
      </c>
      <c r="AM2" s="32" t="s">
        <v>152</v>
      </c>
      <c r="AN2" s="32" t="s">
        <v>153</v>
      </c>
      <c r="AO2" s="32" t="s">
        <v>154</v>
      </c>
      <c r="AP2" s="32" t="s">
        <v>155</v>
      </c>
      <c r="AQ2" s="32" t="s">
        <v>156</v>
      </c>
      <c r="AR2" s="32" t="s">
        <v>157</v>
      </c>
      <c r="AS2" s="32" t="s">
        <v>54</v>
      </c>
      <c r="AT2" s="32" t="s">
        <v>53</v>
      </c>
      <c r="AU2" s="32" t="s">
        <v>158</v>
      </c>
      <c r="AV2" s="32" t="s">
        <v>159</v>
      </c>
      <c r="AW2" s="32" t="s">
        <v>160</v>
      </c>
      <c r="AX2" s="32" t="s">
        <v>161</v>
      </c>
      <c r="AY2" s="32" t="s">
        <v>162</v>
      </c>
      <c r="AZ2" s="32" t="s">
        <v>163</v>
      </c>
      <c r="BA2" s="32" t="s">
        <v>164</v>
      </c>
      <c r="BB2" s="32" t="s">
        <v>165</v>
      </c>
      <c r="BC2" s="32" t="s">
        <v>166</v>
      </c>
      <c r="BD2" s="32" t="s">
        <v>167</v>
      </c>
      <c r="BE2" s="32" t="s">
        <v>168</v>
      </c>
      <c r="BF2" s="32" t="s">
        <v>169</v>
      </c>
      <c r="BG2" s="32" t="s">
        <v>170</v>
      </c>
      <c r="BH2" s="32" t="s">
        <v>61</v>
      </c>
      <c r="BI2" s="32" t="s">
        <v>171</v>
      </c>
      <c r="BJ2" s="32" t="s">
        <v>172</v>
      </c>
      <c r="BK2" s="32" t="s">
        <v>173</v>
      </c>
      <c r="BL2" s="32" t="s">
        <v>174</v>
      </c>
      <c r="BM2" s="32" t="s">
        <v>175</v>
      </c>
      <c r="BN2" s="32" t="s">
        <v>176</v>
      </c>
      <c r="BO2" s="32" t="s">
        <v>177</v>
      </c>
    </row>
    <row r="3" spans="1:68" x14ac:dyDescent="0.25">
      <c r="A3" s="32" t="s">
        <v>0</v>
      </c>
      <c r="B3" s="32">
        <v>3498.830537091656</v>
      </c>
      <c r="C3" s="32">
        <v>10.51976358975806</v>
      </c>
      <c r="D3" s="32">
        <v>21540.241999632399</v>
      </c>
      <c r="E3" s="32">
        <v>727.62646091903821</v>
      </c>
      <c r="F3" s="32">
        <v>679.76115774102448</v>
      </c>
      <c r="G3" s="32">
        <v>234.13569646799021</v>
      </c>
      <c r="H3" s="32">
        <v>922.33182184672171</v>
      </c>
      <c r="I3" s="32">
        <v>21.411774041215303</v>
      </c>
      <c r="J3" s="32">
        <v>3.9034662871616441</v>
      </c>
      <c r="K3" s="32">
        <v>47.294420058452701</v>
      </c>
      <c r="L3" s="32"/>
      <c r="M3" s="34" t="s">
        <v>0</v>
      </c>
      <c r="N3" s="32">
        <v>26.060577389599999</v>
      </c>
      <c r="O3" s="32">
        <v>21.411734627400001</v>
      </c>
      <c r="P3" s="32">
        <v>14.708280648900001</v>
      </c>
      <c r="Q3" s="32">
        <v>3.9034554000499999</v>
      </c>
      <c r="R3" s="32">
        <v>0</v>
      </c>
      <c r="S3" s="32">
        <v>0</v>
      </c>
      <c r="T3" s="32">
        <v>3498.8329763400002</v>
      </c>
      <c r="U3" s="32">
        <v>220.930543121</v>
      </c>
      <c r="V3" s="32">
        <v>20.723195204700001</v>
      </c>
      <c r="W3" s="32">
        <v>0</v>
      </c>
      <c r="X3" s="32">
        <v>74.428389399099999</v>
      </c>
      <c r="Y3" s="32">
        <v>47.294351811399999</v>
      </c>
      <c r="Z3" s="32">
        <v>172.322043127</v>
      </c>
      <c r="AA3" s="32">
        <v>11.3968185885</v>
      </c>
      <c r="AB3" s="32">
        <v>2.5738551541799999</v>
      </c>
      <c r="AC3" s="32">
        <v>0</v>
      </c>
      <c r="AD3" s="32">
        <v>10.5197211008</v>
      </c>
      <c r="AE3" s="32">
        <v>0</v>
      </c>
      <c r="AF3" s="32">
        <v>19386.223512799999</v>
      </c>
      <c r="AG3" s="32">
        <v>1981.70162667</v>
      </c>
      <c r="AH3" s="32">
        <v>21540.2471826</v>
      </c>
      <c r="AI3" s="32">
        <v>0</v>
      </c>
      <c r="AJ3" s="32">
        <v>70.885074253799999</v>
      </c>
      <c r="AK3" s="32">
        <v>0</v>
      </c>
      <c r="AL3" s="32">
        <v>499.17719623300002</v>
      </c>
      <c r="AM3" s="32">
        <v>0.39630153673200003</v>
      </c>
      <c r="AN3" s="32">
        <v>0.139350999851</v>
      </c>
      <c r="AO3" s="32">
        <v>524.23154079400001</v>
      </c>
      <c r="AP3" s="32">
        <v>0.17809664798200001</v>
      </c>
      <c r="AQ3" s="32">
        <v>0</v>
      </c>
      <c r="AR3" s="32">
        <v>2.5831092064999998E-2</v>
      </c>
      <c r="AS3" s="32">
        <v>727.60869646399999</v>
      </c>
      <c r="AT3" s="32">
        <v>679.74344130500003</v>
      </c>
      <c r="AU3" s="32">
        <v>47.865255159100002</v>
      </c>
      <c r="AV3" s="32">
        <v>33.364803634899999</v>
      </c>
      <c r="AW3" s="32">
        <v>0</v>
      </c>
      <c r="AX3" s="32">
        <v>0</v>
      </c>
      <c r="AY3" s="32">
        <v>2.7809132674199999</v>
      </c>
      <c r="AZ3" s="32">
        <v>0</v>
      </c>
      <c r="BA3" s="32">
        <v>29.841476219299999</v>
      </c>
      <c r="BB3" s="32">
        <v>0</v>
      </c>
      <c r="BC3" s="32">
        <v>0.77560228569699996</v>
      </c>
      <c r="BD3" s="32">
        <v>119.36618695999999</v>
      </c>
      <c r="BE3" s="32">
        <v>0</v>
      </c>
      <c r="BF3" s="32">
        <v>2.0053076301999999</v>
      </c>
      <c r="BG3" s="32">
        <v>2.7190569354700002E-3</v>
      </c>
      <c r="BH3" s="32">
        <v>234.136220259</v>
      </c>
      <c r="BI3" s="32">
        <v>0</v>
      </c>
      <c r="BJ3" s="32">
        <v>2.5210393923700001</v>
      </c>
      <c r="BK3" s="32">
        <v>40.104399294700002</v>
      </c>
      <c r="BL3" s="32">
        <v>3.7111016676499999</v>
      </c>
      <c r="BM3" s="32">
        <v>100.65329861399999</v>
      </c>
      <c r="BN3" s="32">
        <v>922.33140512800003</v>
      </c>
      <c r="BO3" s="32">
        <v>34.958407217999998</v>
      </c>
      <c r="BP3" s="23"/>
    </row>
    <row r="4" spans="1:68" x14ac:dyDescent="0.25">
      <c r="A4" s="32" t="s">
        <v>2</v>
      </c>
      <c r="B4" s="32">
        <v>3344.8631409620007</v>
      </c>
      <c r="C4" s="32">
        <v>10.725196617666997</v>
      </c>
      <c r="D4" s="32">
        <v>22522.682178764971</v>
      </c>
      <c r="E4" s="32">
        <v>743.7426313358003</v>
      </c>
      <c r="F4" s="32">
        <v>686.11976942519982</v>
      </c>
      <c r="G4" s="32">
        <v>362.15312788698054</v>
      </c>
      <c r="H4" s="32">
        <v>1121.0183048931995</v>
      </c>
      <c r="I4" s="32">
        <v>20.883737065668011</v>
      </c>
      <c r="J4" s="32">
        <v>2.8739742083279984</v>
      </c>
      <c r="K4" s="32">
        <v>48.119670305404995</v>
      </c>
      <c r="L4" s="32"/>
      <c r="M4" s="34" t="s">
        <v>2</v>
      </c>
      <c r="N4" s="32">
        <v>26.9763754606</v>
      </c>
      <c r="O4" s="32">
        <v>20.883843066299999</v>
      </c>
      <c r="P4" s="32">
        <v>19.924273566099998</v>
      </c>
      <c r="Q4" s="32">
        <v>2.8881425334399999</v>
      </c>
      <c r="R4" s="32">
        <v>0</v>
      </c>
      <c r="S4" s="32">
        <v>0</v>
      </c>
      <c r="T4" s="32">
        <v>3344.8606678900001</v>
      </c>
      <c r="U4" s="32">
        <v>314.52397399500001</v>
      </c>
      <c r="V4" s="32">
        <v>24.063399054600001</v>
      </c>
      <c r="W4" s="32">
        <v>0</v>
      </c>
      <c r="X4" s="32">
        <v>87.247148291599999</v>
      </c>
      <c r="Y4" s="32">
        <v>48.1198402391</v>
      </c>
      <c r="Z4" s="32">
        <v>180.18186968500001</v>
      </c>
      <c r="AA4" s="32">
        <v>14.2537722137</v>
      </c>
      <c r="AB4" s="32">
        <v>1.99362180426</v>
      </c>
      <c r="AC4" s="32">
        <v>0</v>
      </c>
      <c r="AD4" s="32">
        <v>10.7252544542</v>
      </c>
      <c r="AE4" s="32">
        <v>0</v>
      </c>
      <c r="AF4" s="32">
        <v>20270.4050475</v>
      </c>
      <c r="AG4" s="32">
        <v>2072.0870132300001</v>
      </c>
      <c r="AH4" s="32">
        <v>22522.6739304</v>
      </c>
      <c r="AI4" s="32">
        <v>0</v>
      </c>
      <c r="AJ4" s="32">
        <v>95.786841117799995</v>
      </c>
      <c r="AK4" s="32">
        <v>0</v>
      </c>
      <c r="AL4" s="32">
        <v>599.03733898999997</v>
      </c>
      <c r="AM4" s="32">
        <v>0.40000493173899998</v>
      </c>
      <c r="AN4" s="32">
        <v>0.14065398127199999</v>
      </c>
      <c r="AO4" s="32">
        <v>529.135352216</v>
      </c>
      <c r="AP4" s="32">
        <v>0.179763259423</v>
      </c>
      <c r="AQ4" s="32">
        <v>0</v>
      </c>
      <c r="AR4" s="32">
        <v>2.6072724692300001E-2</v>
      </c>
      <c r="AS4" s="32">
        <v>743.724477944</v>
      </c>
      <c r="AT4" s="32">
        <v>686.10167686099999</v>
      </c>
      <c r="AU4" s="32">
        <v>57.622801082499997</v>
      </c>
      <c r="AV4" s="32">
        <v>33.676822357100001</v>
      </c>
      <c r="AW4" s="32">
        <v>0</v>
      </c>
      <c r="AX4" s="32">
        <v>0</v>
      </c>
      <c r="AY4" s="32">
        <v>2.8069364435000002</v>
      </c>
      <c r="AZ4" s="32">
        <v>0</v>
      </c>
      <c r="BA4" s="32">
        <v>30.120653290100002</v>
      </c>
      <c r="BB4" s="32">
        <v>0</v>
      </c>
      <c r="BC4" s="32">
        <v>0.78286218411899999</v>
      </c>
      <c r="BD4" s="32">
        <v>120.482585801</v>
      </c>
      <c r="BE4" s="32">
        <v>0</v>
      </c>
      <c r="BF4" s="32">
        <v>2.0240543031499998</v>
      </c>
      <c r="BG4" s="32">
        <v>2.7445259236000001E-3</v>
      </c>
      <c r="BH4" s="32">
        <v>362.154481831</v>
      </c>
      <c r="BI4" s="32">
        <v>0</v>
      </c>
      <c r="BJ4" s="32">
        <v>1.56061710015</v>
      </c>
      <c r="BK4" s="32">
        <v>37.559602397100001</v>
      </c>
      <c r="BL4" s="32">
        <v>5.3359518167499997</v>
      </c>
      <c r="BM4" s="32">
        <v>120.08114068099999</v>
      </c>
      <c r="BN4" s="32">
        <v>1121.0192460000001</v>
      </c>
      <c r="BO4" s="32">
        <v>29.8365067941</v>
      </c>
    </row>
    <row r="5" spans="1:68" x14ac:dyDescent="0.25">
      <c r="A5" s="32" t="s">
        <v>3</v>
      </c>
      <c r="B5" s="32">
        <v>2736.0473702204381</v>
      </c>
      <c r="C5" s="32">
        <v>8.6017275905078829</v>
      </c>
      <c r="D5" s="32">
        <v>18339.919185161914</v>
      </c>
      <c r="E5" s="32">
        <v>601.35739727458224</v>
      </c>
      <c r="F5" s="32">
        <v>556.31634284961183</v>
      </c>
      <c r="G5" s="32">
        <v>189.36711637326979</v>
      </c>
      <c r="H5" s="32">
        <v>847.85696735260899</v>
      </c>
      <c r="I5" s="32">
        <v>16.894210135684908</v>
      </c>
      <c r="J5" s="32">
        <v>2.5939696034419377</v>
      </c>
      <c r="K5" s="32">
        <v>38.353003141896068</v>
      </c>
      <c r="L5" s="32"/>
      <c r="M5" s="34" t="s">
        <v>3</v>
      </c>
      <c r="N5" s="32">
        <v>21.3722498827</v>
      </c>
      <c r="O5" s="32">
        <v>16.894152965100002</v>
      </c>
      <c r="P5" s="32">
        <v>14.5760257397</v>
      </c>
      <c r="Q5" s="32">
        <v>2.5939710699699998</v>
      </c>
      <c r="R5" s="32">
        <v>0</v>
      </c>
      <c r="S5" s="32">
        <v>0</v>
      </c>
      <c r="T5" s="32">
        <v>2736.0500975300001</v>
      </c>
      <c r="U5" s="32">
        <v>226.727752049</v>
      </c>
      <c r="V5" s="32">
        <v>18.490389887599999</v>
      </c>
      <c r="W5" s="32">
        <v>0</v>
      </c>
      <c r="X5" s="32">
        <v>66.435333505800003</v>
      </c>
      <c r="Y5" s="32">
        <v>38.3530811575</v>
      </c>
      <c r="Z5" s="32">
        <v>146.71892782800001</v>
      </c>
      <c r="AA5" s="32">
        <v>10.689585578799999</v>
      </c>
      <c r="AB5" s="32">
        <v>1.78854809643</v>
      </c>
      <c r="AC5" s="32">
        <v>0</v>
      </c>
      <c r="AD5" s="32">
        <v>8.6017256662099992</v>
      </c>
      <c r="AE5" s="32">
        <v>0</v>
      </c>
      <c r="AF5" s="32">
        <v>16505.916387000001</v>
      </c>
      <c r="AG5" s="32">
        <v>1687.27062202</v>
      </c>
      <c r="AH5" s="32">
        <v>18339.905936899999</v>
      </c>
      <c r="AI5" s="32">
        <v>0</v>
      </c>
      <c r="AJ5" s="32">
        <v>70.127217276500005</v>
      </c>
      <c r="AK5" s="32">
        <v>0</v>
      </c>
      <c r="AL5" s="32">
        <v>455.28789698700001</v>
      </c>
      <c r="AM5" s="32">
        <v>0.324330498079</v>
      </c>
      <c r="AN5" s="32">
        <v>0.114044599536</v>
      </c>
      <c r="AO5" s="32">
        <v>429.03117687700001</v>
      </c>
      <c r="AP5" s="32">
        <v>0.14575446182400001</v>
      </c>
      <c r="AQ5" s="32">
        <v>0</v>
      </c>
      <c r="AR5" s="32">
        <v>2.11400636309E-2</v>
      </c>
      <c r="AS5" s="32">
        <v>601.34281054400003</v>
      </c>
      <c r="AT5" s="32">
        <v>556.30192782699999</v>
      </c>
      <c r="AU5" s="32">
        <v>45.040882716900001</v>
      </c>
      <c r="AV5" s="32">
        <v>27.305688805999999</v>
      </c>
      <c r="AW5" s="32">
        <v>0</v>
      </c>
      <c r="AX5" s="32">
        <v>0</v>
      </c>
      <c r="AY5" s="32">
        <v>2.2758898791300002</v>
      </c>
      <c r="AZ5" s="32">
        <v>0</v>
      </c>
      <c r="BA5" s="32">
        <v>24.422251169300001</v>
      </c>
      <c r="BB5" s="32">
        <v>0</v>
      </c>
      <c r="BC5" s="32">
        <v>0.634757859147</v>
      </c>
      <c r="BD5" s="32">
        <v>97.689160705899994</v>
      </c>
      <c r="BE5" s="32">
        <v>0</v>
      </c>
      <c r="BF5" s="32">
        <v>1.64114357931</v>
      </c>
      <c r="BG5" s="32">
        <v>2.2252205476299999E-3</v>
      </c>
      <c r="BH5" s="32">
        <v>189.366974736</v>
      </c>
      <c r="BI5" s="32">
        <v>0</v>
      </c>
      <c r="BJ5" s="32">
        <v>1.5516899015100001</v>
      </c>
      <c r="BK5" s="32">
        <v>31.184542674999999</v>
      </c>
      <c r="BL5" s="32">
        <v>3.8353416924000001</v>
      </c>
      <c r="BM5" s="32">
        <v>91.362736632299999</v>
      </c>
      <c r="BN5" s="32">
        <v>847.85560799500001</v>
      </c>
      <c r="BO5" s="32">
        <v>25.7011806073</v>
      </c>
    </row>
    <row r="6" spans="1:68" x14ac:dyDescent="0.25">
      <c r="A6" s="32" t="s">
        <v>4</v>
      </c>
      <c r="B6" s="32">
        <v>15282.875871238801</v>
      </c>
      <c r="C6" s="32">
        <v>2.8045699253471699</v>
      </c>
      <c r="D6" s="32">
        <v>51720.849179709097</v>
      </c>
      <c r="E6" s="32">
        <v>1696.10516949933</v>
      </c>
      <c r="F6" s="32">
        <v>1562.2282899531899</v>
      </c>
      <c r="G6" s="32">
        <v>312.68662837120797</v>
      </c>
      <c r="H6" s="32">
        <v>4049.18892579468</v>
      </c>
      <c r="I6" s="32">
        <v>353.84427611512399</v>
      </c>
      <c r="J6" s="32">
        <v>96.2944738690055</v>
      </c>
      <c r="K6" s="32">
        <v>708.14332610457996</v>
      </c>
      <c r="L6" s="32"/>
      <c r="M6" s="34" t="s">
        <v>4</v>
      </c>
      <c r="N6" s="32">
        <v>385.36772445999998</v>
      </c>
      <c r="O6" s="32">
        <v>353.84455846200001</v>
      </c>
      <c r="P6" s="32">
        <v>45.264229612000001</v>
      </c>
      <c r="Q6" s="32">
        <v>96.294158920100003</v>
      </c>
      <c r="R6" s="32">
        <v>0</v>
      </c>
      <c r="S6" s="32">
        <v>0.32722987819499999</v>
      </c>
      <c r="T6" s="32">
        <v>15282.859093700001</v>
      </c>
      <c r="U6" s="32">
        <v>638.87556907700002</v>
      </c>
      <c r="V6" s="32">
        <v>74.562928020499996</v>
      </c>
      <c r="W6" s="32">
        <v>0</v>
      </c>
      <c r="X6" s="32">
        <v>783.18521111699999</v>
      </c>
      <c r="Y6" s="32">
        <v>708.14279918099999</v>
      </c>
      <c r="Z6" s="32">
        <v>413.76576936999999</v>
      </c>
      <c r="AA6" s="32">
        <v>38.261540490100003</v>
      </c>
      <c r="AB6" s="32">
        <v>11.938492416100001</v>
      </c>
      <c r="AC6" s="32">
        <v>1.4422807273</v>
      </c>
      <c r="AD6" s="32">
        <v>2.8045688933299999</v>
      </c>
      <c r="AE6" s="32">
        <v>0</v>
      </c>
      <c r="AF6" s="32">
        <v>46548.700675100001</v>
      </c>
      <c r="AG6" s="32">
        <v>4758.3211513899996</v>
      </c>
      <c r="AH6" s="32">
        <v>51720.7875958</v>
      </c>
      <c r="AI6" s="32">
        <v>0</v>
      </c>
      <c r="AJ6" s="32">
        <v>218.779158349</v>
      </c>
      <c r="AK6" s="32">
        <v>0</v>
      </c>
      <c r="AL6" s="32">
        <v>1760.6779702900001</v>
      </c>
      <c r="AM6" s="32">
        <v>0.91077897562200005</v>
      </c>
      <c r="AN6" s="32">
        <v>0.32025724879700002</v>
      </c>
      <c r="AO6" s="32">
        <v>1204.79004508</v>
      </c>
      <c r="AP6" s="32">
        <v>0.409304389898</v>
      </c>
      <c r="AQ6" s="32">
        <v>0</v>
      </c>
      <c r="AR6" s="32">
        <v>5.9364743299299999E-2</v>
      </c>
      <c r="AS6" s="32">
        <v>1696.06364403</v>
      </c>
      <c r="AT6" s="32">
        <v>1562.18684151</v>
      </c>
      <c r="AU6" s="32">
        <v>133.87680252600001</v>
      </c>
      <c r="AV6" s="32">
        <v>76.678723303400005</v>
      </c>
      <c r="AW6" s="32">
        <v>0</v>
      </c>
      <c r="AX6" s="32">
        <v>0</v>
      </c>
      <c r="AY6" s="32">
        <v>6.3910813400800004</v>
      </c>
      <c r="AZ6" s="32">
        <v>0</v>
      </c>
      <c r="BA6" s="32">
        <v>68.581792765499998</v>
      </c>
      <c r="BB6" s="32">
        <v>0</v>
      </c>
      <c r="BC6" s="32">
        <v>1.7825045586099999</v>
      </c>
      <c r="BD6" s="32">
        <v>274.32698433600001</v>
      </c>
      <c r="BE6" s="32">
        <v>0</v>
      </c>
      <c r="BF6" s="32">
        <v>4.6085842248300004</v>
      </c>
      <c r="BG6" s="32">
        <v>6.2490018959700001E-3</v>
      </c>
      <c r="BH6" s="32">
        <v>312.68529242400001</v>
      </c>
      <c r="BI6" s="32">
        <v>0</v>
      </c>
      <c r="BJ6" s="32">
        <v>12.7486502008</v>
      </c>
      <c r="BK6" s="32">
        <v>168.542033823</v>
      </c>
      <c r="BL6" s="32">
        <v>10.589750073999999</v>
      </c>
      <c r="BM6" s="32">
        <v>482.55033293999998</v>
      </c>
      <c r="BN6" s="32">
        <v>4049.1804952799998</v>
      </c>
      <c r="BO6" s="32">
        <v>154.72753723599999</v>
      </c>
    </row>
    <row r="7" spans="1:68" x14ac:dyDescent="0.25">
      <c r="A7" s="32" t="s">
        <v>5</v>
      </c>
      <c r="B7" s="32">
        <v>2130.7621785291894</v>
      </c>
      <c r="C7" s="32">
        <v>6.6666335282545948</v>
      </c>
      <c r="D7" s="32">
        <v>14601.467380453994</v>
      </c>
      <c r="E7" s="32">
        <v>487.03492758353042</v>
      </c>
      <c r="F7" s="32">
        <v>448.07210853027982</v>
      </c>
      <c r="G7" s="32">
        <v>150.45950990619713</v>
      </c>
      <c r="H7" s="32">
        <v>725.67482856585991</v>
      </c>
      <c r="I7" s="32">
        <v>13.4555013509692</v>
      </c>
      <c r="J7" s="32">
        <v>1.8517163581214979</v>
      </c>
      <c r="K7" s="32">
        <v>31.003750996332975</v>
      </c>
      <c r="L7" s="32"/>
      <c r="M7" s="34" t="s">
        <v>5</v>
      </c>
      <c r="N7" s="32">
        <v>17.379829311999998</v>
      </c>
      <c r="O7" s="32">
        <v>13.4555214562</v>
      </c>
      <c r="P7" s="32">
        <v>12.9027456318</v>
      </c>
      <c r="Q7" s="32">
        <v>1.85171220957</v>
      </c>
      <c r="R7" s="32">
        <v>0</v>
      </c>
      <c r="S7" s="32">
        <v>0</v>
      </c>
      <c r="T7" s="32">
        <v>2130.7608845999998</v>
      </c>
      <c r="U7" s="32">
        <v>203.68444541599999</v>
      </c>
      <c r="V7" s="32">
        <v>15.5831409823</v>
      </c>
      <c r="W7" s="32">
        <v>0</v>
      </c>
      <c r="X7" s="32">
        <v>56.318353051000003</v>
      </c>
      <c r="Y7" s="32">
        <v>31.003754332</v>
      </c>
      <c r="Z7" s="32">
        <v>116.81202259600001</v>
      </c>
      <c r="AA7" s="32">
        <v>9.23058512351</v>
      </c>
      <c r="AB7" s="32">
        <v>1.29105786027</v>
      </c>
      <c r="AC7" s="32">
        <v>0</v>
      </c>
      <c r="AD7" s="32">
        <v>6.6666313368400001</v>
      </c>
      <c r="AE7" s="32">
        <v>0</v>
      </c>
      <c r="AF7" s="32">
        <v>13141.312155699999</v>
      </c>
      <c r="AG7" s="32">
        <v>1343.3381607399999</v>
      </c>
      <c r="AH7" s="32">
        <v>14601.462339</v>
      </c>
      <c r="AI7" s="32">
        <v>0</v>
      </c>
      <c r="AJ7" s="32">
        <v>62.030612050199998</v>
      </c>
      <c r="AK7" s="32">
        <v>0</v>
      </c>
      <c r="AL7" s="32">
        <v>387.92952249199999</v>
      </c>
      <c r="AM7" s="32">
        <v>0.26122637779000002</v>
      </c>
      <c r="AN7" s="32">
        <v>9.1854982616599995E-2</v>
      </c>
      <c r="AO7" s="32">
        <v>345.55318882500001</v>
      </c>
      <c r="AP7" s="32">
        <v>0.117394878966</v>
      </c>
      <c r="AQ7" s="32">
        <v>0</v>
      </c>
      <c r="AR7" s="32">
        <v>1.70268038614E-2</v>
      </c>
      <c r="AS7" s="32">
        <v>487.02325166000003</v>
      </c>
      <c r="AT7" s="32">
        <v>448.06043761199999</v>
      </c>
      <c r="AU7" s="32">
        <v>38.962814048399999</v>
      </c>
      <c r="AV7" s="32">
        <v>21.992728873899999</v>
      </c>
      <c r="AW7" s="32">
        <v>0</v>
      </c>
      <c r="AX7" s="32">
        <v>0</v>
      </c>
      <c r="AY7" s="32">
        <v>1.83306421127</v>
      </c>
      <c r="AZ7" s="32">
        <v>0</v>
      </c>
      <c r="BA7" s="32">
        <v>19.6703404366</v>
      </c>
      <c r="BB7" s="32">
        <v>0</v>
      </c>
      <c r="BC7" s="32">
        <v>0.51125002832900002</v>
      </c>
      <c r="BD7" s="32">
        <v>78.681453521099996</v>
      </c>
      <c r="BE7" s="32">
        <v>0</v>
      </c>
      <c r="BF7" s="32">
        <v>1.32181636364</v>
      </c>
      <c r="BG7" s="32">
        <v>1.79233337208E-3</v>
      </c>
      <c r="BH7" s="32">
        <v>150.46010311699999</v>
      </c>
      <c r="BI7" s="32">
        <v>0</v>
      </c>
      <c r="BJ7" s="32">
        <v>1.0106461547200001</v>
      </c>
      <c r="BK7" s="32">
        <v>24.323166242700001</v>
      </c>
      <c r="BL7" s="32">
        <v>3.4555354872700002</v>
      </c>
      <c r="BM7" s="32">
        <v>77.732621069800004</v>
      </c>
      <c r="BN7" s="32">
        <v>725.67540624200001</v>
      </c>
      <c r="BO7" s="32">
        <v>19.322095365500001</v>
      </c>
    </row>
    <row r="8" spans="1:68" x14ac:dyDescent="0.25">
      <c r="A8" s="32" t="s">
        <v>6</v>
      </c>
      <c r="B8" s="32">
        <v>1147.1236838912164</v>
      </c>
      <c r="C8" s="32">
        <v>2.8381927844408525</v>
      </c>
      <c r="D8" s="32">
        <v>6322.7588032490812</v>
      </c>
      <c r="E8" s="32">
        <v>197.99209069109278</v>
      </c>
      <c r="F8" s="32">
        <v>190.0728978757125</v>
      </c>
      <c r="G8" s="32">
        <v>72.553319385701045</v>
      </c>
      <c r="H8" s="32">
        <v>166.35287886365199</v>
      </c>
      <c r="I8" s="32">
        <v>6.7636903081700872</v>
      </c>
      <c r="J8" s="32">
        <v>1.7300171589425235</v>
      </c>
      <c r="K8" s="32">
        <v>13.879175006720169</v>
      </c>
      <c r="L8" s="32"/>
      <c r="M8" s="34" t="s">
        <v>6</v>
      </c>
      <c r="N8" s="32">
        <v>7.4076210638399997</v>
      </c>
      <c r="O8" s="32">
        <v>6.7637439454899999</v>
      </c>
      <c r="P8" s="32">
        <v>1.6026269531599999</v>
      </c>
      <c r="Q8" s="32">
        <v>1.7300091871500001</v>
      </c>
      <c r="R8" s="32">
        <v>0</v>
      </c>
      <c r="S8" s="32">
        <v>0</v>
      </c>
      <c r="T8" s="32">
        <v>1147.12271698</v>
      </c>
      <c r="U8" s="32">
        <v>16.389667399699999</v>
      </c>
      <c r="V8" s="32">
        <v>4.2779294821900002</v>
      </c>
      <c r="W8" s="32">
        <v>0</v>
      </c>
      <c r="X8" s="32">
        <v>15.657295057600001</v>
      </c>
      <c r="Y8" s="32">
        <v>13.879219137</v>
      </c>
      <c r="Z8" s="32">
        <v>50.581677428500001</v>
      </c>
      <c r="AA8" s="32">
        <v>1.8388045346899999</v>
      </c>
      <c r="AB8" s="32">
        <v>1.03274574267</v>
      </c>
      <c r="AC8" s="32">
        <v>0</v>
      </c>
      <c r="AD8" s="32">
        <v>2.8382489481199999</v>
      </c>
      <c r="AE8" s="32">
        <v>0</v>
      </c>
      <c r="AF8" s="32">
        <v>5690.4803019199999</v>
      </c>
      <c r="AG8" s="32">
        <v>581.69489274</v>
      </c>
      <c r="AH8" s="32">
        <v>6322.7568720899999</v>
      </c>
      <c r="AI8" s="32">
        <v>0</v>
      </c>
      <c r="AJ8" s="32">
        <v>7.84231741321</v>
      </c>
      <c r="AK8" s="32">
        <v>0</v>
      </c>
      <c r="AL8" s="32">
        <v>93.290837298300005</v>
      </c>
      <c r="AM8" s="32">
        <v>0.110810794932</v>
      </c>
      <c r="AN8" s="32">
        <v>3.8965038002199998E-2</v>
      </c>
      <c r="AO8" s="32">
        <v>146.58414243000001</v>
      </c>
      <c r="AP8" s="32">
        <v>4.97989417814E-2</v>
      </c>
      <c r="AQ8" s="32">
        <v>0</v>
      </c>
      <c r="AR8" s="32">
        <v>7.2227540689099997E-3</v>
      </c>
      <c r="AS8" s="32">
        <v>197.98702783300001</v>
      </c>
      <c r="AT8" s="32">
        <v>190.067846514</v>
      </c>
      <c r="AU8" s="32">
        <v>7.9191813191399998</v>
      </c>
      <c r="AV8" s="32">
        <v>9.3293470515900001</v>
      </c>
      <c r="AW8" s="32">
        <v>0</v>
      </c>
      <c r="AX8" s="32">
        <v>0</v>
      </c>
      <c r="AY8" s="32">
        <v>0.77758927120700005</v>
      </c>
      <c r="AZ8" s="32">
        <v>0</v>
      </c>
      <c r="BA8" s="32">
        <v>8.3441956822499996</v>
      </c>
      <c r="BB8" s="32">
        <v>0</v>
      </c>
      <c r="BC8" s="32">
        <v>0.21687441922</v>
      </c>
      <c r="BD8" s="32">
        <v>33.376768244600001</v>
      </c>
      <c r="BE8" s="32">
        <v>0</v>
      </c>
      <c r="BF8" s="32">
        <v>0.56071436917499995</v>
      </c>
      <c r="BG8" s="32">
        <v>7.6028962670200001E-4</v>
      </c>
      <c r="BH8" s="32">
        <v>72.554246518599996</v>
      </c>
      <c r="BI8" s="32">
        <v>0</v>
      </c>
      <c r="BJ8" s="32">
        <v>1.2091265625400001</v>
      </c>
      <c r="BK8" s="32">
        <v>12.818616989100001</v>
      </c>
      <c r="BL8" s="32">
        <v>0.248750520192</v>
      </c>
      <c r="BM8" s="32">
        <v>19.322517997999999</v>
      </c>
      <c r="BN8" s="32">
        <v>166.354283933</v>
      </c>
      <c r="BO8" s="32">
        <v>12.636691520499999</v>
      </c>
    </row>
    <row r="9" spans="1:68" x14ac:dyDescent="0.25">
      <c r="A9" s="32" t="s">
        <v>7</v>
      </c>
      <c r="B9" s="32">
        <v>323.96074755330488</v>
      </c>
      <c r="C9" s="32">
        <v>0.93866750159412138</v>
      </c>
      <c r="D9" s="32">
        <v>2370.634806987131</v>
      </c>
      <c r="E9" s="32">
        <v>84.899590241360158</v>
      </c>
      <c r="F9" s="32">
        <v>80.851277716867173</v>
      </c>
      <c r="G9" s="32">
        <v>238.24795680718637</v>
      </c>
      <c r="H9" s="32">
        <v>73.480383732372559</v>
      </c>
      <c r="I9" s="32">
        <v>2.8582619070888509</v>
      </c>
      <c r="J9" s="32">
        <v>0.70617313856550279</v>
      </c>
      <c r="K9" s="32">
        <v>5.9459470646509791</v>
      </c>
      <c r="L9" s="32"/>
      <c r="M9" s="34" t="s">
        <v>7</v>
      </c>
      <c r="N9" s="32">
        <v>3.12721382959</v>
      </c>
      <c r="O9" s="32">
        <v>2.85827021868</v>
      </c>
      <c r="P9" s="32">
        <v>0.691134960455</v>
      </c>
      <c r="Q9" s="32">
        <v>0.70616012800600003</v>
      </c>
      <c r="R9" s="32">
        <v>0</v>
      </c>
      <c r="S9" s="32">
        <v>0</v>
      </c>
      <c r="T9" s="32">
        <v>323.96088118699998</v>
      </c>
      <c r="U9" s="32">
        <v>6.78736628416</v>
      </c>
      <c r="V9" s="32">
        <v>1.91873336475</v>
      </c>
      <c r="W9" s="32">
        <v>0</v>
      </c>
      <c r="X9" s="32">
        <v>6.6712758974200002</v>
      </c>
      <c r="Y9" s="32">
        <v>5.94603237829</v>
      </c>
      <c r="Z9" s="32">
        <v>18.965129383800001</v>
      </c>
      <c r="AA9" s="32">
        <v>0.81481136515700003</v>
      </c>
      <c r="AB9" s="32">
        <v>0.47286766017999998</v>
      </c>
      <c r="AC9" s="32">
        <v>0</v>
      </c>
      <c r="AD9" s="32">
        <v>0.93867224435999996</v>
      </c>
      <c r="AE9" s="32">
        <v>0</v>
      </c>
      <c r="AF9" s="32">
        <v>2133.5738168100002</v>
      </c>
      <c r="AG9" s="32">
        <v>218.09778490599999</v>
      </c>
      <c r="AH9" s="32">
        <v>2370.6367310999999</v>
      </c>
      <c r="AI9" s="32">
        <v>0</v>
      </c>
      <c r="AJ9" s="32">
        <v>3.3864053313300002</v>
      </c>
      <c r="AK9" s="32">
        <v>0</v>
      </c>
      <c r="AL9" s="32">
        <v>41.635343617899998</v>
      </c>
      <c r="AM9" s="32">
        <v>4.7136151942500003E-2</v>
      </c>
      <c r="AN9" s="32">
        <v>1.6574581259599999E-2</v>
      </c>
      <c r="AO9" s="32">
        <v>62.3524215017</v>
      </c>
      <c r="AP9" s="32">
        <v>2.1183385968700001E-2</v>
      </c>
      <c r="AQ9" s="32">
        <v>0</v>
      </c>
      <c r="AR9" s="32">
        <v>3.0723353009599998E-3</v>
      </c>
      <c r="AS9" s="32">
        <v>84.897417985299995</v>
      </c>
      <c r="AT9" s="32">
        <v>80.849077790099997</v>
      </c>
      <c r="AU9" s="32">
        <v>4.0483401952199998</v>
      </c>
      <c r="AV9" s="32">
        <v>3.9684347734999998</v>
      </c>
      <c r="AW9" s="32">
        <v>0</v>
      </c>
      <c r="AX9" s="32">
        <v>0</v>
      </c>
      <c r="AY9" s="32">
        <v>0.33076257874600001</v>
      </c>
      <c r="AZ9" s="32">
        <v>0</v>
      </c>
      <c r="BA9" s="32">
        <v>3.5493940045299999</v>
      </c>
      <c r="BB9" s="32">
        <v>0</v>
      </c>
      <c r="BC9" s="32">
        <v>9.2252941792500001E-2</v>
      </c>
      <c r="BD9" s="32">
        <v>14.197455315099999</v>
      </c>
      <c r="BE9" s="32">
        <v>0</v>
      </c>
      <c r="BF9" s="32">
        <v>0.23851325804500001</v>
      </c>
      <c r="BG9" s="32">
        <v>3.2340371589E-4</v>
      </c>
      <c r="BH9" s="32">
        <v>238.24915976299999</v>
      </c>
      <c r="BI9" s="32">
        <v>0</v>
      </c>
      <c r="BJ9" s="32">
        <v>0.55558244547699998</v>
      </c>
      <c r="BK9" s="32">
        <v>5.8369090361899998</v>
      </c>
      <c r="BL9" s="32">
        <v>0.101589564422</v>
      </c>
      <c r="BM9" s="32">
        <v>8.4930764617999994</v>
      </c>
      <c r="BN9" s="32">
        <v>73.479859014400006</v>
      </c>
      <c r="BO9" s="32">
        <v>5.7722095438099998</v>
      </c>
    </row>
    <row r="10" spans="1:68" x14ac:dyDescent="0.25">
      <c r="A10" s="32" t="s">
        <v>8</v>
      </c>
      <c r="B10" s="32">
        <v>27.438124358399996</v>
      </c>
      <c r="C10" s="32">
        <v>8.5926167405499979E-2</v>
      </c>
      <c r="D10" s="32">
        <v>188.03068232359999</v>
      </c>
      <c r="E10" s="32">
        <v>6.31078249735</v>
      </c>
      <c r="F10" s="32">
        <v>5.8111413644800001</v>
      </c>
      <c r="G10" s="32">
        <v>1.9309660916600004</v>
      </c>
      <c r="H10" s="32">
        <v>9.3309401022100005</v>
      </c>
      <c r="I10" s="32">
        <v>0.17482161213970002</v>
      </c>
      <c r="J10" s="32">
        <v>2.4515565879419995E-2</v>
      </c>
      <c r="K10" s="32">
        <v>0.40184389991000002</v>
      </c>
      <c r="L10" s="32"/>
      <c r="M10" s="34" t="s">
        <v>8</v>
      </c>
      <c r="N10" s="32">
        <v>0.22508995188399999</v>
      </c>
      <c r="O10" s="32">
        <v>0.17482164213099999</v>
      </c>
      <c r="P10" s="32">
        <v>0.16507325517900001</v>
      </c>
      <c r="Q10" s="32">
        <v>2.45168080829E-2</v>
      </c>
      <c r="R10" s="32">
        <v>0</v>
      </c>
      <c r="S10" s="32">
        <v>0</v>
      </c>
      <c r="T10" s="32">
        <v>27.438540099299999</v>
      </c>
      <c r="U10" s="32">
        <v>2.6001224226600002</v>
      </c>
      <c r="V10" s="32">
        <v>0.200865412237</v>
      </c>
      <c r="W10" s="32">
        <v>0</v>
      </c>
      <c r="X10" s="32">
        <v>0.72482381046900002</v>
      </c>
      <c r="Y10" s="32">
        <v>0.40184253032200001</v>
      </c>
      <c r="Z10" s="32">
        <v>1.50424008333</v>
      </c>
      <c r="AA10" s="32">
        <v>0.11853694913399999</v>
      </c>
      <c r="AB10" s="32">
        <v>1.7078166471000002E-2</v>
      </c>
      <c r="AC10" s="32">
        <v>0</v>
      </c>
      <c r="AD10" s="32">
        <v>8.5928906452400006E-2</v>
      </c>
      <c r="AE10" s="32">
        <v>0</v>
      </c>
      <c r="AF10" s="32">
        <v>169.22793476499999</v>
      </c>
      <c r="AG10" s="32">
        <v>17.2988720052</v>
      </c>
      <c r="AH10" s="32">
        <v>188.03104685400001</v>
      </c>
      <c r="AI10" s="32">
        <v>0</v>
      </c>
      <c r="AJ10" s="32">
        <v>0.79367311408399999</v>
      </c>
      <c r="AK10" s="32">
        <v>0</v>
      </c>
      <c r="AL10" s="32">
        <v>4.9919302843400004</v>
      </c>
      <c r="AM10" s="32">
        <v>3.3878933183400001E-3</v>
      </c>
      <c r="AN10" s="32">
        <v>1.19129890816E-3</v>
      </c>
      <c r="AO10" s="32">
        <v>4.4815434558599998</v>
      </c>
      <c r="AP10" s="32">
        <v>1.52250808821E-3</v>
      </c>
      <c r="AQ10" s="32">
        <v>0</v>
      </c>
      <c r="AR10" s="32">
        <v>2.2080612003099999E-4</v>
      </c>
      <c r="AS10" s="32">
        <v>6.3106002854999996</v>
      </c>
      <c r="AT10" s="32">
        <v>5.8109701108399996</v>
      </c>
      <c r="AU10" s="32">
        <v>0.49963017466100001</v>
      </c>
      <c r="AV10" s="32">
        <v>0.28522936335999999</v>
      </c>
      <c r="AW10" s="32">
        <v>0</v>
      </c>
      <c r="AX10" s="32">
        <v>0</v>
      </c>
      <c r="AY10" s="32">
        <v>2.3773271163000001E-2</v>
      </c>
      <c r="AZ10" s="32">
        <v>0</v>
      </c>
      <c r="BA10" s="32">
        <v>0.25510992796400001</v>
      </c>
      <c r="BB10" s="32">
        <v>0</v>
      </c>
      <c r="BC10" s="32">
        <v>6.63062109713E-3</v>
      </c>
      <c r="BD10" s="32">
        <v>1.0204236181199999</v>
      </c>
      <c r="BE10" s="32">
        <v>0</v>
      </c>
      <c r="BF10" s="32">
        <v>1.7143052409399999E-2</v>
      </c>
      <c r="BG10" s="32">
        <v>2.3243384756100001E-5</v>
      </c>
      <c r="BH10" s="32">
        <v>1.9309656134099999</v>
      </c>
      <c r="BI10" s="32">
        <v>0</v>
      </c>
      <c r="BJ10" s="32">
        <v>1.3626891978999999E-2</v>
      </c>
      <c r="BK10" s="32">
        <v>0.31748668722500001</v>
      </c>
      <c r="BL10" s="32">
        <v>4.4095400607399998E-2</v>
      </c>
      <c r="BM10" s="32">
        <v>1.00045985604</v>
      </c>
      <c r="BN10" s="32">
        <v>9.3308932577100006</v>
      </c>
      <c r="BO10" s="32">
        <v>0.25378706272700002</v>
      </c>
    </row>
    <row r="11" spans="1:68" x14ac:dyDescent="0.25">
      <c r="A11" s="32" t="s">
        <v>9</v>
      </c>
      <c r="B11" s="32">
        <v>3157.4899327630683</v>
      </c>
      <c r="C11" s="32">
        <v>8.0642308503627849</v>
      </c>
      <c r="D11" s="32">
        <v>18307.634021916074</v>
      </c>
      <c r="E11" s="32">
        <v>593.0423402513976</v>
      </c>
      <c r="F11" s="32">
        <v>562.16524294920566</v>
      </c>
      <c r="G11" s="32">
        <v>202.25752215317323</v>
      </c>
      <c r="H11" s="32">
        <v>622.29266653495131</v>
      </c>
      <c r="I11" s="32">
        <v>19.207856068836847</v>
      </c>
      <c r="J11" s="32">
        <v>4.2746297190428892</v>
      </c>
      <c r="K11" s="32">
        <v>40.776884859970707</v>
      </c>
      <c r="L11" s="32"/>
      <c r="M11" s="34" t="s">
        <v>9</v>
      </c>
      <c r="N11" s="32">
        <v>22.077170713099999</v>
      </c>
      <c r="O11" s="32">
        <v>19.2077611556</v>
      </c>
      <c r="P11" s="32">
        <v>8.3368109373900001</v>
      </c>
      <c r="Q11" s="32">
        <v>4.2746168413200003</v>
      </c>
      <c r="R11" s="32">
        <v>0</v>
      </c>
      <c r="S11" s="32">
        <v>0</v>
      </c>
      <c r="T11" s="32">
        <v>3157.4889924200002</v>
      </c>
      <c r="U11" s="32">
        <v>113.804457914</v>
      </c>
      <c r="V11" s="32">
        <v>14.7490940114</v>
      </c>
      <c r="W11" s="32">
        <v>0</v>
      </c>
      <c r="X11" s="32">
        <v>54.400755889000003</v>
      </c>
      <c r="Y11" s="32">
        <v>40.777071828499999</v>
      </c>
      <c r="Z11" s="32">
        <v>146.46113240099999</v>
      </c>
      <c r="AA11" s="32">
        <v>7.3473213560900001</v>
      </c>
      <c r="AB11" s="32">
        <v>2.5772466834999999</v>
      </c>
      <c r="AC11" s="32">
        <v>0</v>
      </c>
      <c r="AD11" s="32">
        <v>8.0642284003100002</v>
      </c>
      <c r="AE11" s="32">
        <v>0</v>
      </c>
      <c r="AF11" s="32">
        <v>16476.862075699999</v>
      </c>
      <c r="AG11" s="32">
        <v>1684.3025219900001</v>
      </c>
      <c r="AH11" s="32">
        <v>18307.625730100001</v>
      </c>
      <c r="AI11" s="32">
        <v>0</v>
      </c>
      <c r="AJ11" s="32">
        <v>40.354761562900002</v>
      </c>
      <c r="AK11" s="32">
        <v>0</v>
      </c>
      <c r="AL11" s="32">
        <v>340.79575443099998</v>
      </c>
      <c r="AM11" s="32">
        <v>0.32774218245199999</v>
      </c>
      <c r="AN11" s="32">
        <v>0.115243640225</v>
      </c>
      <c r="AO11" s="32">
        <v>433.54171952299998</v>
      </c>
      <c r="AP11" s="32">
        <v>0.14728766075899999</v>
      </c>
      <c r="AQ11" s="32">
        <v>0</v>
      </c>
      <c r="AR11" s="32">
        <v>2.13622766698E-2</v>
      </c>
      <c r="AS11" s="32">
        <v>593.02747397899998</v>
      </c>
      <c r="AT11" s="32">
        <v>562.15040558400005</v>
      </c>
      <c r="AU11" s="32">
        <v>30.8770683947</v>
      </c>
      <c r="AV11" s="32">
        <v>27.592676796799999</v>
      </c>
      <c r="AW11" s="32">
        <v>0</v>
      </c>
      <c r="AX11" s="32">
        <v>0</v>
      </c>
      <c r="AY11" s="32">
        <v>2.2998258869799999</v>
      </c>
      <c r="AZ11" s="32">
        <v>0</v>
      </c>
      <c r="BA11" s="32">
        <v>24.679004891799998</v>
      </c>
      <c r="BB11" s="32">
        <v>0</v>
      </c>
      <c r="BC11" s="32">
        <v>0.64142806469000002</v>
      </c>
      <c r="BD11" s="32">
        <v>98.716199889400002</v>
      </c>
      <c r="BE11" s="32">
        <v>0</v>
      </c>
      <c r="BF11" s="32">
        <v>1.65838130999</v>
      </c>
      <c r="BG11" s="32">
        <v>2.2487037061799998E-3</v>
      </c>
      <c r="BH11" s="32">
        <v>202.25705567</v>
      </c>
      <c r="BI11" s="32">
        <v>0</v>
      </c>
      <c r="BJ11" s="32">
        <v>2.81807098681</v>
      </c>
      <c r="BK11" s="32">
        <v>35.291951518499999</v>
      </c>
      <c r="BL11" s="32">
        <v>1.8721683486</v>
      </c>
      <c r="BM11" s="32">
        <v>69.675447010699997</v>
      </c>
      <c r="BN11" s="32">
        <v>622.29046782700004</v>
      </c>
      <c r="BO11" s="32">
        <v>32.938040202400003</v>
      </c>
    </row>
    <row r="12" spans="1:68" x14ac:dyDescent="0.25">
      <c r="A12" s="32" t="s">
        <v>10</v>
      </c>
      <c r="B12" s="32">
        <v>3048.5843669500946</v>
      </c>
      <c r="C12" s="32">
        <v>9.4414099611258067</v>
      </c>
      <c r="D12" s="32">
        <v>20660.150358378021</v>
      </c>
      <c r="E12" s="32">
        <v>706.4113045491905</v>
      </c>
      <c r="F12" s="32">
        <v>650.77931915209933</v>
      </c>
      <c r="G12" s="32">
        <v>214.16893399848058</v>
      </c>
      <c r="H12" s="32">
        <v>1042.4411079445551</v>
      </c>
      <c r="I12" s="32">
        <v>19.666675603317664</v>
      </c>
      <c r="J12" s="32">
        <v>2.7932546873616464</v>
      </c>
      <c r="K12" s="32">
        <v>45.130173976663698</v>
      </c>
      <c r="L12" s="32"/>
      <c r="M12" s="34" t="s">
        <v>10</v>
      </c>
      <c r="N12" s="32">
        <v>25.274480348000001</v>
      </c>
      <c r="O12" s="32">
        <v>19.6666753927</v>
      </c>
      <c r="P12" s="32">
        <v>18.394461481899999</v>
      </c>
      <c r="Q12" s="32">
        <v>2.7932519704300001</v>
      </c>
      <c r="R12" s="32">
        <v>0</v>
      </c>
      <c r="S12" s="32">
        <v>0</v>
      </c>
      <c r="T12" s="32">
        <v>3048.5798132199998</v>
      </c>
      <c r="U12" s="32">
        <v>289.43185916200002</v>
      </c>
      <c r="V12" s="32">
        <v>22.464659699799999</v>
      </c>
      <c r="W12" s="32">
        <v>0</v>
      </c>
      <c r="X12" s="32">
        <v>81.074683663000002</v>
      </c>
      <c r="Y12" s="32">
        <v>45.130159961700002</v>
      </c>
      <c r="Z12" s="32">
        <v>165.28107453999999</v>
      </c>
      <c r="AA12" s="32">
        <v>13.2329179994</v>
      </c>
      <c r="AB12" s="32">
        <v>1.9332412274699999</v>
      </c>
      <c r="AC12" s="32">
        <v>0</v>
      </c>
      <c r="AD12" s="32">
        <v>9.4414192602300009</v>
      </c>
      <c r="AE12" s="32">
        <v>0</v>
      </c>
      <c r="AF12" s="32">
        <v>18594.1291738</v>
      </c>
      <c r="AG12" s="32">
        <v>1900.7263673</v>
      </c>
      <c r="AH12" s="32">
        <v>20660.1366156</v>
      </c>
      <c r="AI12" s="32">
        <v>0</v>
      </c>
      <c r="AJ12" s="32">
        <v>88.447351045999994</v>
      </c>
      <c r="AK12" s="32">
        <v>0</v>
      </c>
      <c r="AL12" s="32">
        <v>557.83254080799998</v>
      </c>
      <c r="AM12" s="32">
        <v>0.37940383927100002</v>
      </c>
      <c r="AN12" s="32">
        <v>0.133409849203</v>
      </c>
      <c r="AO12" s="32">
        <v>501.88116539100002</v>
      </c>
      <c r="AP12" s="32">
        <v>0.17050447058900001</v>
      </c>
      <c r="AQ12" s="32">
        <v>0</v>
      </c>
      <c r="AR12" s="32">
        <v>2.47298653485E-2</v>
      </c>
      <c r="AS12" s="32">
        <v>706.39484515100003</v>
      </c>
      <c r="AT12" s="32">
        <v>650.762805544</v>
      </c>
      <c r="AU12" s="32">
        <v>55.632039606600003</v>
      </c>
      <c r="AV12" s="32">
        <v>31.942276642300001</v>
      </c>
      <c r="AW12" s="32">
        <v>0</v>
      </c>
      <c r="AX12" s="32">
        <v>0</v>
      </c>
      <c r="AY12" s="32">
        <v>2.66234997886</v>
      </c>
      <c r="AZ12" s="32">
        <v>0</v>
      </c>
      <c r="BA12" s="32">
        <v>28.569159659099999</v>
      </c>
      <c r="BB12" s="32">
        <v>0</v>
      </c>
      <c r="BC12" s="32">
        <v>0.74253995615000001</v>
      </c>
      <c r="BD12" s="32">
        <v>114.277026906</v>
      </c>
      <c r="BE12" s="32">
        <v>0</v>
      </c>
      <c r="BF12" s="32">
        <v>1.91979664881</v>
      </c>
      <c r="BG12" s="32">
        <v>2.60324937207E-3</v>
      </c>
      <c r="BH12" s="32">
        <v>214.169348472</v>
      </c>
      <c r="BI12" s="32">
        <v>0</v>
      </c>
      <c r="BJ12" s="32">
        <v>1.55591818874</v>
      </c>
      <c r="BK12" s="32">
        <v>35.716466833299997</v>
      </c>
      <c r="BL12" s="32">
        <v>4.9071429033599996</v>
      </c>
      <c r="BM12" s="32">
        <v>111.83475817199999</v>
      </c>
      <c r="BN12" s="32">
        <v>1042.44051818</v>
      </c>
      <c r="BO12" s="32">
        <v>28.633595270899999</v>
      </c>
    </row>
    <row r="13" spans="1:68" x14ac:dyDescent="0.25">
      <c r="A13" s="32" t="s">
        <v>12</v>
      </c>
      <c r="B13" s="32">
        <v>1174.9194256415999</v>
      </c>
      <c r="C13" s="32">
        <v>3.6760381187536035</v>
      </c>
      <c r="D13" s="32">
        <v>8153.8769813502986</v>
      </c>
      <c r="E13" s="32">
        <v>271.82425411559996</v>
      </c>
      <c r="F13" s="32">
        <v>250.07848293563998</v>
      </c>
      <c r="G13" s="32">
        <v>82.964392464839975</v>
      </c>
      <c r="H13" s="32">
        <v>405.65219387924947</v>
      </c>
      <c r="I13" s="32">
        <v>7.5098084964512939</v>
      </c>
      <c r="J13" s="32">
        <v>1.0334980638261895</v>
      </c>
      <c r="K13" s="32">
        <v>17.303838222821028</v>
      </c>
      <c r="L13" s="32"/>
      <c r="M13" s="34" t="s">
        <v>12</v>
      </c>
      <c r="N13" s="32">
        <v>9.7029754672500008</v>
      </c>
      <c r="O13" s="32">
        <v>7.5098115826800003</v>
      </c>
      <c r="P13" s="32">
        <v>7.2133826461400004</v>
      </c>
      <c r="Q13" s="32">
        <v>1.0334960052</v>
      </c>
      <c r="R13" s="32">
        <v>0</v>
      </c>
      <c r="S13" s="32">
        <v>0</v>
      </c>
      <c r="T13" s="32">
        <v>1174.9189744800001</v>
      </c>
      <c r="U13" s="32">
        <v>113.871701841</v>
      </c>
      <c r="V13" s="32">
        <v>8.7119847959599994</v>
      </c>
      <c r="W13" s="32">
        <v>0</v>
      </c>
      <c r="X13" s="32">
        <v>31.456269229099998</v>
      </c>
      <c r="Y13" s="32">
        <v>17.303898496999999</v>
      </c>
      <c r="Z13" s="32">
        <v>65.231228448300001</v>
      </c>
      <c r="AA13" s="32">
        <v>5.1604299094900004</v>
      </c>
      <c r="AB13" s="32">
        <v>0.72179035718399998</v>
      </c>
      <c r="AC13" s="32">
        <v>0</v>
      </c>
      <c r="AD13" s="32">
        <v>3.67604311885</v>
      </c>
      <c r="AE13" s="32">
        <v>0</v>
      </c>
      <c r="AF13" s="32">
        <v>7338.4941837200004</v>
      </c>
      <c r="AG13" s="32">
        <v>750.15705244399999</v>
      </c>
      <c r="AH13" s="32">
        <v>8153.8824646100002</v>
      </c>
      <c r="AI13" s="32">
        <v>0</v>
      </c>
      <c r="AJ13" s="32">
        <v>34.6789482577</v>
      </c>
      <c r="AK13" s="32">
        <v>0</v>
      </c>
      <c r="AL13" s="32">
        <v>216.87490143400001</v>
      </c>
      <c r="AM13" s="32">
        <v>0.145795555859</v>
      </c>
      <c r="AN13" s="32">
        <v>5.1265762892099997E-2</v>
      </c>
      <c r="AO13" s="32">
        <v>192.86051373199999</v>
      </c>
      <c r="AP13" s="32">
        <v>6.5520289234300005E-2</v>
      </c>
      <c r="AQ13" s="32">
        <v>0</v>
      </c>
      <c r="AR13" s="32">
        <v>9.5030658428600003E-3</v>
      </c>
      <c r="AS13" s="32">
        <v>271.81776034199999</v>
      </c>
      <c r="AT13" s="32">
        <v>250.07200679600001</v>
      </c>
      <c r="AU13" s="32">
        <v>21.745753546</v>
      </c>
      <c r="AV13" s="32">
        <v>12.2746201045</v>
      </c>
      <c r="AW13" s="32">
        <v>0</v>
      </c>
      <c r="AX13" s="32">
        <v>0</v>
      </c>
      <c r="AY13" s="32">
        <v>1.02306909431</v>
      </c>
      <c r="AZ13" s="32">
        <v>0</v>
      </c>
      <c r="BA13" s="32">
        <v>10.978463398300001</v>
      </c>
      <c r="BB13" s="32">
        <v>0</v>
      </c>
      <c r="BC13" s="32">
        <v>0.28533841072400001</v>
      </c>
      <c r="BD13" s="32">
        <v>43.913804508299997</v>
      </c>
      <c r="BE13" s="32">
        <v>0</v>
      </c>
      <c r="BF13" s="32">
        <v>0.73773003979499996</v>
      </c>
      <c r="BG13" s="32">
        <v>1.00026800159E-3</v>
      </c>
      <c r="BH13" s="32">
        <v>82.9639762746</v>
      </c>
      <c r="BI13" s="32">
        <v>0</v>
      </c>
      <c r="BJ13" s="32">
        <v>0.56503106821899995</v>
      </c>
      <c r="BK13" s="32">
        <v>13.5982340022</v>
      </c>
      <c r="BL13" s="32">
        <v>1.9318656516199999</v>
      </c>
      <c r="BM13" s="32">
        <v>43.454316504200001</v>
      </c>
      <c r="BN13" s="32">
        <v>405.653124236</v>
      </c>
      <c r="BO13" s="32">
        <v>10.8024264431</v>
      </c>
    </row>
    <row r="14" spans="1:68" x14ac:dyDescent="0.25">
      <c r="A14" s="32" t="s">
        <v>13</v>
      </c>
      <c r="B14" s="32">
        <v>7409.5698298228508</v>
      </c>
      <c r="C14" s="32">
        <v>19.094911971020416</v>
      </c>
      <c r="D14" s="32">
        <v>49417.493911557169</v>
      </c>
      <c r="E14" s="32">
        <v>1586.2074007664964</v>
      </c>
      <c r="F14" s="32">
        <v>1459.3091220937545</v>
      </c>
      <c r="G14" s="32">
        <v>1132.3414990343117</v>
      </c>
      <c r="H14" s="32">
        <v>2261.5997201056075</v>
      </c>
      <c r="I14" s="32">
        <v>38.996401236948081</v>
      </c>
      <c r="J14" s="32">
        <v>5.3665986304736579</v>
      </c>
      <c r="K14" s="32">
        <v>89.854300477970085</v>
      </c>
      <c r="L14" s="32"/>
      <c r="M14" s="34" t="s">
        <v>13</v>
      </c>
      <c r="N14" s="32">
        <v>50.367171927400001</v>
      </c>
      <c r="O14" s="32">
        <v>38.996326910400001</v>
      </c>
      <c r="P14" s="32">
        <v>38.489610173899997</v>
      </c>
      <c r="Q14" s="32">
        <v>8.2898990220099993</v>
      </c>
      <c r="R14" s="32">
        <v>0</v>
      </c>
      <c r="S14" s="32">
        <v>0</v>
      </c>
      <c r="T14" s="32">
        <v>7409.5733954999996</v>
      </c>
      <c r="U14" s="32">
        <v>592.96513128300001</v>
      </c>
      <c r="V14" s="32">
        <v>50.327980748199998</v>
      </c>
      <c r="W14" s="32">
        <v>0</v>
      </c>
      <c r="X14" s="32">
        <v>163.20614957800001</v>
      </c>
      <c r="Y14" s="32">
        <v>89.854419222100006</v>
      </c>
      <c r="Z14" s="32">
        <v>395.340360288</v>
      </c>
      <c r="AA14" s="32">
        <v>28.6588305573</v>
      </c>
      <c r="AB14" s="32">
        <v>5.2839573065399996</v>
      </c>
      <c r="AC14" s="32">
        <v>0</v>
      </c>
      <c r="AD14" s="32">
        <v>19.0949303499</v>
      </c>
      <c r="AE14" s="32">
        <v>0</v>
      </c>
      <c r="AF14" s="32">
        <v>44475.733991100002</v>
      </c>
      <c r="AG14" s="32">
        <v>4546.4090018500001</v>
      </c>
      <c r="AH14" s="32">
        <v>49417.483353199998</v>
      </c>
      <c r="AI14" s="32">
        <v>0</v>
      </c>
      <c r="AJ14" s="32">
        <v>185.258609858</v>
      </c>
      <c r="AK14" s="32">
        <v>0</v>
      </c>
      <c r="AL14" s="32">
        <v>1231.3539525599999</v>
      </c>
      <c r="AM14" s="32">
        <v>0.85077700468999995</v>
      </c>
      <c r="AN14" s="32">
        <v>0.29915845555199999</v>
      </c>
      <c r="AO14" s="32">
        <v>1125.4186462</v>
      </c>
      <c r="AP14" s="32">
        <v>0.38233859135699999</v>
      </c>
      <c r="AQ14" s="32">
        <v>0</v>
      </c>
      <c r="AR14" s="32">
        <v>5.54539683747E-2</v>
      </c>
      <c r="AS14" s="32">
        <v>1586.1687753900001</v>
      </c>
      <c r="AT14" s="32">
        <v>1459.27056879</v>
      </c>
      <c r="AU14" s="32">
        <v>126.898206595</v>
      </c>
      <c r="AV14" s="32">
        <v>71.627301300200003</v>
      </c>
      <c r="AW14" s="32">
        <v>0</v>
      </c>
      <c r="AX14" s="32">
        <v>0</v>
      </c>
      <c r="AY14" s="32">
        <v>5.9700307847899996</v>
      </c>
      <c r="AZ14" s="32">
        <v>0</v>
      </c>
      <c r="BA14" s="32">
        <v>64.063627088199993</v>
      </c>
      <c r="BB14" s="32">
        <v>0</v>
      </c>
      <c r="BC14" s="32">
        <v>1.66506889609</v>
      </c>
      <c r="BD14" s="32">
        <v>256.25459525899998</v>
      </c>
      <c r="BE14" s="32">
        <v>0</v>
      </c>
      <c r="BF14" s="32">
        <v>4.30495714105</v>
      </c>
      <c r="BG14" s="32">
        <v>5.8371823883799998E-3</v>
      </c>
      <c r="BH14" s="32">
        <v>1132.34193856</v>
      </c>
      <c r="BI14" s="32">
        <v>0</v>
      </c>
      <c r="BJ14" s="32">
        <v>4.8013883435900002</v>
      </c>
      <c r="BK14" s="32">
        <v>88.644471009900002</v>
      </c>
      <c r="BL14" s="32">
        <v>10.0117146685</v>
      </c>
      <c r="BM14" s="32">
        <v>248.245012659</v>
      </c>
      <c r="BN14" s="32">
        <v>2261.6000723000002</v>
      </c>
      <c r="BO14" s="32">
        <v>74.443689034200005</v>
      </c>
    </row>
    <row r="15" spans="1:68" x14ac:dyDescent="0.25">
      <c r="A15" s="32" t="s">
        <v>14</v>
      </c>
      <c r="B15" s="32">
        <v>2956.0542102179147</v>
      </c>
      <c r="C15" s="32">
        <v>9.1237775722187955</v>
      </c>
      <c r="D15" s="32">
        <v>20396.547894715299</v>
      </c>
      <c r="E15" s="32">
        <v>687.69909907233171</v>
      </c>
      <c r="F15" s="32">
        <v>632.68169384789962</v>
      </c>
      <c r="G15" s="32">
        <v>270.93252936798876</v>
      </c>
      <c r="H15" s="32">
        <v>1026.7517415797404</v>
      </c>
      <c r="I15" s="32">
        <v>18.82465208665392</v>
      </c>
      <c r="J15" s="32">
        <v>2.5906069300062122</v>
      </c>
      <c r="K15" s="32">
        <v>43.375183002816946</v>
      </c>
      <c r="L15" s="32"/>
      <c r="M15" s="34" t="s">
        <v>14</v>
      </c>
      <c r="N15" s="32">
        <v>24.3367252211</v>
      </c>
      <c r="O15" s="32">
        <v>18.824632566599998</v>
      </c>
      <c r="P15" s="32">
        <v>18.189061060299998</v>
      </c>
      <c r="Q15" s="32">
        <v>2.7140914555900002</v>
      </c>
      <c r="R15" s="32">
        <v>0</v>
      </c>
      <c r="S15" s="32">
        <v>0</v>
      </c>
      <c r="T15" s="32">
        <v>2956.0558122799998</v>
      </c>
      <c r="U15" s="32">
        <v>286.51576928600002</v>
      </c>
      <c r="V15" s="32">
        <v>22.129972577499998</v>
      </c>
      <c r="W15" s="32">
        <v>0</v>
      </c>
      <c r="X15" s="32">
        <v>78.970619413400001</v>
      </c>
      <c r="Y15" s="32">
        <v>43.375022618199999</v>
      </c>
      <c r="Z15" s="32">
        <v>163.172889078</v>
      </c>
      <c r="AA15" s="32">
        <v>13.0598490876</v>
      </c>
      <c r="AB15" s="32">
        <v>1.8805328326899999</v>
      </c>
      <c r="AC15" s="32">
        <v>0</v>
      </c>
      <c r="AD15" s="32">
        <v>9.1237650790099991</v>
      </c>
      <c r="AE15" s="32">
        <v>0</v>
      </c>
      <c r="AF15" s="32">
        <v>18356.884901500001</v>
      </c>
      <c r="AG15" s="32">
        <v>1876.4769624</v>
      </c>
      <c r="AH15" s="32">
        <v>20396.534753</v>
      </c>
      <c r="AI15" s="32">
        <v>0</v>
      </c>
      <c r="AJ15" s="32">
        <v>87.454396247999995</v>
      </c>
      <c r="AK15" s="32">
        <v>0</v>
      </c>
      <c r="AL15" s="32">
        <v>549.99274010099998</v>
      </c>
      <c r="AM15" s="32">
        <v>0.368852909881</v>
      </c>
      <c r="AN15" s="32">
        <v>0.12970010268000001</v>
      </c>
      <c r="AO15" s="32">
        <v>487.92407705199997</v>
      </c>
      <c r="AP15" s="32">
        <v>0.16576227649299999</v>
      </c>
      <c r="AQ15" s="32">
        <v>0</v>
      </c>
      <c r="AR15" s="32">
        <v>2.40418813252E-2</v>
      </c>
      <c r="AS15" s="32">
        <v>687.68262038</v>
      </c>
      <c r="AT15" s="32">
        <v>632.66520638500003</v>
      </c>
      <c r="AU15" s="32">
        <v>55.017413994899997</v>
      </c>
      <c r="AV15" s="32">
        <v>31.053945115400001</v>
      </c>
      <c r="AW15" s="32">
        <v>0</v>
      </c>
      <c r="AX15" s="32">
        <v>0</v>
      </c>
      <c r="AY15" s="32">
        <v>2.58829806985</v>
      </c>
      <c r="AZ15" s="32">
        <v>0</v>
      </c>
      <c r="BA15" s="32">
        <v>27.7747725784</v>
      </c>
      <c r="BB15" s="32">
        <v>0</v>
      </c>
      <c r="BC15" s="32">
        <v>0.72189195742900003</v>
      </c>
      <c r="BD15" s="32">
        <v>111.098883147</v>
      </c>
      <c r="BE15" s="32">
        <v>0</v>
      </c>
      <c r="BF15" s="32">
        <v>1.8664091139100001</v>
      </c>
      <c r="BG15" s="32">
        <v>2.5306309788000001E-3</v>
      </c>
      <c r="BH15" s="32">
        <v>270.93016502699999</v>
      </c>
      <c r="BI15" s="32">
        <v>0</v>
      </c>
      <c r="BJ15" s="32">
        <v>1.50019316834</v>
      </c>
      <c r="BK15" s="32">
        <v>34.968014077500001</v>
      </c>
      <c r="BL15" s="32">
        <v>4.8586821998799996</v>
      </c>
      <c r="BM15" s="32">
        <v>110.249620519</v>
      </c>
      <c r="BN15" s="32">
        <v>1026.7524106799999</v>
      </c>
      <c r="BO15" s="32">
        <v>27.948456737099999</v>
      </c>
    </row>
    <row r="16" spans="1:68" x14ac:dyDescent="0.25">
      <c r="A16" s="32" t="s">
        <v>15</v>
      </c>
      <c r="B16" s="32">
        <v>3541.27014712962</v>
      </c>
      <c r="C16" s="32">
        <v>11.095774021332144</v>
      </c>
      <c r="D16" s="32">
        <v>24032.939415466917</v>
      </c>
      <c r="E16" s="32">
        <v>810.24197620580094</v>
      </c>
      <c r="F16" s="32">
        <v>746.47986020606788</v>
      </c>
      <c r="G16" s="32">
        <v>248.73855035355339</v>
      </c>
      <c r="H16" s="32">
        <v>1191.1497386282986</v>
      </c>
      <c r="I16" s="32">
        <v>22.48032236940368</v>
      </c>
      <c r="J16" s="32">
        <v>3.1862522763237568</v>
      </c>
      <c r="K16" s="32">
        <v>51.600935790137477</v>
      </c>
      <c r="L16" s="32"/>
      <c r="M16" s="34" t="s">
        <v>15</v>
      </c>
      <c r="N16" s="32">
        <v>28.167314872199999</v>
      </c>
      <c r="O16" s="32">
        <v>21.805247058999999</v>
      </c>
      <c r="P16" s="32">
        <v>21.021445249100001</v>
      </c>
      <c r="Q16" s="32">
        <v>3.2685928056</v>
      </c>
      <c r="R16" s="32">
        <v>0</v>
      </c>
      <c r="S16" s="32">
        <v>0</v>
      </c>
      <c r="T16" s="32">
        <v>3541.2653639</v>
      </c>
      <c r="U16" s="32">
        <v>330.501043224</v>
      </c>
      <c r="V16" s="32">
        <v>25.741657440200001</v>
      </c>
      <c r="W16" s="32">
        <v>0</v>
      </c>
      <c r="X16" s="32">
        <v>91.2863591829</v>
      </c>
      <c r="Y16" s="32">
        <v>50.241624539900002</v>
      </c>
      <c r="Z16" s="32">
        <v>192.26396412299999</v>
      </c>
      <c r="AA16" s="32">
        <v>15.1419298002</v>
      </c>
      <c r="AB16" s="32">
        <v>2.2351232354300001</v>
      </c>
      <c r="AC16" s="32">
        <v>0</v>
      </c>
      <c r="AD16" s="32">
        <v>11.095802969599999</v>
      </c>
      <c r="AE16" s="32">
        <v>0</v>
      </c>
      <c r="AF16" s="32">
        <v>21629.645340899999</v>
      </c>
      <c r="AG16" s="32">
        <v>2211.02834652</v>
      </c>
      <c r="AH16" s="32">
        <v>24032.9376515</v>
      </c>
      <c r="AI16" s="32">
        <v>0</v>
      </c>
      <c r="AJ16" s="32">
        <v>101.08210325899999</v>
      </c>
      <c r="AK16" s="32">
        <v>0</v>
      </c>
      <c r="AL16" s="32">
        <v>638.83761802900005</v>
      </c>
      <c r="AM16" s="32">
        <v>0.435197808997</v>
      </c>
      <c r="AN16" s="32">
        <v>0.153028501092</v>
      </c>
      <c r="AO16" s="32">
        <v>575.68541060400003</v>
      </c>
      <c r="AP16" s="32">
        <v>0.19557748241600001</v>
      </c>
      <c r="AQ16" s="32">
        <v>0</v>
      </c>
      <c r="AR16" s="32">
        <v>2.83664019569E-2</v>
      </c>
      <c r="AS16" s="32">
        <v>810.222931453</v>
      </c>
      <c r="AT16" s="32">
        <v>746.46079198699999</v>
      </c>
      <c r="AU16" s="32">
        <v>63.762139466000001</v>
      </c>
      <c r="AV16" s="32">
        <v>36.639403928100002</v>
      </c>
      <c r="AW16" s="32">
        <v>0</v>
      </c>
      <c r="AX16" s="32">
        <v>0</v>
      </c>
      <c r="AY16" s="32">
        <v>3.0538466134900002</v>
      </c>
      <c r="AZ16" s="32">
        <v>0</v>
      </c>
      <c r="BA16" s="32">
        <v>32.770522209100001</v>
      </c>
      <c r="BB16" s="32">
        <v>0</v>
      </c>
      <c r="BC16" s="32">
        <v>0.85173337723300002</v>
      </c>
      <c r="BD16" s="32">
        <v>131.08212545000001</v>
      </c>
      <c r="BE16" s="32">
        <v>0</v>
      </c>
      <c r="BF16" s="32">
        <v>2.20211862766</v>
      </c>
      <c r="BG16" s="32">
        <v>2.98584622411E-3</v>
      </c>
      <c r="BH16" s="32">
        <v>248.738258242</v>
      </c>
      <c r="BI16" s="32">
        <v>0</v>
      </c>
      <c r="BJ16" s="32">
        <v>1.8108176735099999</v>
      </c>
      <c r="BK16" s="32">
        <v>41.1067162091</v>
      </c>
      <c r="BL16" s="32">
        <v>5.6025641289200001</v>
      </c>
      <c r="BM16" s="32">
        <v>128.14371866299999</v>
      </c>
      <c r="BN16" s="32">
        <v>1191.1491536799999</v>
      </c>
      <c r="BO16" s="32">
        <v>33.0248616911</v>
      </c>
    </row>
    <row r="17" spans="1:67" x14ac:dyDescent="0.25">
      <c r="A17" s="32" t="s">
        <v>16</v>
      </c>
      <c r="B17" s="32">
        <v>4950.0990420943435</v>
      </c>
      <c r="C17" s="32">
        <v>15.487796539728514</v>
      </c>
      <c r="D17" s="32">
        <v>34489.466411729409</v>
      </c>
      <c r="E17" s="32">
        <v>1139.0882924924601</v>
      </c>
      <c r="F17" s="32">
        <v>1047.9712781227197</v>
      </c>
      <c r="G17" s="32">
        <v>349.52908138671251</v>
      </c>
      <c r="H17" s="32">
        <v>1698.4502221913365</v>
      </c>
      <c r="I17" s="32">
        <v>31.470919341442151</v>
      </c>
      <c r="J17" s="32">
        <v>4.3318127516235592</v>
      </c>
      <c r="K17" s="32">
        <v>72.512486495216976</v>
      </c>
      <c r="L17" s="32"/>
      <c r="M17" s="34" t="s">
        <v>16</v>
      </c>
      <c r="N17" s="32">
        <v>40.6544877806</v>
      </c>
      <c r="O17" s="32">
        <v>31.470926435100001</v>
      </c>
      <c r="P17" s="32">
        <v>30.199157309099999</v>
      </c>
      <c r="Q17" s="32">
        <v>4.3318185958799997</v>
      </c>
      <c r="R17" s="32">
        <v>0</v>
      </c>
      <c r="S17" s="32">
        <v>0</v>
      </c>
      <c r="T17" s="32">
        <v>4950.1003303799998</v>
      </c>
      <c r="U17" s="32">
        <v>476.71276815300001</v>
      </c>
      <c r="V17" s="32">
        <v>36.4753568139</v>
      </c>
      <c r="W17" s="32">
        <v>0</v>
      </c>
      <c r="X17" s="32">
        <v>131.760375665</v>
      </c>
      <c r="Y17" s="32">
        <v>72.512433253300003</v>
      </c>
      <c r="Z17" s="32">
        <v>275.915648159</v>
      </c>
      <c r="AA17" s="32">
        <v>21.605182779100002</v>
      </c>
      <c r="AB17" s="32">
        <v>3.0227792962</v>
      </c>
      <c r="AC17" s="32">
        <v>0</v>
      </c>
      <c r="AD17" s="32">
        <v>15.487809546599999</v>
      </c>
      <c r="AE17" s="32">
        <v>0</v>
      </c>
      <c r="AF17" s="32">
        <v>31040.523998000001</v>
      </c>
      <c r="AG17" s="32">
        <v>3173.0286629100001</v>
      </c>
      <c r="AH17" s="32">
        <v>34489.468309000004</v>
      </c>
      <c r="AI17" s="32">
        <v>0</v>
      </c>
      <c r="AJ17" s="32">
        <v>145.18421387699999</v>
      </c>
      <c r="AK17" s="32">
        <v>0</v>
      </c>
      <c r="AL17" s="32">
        <v>908.00753814799998</v>
      </c>
      <c r="AM17" s="32">
        <v>0.61096763725100001</v>
      </c>
      <c r="AN17" s="32">
        <v>0.21483403065500001</v>
      </c>
      <c r="AO17" s="32">
        <v>808.19536119999998</v>
      </c>
      <c r="AP17" s="32">
        <v>0.27456789193999998</v>
      </c>
      <c r="AQ17" s="32">
        <v>0</v>
      </c>
      <c r="AR17" s="32">
        <v>3.9822953063600001E-2</v>
      </c>
      <c r="AS17" s="32">
        <v>1139.0611860399999</v>
      </c>
      <c r="AT17" s="32">
        <v>1047.9441324100001</v>
      </c>
      <c r="AU17" s="32">
        <v>91.117053632899996</v>
      </c>
      <c r="AV17" s="32">
        <v>51.437569426300001</v>
      </c>
      <c r="AW17" s="32">
        <v>0</v>
      </c>
      <c r="AX17" s="32">
        <v>0</v>
      </c>
      <c r="AY17" s="32">
        <v>4.2872478706099999</v>
      </c>
      <c r="AZ17" s="32">
        <v>0</v>
      </c>
      <c r="BA17" s="32">
        <v>46.005886131300002</v>
      </c>
      <c r="BB17" s="32">
        <v>0</v>
      </c>
      <c r="BC17" s="32">
        <v>1.1957316473499999</v>
      </c>
      <c r="BD17" s="32">
        <v>184.02393761499999</v>
      </c>
      <c r="BE17" s="32">
        <v>0</v>
      </c>
      <c r="BF17" s="32">
        <v>3.0915325181700002</v>
      </c>
      <c r="BG17" s="32">
        <v>4.1917997982799998E-3</v>
      </c>
      <c r="BH17" s="32">
        <v>349.52857673800003</v>
      </c>
      <c r="BI17" s="32">
        <v>0</v>
      </c>
      <c r="BJ17" s="32">
        <v>2.3667588306899998</v>
      </c>
      <c r="BK17" s="32">
        <v>56.9404769219</v>
      </c>
      <c r="BL17" s="32">
        <v>8.0874794349800005</v>
      </c>
      <c r="BM17" s="32">
        <v>181.93954742400001</v>
      </c>
      <c r="BN17" s="32">
        <v>1698.4476981</v>
      </c>
      <c r="BO17" s="32">
        <v>45.236051749600001</v>
      </c>
    </row>
    <row r="18" spans="1:67" x14ac:dyDescent="0.25">
      <c r="A18" s="32" t="s">
        <v>17</v>
      </c>
      <c r="B18" s="32">
        <v>3502.0189848197056</v>
      </c>
      <c r="C18" s="32">
        <v>11.065048262428796</v>
      </c>
      <c r="D18" s="32">
        <v>21724.742849691604</v>
      </c>
      <c r="E18" s="32">
        <v>719.64841393409063</v>
      </c>
      <c r="F18" s="32">
        <v>673.20613066202213</v>
      </c>
      <c r="G18" s="32">
        <v>233.37974255969925</v>
      </c>
      <c r="H18" s="32">
        <v>897.04001098719846</v>
      </c>
      <c r="I18" s="32">
        <v>20.925755964435321</v>
      </c>
      <c r="J18" s="32">
        <v>3.8594841063323444</v>
      </c>
      <c r="K18" s="32">
        <v>46.125684508138107</v>
      </c>
      <c r="L18" s="32"/>
      <c r="M18" s="34" t="s">
        <v>17</v>
      </c>
      <c r="N18" s="32">
        <v>18.617039356399999</v>
      </c>
      <c r="O18" s="32">
        <v>14.550188496000001</v>
      </c>
      <c r="P18" s="32">
        <v>14.268145300600001</v>
      </c>
      <c r="Q18" s="32">
        <v>4.6217680107500003</v>
      </c>
      <c r="R18" s="32">
        <v>0</v>
      </c>
      <c r="S18" s="32">
        <v>0</v>
      </c>
      <c r="T18" s="32">
        <v>3502.0160801900001</v>
      </c>
      <c r="U18" s="32">
        <v>211.28184370700001</v>
      </c>
      <c r="V18" s="32">
        <v>20.896259497199999</v>
      </c>
      <c r="W18" s="32">
        <v>0</v>
      </c>
      <c r="X18" s="32">
        <v>59.212398177399997</v>
      </c>
      <c r="Y18" s="32">
        <v>33.2884343208</v>
      </c>
      <c r="Z18" s="32">
        <v>173.79788713400001</v>
      </c>
      <c r="AA18" s="32">
        <v>11.279945235</v>
      </c>
      <c r="AB18" s="32">
        <v>2.7937501116600001</v>
      </c>
      <c r="AC18" s="32">
        <v>0</v>
      </c>
      <c r="AD18" s="32">
        <v>11.0650255793</v>
      </c>
      <c r="AE18" s="32">
        <v>0</v>
      </c>
      <c r="AF18" s="32">
        <v>19552.266084700001</v>
      </c>
      <c r="AG18" s="32">
        <v>1998.6771838499999</v>
      </c>
      <c r="AH18" s="32">
        <v>21724.741155700001</v>
      </c>
      <c r="AI18" s="32">
        <v>0</v>
      </c>
      <c r="AJ18" s="32">
        <v>68.802491766200006</v>
      </c>
      <c r="AK18" s="32">
        <v>0</v>
      </c>
      <c r="AL18" s="32">
        <v>499.66053815700002</v>
      </c>
      <c r="AM18" s="32">
        <v>0.392480174204</v>
      </c>
      <c r="AN18" s="32">
        <v>0.138007217499</v>
      </c>
      <c r="AO18" s="32">
        <v>519.17650695299994</v>
      </c>
      <c r="AP18" s="32">
        <v>0.17638015266500001</v>
      </c>
      <c r="AQ18" s="32">
        <v>0</v>
      </c>
      <c r="AR18" s="32">
        <v>2.5581822796900001E-2</v>
      </c>
      <c r="AS18" s="32">
        <v>719.63050683500001</v>
      </c>
      <c r="AT18" s="32">
        <v>673.188309979</v>
      </c>
      <c r="AU18" s="32">
        <v>46.442196855799999</v>
      </c>
      <c r="AV18" s="32">
        <v>33.042897896200003</v>
      </c>
      <c r="AW18" s="32">
        <v>0</v>
      </c>
      <c r="AX18" s="32">
        <v>0</v>
      </c>
      <c r="AY18" s="32">
        <v>2.7540814066100001</v>
      </c>
      <c r="AZ18" s="32">
        <v>0</v>
      </c>
      <c r="BA18" s="32">
        <v>29.553814435900001</v>
      </c>
      <c r="BB18" s="32">
        <v>0</v>
      </c>
      <c r="BC18" s="32">
        <v>0.76812828017400003</v>
      </c>
      <c r="BD18" s="32">
        <v>118.214823341</v>
      </c>
      <c r="BE18" s="32">
        <v>0</v>
      </c>
      <c r="BF18" s="32">
        <v>1.98595350867</v>
      </c>
      <c r="BG18" s="32">
        <v>2.6927927624500001E-3</v>
      </c>
      <c r="BH18" s="32">
        <v>233.379231449</v>
      </c>
      <c r="BI18" s="32">
        <v>0</v>
      </c>
      <c r="BJ18" s="32">
        <v>2.8204627594299998</v>
      </c>
      <c r="BK18" s="32">
        <v>42.236606339799998</v>
      </c>
      <c r="BL18" s="32">
        <v>3.5386550097399998</v>
      </c>
      <c r="BM18" s="32">
        <v>101.457983398</v>
      </c>
      <c r="BN18" s="32">
        <v>897.03805231399997</v>
      </c>
      <c r="BO18" s="32">
        <v>37.391287322799997</v>
      </c>
    </row>
    <row r="19" spans="1:67" x14ac:dyDescent="0.25">
      <c r="A19" s="32" t="s">
        <v>18</v>
      </c>
      <c r="B19" s="32">
        <v>22825.882958620379</v>
      </c>
      <c r="C19" s="32">
        <v>70.05949804924083</v>
      </c>
      <c r="D19" s="32">
        <v>115606.85595034143</v>
      </c>
      <c r="E19" s="32">
        <v>3808.6018730377145</v>
      </c>
      <c r="F19" s="32">
        <v>3677.9033718304195</v>
      </c>
      <c r="G19" s="32">
        <v>1394.3774334484799</v>
      </c>
      <c r="H19" s="32">
        <v>2899.3640687512107</v>
      </c>
      <c r="I19" s="32">
        <v>123.49718633863061</v>
      </c>
      <c r="J19" s="32">
        <v>32.578265093409556</v>
      </c>
      <c r="K19" s="32">
        <v>251.30403484134897</v>
      </c>
      <c r="L19" s="32"/>
      <c r="M19" s="34" t="s">
        <v>18</v>
      </c>
      <c r="N19" s="32">
        <v>133.28649736200001</v>
      </c>
      <c r="O19" s="32">
        <v>123.49742615700001</v>
      </c>
      <c r="P19" s="32">
        <v>23.130684331699999</v>
      </c>
      <c r="Q19" s="32">
        <v>32.5780213448</v>
      </c>
      <c r="R19" s="32">
        <v>0</v>
      </c>
      <c r="S19" s="32">
        <v>0</v>
      </c>
      <c r="T19" s="32">
        <v>22825.863990099999</v>
      </c>
      <c r="U19" s="32">
        <v>174.677891714</v>
      </c>
      <c r="V19" s="32">
        <v>78.014038837000001</v>
      </c>
      <c r="W19" s="32">
        <v>0</v>
      </c>
      <c r="X19" s="32">
        <v>267.56021733099999</v>
      </c>
      <c r="Y19" s="32">
        <v>251.302637928</v>
      </c>
      <c r="Z19" s="32">
        <v>924.85517801900005</v>
      </c>
      <c r="AA19" s="32">
        <v>31.347211433599998</v>
      </c>
      <c r="AB19" s="32">
        <v>20.964465777699999</v>
      </c>
      <c r="AC19" s="32">
        <v>0</v>
      </c>
      <c r="AD19" s="32">
        <v>70.059795512600004</v>
      </c>
      <c r="AE19" s="32">
        <v>0</v>
      </c>
      <c r="AF19" s="32">
        <v>104046.16970100001</v>
      </c>
      <c r="AG19" s="32">
        <v>10635.838177400001</v>
      </c>
      <c r="AH19" s="32">
        <v>115606.863057</v>
      </c>
      <c r="AI19" s="32">
        <v>0</v>
      </c>
      <c r="AJ19" s="32">
        <v>114.14639481099999</v>
      </c>
      <c r="AK19" s="32">
        <v>0</v>
      </c>
      <c r="AL19" s="32">
        <v>1659.1436222299999</v>
      </c>
      <c r="AM19" s="32">
        <v>2.1442225136599999</v>
      </c>
      <c r="AN19" s="32">
        <v>0.75396984175899995</v>
      </c>
      <c r="AO19" s="32">
        <v>2836.3985225400002</v>
      </c>
      <c r="AP19" s="32">
        <v>0.96360646984499998</v>
      </c>
      <c r="AQ19" s="32">
        <v>0</v>
      </c>
      <c r="AR19" s="32">
        <v>0.13975983349500001</v>
      </c>
      <c r="AS19" s="32">
        <v>3808.5061321399999</v>
      </c>
      <c r="AT19" s="32">
        <v>3677.8075274100001</v>
      </c>
      <c r="AU19" s="32">
        <v>130.698604733</v>
      </c>
      <c r="AV19" s="32">
        <v>180.522534597</v>
      </c>
      <c r="AW19" s="32">
        <v>0</v>
      </c>
      <c r="AX19" s="32">
        <v>0</v>
      </c>
      <c r="AY19" s="32">
        <v>15.0462804592</v>
      </c>
      <c r="AZ19" s="32">
        <v>0</v>
      </c>
      <c r="BA19" s="32">
        <v>161.46001719</v>
      </c>
      <c r="BB19" s="32">
        <v>0</v>
      </c>
      <c r="BC19" s="32">
        <v>4.1964981348799997</v>
      </c>
      <c r="BD19" s="32">
        <v>645.840130703</v>
      </c>
      <c r="BE19" s="32">
        <v>0</v>
      </c>
      <c r="BF19" s="32">
        <v>10.8498414286</v>
      </c>
      <c r="BG19" s="32">
        <v>1.4711682250499999E-2</v>
      </c>
      <c r="BH19" s="32">
        <v>1394.37779744</v>
      </c>
      <c r="BI19" s="32">
        <v>0</v>
      </c>
      <c r="BJ19" s="32">
        <v>24.976915757899999</v>
      </c>
      <c r="BK19" s="32">
        <v>253.05889662800001</v>
      </c>
      <c r="BL19" s="32">
        <v>2.3371361044199999</v>
      </c>
      <c r="BM19" s="32">
        <v>341.36927928199998</v>
      </c>
      <c r="BN19" s="32">
        <v>2899.36459375</v>
      </c>
      <c r="BO19" s="32">
        <v>253.48029084300001</v>
      </c>
    </row>
    <row r="20" spans="1:67" x14ac:dyDescent="0.25">
      <c r="A20" s="32" t="s">
        <v>19</v>
      </c>
      <c r="B20" s="32">
        <v>553.95555637055008</v>
      </c>
      <c r="C20" s="32">
        <v>1.4083631305080249</v>
      </c>
      <c r="D20" s="32">
        <v>3386.9256598102511</v>
      </c>
      <c r="E20" s="32">
        <v>101.11361857050095</v>
      </c>
      <c r="F20" s="32">
        <v>96.500726416692416</v>
      </c>
      <c r="G20" s="32">
        <v>34.7724253411006</v>
      </c>
      <c r="H20" s="32">
        <v>98.019072388148018</v>
      </c>
      <c r="I20" s="32">
        <v>3.350022464192191</v>
      </c>
      <c r="J20" s="32">
        <v>0.79842301659419246</v>
      </c>
      <c r="K20" s="32">
        <v>6.9989821774364707</v>
      </c>
      <c r="L20" s="32"/>
      <c r="M20" s="34" t="s">
        <v>19</v>
      </c>
      <c r="N20" s="32">
        <v>3.7719005248099999</v>
      </c>
      <c r="O20" s="32">
        <v>3.3500356248699998</v>
      </c>
      <c r="P20" s="32">
        <v>1.17394278267</v>
      </c>
      <c r="Q20" s="32">
        <v>0.79842327865999996</v>
      </c>
      <c r="R20" s="32">
        <v>0</v>
      </c>
      <c r="S20" s="32">
        <v>0</v>
      </c>
      <c r="T20" s="32">
        <v>553.95636612199996</v>
      </c>
      <c r="U20" s="32">
        <v>14.785354309400001</v>
      </c>
      <c r="V20" s="32">
        <v>2.40282554793</v>
      </c>
      <c r="W20" s="32">
        <v>0</v>
      </c>
      <c r="X20" s="32">
        <v>8.7278694746899994</v>
      </c>
      <c r="Y20" s="32">
        <v>6.99897022594</v>
      </c>
      <c r="Z20" s="32">
        <v>27.0955029856</v>
      </c>
      <c r="AA20" s="32">
        <v>1.13092472924</v>
      </c>
      <c r="AB20" s="32">
        <v>0.48430863433600002</v>
      </c>
      <c r="AC20" s="32">
        <v>0</v>
      </c>
      <c r="AD20" s="32">
        <v>1.4083660901599999</v>
      </c>
      <c r="AE20" s="32">
        <v>0</v>
      </c>
      <c r="AF20" s="32">
        <v>3048.23807085</v>
      </c>
      <c r="AG20" s="32">
        <v>311.59781053500001</v>
      </c>
      <c r="AH20" s="32">
        <v>3386.9313843700002</v>
      </c>
      <c r="AI20" s="32">
        <v>0</v>
      </c>
      <c r="AJ20" s="32">
        <v>5.7016625557599996</v>
      </c>
      <c r="AK20" s="32">
        <v>0</v>
      </c>
      <c r="AL20" s="32">
        <v>54.262571174000001</v>
      </c>
      <c r="AM20" s="32">
        <v>5.6260015322100003E-2</v>
      </c>
      <c r="AN20" s="32">
        <v>1.97827477306E-2</v>
      </c>
      <c r="AO20" s="32">
        <v>74.421403186800006</v>
      </c>
      <c r="AP20" s="32">
        <v>2.52833066023E-2</v>
      </c>
      <c r="AQ20" s="32">
        <v>0</v>
      </c>
      <c r="AR20" s="32">
        <v>3.6670271774800001E-3</v>
      </c>
      <c r="AS20" s="32">
        <v>101.111161086</v>
      </c>
      <c r="AT20" s="32">
        <v>96.498262129599993</v>
      </c>
      <c r="AU20" s="32">
        <v>4.6128989566599996</v>
      </c>
      <c r="AV20" s="32">
        <v>4.7365801572999997</v>
      </c>
      <c r="AW20" s="32">
        <v>0</v>
      </c>
      <c r="AX20" s="32">
        <v>0</v>
      </c>
      <c r="AY20" s="32">
        <v>0.39478794457600003</v>
      </c>
      <c r="AZ20" s="32">
        <v>0</v>
      </c>
      <c r="BA20" s="32">
        <v>4.2364040024899996</v>
      </c>
      <c r="BB20" s="32">
        <v>0</v>
      </c>
      <c r="BC20" s="32">
        <v>0.11010753870499999</v>
      </c>
      <c r="BD20" s="32">
        <v>16.945493697500002</v>
      </c>
      <c r="BE20" s="32">
        <v>0</v>
      </c>
      <c r="BF20" s="32">
        <v>0.284677549232</v>
      </c>
      <c r="BG20" s="32">
        <v>3.8603934699099997E-4</v>
      </c>
      <c r="BH20" s="32">
        <v>34.772215607600003</v>
      </c>
      <c r="BI20" s="32">
        <v>0</v>
      </c>
      <c r="BJ20" s="32">
        <v>0.54760909142000003</v>
      </c>
      <c r="BK20" s="32">
        <v>6.3329134399799996</v>
      </c>
      <c r="BL20" s="32">
        <v>0.238523790111</v>
      </c>
      <c r="BM20" s="32">
        <v>11.136201846000001</v>
      </c>
      <c r="BN20" s="32">
        <v>98.018742406499996</v>
      </c>
      <c r="BO20" s="32">
        <v>6.0625632748599996</v>
      </c>
    </row>
    <row r="21" spans="1:67" x14ac:dyDescent="0.25">
      <c r="A21" s="32" t="s">
        <v>20</v>
      </c>
      <c r="B21" s="32">
        <v>779.49434865934893</v>
      </c>
      <c r="C21" s="32">
        <v>3.1557698570491883</v>
      </c>
      <c r="D21" s="32">
        <v>4794.4560947027639</v>
      </c>
      <c r="E21" s="32">
        <v>165.63976240689513</v>
      </c>
      <c r="F21" s="32">
        <v>132.15063834607912</v>
      </c>
      <c r="G21" s="32">
        <v>136.49374709252868</v>
      </c>
      <c r="H21" s="32">
        <v>212.39147837638109</v>
      </c>
      <c r="I21" s="32">
        <v>7.1396277633486545</v>
      </c>
      <c r="J21" s="32">
        <v>1.4976514222414892</v>
      </c>
      <c r="K21" s="32">
        <v>15.36292710299443</v>
      </c>
      <c r="L21" s="32"/>
      <c r="M21" s="34" t="s">
        <v>20</v>
      </c>
      <c r="N21" s="32">
        <v>10.2897628889</v>
      </c>
      <c r="O21" s="32">
        <v>7.1282366297399999</v>
      </c>
      <c r="P21" s="32">
        <v>2.9560614697099998</v>
      </c>
      <c r="Q21" s="32">
        <v>2.62180250273</v>
      </c>
      <c r="R21" s="32">
        <v>0</v>
      </c>
      <c r="S21" s="32">
        <v>0</v>
      </c>
      <c r="T21" s="32">
        <v>779.49297563300001</v>
      </c>
      <c r="U21" s="32">
        <v>42.688957493899998</v>
      </c>
      <c r="V21" s="32">
        <v>4.6166673341699997</v>
      </c>
      <c r="W21" s="32">
        <v>0</v>
      </c>
      <c r="X21" s="32">
        <v>23.622317276299999</v>
      </c>
      <c r="Y21" s="32">
        <v>15.3368155416</v>
      </c>
      <c r="Z21" s="32">
        <v>38.355705006100003</v>
      </c>
      <c r="AA21" s="32">
        <v>2.4257346447699999</v>
      </c>
      <c r="AB21" s="32">
        <v>0.68481365179599996</v>
      </c>
      <c r="AC21" s="32">
        <v>0</v>
      </c>
      <c r="AD21" s="32">
        <v>3.1557700397400001</v>
      </c>
      <c r="AE21" s="32">
        <v>0</v>
      </c>
      <c r="AF21" s="32">
        <v>4315.0167719900001</v>
      </c>
      <c r="AG21" s="32">
        <v>441.09073527499999</v>
      </c>
      <c r="AH21" s="32">
        <v>4794.4632122700004</v>
      </c>
      <c r="AI21" s="32">
        <v>0</v>
      </c>
      <c r="AJ21" s="32">
        <v>14.272043014899999</v>
      </c>
      <c r="AK21" s="32">
        <v>0</v>
      </c>
      <c r="AL21" s="32">
        <v>109.32058058299999</v>
      </c>
      <c r="AM21" s="32">
        <v>7.7044155822699995E-2</v>
      </c>
      <c r="AN21" s="32">
        <v>2.7090935421099999E-2</v>
      </c>
      <c r="AO21" s="32">
        <v>101.91456544099999</v>
      </c>
      <c r="AP21" s="32">
        <v>3.4623417549899997E-2</v>
      </c>
      <c r="AQ21" s="32">
        <v>0</v>
      </c>
      <c r="AR21" s="32">
        <v>5.0216795637099999E-3</v>
      </c>
      <c r="AS21" s="32">
        <v>165.63639982399999</v>
      </c>
      <c r="AT21" s="32">
        <v>132.14724906999999</v>
      </c>
      <c r="AU21" s="32">
        <v>33.489150754299999</v>
      </c>
      <c r="AV21" s="32">
        <v>6.48631174457</v>
      </c>
      <c r="AW21" s="32">
        <v>0</v>
      </c>
      <c r="AX21" s="32">
        <v>0</v>
      </c>
      <c r="AY21" s="32">
        <v>0.54062596107700001</v>
      </c>
      <c r="AZ21" s="32">
        <v>0</v>
      </c>
      <c r="BA21" s="32">
        <v>5.8014046754499997</v>
      </c>
      <c r="BB21" s="32">
        <v>0</v>
      </c>
      <c r="BC21" s="32">
        <v>0.15078382413700001</v>
      </c>
      <c r="BD21" s="32">
        <v>23.2057427041</v>
      </c>
      <c r="BE21" s="32">
        <v>0</v>
      </c>
      <c r="BF21" s="32">
        <v>0.38984535568799999</v>
      </c>
      <c r="BG21" s="32">
        <v>5.2858478535200003E-4</v>
      </c>
      <c r="BH21" s="32">
        <v>136.49332215300001</v>
      </c>
      <c r="BI21" s="32">
        <v>0</v>
      </c>
      <c r="BJ21" s="32">
        <v>0.71476530857999998</v>
      </c>
      <c r="BK21" s="32">
        <v>9.9417787605600001</v>
      </c>
      <c r="BL21" s="32">
        <v>0.71119288137500003</v>
      </c>
      <c r="BM21" s="32">
        <v>24.651782277399999</v>
      </c>
      <c r="BN21" s="32">
        <v>212.390245454</v>
      </c>
      <c r="BO21" s="32">
        <v>8.9918805688999992</v>
      </c>
    </row>
    <row r="22" spans="1:67" x14ac:dyDescent="0.25">
      <c r="A22" s="32" t="s">
        <v>130</v>
      </c>
      <c r="B22" s="32">
        <v>1861.970320220945</v>
      </c>
      <c r="C22" s="32">
        <v>5.2202502109759656</v>
      </c>
      <c r="D22" s="32">
        <v>10690.575536153439</v>
      </c>
      <c r="E22" s="32">
        <v>347.40649752786862</v>
      </c>
      <c r="F22" s="32">
        <v>330.25421134712849</v>
      </c>
      <c r="G22" s="32">
        <v>309.07369822154442</v>
      </c>
      <c r="H22" s="32">
        <v>344.9955537771819</v>
      </c>
      <c r="I22" s="32">
        <v>8.9788694571841781</v>
      </c>
      <c r="J22" s="32">
        <v>2.2874053868117223</v>
      </c>
      <c r="K22" s="32">
        <v>18.444316926886351</v>
      </c>
      <c r="L22" s="32"/>
      <c r="M22" s="34" t="s">
        <v>130</v>
      </c>
      <c r="N22" s="32">
        <v>17.912904663100001</v>
      </c>
      <c r="O22" s="32">
        <v>8.9788550663100004</v>
      </c>
      <c r="P22" s="32">
        <v>4.0798424209000004</v>
      </c>
      <c r="Q22" s="32">
        <v>6.4015174144899998</v>
      </c>
      <c r="R22" s="32">
        <v>0</v>
      </c>
      <c r="S22" s="32">
        <v>0</v>
      </c>
      <c r="T22" s="32">
        <v>1861.96923715</v>
      </c>
      <c r="U22" s="32">
        <v>52.7671300214</v>
      </c>
      <c r="V22" s="32">
        <v>7.9914726916200003</v>
      </c>
      <c r="W22" s="32">
        <v>0</v>
      </c>
      <c r="X22" s="32">
        <v>36.054303369800003</v>
      </c>
      <c r="Y22" s="32">
        <v>18.444314821399999</v>
      </c>
      <c r="Z22" s="32">
        <v>85.524014495399996</v>
      </c>
      <c r="AA22" s="32">
        <v>3.8304482210900002</v>
      </c>
      <c r="AB22" s="32">
        <v>1.5467673179100001</v>
      </c>
      <c r="AC22" s="32">
        <v>0</v>
      </c>
      <c r="AD22" s="32">
        <v>5.22028879446</v>
      </c>
      <c r="AE22" s="32">
        <v>0</v>
      </c>
      <c r="AF22" s="32">
        <v>9621.5138632100006</v>
      </c>
      <c r="AG22" s="32">
        <v>983.53233904900003</v>
      </c>
      <c r="AH22" s="32">
        <v>10690.570216800001</v>
      </c>
      <c r="AI22" s="32">
        <v>0</v>
      </c>
      <c r="AJ22" s="32">
        <v>19.790554635199999</v>
      </c>
      <c r="AK22" s="32">
        <v>0</v>
      </c>
      <c r="AL22" s="32">
        <v>182.361744308</v>
      </c>
      <c r="AM22" s="32">
        <v>0.192536378467</v>
      </c>
      <c r="AN22" s="32">
        <v>6.7702141790299999E-2</v>
      </c>
      <c r="AO22" s="32">
        <v>254.69209422599999</v>
      </c>
      <c r="AP22" s="32">
        <v>8.6525863522899996E-2</v>
      </c>
      <c r="AQ22" s="32">
        <v>0</v>
      </c>
      <c r="AR22" s="32">
        <v>1.2549657456899999E-2</v>
      </c>
      <c r="AS22" s="32">
        <v>347.39789685699998</v>
      </c>
      <c r="AT22" s="32">
        <v>330.24569113299998</v>
      </c>
      <c r="AU22" s="32">
        <v>17.1522057243</v>
      </c>
      <c r="AV22" s="32">
        <v>16.209913192999998</v>
      </c>
      <c r="AW22" s="32">
        <v>0</v>
      </c>
      <c r="AX22" s="32">
        <v>0</v>
      </c>
      <c r="AY22" s="32">
        <v>1.3510687125600001</v>
      </c>
      <c r="AZ22" s="32">
        <v>0</v>
      </c>
      <c r="BA22" s="32">
        <v>14.498098458399999</v>
      </c>
      <c r="BB22" s="32">
        <v>0</v>
      </c>
      <c r="BC22" s="32">
        <v>0.37681952468300001</v>
      </c>
      <c r="BD22" s="32">
        <v>57.992619146000003</v>
      </c>
      <c r="BE22" s="32">
        <v>0</v>
      </c>
      <c r="BF22" s="32">
        <v>0.974245043734</v>
      </c>
      <c r="BG22" s="32">
        <v>1.32106676147E-3</v>
      </c>
      <c r="BH22" s="32">
        <v>309.07248457600002</v>
      </c>
      <c r="BI22" s="32">
        <v>0</v>
      </c>
      <c r="BJ22" s="32">
        <v>1.7337629852300001</v>
      </c>
      <c r="BK22" s="32">
        <v>20.478199901299998</v>
      </c>
      <c r="BL22" s="32">
        <v>0.85711391985100005</v>
      </c>
      <c r="BM22" s="32">
        <v>43.583648144500003</v>
      </c>
      <c r="BN22" s="32">
        <v>344.99467583799998</v>
      </c>
      <c r="BO22" s="32">
        <v>19.4697116024</v>
      </c>
    </row>
    <row r="23" spans="1:67" x14ac:dyDescent="0.25">
      <c r="A23" s="32" t="s">
        <v>22</v>
      </c>
      <c r="B23" s="32">
        <v>1437.6135353815812</v>
      </c>
      <c r="C23" s="32">
        <v>2.5244824535541026</v>
      </c>
      <c r="D23" s="32">
        <v>14226.193327675603</v>
      </c>
      <c r="E23" s="32">
        <v>591.483192983089</v>
      </c>
      <c r="F23" s="32">
        <v>544.13595209460914</v>
      </c>
      <c r="G23" s="32">
        <v>3552.7080833053865</v>
      </c>
      <c r="H23" s="32">
        <v>566.3388006349561</v>
      </c>
      <c r="I23" s="32">
        <v>5.259018873909902</v>
      </c>
      <c r="J23" s="32">
        <v>0.72373445359717126</v>
      </c>
      <c r="K23" s="32">
        <v>12.11767134196602</v>
      </c>
      <c r="L23" s="32"/>
      <c r="M23" s="34" t="s">
        <v>22</v>
      </c>
      <c r="N23" s="32">
        <v>6.8086341815800004</v>
      </c>
      <c r="O23" s="32">
        <v>5.2590034475899996</v>
      </c>
      <c r="P23" s="32">
        <v>7.0516270832199996</v>
      </c>
      <c r="Q23" s="32">
        <v>5.8557716951799996</v>
      </c>
      <c r="R23" s="32">
        <v>0</v>
      </c>
      <c r="S23" s="32">
        <v>0</v>
      </c>
      <c r="T23" s="32">
        <v>1437.61327701</v>
      </c>
      <c r="U23" s="32">
        <v>85.619094853899995</v>
      </c>
      <c r="V23" s="32">
        <v>15.2616767565</v>
      </c>
      <c r="W23" s="32">
        <v>0</v>
      </c>
      <c r="X23" s="32">
        <v>22.155659134899999</v>
      </c>
      <c r="Y23" s="32">
        <v>12.117690705699999</v>
      </c>
      <c r="Z23" s="32">
        <v>113.80969497700001</v>
      </c>
      <c r="AA23" s="32">
        <v>7.0171212835499999</v>
      </c>
      <c r="AB23" s="32">
        <v>3.22071960214</v>
      </c>
      <c r="AC23" s="32">
        <v>0</v>
      </c>
      <c r="AD23" s="32">
        <v>2.5244834756999999</v>
      </c>
      <c r="AE23" s="32">
        <v>0</v>
      </c>
      <c r="AF23" s="32">
        <v>12803.561118699999</v>
      </c>
      <c r="AG23" s="32">
        <v>1308.80812382</v>
      </c>
      <c r="AH23" s="32">
        <v>14226.178937500001</v>
      </c>
      <c r="AI23" s="32">
        <v>0</v>
      </c>
      <c r="AJ23" s="32">
        <v>34.281589414099997</v>
      </c>
      <c r="AK23" s="32">
        <v>0</v>
      </c>
      <c r="AL23" s="32">
        <v>342.16287872100003</v>
      </c>
      <c r="AM23" s="32">
        <v>0.317231058274</v>
      </c>
      <c r="AN23" s="32">
        <v>0.111547349107</v>
      </c>
      <c r="AO23" s="32">
        <v>419.63770632799998</v>
      </c>
      <c r="AP23" s="32">
        <v>0.14256426803800001</v>
      </c>
      <c r="AQ23" s="32">
        <v>0</v>
      </c>
      <c r="AR23" s="32">
        <v>2.0677146899499999E-2</v>
      </c>
      <c r="AS23" s="32">
        <v>591.46918210800004</v>
      </c>
      <c r="AT23" s="32">
        <v>544.12182758300003</v>
      </c>
      <c r="AU23" s="32">
        <v>47.347354525299998</v>
      </c>
      <c r="AV23" s="32">
        <v>26.707795039600001</v>
      </c>
      <c r="AW23" s="32">
        <v>0</v>
      </c>
      <c r="AX23" s="32">
        <v>0</v>
      </c>
      <c r="AY23" s="32">
        <v>2.22606249166</v>
      </c>
      <c r="AZ23" s="32">
        <v>0</v>
      </c>
      <c r="BA23" s="32">
        <v>23.887595020300001</v>
      </c>
      <c r="BB23" s="32">
        <v>0</v>
      </c>
      <c r="BC23" s="32">
        <v>0.62085933299200002</v>
      </c>
      <c r="BD23" s="32">
        <v>95.550265171899994</v>
      </c>
      <c r="BE23" s="32">
        <v>0</v>
      </c>
      <c r="BF23" s="32">
        <v>1.60520171024</v>
      </c>
      <c r="BG23" s="32">
        <v>2.1765662329099999E-3</v>
      </c>
      <c r="BH23" s="32">
        <v>3552.7097193499999</v>
      </c>
      <c r="BI23" s="32">
        <v>0</v>
      </c>
      <c r="BJ23" s="32">
        <v>3.6887699715700002</v>
      </c>
      <c r="BK23" s="32">
        <v>41.534614574899997</v>
      </c>
      <c r="BL23" s="32">
        <v>1.36827255352</v>
      </c>
      <c r="BM23" s="32">
        <v>71.189987714300003</v>
      </c>
      <c r="BN23" s="32">
        <v>566.33799438599999</v>
      </c>
      <c r="BO23" s="32">
        <v>40.061918177499997</v>
      </c>
    </row>
    <row r="24" spans="1:67" x14ac:dyDescent="0.25">
      <c r="A24" s="32" t="s">
        <v>23</v>
      </c>
      <c r="B24" s="32">
        <v>3031.524942928535</v>
      </c>
      <c r="C24" s="32">
        <v>7.8727660938559101</v>
      </c>
      <c r="D24" s="32">
        <v>20793.668052435765</v>
      </c>
      <c r="E24" s="32">
        <v>656.69970222643042</v>
      </c>
      <c r="F24" s="32">
        <v>604.16121391505112</v>
      </c>
      <c r="G24" s="32">
        <v>622.26537633418354</v>
      </c>
      <c r="H24" s="32">
        <v>926.79157540358972</v>
      </c>
      <c r="I24" s="32">
        <v>15.741784790749151</v>
      </c>
      <c r="J24" s="32">
        <v>2.166348991376152</v>
      </c>
      <c r="K24" s="32">
        <v>36.271736044063793</v>
      </c>
      <c r="L24" s="32"/>
      <c r="M24" s="34" t="s">
        <v>23</v>
      </c>
      <c r="N24" s="32">
        <v>20.345290252200002</v>
      </c>
      <c r="O24" s="32">
        <v>15.741771288000001</v>
      </c>
      <c r="P24" s="32">
        <v>15.6693112357</v>
      </c>
      <c r="Q24" s="32">
        <v>3.54630333339</v>
      </c>
      <c r="R24" s="32">
        <v>0</v>
      </c>
      <c r="S24" s="32">
        <v>0</v>
      </c>
      <c r="T24" s="32">
        <v>3031.5259347800002</v>
      </c>
      <c r="U24" s="32">
        <v>240.44831867100001</v>
      </c>
      <c r="V24" s="32">
        <v>20.738162136300001</v>
      </c>
      <c r="W24" s="32">
        <v>0</v>
      </c>
      <c r="X24" s="32">
        <v>65.993594109100002</v>
      </c>
      <c r="Y24" s="32">
        <v>36.271620207799998</v>
      </c>
      <c r="Z24" s="32">
        <v>166.349718059</v>
      </c>
      <c r="AA24" s="32">
        <v>11.740092924700001</v>
      </c>
      <c r="AB24" s="32">
        <v>2.2441688908400002</v>
      </c>
      <c r="AC24" s="32">
        <v>0</v>
      </c>
      <c r="AD24" s="32">
        <v>7.8727895831600003</v>
      </c>
      <c r="AE24" s="32">
        <v>0</v>
      </c>
      <c r="AF24" s="32">
        <v>18714.296480000001</v>
      </c>
      <c r="AG24" s="32">
        <v>1913.0213977000001</v>
      </c>
      <c r="AH24" s="32">
        <v>20793.667595700001</v>
      </c>
      <c r="AI24" s="32">
        <v>0</v>
      </c>
      <c r="AJ24" s="32">
        <v>75.433705424600006</v>
      </c>
      <c r="AK24" s="32">
        <v>0</v>
      </c>
      <c r="AL24" s="32">
        <v>506.10354897000002</v>
      </c>
      <c r="AM24" s="32">
        <v>0.352225593457</v>
      </c>
      <c r="AN24" s="32">
        <v>0.12385312202</v>
      </c>
      <c r="AO24" s="32">
        <v>465.92894856100003</v>
      </c>
      <c r="AP24" s="32">
        <v>0.15829038729700001</v>
      </c>
      <c r="AQ24" s="32">
        <v>0</v>
      </c>
      <c r="AR24" s="32">
        <v>2.29580749241E-2</v>
      </c>
      <c r="AS24" s="32">
        <v>656.68378744999995</v>
      </c>
      <c r="AT24" s="32">
        <v>604.14532771500001</v>
      </c>
      <c r="AU24" s="32">
        <v>52.538459735300002</v>
      </c>
      <c r="AV24" s="32">
        <v>29.6540394242</v>
      </c>
      <c r="AW24" s="32">
        <v>0</v>
      </c>
      <c r="AX24" s="32">
        <v>0</v>
      </c>
      <c r="AY24" s="32">
        <v>2.47162042252</v>
      </c>
      <c r="AZ24" s="32">
        <v>0</v>
      </c>
      <c r="BA24" s="32">
        <v>26.522687571999999</v>
      </c>
      <c r="BB24" s="32">
        <v>0</v>
      </c>
      <c r="BC24" s="32">
        <v>0.68934737236599997</v>
      </c>
      <c r="BD24" s="32">
        <v>106.090722124</v>
      </c>
      <c r="BE24" s="32">
        <v>0</v>
      </c>
      <c r="BF24" s="32">
        <v>1.78227023375</v>
      </c>
      <c r="BG24" s="32">
        <v>2.4166803353200001E-3</v>
      </c>
      <c r="BH24" s="32">
        <v>622.26455987700001</v>
      </c>
      <c r="BI24" s="32">
        <v>0</v>
      </c>
      <c r="BJ24" s="32">
        <v>2.0707111416499999</v>
      </c>
      <c r="BK24" s="32">
        <v>37.132192130699998</v>
      </c>
      <c r="BL24" s="32">
        <v>4.0565372377899998</v>
      </c>
      <c r="BM24" s="32">
        <v>102.11134899</v>
      </c>
      <c r="BN24" s="32">
        <v>926.79387854699996</v>
      </c>
      <c r="BO24" s="32">
        <v>31.397909671099999</v>
      </c>
    </row>
    <row r="25" spans="1:67" x14ac:dyDescent="0.25">
      <c r="A25" s="32" t="s">
        <v>24</v>
      </c>
      <c r="B25" s="32">
        <v>2124.5579862022</v>
      </c>
      <c r="C25" s="32">
        <v>6.488163864066899</v>
      </c>
      <c r="D25" s="32">
        <v>12905.917618795909</v>
      </c>
      <c r="E25" s="32">
        <v>418.28194936324041</v>
      </c>
      <c r="F25" s="32">
        <v>393.59049522299023</v>
      </c>
      <c r="G25" s="32">
        <v>139.06059579536395</v>
      </c>
      <c r="H25" s="32">
        <v>484.81870757799101</v>
      </c>
      <c r="I25" s="32">
        <v>12.535606410273674</v>
      </c>
      <c r="J25" s="32">
        <v>2.518618319113159</v>
      </c>
      <c r="K25" s="32">
        <v>27.190804219330033</v>
      </c>
      <c r="L25" s="32"/>
      <c r="M25" s="34" t="s">
        <v>24</v>
      </c>
      <c r="N25" s="32">
        <v>14.862904482499999</v>
      </c>
      <c r="O25" s="32">
        <v>12.535679504100001</v>
      </c>
      <c r="P25" s="32">
        <v>7.1879165666100002</v>
      </c>
      <c r="Q25" s="32">
        <v>2.5186116566400001</v>
      </c>
      <c r="R25" s="32">
        <v>0</v>
      </c>
      <c r="S25" s="32">
        <v>0</v>
      </c>
      <c r="T25" s="32">
        <v>2124.5584677299998</v>
      </c>
      <c r="U25" s="32">
        <v>103.88590180600001</v>
      </c>
      <c r="V25" s="32">
        <v>11.201002473400001</v>
      </c>
      <c r="W25" s="32">
        <v>0</v>
      </c>
      <c r="X25" s="32">
        <v>39.827544656500002</v>
      </c>
      <c r="Y25" s="32">
        <v>27.190833374299999</v>
      </c>
      <c r="Z25" s="32">
        <v>103.247427152</v>
      </c>
      <c r="AA25" s="32">
        <v>5.8869225831099996</v>
      </c>
      <c r="AB25" s="32">
        <v>1.6576366867900001</v>
      </c>
      <c r="AC25" s="32">
        <v>0</v>
      </c>
      <c r="AD25" s="32">
        <v>6.4881348233800002</v>
      </c>
      <c r="AE25" s="32">
        <v>0</v>
      </c>
      <c r="AF25" s="32">
        <v>11615.3292717</v>
      </c>
      <c r="AG25" s="32">
        <v>1187.3437187</v>
      </c>
      <c r="AH25" s="32">
        <v>12905.9204176</v>
      </c>
      <c r="AI25" s="32">
        <v>0</v>
      </c>
      <c r="AJ25" s="32">
        <v>34.704710349999999</v>
      </c>
      <c r="AK25" s="32">
        <v>0</v>
      </c>
      <c r="AL25" s="32">
        <v>264.60489421900002</v>
      </c>
      <c r="AM25" s="32">
        <v>0.22946378033699999</v>
      </c>
      <c r="AN25" s="32">
        <v>8.0686174936799998E-2</v>
      </c>
      <c r="AO25" s="32">
        <v>303.53681318600002</v>
      </c>
      <c r="AP25" s="32">
        <v>0.10312064041500001</v>
      </c>
      <c r="AQ25" s="32">
        <v>0</v>
      </c>
      <c r="AR25" s="32">
        <v>1.49564617476E-2</v>
      </c>
      <c r="AS25" s="32">
        <v>418.271554348</v>
      </c>
      <c r="AT25" s="32">
        <v>393.58007565999998</v>
      </c>
      <c r="AU25" s="32">
        <v>24.6914786874</v>
      </c>
      <c r="AV25" s="32">
        <v>19.318635033100001</v>
      </c>
      <c r="AW25" s="32">
        <v>0</v>
      </c>
      <c r="AX25" s="32">
        <v>0</v>
      </c>
      <c r="AY25" s="32">
        <v>1.6101773959000001</v>
      </c>
      <c r="AZ25" s="32">
        <v>0</v>
      </c>
      <c r="BA25" s="32">
        <v>17.278612359699999</v>
      </c>
      <c r="BB25" s="32">
        <v>0</v>
      </c>
      <c r="BC25" s="32">
        <v>0.44908650227899999</v>
      </c>
      <c r="BD25" s="32">
        <v>69.114446139400002</v>
      </c>
      <c r="BE25" s="32">
        <v>0</v>
      </c>
      <c r="BF25" s="32">
        <v>1.1610947995700001</v>
      </c>
      <c r="BG25" s="32">
        <v>1.57438779775E-3</v>
      </c>
      <c r="BH25" s="32">
        <v>139.060308015</v>
      </c>
      <c r="BI25" s="32">
        <v>0</v>
      </c>
      <c r="BJ25" s="32">
        <v>1.72863016276</v>
      </c>
      <c r="BK25" s="32">
        <v>24.089532448899998</v>
      </c>
      <c r="BL25" s="32">
        <v>1.7309492594</v>
      </c>
      <c r="BM25" s="32">
        <v>53.4931467989</v>
      </c>
      <c r="BN25" s="32">
        <v>484.81851014799997</v>
      </c>
      <c r="BO25" s="32">
        <v>21.775753631099999</v>
      </c>
    </row>
    <row r="26" spans="1:67" x14ac:dyDescent="0.25">
      <c r="A26" s="32" t="s">
        <v>25</v>
      </c>
      <c r="B26" s="32">
        <v>5111.2566106529166</v>
      </c>
      <c r="C26" s="32">
        <v>15.906332072921499</v>
      </c>
      <c r="D26" s="32">
        <v>34267.869532636832</v>
      </c>
      <c r="E26" s="32">
        <v>1145.289008273209</v>
      </c>
      <c r="F26" s="32">
        <v>1056.814731742666</v>
      </c>
      <c r="G26" s="32">
        <v>356.986103597333</v>
      </c>
      <c r="H26" s="32">
        <v>1656.3089491571391</v>
      </c>
      <c r="I26" s="32">
        <v>32.011290596125413</v>
      </c>
      <c r="J26" s="32">
        <v>4.6926756956468321</v>
      </c>
      <c r="K26" s="32">
        <v>73.146194885199179</v>
      </c>
      <c r="L26" s="32"/>
      <c r="M26" s="34" t="s">
        <v>25</v>
      </c>
      <c r="N26" s="32">
        <v>39.317988360999998</v>
      </c>
      <c r="O26" s="32">
        <v>30.555872147199999</v>
      </c>
      <c r="P26" s="32">
        <v>28.964585320499999</v>
      </c>
      <c r="Q26" s="32">
        <v>4.8396411721200003</v>
      </c>
      <c r="R26" s="32">
        <v>0</v>
      </c>
      <c r="S26" s="32">
        <v>0</v>
      </c>
      <c r="T26" s="32">
        <v>5111.2588652599998</v>
      </c>
      <c r="U26" s="32">
        <v>453.406641933</v>
      </c>
      <c r="V26" s="32">
        <v>35.988494950300002</v>
      </c>
      <c r="W26" s="32">
        <v>0</v>
      </c>
      <c r="X26" s="32">
        <v>126.471034449</v>
      </c>
      <c r="Y26" s="32">
        <v>70.215704741799996</v>
      </c>
      <c r="Z26" s="32">
        <v>274.14259891400002</v>
      </c>
      <c r="AA26" s="32">
        <v>21.016481378600002</v>
      </c>
      <c r="AB26" s="32">
        <v>3.2734398170899999</v>
      </c>
      <c r="AC26" s="32">
        <v>0</v>
      </c>
      <c r="AD26" s="32">
        <v>15.906342759199999</v>
      </c>
      <c r="AE26" s="32">
        <v>0</v>
      </c>
      <c r="AF26" s="32">
        <v>30841.073933700001</v>
      </c>
      <c r="AG26" s="32">
        <v>3152.6475941600002</v>
      </c>
      <c r="AH26" s="32">
        <v>34267.864126699998</v>
      </c>
      <c r="AI26" s="32">
        <v>0</v>
      </c>
      <c r="AJ26" s="32">
        <v>139.306975577</v>
      </c>
      <c r="AK26" s="32">
        <v>0</v>
      </c>
      <c r="AL26" s="32">
        <v>890.24677852599996</v>
      </c>
      <c r="AM26" s="32">
        <v>0.61612024945300004</v>
      </c>
      <c r="AN26" s="32">
        <v>0.21664715950999999</v>
      </c>
      <c r="AO26" s="32">
        <v>815.01535734200002</v>
      </c>
      <c r="AP26" s="32">
        <v>0.27688484741300001</v>
      </c>
      <c r="AQ26" s="32">
        <v>0</v>
      </c>
      <c r="AR26" s="32">
        <v>4.0159038647000003E-2</v>
      </c>
      <c r="AS26" s="32">
        <v>1145.2613835499999</v>
      </c>
      <c r="AT26" s="32">
        <v>1056.78713012</v>
      </c>
      <c r="AU26" s="32">
        <v>88.474253426800004</v>
      </c>
      <c r="AV26" s="32">
        <v>51.871622436400003</v>
      </c>
      <c r="AW26" s="32">
        <v>0</v>
      </c>
      <c r="AX26" s="32">
        <v>0</v>
      </c>
      <c r="AY26" s="32">
        <v>4.3234292950200004</v>
      </c>
      <c r="AZ26" s="32">
        <v>0</v>
      </c>
      <c r="BA26" s="32">
        <v>46.394146012100002</v>
      </c>
      <c r="BB26" s="32">
        <v>0</v>
      </c>
      <c r="BC26" s="32">
        <v>1.20583006719</v>
      </c>
      <c r="BD26" s="32">
        <v>185.576724869</v>
      </c>
      <c r="BE26" s="32">
        <v>0</v>
      </c>
      <c r="BF26" s="32">
        <v>3.1175954055699999</v>
      </c>
      <c r="BG26" s="32">
        <v>4.22725792975E-3</v>
      </c>
      <c r="BH26" s="32">
        <v>356.986578323</v>
      </c>
      <c r="BI26" s="32">
        <v>0</v>
      </c>
      <c r="BJ26" s="32">
        <v>2.7361461279200001</v>
      </c>
      <c r="BK26" s="32">
        <v>58.815364998900002</v>
      </c>
      <c r="BL26" s="32">
        <v>7.6794712691899996</v>
      </c>
      <c r="BM26" s="32">
        <v>178.715000293</v>
      </c>
      <c r="BN26" s="32">
        <v>1656.3105734599999</v>
      </c>
      <c r="BO26" s="32">
        <v>47.776904547000001</v>
      </c>
    </row>
    <row r="27" spans="1:67" x14ac:dyDescent="0.25">
      <c r="A27" s="32" t="s">
        <v>26</v>
      </c>
      <c r="B27" s="32">
        <v>3344.2311095440018</v>
      </c>
      <c r="C27" s="32">
        <v>10.463279462682001</v>
      </c>
      <c r="D27" s="32">
        <v>23022.166705158961</v>
      </c>
      <c r="E27" s="32">
        <v>750.39447150950161</v>
      </c>
      <c r="F27" s="32">
        <v>690.36287054900106</v>
      </c>
      <c r="G27" s="32">
        <v>236.14614221628034</v>
      </c>
      <c r="H27" s="32">
        <v>1119.0935242275002</v>
      </c>
      <c r="I27" s="32">
        <v>20.73143421768302</v>
      </c>
      <c r="J27" s="32">
        <v>2.8530142053394036</v>
      </c>
      <c r="K27" s="32">
        <v>47.768728988940055</v>
      </c>
      <c r="L27" s="32"/>
      <c r="M27" s="34" t="s">
        <v>26</v>
      </c>
      <c r="N27" s="32">
        <v>26.7825710161</v>
      </c>
      <c r="O27" s="32">
        <v>20.7314568151</v>
      </c>
      <c r="P27" s="32">
        <v>19.899098691100001</v>
      </c>
      <c r="Q27" s="32">
        <v>2.8530141367800002</v>
      </c>
      <c r="R27" s="32">
        <v>0</v>
      </c>
      <c r="S27" s="32">
        <v>0</v>
      </c>
      <c r="T27" s="32">
        <v>3344.2275401400002</v>
      </c>
      <c r="U27" s="32">
        <v>314.130759415</v>
      </c>
      <c r="V27" s="32">
        <v>24.032765444300001</v>
      </c>
      <c r="W27" s="32">
        <v>0</v>
      </c>
      <c r="X27" s="32">
        <v>86.809951449799996</v>
      </c>
      <c r="Y27" s="32">
        <v>47.768781626200003</v>
      </c>
      <c r="Z27" s="32">
        <v>184.17695263499999</v>
      </c>
      <c r="AA27" s="32">
        <v>14.235750040699999</v>
      </c>
      <c r="AB27" s="32">
        <v>1.99110761759</v>
      </c>
      <c r="AC27" s="32">
        <v>0</v>
      </c>
      <c r="AD27" s="32">
        <v>10.463275597000001</v>
      </c>
      <c r="AE27" s="32">
        <v>0</v>
      </c>
      <c r="AF27" s="32">
        <v>20719.942151200001</v>
      </c>
      <c r="AG27" s="32">
        <v>2118.0400153300002</v>
      </c>
      <c r="AH27" s="32">
        <v>23022.159119100001</v>
      </c>
      <c r="AI27" s="32">
        <v>0</v>
      </c>
      <c r="AJ27" s="32">
        <v>95.666231966799998</v>
      </c>
      <c r="AK27" s="32">
        <v>0</v>
      </c>
      <c r="AL27" s="32">
        <v>598.27708191299996</v>
      </c>
      <c r="AM27" s="32">
        <v>0.40248135606300001</v>
      </c>
      <c r="AN27" s="32">
        <v>0.14152388818200001</v>
      </c>
      <c r="AO27" s="32">
        <v>532.40790169599995</v>
      </c>
      <c r="AP27" s="32">
        <v>0.18087505525299999</v>
      </c>
      <c r="AQ27" s="32">
        <v>0</v>
      </c>
      <c r="AR27" s="32">
        <v>2.6233617839800001E-2</v>
      </c>
      <c r="AS27" s="32">
        <v>750.37659303600003</v>
      </c>
      <c r="AT27" s="32">
        <v>690.34505428199998</v>
      </c>
      <c r="AU27" s="32">
        <v>60.031538754499998</v>
      </c>
      <c r="AV27" s="32">
        <v>33.885152609400002</v>
      </c>
      <c r="AW27" s="32">
        <v>0</v>
      </c>
      <c r="AX27" s="32">
        <v>0</v>
      </c>
      <c r="AY27" s="32">
        <v>2.8242757590799998</v>
      </c>
      <c r="AZ27" s="32">
        <v>0</v>
      </c>
      <c r="BA27" s="32">
        <v>30.306948797699999</v>
      </c>
      <c r="BB27" s="32">
        <v>0</v>
      </c>
      <c r="BC27" s="32">
        <v>0.78770350314399995</v>
      </c>
      <c r="BD27" s="32">
        <v>121.227721964</v>
      </c>
      <c r="BE27" s="32">
        <v>0</v>
      </c>
      <c r="BF27" s="32">
        <v>2.0365745090599998</v>
      </c>
      <c r="BG27" s="32">
        <v>2.7613877378900001E-3</v>
      </c>
      <c r="BH27" s="32">
        <v>236.14590615099999</v>
      </c>
      <c r="BI27" s="32">
        <v>0</v>
      </c>
      <c r="BJ27" s="32">
        <v>1.5586412008099999</v>
      </c>
      <c r="BK27" s="32">
        <v>37.5120464158</v>
      </c>
      <c r="BL27" s="32">
        <v>5.3292368387</v>
      </c>
      <c r="BM27" s="32">
        <v>119.87742647499999</v>
      </c>
      <c r="BN27" s="32">
        <v>1119.09362029</v>
      </c>
      <c r="BO27" s="32">
        <v>29.799348077299999</v>
      </c>
    </row>
    <row r="28" spans="1:67" x14ac:dyDescent="0.25">
      <c r="A28" s="32" t="s">
        <v>27</v>
      </c>
      <c r="B28" s="32">
        <v>10237.678304290581</v>
      </c>
      <c r="C28" s="32">
        <v>32.031336677712119</v>
      </c>
      <c r="D28" s="32">
        <v>69706.471775040962</v>
      </c>
      <c r="E28" s="32">
        <v>2344.3384951032913</v>
      </c>
      <c r="F28" s="32">
        <v>2156.801024925172</v>
      </c>
      <c r="G28" s="32">
        <v>722.9007830070093</v>
      </c>
      <c r="H28" s="32">
        <v>3489.1253654254697</v>
      </c>
      <c r="I28" s="32">
        <v>64.768837778908875</v>
      </c>
      <c r="J28" s="32">
        <v>8.914209306840517</v>
      </c>
      <c r="K28" s="32">
        <v>149.23648881703903</v>
      </c>
      <c r="L28" s="32"/>
      <c r="M28" s="34" t="s">
        <v>27</v>
      </c>
      <c r="N28" s="32">
        <v>83.641030985300006</v>
      </c>
      <c r="O28" s="32">
        <v>64.768890927499996</v>
      </c>
      <c r="P28" s="32">
        <v>62.031357976599999</v>
      </c>
      <c r="Q28" s="32">
        <v>8.91424604917</v>
      </c>
      <c r="R28" s="32">
        <v>0</v>
      </c>
      <c r="S28" s="32">
        <v>0</v>
      </c>
      <c r="T28" s="32">
        <v>10237.678008299999</v>
      </c>
      <c r="U28" s="32">
        <v>979.22744711200005</v>
      </c>
      <c r="V28" s="32">
        <v>74.921068168199994</v>
      </c>
      <c r="W28" s="32">
        <v>0</v>
      </c>
      <c r="X28" s="32">
        <v>270.93673193299998</v>
      </c>
      <c r="Y28" s="32">
        <v>149.23673628899999</v>
      </c>
      <c r="Z28" s="32">
        <v>557.65109118999999</v>
      </c>
      <c r="AA28" s="32">
        <v>44.378043505500003</v>
      </c>
      <c r="AB28" s="32">
        <v>6.2080028348800003</v>
      </c>
      <c r="AC28" s="32">
        <v>0</v>
      </c>
      <c r="AD28" s="32">
        <v>32.031254648699999</v>
      </c>
      <c r="AE28" s="32">
        <v>0</v>
      </c>
      <c r="AF28" s="32">
        <v>62735.808117400004</v>
      </c>
      <c r="AG28" s="32">
        <v>6412.9859227699999</v>
      </c>
      <c r="AH28" s="32">
        <v>69706.445131400003</v>
      </c>
      <c r="AI28" s="32">
        <v>0</v>
      </c>
      <c r="AJ28" s="32">
        <v>298.22194875700001</v>
      </c>
      <c r="AK28" s="32">
        <v>0</v>
      </c>
      <c r="AL28" s="32">
        <v>1865.0733519099999</v>
      </c>
      <c r="AM28" s="32">
        <v>1.25741613838</v>
      </c>
      <c r="AN28" s="32">
        <v>0.44214397724799998</v>
      </c>
      <c r="AO28" s="32">
        <v>1663.3247168400001</v>
      </c>
      <c r="AP28" s="32">
        <v>0.56508184824499996</v>
      </c>
      <c r="AQ28" s="32">
        <v>0</v>
      </c>
      <c r="AR28" s="32">
        <v>8.1958319141099994E-2</v>
      </c>
      <c r="AS28" s="32">
        <v>2344.28232841</v>
      </c>
      <c r="AT28" s="32">
        <v>2156.7448982999999</v>
      </c>
      <c r="AU28" s="32">
        <v>187.537430105</v>
      </c>
      <c r="AV28" s="32">
        <v>105.862363211</v>
      </c>
      <c r="AW28" s="32">
        <v>0</v>
      </c>
      <c r="AX28" s="32">
        <v>0</v>
      </c>
      <c r="AY28" s="32">
        <v>8.8234438185199995</v>
      </c>
      <c r="AZ28" s="32">
        <v>0</v>
      </c>
      <c r="BA28" s="32">
        <v>94.683570170400003</v>
      </c>
      <c r="BB28" s="32">
        <v>0</v>
      </c>
      <c r="BC28" s="32">
        <v>2.4609127338999999</v>
      </c>
      <c r="BD28" s="32">
        <v>378.73435591999998</v>
      </c>
      <c r="BE28" s="32">
        <v>0</v>
      </c>
      <c r="BF28" s="32">
        <v>6.3625495924199997</v>
      </c>
      <c r="BG28" s="32">
        <v>8.6272173867499996E-3</v>
      </c>
      <c r="BH28" s="32">
        <v>722.902677165</v>
      </c>
      <c r="BI28" s="32">
        <v>0</v>
      </c>
      <c r="BJ28" s="32">
        <v>4.8601271155400001</v>
      </c>
      <c r="BK28" s="32">
        <v>116.94858193899999</v>
      </c>
      <c r="BL28" s="32">
        <v>16.612633085700001</v>
      </c>
      <c r="BM28" s="32">
        <v>373.73805062000002</v>
      </c>
      <c r="BN28" s="32">
        <v>3489.12344355</v>
      </c>
      <c r="BO28" s="32">
        <v>92.905843762800004</v>
      </c>
    </row>
    <row r="29" spans="1:67" x14ac:dyDescent="0.25">
      <c r="A29" s="32" t="s">
        <v>28</v>
      </c>
      <c r="B29" s="32">
        <v>952.8172491644001</v>
      </c>
      <c r="C29" s="32">
        <v>2.985786181536997</v>
      </c>
      <c r="D29" s="32">
        <v>6399.9966185520016</v>
      </c>
      <c r="E29" s="32">
        <v>214.4590349530099</v>
      </c>
      <c r="F29" s="32">
        <v>197.89001727226005</v>
      </c>
      <c r="G29" s="32">
        <v>67.386323024510034</v>
      </c>
      <c r="H29" s="32">
        <v>323.47472213869997</v>
      </c>
      <c r="I29" s="32">
        <v>6.0711899733409966</v>
      </c>
      <c r="J29" s="32">
        <v>0.83550376776829949</v>
      </c>
      <c r="K29" s="32">
        <v>13.989048026066991</v>
      </c>
      <c r="L29" s="32"/>
      <c r="M29" s="34" t="s">
        <v>28</v>
      </c>
      <c r="N29" s="32">
        <v>7.82396027315</v>
      </c>
      <c r="O29" s="32">
        <v>6.0711695609899996</v>
      </c>
      <c r="P29" s="32">
        <v>5.7466924836700004</v>
      </c>
      <c r="Q29" s="32">
        <v>0.83550805437800002</v>
      </c>
      <c r="R29" s="32">
        <v>0</v>
      </c>
      <c r="S29" s="32">
        <v>0</v>
      </c>
      <c r="T29" s="32">
        <v>952.81738697200001</v>
      </c>
      <c r="U29" s="32">
        <v>90.718356559</v>
      </c>
      <c r="V29" s="32">
        <v>6.94047403236</v>
      </c>
      <c r="W29" s="32">
        <v>0</v>
      </c>
      <c r="X29" s="32">
        <v>25.263126335100001</v>
      </c>
      <c r="Y29" s="32">
        <v>13.988935448699999</v>
      </c>
      <c r="Z29" s="32">
        <v>51.199797285000002</v>
      </c>
      <c r="AA29" s="32">
        <v>4.1111691523799996</v>
      </c>
      <c r="AB29" s="32">
        <v>0.57501854972800004</v>
      </c>
      <c r="AC29" s="32">
        <v>0</v>
      </c>
      <c r="AD29" s="32">
        <v>2.9857979706500002</v>
      </c>
      <c r="AE29" s="32">
        <v>0</v>
      </c>
      <c r="AF29" s="32">
        <v>5759.9980158400003</v>
      </c>
      <c r="AG29" s="32">
        <v>588.80127779899999</v>
      </c>
      <c r="AH29" s="32">
        <v>6399.9990909199996</v>
      </c>
      <c r="AI29" s="32">
        <v>0</v>
      </c>
      <c r="AJ29" s="32">
        <v>27.627541214099999</v>
      </c>
      <c r="AK29" s="32">
        <v>0</v>
      </c>
      <c r="AL29" s="32">
        <v>172.78089635000001</v>
      </c>
      <c r="AM29" s="32">
        <v>0.115369950451</v>
      </c>
      <c r="AN29" s="32">
        <v>4.05677733869E-2</v>
      </c>
      <c r="AO29" s="32">
        <v>152.61279727900001</v>
      </c>
      <c r="AP29" s="32">
        <v>5.1847272606999999E-2</v>
      </c>
      <c r="AQ29" s="32">
        <v>0</v>
      </c>
      <c r="AR29" s="32">
        <v>7.5197479565900002E-3</v>
      </c>
      <c r="AS29" s="32">
        <v>214.45390716599999</v>
      </c>
      <c r="AT29" s="32">
        <v>197.884962739</v>
      </c>
      <c r="AU29" s="32">
        <v>16.568944427000002</v>
      </c>
      <c r="AV29" s="32">
        <v>9.7130878100900002</v>
      </c>
      <c r="AW29" s="32">
        <v>0</v>
      </c>
      <c r="AX29" s="32">
        <v>0</v>
      </c>
      <c r="AY29" s="32">
        <v>0.80956721175900004</v>
      </c>
      <c r="AZ29" s="32">
        <v>0</v>
      </c>
      <c r="BA29" s="32">
        <v>8.6873448083899998</v>
      </c>
      <c r="BB29" s="32">
        <v>0</v>
      </c>
      <c r="BC29" s="32">
        <v>0.225792443658</v>
      </c>
      <c r="BD29" s="32">
        <v>34.749512006899998</v>
      </c>
      <c r="BE29" s="32">
        <v>0</v>
      </c>
      <c r="BF29" s="32">
        <v>0.58377319896199997</v>
      </c>
      <c r="BG29" s="32">
        <v>7.9159919421099996E-4</v>
      </c>
      <c r="BH29" s="32">
        <v>67.386178210599994</v>
      </c>
      <c r="BI29" s="32">
        <v>0</v>
      </c>
      <c r="BJ29" s="32">
        <v>0.45012111655300002</v>
      </c>
      <c r="BK29" s="32">
        <v>10.8332037981</v>
      </c>
      <c r="BL29" s="32">
        <v>1.53904716346</v>
      </c>
      <c r="BM29" s="32">
        <v>34.638771943999998</v>
      </c>
      <c r="BN29" s="32">
        <v>323.47646925399999</v>
      </c>
      <c r="BO29" s="32">
        <v>8.6058193505199991</v>
      </c>
    </row>
    <row r="30" spans="1:67" x14ac:dyDescent="0.25">
      <c r="A30" s="32" t="s">
        <v>29</v>
      </c>
      <c r="B30" s="32">
        <v>41.236067390176473</v>
      </c>
      <c r="C30" s="32">
        <v>0.12540382488058827</v>
      </c>
      <c r="D30" s="32">
        <v>398.25702570073759</v>
      </c>
      <c r="E30" s="32">
        <v>9.998647558029413</v>
      </c>
      <c r="F30" s="32">
        <v>9.2019165490269543</v>
      </c>
      <c r="G30" s="32">
        <v>4.7543041271151933</v>
      </c>
      <c r="H30" s="32">
        <v>15.165450006012257</v>
      </c>
      <c r="I30" s="32">
        <v>0.27415439610056908</v>
      </c>
      <c r="J30" s="32">
        <v>3.9541516670155805E-2</v>
      </c>
      <c r="K30" s="32">
        <v>0.6187549251011456</v>
      </c>
      <c r="L30" s="32"/>
      <c r="M30" s="34" t="s">
        <v>29</v>
      </c>
      <c r="N30" s="32">
        <v>0.35489985813300001</v>
      </c>
      <c r="O30" s="32">
        <v>0.27415381247699999</v>
      </c>
      <c r="P30" s="32">
        <v>0.267724934054</v>
      </c>
      <c r="Q30" s="32">
        <v>3.95421135263E-2</v>
      </c>
      <c r="R30" s="32">
        <v>0</v>
      </c>
      <c r="S30" s="32">
        <v>0</v>
      </c>
      <c r="T30" s="32">
        <v>41.2355316501</v>
      </c>
      <c r="U30" s="32">
        <v>4.2058897916599998</v>
      </c>
      <c r="V30" s="32">
        <v>0.32871153612499998</v>
      </c>
      <c r="W30" s="32">
        <v>0</v>
      </c>
      <c r="X30" s="32">
        <v>1.1410787046699999</v>
      </c>
      <c r="Y30" s="32">
        <v>0.61875148163899996</v>
      </c>
      <c r="Z30" s="32">
        <v>3.1860458660600002</v>
      </c>
      <c r="AA30" s="32">
        <v>0.19311270094899999</v>
      </c>
      <c r="AB30" s="32">
        <v>2.8789081420000001E-2</v>
      </c>
      <c r="AC30" s="32">
        <v>0</v>
      </c>
      <c r="AD30" s="32">
        <v>0.125404357435</v>
      </c>
      <c r="AE30" s="32">
        <v>0</v>
      </c>
      <c r="AF30" s="32">
        <v>358.43263535</v>
      </c>
      <c r="AG30" s="32">
        <v>36.639746777100001</v>
      </c>
      <c r="AH30" s="32">
        <v>398.258427993</v>
      </c>
      <c r="AI30" s="32">
        <v>0</v>
      </c>
      <c r="AJ30" s="32">
        <v>1.2874120744399999</v>
      </c>
      <c r="AK30" s="32">
        <v>0</v>
      </c>
      <c r="AL30" s="32">
        <v>8.1521692741800003</v>
      </c>
      <c r="AM30" s="32">
        <v>5.3646874672800002E-3</v>
      </c>
      <c r="AN30" s="32">
        <v>1.88637951465E-3</v>
      </c>
      <c r="AO30" s="32">
        <v>7.0964664869899998</v>
      </c>
      <c r="AP30" s="32">
        <v>2.4108906121700002E-3</v>
      </c>
      <c r="AQ30" s="32">
        <v>0</v>
      </c>
      <c r="AR30" s="32">
        <v>3.4968358714000002E-4</v>
      </c>
      <c r="AS30" s="32">
        <v>9.9983473894500001</v>
      </c>
      <c r="AT30" s="32">
        <v>9.2016138896699999</v>
      </c>
      <c r="AU30" s="32">
        <v>0.79673349978200003</v>
      </c>
      <c r="AV30" s="32">
        <v>0.45165553883699999</v>
      </c>
      <c r="AW30" s="32">
        <v>0</v>
      </c>
      <c r="AX30" s="32">
        <v>0</v>
      </c>
      <c r="AY30" s="32">
        <v>3.7644868466700003E-2</v>
      </c>
      <c r="AZ30" s="32">
        <v>0</v>
      </c>
      <c r="BA30" s="32">
        <v>0.40396234230099998</v>
      </c>
      <c r="BB30" s="32">
        <v>0</v>
      </c>
      <c r="BC30" s="32">
        <v>1.0499355148099999E-2</v>
      </c>
      <c r="BD30" s="32">
        <v>1.6158469551400001</v>
      </c>
      <c r="BE30" s="32">
        <v>0</v>
      </c>
      <c r="BF30" s="32">
        <v>2.7145553552999999E-2</v>
      </c>
      <c r="BG30" s="32">
        <v>3.6810287317400003E-5</v>
      </c>
      <c r="BH30" s="32">
        <v>4.7542892265600001</v>
      </c>
      <c r="BI30" s="32">
        <v>0</v>
      </c>
      <c r="BJ30" s="32">
        <v>2.34543685445E-2</v>
      </c>
      <c r="BK30" s="32">
        <v>0.52715282467199998</v>
      </c>
      <c r="BL30" s="32">
        <v>7.1290210984500002E-2</v>
      </c>
      <c r="BM30" s="32">
        <v>1.6312225607799999</v>
      </c>
      <c r="BN30" s="32">
        <v>15.1654240414</v>
      </c>
      <c r="BO30" s="32">
        <v>0.424397453827</v>
      </c>
    </row>
    <row r="31" spans="1:67" x14ac:dyDescent="0.25">
      <c r="A31" s="32" t="s">
        <v>30</v>
      </c>
      <c r="B31" s="32">
        <v>1628.5497061450558</v>
      </c>
      <c r="C31" s="32">
        <v>5.7987314965020493</v>
      </c>
      <c r="D31" s="32">
        <v>9031.6707113395059</v>
      </c>
      <c r="E31" s="32">
        <v>341.50931942855266</v>
      </c>
      <c r="F31" s="32">
        <v>327.91303043978263</v>
      </c>
      <c r="G31" s="32">
        <v>848.06750971020051</v>
      </c>
      <c r="H31" s="32">
        <v>357.13255515711666</v>
      </c>
      <c r="I31" s="32">
        <v>14.34204132367142</v>
      </c>
      <c r="J31" s="32">
        <v>3.6102658206465126</v>
      </c>
      <c r="K31" s="32">
        <v>29.489618908019459</v>
      </c>
      <c r="L31" s="32"/>
      <c r="M31" s="34" t="s">
        <v>30</v>
      </c>
      <c r="N31" s="32">
        <v>15.6082426522</v>
      </c>
      <c r="O31" s="32">
        <v>14.3420283486</v>
      </c>
      <c r="P31" s="32">
        <v>3.16939407508</v>
      </c>
      <c r="Q31" s="32">
        <v>3.6102554005599998</v>
      </c>
      <c r="R31" s="32">
        <v>0</v>
      </c>
      <c r="S31" s="32">
        <v>0</v>
      </c>
      <c r="T31" s="32">
        <v>1628.54900423</v>
      </c>
      <c r="U31" s="32">
        <v>28.682663733399998</v>
      </c>
      <c r="V31" s="32">
        <v>9.4411382088</v>
      </c>
      <c r="W31" s="32">
        <v>0</v>
      </c>
      <c r="X31" s="32">
        <v>32.443470327900002</v>
      </c>
      <c r="Y31" s="32">
        <v>29.489607256199999</v>
      </c>
      <c r="Z31" s="32">
        <v>72.253013861599996</v>
      </c>
      <c r="AA31" s="32">
        <v>3.92626610746</v>
      </c>
      <c r="AB31" s="32">
        <v>2.4076523998899999</v>
      </c>
      <c r="AC31" s="32">
        <v>0</v>
      </c>
      <c r="AD31" s="32">
        <v>5.7987401957699998</v>
      </c>
      <c r="AE31" s="32">
        <v>0</v>
      </c>
      <c r="AF31" s="32">
        <v>8128.4987615500004</v>
      </c>
      <c r="AG31" s="32">
        <v>830.91460099100004</v>
      </c>
      <c r="AH31" s="32">
        <v>9031.6663764099994</v>
      </c>
      <c r="AI31" s="32">
        <v>0</v>
      </c>
      <c r="AJ31" s="32">
        <v>15.5668210495</v>
      </c>
      <c r="AK31" s="32">
        <v>0</v>
      </c>
      <c r="AL31" s="32">
        <v>203.286339911</v>
      </c>
      <c r="AM31" s="32">
        <v>0.19117162927100001</v>
      </c>
      <c r="AN31" s="32">
        <v>6.7222065510299994E-2</v>
      </c>
      <c r="AO31" s="32">
        <v>252.886537476</v>
      </c>
      <c r="AP31" s="32">
        <v>8.5913577164500002E-2</v>
      </c>
      <c r="AQ31" s="32">
        <v>0</v>
      </c>
      <c r="AR31" s="32">
        <v>1.24606671186E-2</v>
      </c>
      <c r="AS31" s="32">
        <v>341.50079107599998</v>
      </c>
      <c r="AT31" s="32">
        <v>327.90446513299997</v>
      </c>
      <c r="AU31" s="32">
        <v>13.5963259423</v>
      </c>
      <c r="AV31" s="32">
        <v>16.0949411201</v>
      </c>
      <c r="AW31" s="32">
        <v>0</v>
      </c>
      <c r="AX31" s="32">
        <v>0</v>
      </c>
      <c r="AY31" s="32">
        <v>1.34150315647</v>
      </c>
      <c r="AZ31" s="32">
        <v>0</v>
      </c>
      <c r="BA31" s="32">
        <v>14.395367284500001</v>
      </c>
      <c r="BB31" s="32">
        <v>0</v>
      </c>
      <c r="BC31" s="32">
        <v>0.37414884891200001</v>
      </c>
      <c r="BD31" s="32">
        <v>57.581488450499997</v>
      </c>
      <c r="BE31" s="32">
        <v>0</v>
      </c>
      <c r="BF31" s="32">
        <v>0.96734923802799999</v>
      </c>
      <c r="BG31" s="32">
        <v>1.3115883529800001E-3</v>
      </c>
      <c r="BH31" s="32">
        <v>848.06592204200001</v>
      </c>
      <c r="BI31" s="32">
        <v>0</v>
      </c>
      <c r="BJ31" s="32">
        <v>2.84483216349</v>
      </c>
      <c r="BK31" s="32">
        <v>29.452663743799999</v>
      </c>
      <c r="BL31" s="32">
        <v>0.416395278295</v>
      </c>
      <c r="BM31" s="32">
        <v>41.532468368799996</v>
      </c>
      <c r="BN31" s="32">
        <v>357.13033388999997</v>
      </c>
      <c r="BO31" s="32">
        <v>29.276446474499998</v>
      </c>
    </row>
    <row r="32" spans="1:67" x14ac:dyDescent="0.25">
      <c r="A32" s="32" t="s">
        <v>31</v>
      </c>
      <c r="B32" s="32">
        <v>3541.4919548588482</v>
      </c>
      <c r="C32" s="32">
        <v>11.080457805931799</v>
      </c>
      <c r="D32" s="32">
        <v>24138.960693137811</v>
      </c>
      <c r="E32" s="32">
        <v>799.99215586891933</v>
      </c>
      <c r="F32" s="32">
        <v>735.99263122443017</v>
      </c>
      <c r="G32" s="32">
        <v>250.07534848333208</v>
      </c>
      <c r="H32" s="32">
        <v>1191.2764983185809</v>
      </c>
      <c r="I32" s="32">
        <v>22.101693274154702</v>
      </c>
      <c r="J32" s="32">
        <v>3.0415857515826628</v>
      </c>
      <c r="K32" s="32">
        <v>50.926031694275018</v>
      </c>
      <c r="L32" s="32"/>
      <c r="M32" s="34" t="s">
        <v>31</v>
      </c>
      <c r="N32" s="32">
        <v>28.544544806000001</v>
      </c>
      <c r="O32" s="32">
        <v>22.1015381755</v>
      </c>
      <c r="P32" s="32">
        <v>21.180473428100001</v>
      </c>
      <c r="Q32" s="32">
        <v>3.0416024781400002</v>
      </c>
      <c r="R32" s="32">
        <v>0</v>
      </c>
      <c r="S32" s="32">
        <v>0</v>
      </c>
      <c r="T32" s="32">
        <v>3541.4905455899998</v>
      </c>
      <c r="U32" s="32">
        <v>334.35928303700001</v>
      </c>
      <c r="V32" s="32">
        <v>25.580545710300001</v>
      </c>
      <c r="W32" s="32">
        <v>0</v>
      </c>
      <c r="X32" s="32">
        <v>92.481132654099994</v>
      </c>
      <c r="Y32" s="32">
        <v>50.926002924099997</v>
      </c>
      <c r="Z32" s="32">
        <v>193.11210652599999</v>
      </c>
      <c r="AA32" s="32">
        <v>15.152395583100001</v>
      </c>
      <c r="AB32" s="32">
        <v>2.1193368920000002</v>
      </c>
      <c r="AC32" s="32">
        <v>0</v>
      </c>
      <c r="AD32" s="32">
        <v>11.080451434900001</v>
      </c>
      <c r="AE32" s="32">
        <v>0</v>
      </c>
      <c r="AF32" s="32">
        <v>21725.074020100001</v>
      </c>
      <c r="AG32" s="32">
        <v>2220.7860574400001</v>
      </c>
      <c r="AH32" s="32">
        <v>24138.972183999998</v>
      </c>
      <c r="AI32" s="32">
        <v>0</v>
      </c>
      <c r="AJ32" s="32">
        <v>101.82656459899999</v>
      </c>
      <c r="AK32" s="32">
        <v>0</v>
      </c>
      <c r="AL32" s="32">
        <v>636.80406753</v>
      </c>
      <c r="AM32" s="32">
        <v>0.42908410798199997</v>
      </c>
      <c r="AN32" s="32">
        <v>0.15087769087899999</v>
      </c>
      <c r="AO32" s="32">
        <v>567.59730793599999</v>
      </c>
      <c r="AP32" s="32">
        <v>0.19283049157599999</v>
      </c>
      <c r="AQ32" s="32">
        <v>0</v>
      </c>
      <c r="AR32" s="32">
        <v>2.7967686194099999E-2</v>
      </c>
      <c r="AS32" s="32">
        <v>799.97267635699995</v>
      </c>
      <c r="AT32" s="32">
        <v>735.97313736000001</v>
      </c>
      <c r="AU32" s="32">
        <v>63.999538997000002</v>
      </c>
      <c r="AV32" s="32">
        <v>36.1246794865</v>
      </c>
      <c r="AW32" s="32">
        <v>0</v>
      </c>
      <c r="AX32" s="32">
        <v>0</v>
      </c>
      <c r="AY32" s="32">
        <v>3.0109462910000002</v>
      </c>
      <c r="AZ32" s="32">
        <v>0</v>
      </c>
      <c r="BA32" s="32">
        <v>32.3100771342</v>
      </c>
      <c r="BB32" s="32">
        <v>0</v>
      </c>
      <c r="BC32" s="32">
        <v>0.83976924827900001</v>
      </c>
      <c r="BD32" s="32">
        <v>129.240203928</v>
      </c>
      <c r="BE32" s="32">
        <v>0</v>
      </c>
      <c r="BF32" s="32">
        <v>2.1711767610799999</v>
      </c>
      <c r="BG32" s="32">
        <v>2.9439889272899998E-3</v>
      </c>
      <c r="BH32" s="32">
        <v>250.075952702</v>
      </c>
      <c r="BI32" s="32">
        <v>0</v>
      </c>
      <c r="BJ32" s="32">
        <v>1.65902921622</v>
      </c>
      <c r="BK32" s="32">
        <v>39.927487742300002</v>
      </c>
      <c r="BL32" s="32">
        <v>5.6724110662499996</v>
      </c>
      <c r="BM32" s="32">
        <v>127.60487140399999</v>
      </c>
      <c r="BN32" s="32">
        <v>1191.2748979099999</v>
      </c>
      <c r="BO32" s="32">
        <v>31.718120187699999</v>
      </c>
    </row>
    <row r="33" spans="1:67" x14ac:dyDescent="0.25">
      <c r="A33" s="32" t="s">
        <v>32</v>
      </c>
      <c r="B33" s="32">
        <v>4366.9384065131562</v>
      </c>
      <c r="C33" s="32">
        <v>12.666849624452388</v>
      </c>
      <c r="D33" s="32">
        <v>26059.258939820164</v>
      </c>
      <c r="E33" s="32">
        <v>845.35125736530267</v>
      </c>
      <c r="F33" s="32">
        <v>797.66387986349787</v>
      </c>
      <c r="G33" s="32">
        <v>283.44366667045603</v>
      </c>
      <c r="H33" s="32">
        <v>946.37350306859446</v>
      </c>
      <c r="I33" s="32">
        <v>25.989819973800962</v>
      </c>
      <c r="J33" s="32">
        <v>5.4361966125152952</v>
      </c>
      <c r="K33" s="32">
        <v>55.916582408670507</v>
      </c>
      <c r="L33" s="32"/>
      <c r="M33" s="34" t="s">
        <v>32</v>
      </c>
      <c r="N33" s="32">
        <v>30.462082061499999</v>
      </c>
      <c r="O33" s="32">
        <v>25.989691273599998</v>
      </c>
      <c r="P33" s="32">
        <v>13.5629070754</v>
      </c>
      <c r="Q33" s="32">
        <v>5.4361948409499998</v>
      </c>
      <c r="R33" s="32">
        <v>0</v>
      </c>
      <c r="S33" s="32">
        <v>0</v>
      </c>
      <c r="T33" s="32">
        <v>4366.9391769699996</v>
      </c>
      <c r="U33" s="32">
        <v>192.443200133</v>
      </c>
      <c r="V33" s="32">
        <v>22.0761914144</v>
      </c>
      <c r="W33" s="32">
        <v>0</v>
      </c>
      <c r="X33" s="32">
        <v>79.209518230300006</v>
      </c>
      <c r="Y33" s="32">
        <v>55.916544389199998</v>
      </c>
      <c r="Z33" s="32">
        <v>208.474935797</v>
      </c>
      <c r="AA33" s="32">
        <v>11.3861195319</v>
      </c>
      <c r="AB33" s="32">
        <v>3.4783063229</v>
      </c>
      <c r="AC33" s="32">
        <v>0</v>
      </c>
      <c r="AD33" s="32">
        <v>12.6667732706</v>
      </c>
      <c r="AE33" s="32">
        <v>0</v>
      </c>
      <c r="AF33" s="32">
        <v>23453.333713</v>
      </c>
      <c r="AG33" s="32">
        <v>2397.4523096900002</v>
      </c>
      <c r="AH33" s="32">
        <v>26059.260958499999</v>
      </c>
      <c r="AI33" s="32">
        <v>0</v>
      </c>
      <c r="AJ33" s="32">
        <v>65.539034889099995</v>
      </c>
      <c r="AK33" s="32">
        <v>0</v>
      </c>
      <c r="AL33" s="32">
        <v>517.42007126700003</v>
      </c>
      <c r="AM33" s="32">
        <v>0.46503911301299999</v>
      </c>
      <c r="AN33" s="32">
        <v>0.163520914233</v>
      </c>
      <c r="AO33" s="32">
        <v>615.15835337800002</v>
      </c>
      <c r="AP33" s="32">
        <v>0.208988473004</v>
      </c>
      <c r="AQ33" s="32">
        <v>0</v>
      </c>
      <c r="AR33" s="32">
        <v>3.0311272657899999E-2</v>
      </c>
      <c r="AS33" s="32">
        <v>845.33036821500002</v>
      </c>
      <c r="AT33" s="32">
        <v>797.64304140000002</v>
      </c>
      <c r="AU33" s="32">
        <v>47.687326815399999</v>
      </c>
      <c r="AV33" s="32">
        <v>39.151735253699997</v>
      </c>
      <c r="AW33" s="32">
        <v>0</v>
      </c>
      <c r="AX33" s="32">
        <v>0</v>
      </c>
      <c r="AY33" s="32">
        <v>3.2632552816599998</v>
      </c>
      <c r="AZ33" s="32">
        <v>0</v>
      </c>
      <c r="BA33" s="32">
        <v>35.0174575741</v>
      </c>
      <c r="BB33" s="32">
        <v>0</v>
      </c>
      <c r="BC33" s="32">
        <v>0.91013457859000002</v>
      </c>
      <c r="BD33" s="32">
        <v>140.069707988</v>
      </c>
      <c r="BE33" s="32">
        <v>0</v>
      </c>
      <c r="BF33" s="32">
        <v>2.3531102019099999</v>
      </c>
      <c r="BG33" s="32">
        <v>3.1906351651499998E-3</v>
      </c>
      <c r="BH33" s="32">
        <v>283.444760352</v>
      </c>
      <c r="BI33" s="32">
        <v>0</v>
      </c>
      <c r="BJ33" s="32">
        <v>3.6970836340500002</v>
      </c>
      <c r="BK33" s="32">
        <v>49.390044721999999</v>
      </c>
      <c r="BL33" s="32">
        <v>3.1935952910799998</v>
      </c>
      <c r="BM33" s="32">
        <v>104.955365665</v>
      </c>
      <c r="BN33" s="32">
        <v>946.37350323800001</v>
      </c>
      <c r="BO33" s="32">
        <v>45.200897257299999</v>
      </c>
    </row>
    <row r="34" spans="1:67" x14ac:dyDescent="0.25">
      <c r="A34" s="32" t="s">
        <v>33</v>
      </c>
      <c r="B34" s="32">
        <v>1694.7913196497113</v>
      </c>
      <c r="C34" s="32">
        <v>4.8763195789842015</v>
      </c>
      <c r="D34" s="32">
        <v>11198.62977061558</v>
      </c>
      <c r="E34" s="32">
        <v>371.43558415199374</v>
      </c>
      <c r="F34" s="32">
        <v>344.62959811081811</v>
      </c>
      <c r="G34" s="32">
        <v>115.9953603177336</v>
      </c>
      <c r="H34" s="32">
        <v>523.50425235849616</v>
      </c>
      <c r="I34" s="32">
        <v>10.622591035292842</v>
      </c>
      <c r="J34" s="32">
        <v>1.6844356067189412</v>
      </c>
      <c r="K34" s="32">
        <v>24.001256753442544</v>
      </c>
      <c r="L34" s="32"/>
      <c r="M34" s="34" t="s">
        <v>33</v>
      </c>
      <c r="N34" s="32">
        <v>13.377131148</v>
      </c>
      <c r="O34" s="32">
        <v>10.622545153700001</v>
      </c>
      <c r="P34" s="32">
        <v>8.9371185392400001</v>
      </c>
      <c r="Q34" s="32">
        <v>1.6844314542500001</v>
      </c>
      <c r="R34" s="32">
        <v>0</v>
      </c>
      <c r="S34" s="32">
        <v>0</v>
      </c>
      <c r="T34" s="32">
        <v>1694.7900836399999</v>
      </c>
      <c r="U34" s="32">
        <v>138.59643663599999</v>
      </c>
      <c r="V34" s="32">
        <v>11.4474876555</v>
      </c>
      <c r="W34" s="32">
        <v>0</v>
      </c>
      <c r="X34" s="32">
        <v>41.155468807699997</v>
      </c>
      <c r="Y34" s="32">
        <v>24.0012356467</v>
      </c>
      <c r="Z34" s="32">
        <v>89.589368408799999</v>
      </c>
      <c r="AA34" s="32">
        <v>6.5868060881200003</v>
      </c>
      <c r="AB34" s="32">
        <v>1.1377050130099999</v>
      </c>
      <c r="AC34" s="32">
        <v>0</v>
      </c>
      <c r="AD34" s="32">
        <v>4.8763246594899998</v>
      </c>
      <c r="AE34" s="32">
        <v>0</v>
      </c>
      <c r="AF34" s="32">
        <v>10078.7676985</v>
      </c>
      <c r="AG34" s="32">
        <v>1030.26723169</v>
      </c>
      <c r="AH34" s="32">
        <v>11198.6242986</v>
      </c>
      <c r="AI34" s="32">
        <v>0</v>
      </c>
      <c r="AJ34" s="32">
        <v>43.0044250292</v>
      </c>
      <c r="AK34" s="32">
        <v>0</v>
      </c>
      <c r="AL34" s="32">
        <v>281.283571462</v>
      </c>
      <c r="AM34" s="32">
        <v>0.200918853063</v>
      </c>
      <c r="AN34" s="32">
        <v>7.0649269391200004E-2</v>
      </c>
      <c r="AO34" s="32">
        <v>265.77845034500001</v>
      </c>
      <c r="AP34" s="32">
        <v>9.0292921827399994E-2</v>
      </c>
      <c r="AQ34" s="32">
        <v>0</v>
      </c>
      <c r="AR34" s="32">
        <v>1.3095877890199999E-2</v>
      </c>
      <c r="AS34" s="32">
        <v>371.42662055099998</v>
      </c>
      <c r="AT34" s="32">
        <v>344.62068136800002</v>
      </c>
      <c r="AU34" s="32">
        <v>26.8059391836</v>
      </c>
      <c r="AV34" s="32">
        <v>16.915415711600001</v>
      </c>
      <c r="AW34" s="32">
        <v>0</v>
      </c>
      <c r="AX34" s="32">
        <v>0</v>
      </c>
      <c r="AY34" s="32">
        <v>1.40988420803</v>
      </c>
      <c r="AZ34" s="32">
        <v>0</v>
      </c>
      <c r="BA34" s="32">
        <v>15.129272375499999</v>
      </c>
      <c r="BB34" s="32">
        <v>0</v>
      </c>
      <c r="BC34" s="32">
        <v>0.39322260887100002</v>
      </c>
      <c r="BD34" s="32">
        <v>60.516932225200001</v>
      </c>
      <c r="BE34" s="32">
        <v>0</v>
      </c>
      <c r="BF34" s="32">
        <v>1.01666047662</v>
      </c>
      <c r="BG34" s="32">
        <v>1.37850473274E-3</v>
      </c>
      <c r="BH34" s="32">
        <v>115.995538129</v>
      </c>
      <c r="BI34" s="32">
        <v>0</v>
      </c>
      <c r="BJ34" s="32">
        <v>1.0024273884499999</v>
      </c>
      <c r="BK34" s="32">
        <v>19.581648209899999</v>
      </c>
      <c r="BL34" s="32">
        <v>2.3431062031100001</v>
      </c>
      <c r="BM34" s="32">
        <v>56.511768558599996</v>
      </c>
      <c r="BN34" s="32">
        <v>523.50250689100005</v>
      </c>
      <c r="BO34" s="32">
        <v>16.240269594200001</v>
      </c>
    </row>
    <row r="35" spans="1:67" x14ac:dyDescent="0.25">
      <c r="A35" s="32" t="s">
        <v>34</v>
      </c>
      <c r="B35" s="32">
        <v>2159.628944118142</v>
      </c>
      <c r="C35" s="32">
        <v>6.7569502621301041</v>
      </c>
      <c r="D35" s="32">
        <v>14936.6585354485</v>
      </c>
      <c r="E35" s="32">
        <v>484.3617143922213</v>
      </c>
      <c r="F35" s="32">
        <v>445.61278379609149</v>
      </c>
      <c r="G35" s="32">
        <v>152.49787165805282</v>
      </c>
      <c r="H35" s="32">
        <v>723.04850712612983</v>
      </c>
      <c r="I35" s="32">
        <v>13.381647689661692</v>
      </c>
      <c r="J35" s="32">
        <v>1.8415526066992385</v>
      </c>
      <c r="K35" s="32">
        <v>30.833583302064099</v>
      </c>
      <c r="L35" s="32"/>
      <c r="M35" s="34" t="s">
        <v>34</v>
      </c>
      <c r="N35" s="32">
        <v>17.2906516444</v>
      </c>
      <c r="O35" s="32">
        <v>13.381661749499999</v>
      </c>
      <c r="P35" s="32">
        <v>12.8576892526</v>
      </c>
      <c r="Q35" s="32">
        <v>1.84155236699</v>
      </c>
      <c r="R35" s="32">
        <v>0</v>
      </c>
      <c r="S35" s="32">
        <v>0</v>
      </c>
      <c r="T35" s="32">
        <v>2159.6300027699999</v>
      </c>
      <c r="U35" s="32">
        <v>202.972127202</v>
      </c>
      <c r="V35" s="32">
        <v>15.528834657799999</v>
      </c>
      <c r="W35" s="32">
        <v>0</v>
      </c>
      <c r="X35" s="32">
        <v>56.060113019699997</v>
      </c>
      <c r="Y35" s="32">
        <v>30.833533314299999</v>
      </c>
      <c r="Z35" s="32">
        <v>119.493590764</v>
      </c>
      <c r="AA35" s="32">
        <v>9.1983317527500006</v>
      </c>
      <c r="AB35" s="32">
        <v>1.28654592815</v>
      </c>
      <c r="AC35" s="32">
        <v>0</v>
      </c>
      <c r="AD35" s="32">
        <v>6.7569496899199999</v>
      </c>
      <c r="AE35" s="32">
        <v>0</v>
      </c>
      <c r="AF35" s="32">
        <v>13442.9904508</v>
      </c>
      <c r="AG35" s="32">
        <v>1374.1703796100001</v>
      </c>
      <c r="AH35" s="32">
        <v>14936.654421200001</v>
      </c>
      <c r="AI35" s="32">
        <v>0</v>
      </c>
      <c r="AJ35" s="32">
        <v>61.814055419600002</v>
      </c>
      <c r="AK35" s="32">
        <v>0</v>
      </c>
      <c r="AL35" s="32">
        <v>386.573609105</v>
      </c>
      <c r="AM35" s="32">
        <v>0.25979234946599999</v>
      </c>
      <c r="AN35" s="32">
        <v>9.1350095019199995E-2</v>
      </c>
      <c r="AO35" s="32">
        <v>343.65654488299998</v>
      </c>
      <c r="AP35" s="32">
        <v>0.116750294482</v>
      </c>
      <c r="AQ35" s="32">
        <v>0</v>
      </c>
      <c r="AR35" s="32">
        <v>1.6933289009399999E-2</v>
      </c>
      <c r="AS35" s="32">
        <v>484.35007055199998</v>
      </c>
      <c r="AT35" s="32">
        <v>445.60116158699998</v>
      </c>
      <c r="AU35" s="32">
        <v>38.748908964500004</v>
      </c>
      <c r="AV35" s="32">
        <v>21.871929740399999</v>
      </c>
      <c r="AW35" s="32">
        <v>0</v>
      </c>
      <c r="AX35" s="32">
        <v>0</v>
      </c>
      <c r="AY35" s="32">
        <v>1.8230035714899999</v>
      </c>
      <c r="AZ35" s="32">
        <v>0</v>
      </c>
      <c r="BA35" s="32">
        <v>19.562499741500002</v>
      </c>
      <c r="BB35" s="32">
        <v>0</v>
      </c>
      <c r="BC35" s="32">
        <v>0.50844630962799997</v>
      </c>
      <c r="BD35" s="32">
        <v>78.249686425600004</v>
      </c>
      <c r="BE35" s="32">
        <v>0</v>
      </c>
      <c r="BF35" s="32">
        <v>1.31455422819</v>
      </c>
      <c r="BG35" s="32">
        <v>1.7823744004800001E-3</v>
      </c>
      <c r="BH35" s="32">
        <v>152.49781168800001</v>
      </c>
      <c r="BI35" s="32">
        <v>0</v>
      </c>
      <c r="BJ35" s="32">
        <v>1.00710275183</v>
      </c>
      <c r="BK35" s="32">
        <v>24.238116194900002</v>
      </c>
      <c r="BL35" s="32">
        <v>3.4434189077199999</v>
      </c>
      <c r="BM35" s="32">
        <v>77.455053508999995</v>
      </c>
      <c r="BN35" s="32">
        <v>723.05025781200004</v>
      </c>
      <c r="BO35" s="32">
        <v>19.254644948799999</v>
      </c>
    </row>
    <row r="36" spans="1:67" x14ac:dyDescent="0.25">
      <c r="A36" s="32" t="s">
        <v>35</v>
      </c>
      <c r="B36" s="32">
        <v>4824.6952209359479</v>
      </c>
      <c r="C36" s="32">
        <v>14.629360499469312</v>
      </c>
      <c r="D36" s="32">
        <v>33532.835618030324</v>
      </c>
      <c r="E36" s="32">
        <v>1163.3420591364991</v>
      </c>
      <c r="F36" s="32">
        <v>1070.2720658096109</v>
      </c>
      <c r="G36" s="32">
        <v>863.76064159129908</v>
      </c>
      <c r="H36" s="32">
        <v>1684.1108314752564</v>
      </c>
      <c r="I36" s="32">
        <v>30.273691731350702</v>
      </c>
      <c r="J36" s="32">
        <v>4.1661979777217217</v>
      </c>
      <c r="K36" s="32">
        <v>69.755702160550783</v>
      </c>
      <c r="L36" s="32"/>
      <c r="M36" s="34" t="s">
        <v>35</v>
      </c>
      <c r="N36" s="32">
        <v>39.1343386291</v>
      </c>
      <c r="O36" s="32">
        <v>30.273662455499998</v>
      </c>
      <c r="P36" s="32">
        <v>29.470511008399999</v>
      </c>
      <c r="Q36" s="32">
        <v>4.9846992748899996</v>
      </c>
      <c r="R36" s="32">
        <v>0</v>
      </c>
      <c r="S36" s="32">
        <v>0</v>
      </c>
      <c r="T36" s="32">
        <v>4824.6920896900001</v>
      </c>
      <c r="U36" s="32">
        <v>461.126576403</v>
      </c>
      <c r="V36" s="32">
        <v>36.668324458699999</v>
      </c>
      <c r="W36" s="32">
        <v>0</v>
      </c>
      <c r="X36" s="32">
        <v>126.970543198</v>
      </c>
      <c r="Y36" s="32">
        <v>69.755474925499996</v>
      </c>
      <c r="Z36" s="32">
        <v>268.26258890999998</v>
      </c>
      <c r="AA36" s="32">
        <v>21.397602411600001</v>
      </c>
      <c r="AB36" s="32">
        <v>3.3499598283799998</v>
      </c>
      <c r="AC36" s="32">
        <v>0</v>
      </c>
      <c r="AD36" s="32">
        <v>14.6293621927</v>
      </c>
      <c r="AE36" s="32">
        <v>0</v>
      </c>
      <c r="AF36" s="32">
        <v>30179.535626000001</v>
      </c>
      <c r="AG36" s="32">
        <v>3085.0156044999999</v>
      </c>
      <c r="AH36" s="32">
        <v>33532.813819399998</v>
      </c>
      <c r="AI36" s="32">
        <v>0</v>
      </c>
      <c r="AJ36" s="32">
        <v>141.74119968599999</v>
      </c>
      <c r="AK36" s="32">
        <v>0</v>
      </c>
      <c r="AL36" s="32">
        <v>906.79827389000002</v>
      </c>
      <c r="AM36" s="32">
        <v>0.62396785949400002</v>
      </c>
      <c r="AN36" s="32">
        <v>0.21940586965200001</v>
      </c>
      <c r="AO36" s="32">
        <v>825.39397724800006</v>
      </c>
      <c r="AP36" s="32">
        <v>0.28041109861800001</v>
      </c>
      <c r="AQ36" s="32">
        <v>0</v>
      </c>
      <c r="AR36" s="32">
        <v>4.0670373557800003E-2</v>
      </c>
      <c r="AS36" s="32">
        <v>1163.31460939</v>
      </c>
      <c r="AT36" s="32">
        <v>1070.24438799</v>
      </c>
      <c r="AU36" s="32">
        <v>93.070221406300007</v>
      </c>
      <c r="AV36" s="32">
        <v>52.532113571099998</v>
      </c>
      <c r="AW36" s="32">
        <v>0</v>
      </c>
      <c r="AX36" s="32">
        <v>0</v>
      </c>
      <c r="AY36" s="32">
        <v>4.3784721166000002</v>
      </c>
      <c r="AZ36" s="32">
        <v>0</v>
      </c>
      <c r="BA36" s="32">
        <v>46.985017274900002</v>
      </c>
      <c r="BB36" s="32">
        <v>0</v>
      </c>
      <c r="BC36" s="32">
        <v>1.2211784905</v>
      </c>
      <c r="BD36" s="32">
        <v>187.93982367000001</v>
      </c>
      <c r="BE36" s="32">
        <v>0</v>
      </c>
      <c r="BF36" s="32">
        <v>3.15729500615</v>
      </c>
      <c r="BG36" s="32">
        <v>4.2812424913300003E-3</v>
      </c>
      <c r="BH36" s="32">
        <v>863.76338292000003</v>
      </c>
      <c r="BI36" s="32">
        <v>0</v>
      </c>
      <c r="BJ36" s="32">
        <v>2.8085664291999999</v>
      </c>
      <c r="BK36" s="32">
        <v>60.059127419699998</v>
      </c>
      <c r="BL36" s="32">
        <v>7.8095609273999997</v>
      </c>
      <c r="BM36" s="32">
        <v>182.093882114</v>
      </c>
      <c r="BN36" s="32">
        <v>1684.1097227</v>
      </c>
      <c r="BO36" s="32">
        <v>48.837730478399997</v>
      </c>
    </row>
    <row r="37" spans="1:67" x14ac:dyDescent="0.25">
      <c r="A37" s="32" t="s">
        <v>36</v>
      </c>
      <c r="B37" s="32">
        <v>2667.9629984547291</v>
      </c>
      <c r="C37" s="32">
        <v>8.3424110638224995</v>
      </c>
      <c r="D37" s="32">
        <v>18595.662404905692</v>
      </c>
      <c r="E37" s="32">
        <v>608.85651011067966</v>
      </c>
      <c r="F37" s="32">
        <v>560.33125029984012</v>
      </c>
      <c r="G37" s="32">
        <v>188.16366895986681</v>
      </c>
      <c r="H37" s="32">
        <v>905.57322527940926</v>
      </c>
      <c r="I37" s="32">
        <v>16.842660726558126</v>
      </c>
      <c r="J37" s="32">
        <v>2.33458464651746</v>
      </c>
      <c r="K37" s="32">
        <v>38.772623601008881</v>
      </c>
      <c r="L37" s="32"/>
      <c r="M37" s="34" t="s">
        <v>36</v>
      </c>
      <c r="N37" s="32">
        <v>21.732760042900001</v>
      </c>
      <c r="O37" s="32">
        <v>16.842643377800002</v>
      </c>
      <c r="P37" s="32">
        <v>16.072938096800002</v>
      </c>
      <c r="Q37" s="32">
        <v>2.33458248618</v>
      </c>
      <c r="R37" s="32">
        <v>0</v>
      </c>
      <c r="S37" s="32">
        <v>0</v>
      </c>
      <c r="T37" s="32">
        <v>2667.9668894400002</v>
      </c>
      <c r="U37" s="32">
        <v>253.53024027699999</v>
      </c>
      <c r="V37" s="32">
        <v>19.464634731299999</v>
      </c>
      <c r="W37" s="32">
        <v>0</v>
      </c>
      <c r="X37" s="32">
        <v>70.2767409044</v>
      </c>
      <c r="Y37" s="32">
        <v>38.772784617600003</v>
      </c>
      <c r="Z37" s="32">
        <v>148.76529658600001</v>
      </c>
      <c r="AA37" s="32">
        <v>11.5141226875</v>
      </c>
      <c r="AB37" s="32">
        <v>1.62785586614</v>
      </c>
      <c r="AC37" s="32">
        <v>0</v>
      </c>
      <c r="AD37" s="32">
        <v>8.3424123630199993</v>
      </c>
      <c r="AE37" s="32">
        <v>0</v>
      </c>
      <c r="AF37" s="32">
        <v>16736.0933812</v>
      </c>
      <c r="AG37" s="32">
        <v>1710.79807441</v>
      </c>
      <c r="AH37" s="32">
        <v>18595.6567522</v>
      </c>
      <c r="AI37" s="32">
        <v>0</v>
      </c>
      <c r="AJ37" s="32">
        <v>77.275096706200003</v>
      </c>
      <c r="AK37" s="32">
        <v>0</v>
      </c>
      <c r="AL37" s="32">
        <v>484.25672221000002</v>
      </c>
      <c r="AM37" s="32">
        <v>0.326673340333</v>
      </c>
      <c r="AN37" s="32">
        <v>0.114867652739</v>
      </c>
      <c r="AO37" s="32">
        <v>432.12759042499999</v>
      </c>
      <c r="AP37" s="32">
        <v>0.14680707694699999</v>
      </c>
      <c r="AQ37" s="32">
        <v>0</v>
      </c>
      <c r="AR37" s="32">
        <v>2.12924938849E-2</v>
      </c>
      <c r="AS37" s="32">
        <v>608.841945022</v>
      </c>
      <c r="AT37" s="32">
        <v>560.31679649</v>
      </c>
      <c r="AU37" s="32">
        <v>48.525148532000003</v>
      </c>
      <c r="AV37" s="32">
        <v>27.502693289700002</v>
      </c>
      <c r="AW37" s="32">
        <v>0</v>
      </c>
      <c r="AX37" s="32">
        <v>0</v>
      </c>
      <c r="AY37" s="32">
        <v>2.2923126159499998</v>
      </c>
      <c r="AZ37" s="32">
        <v>0</v>
      </c>
      <c r="BA37" s="32">
        <v>24.598563890499999</v>
      </c>
      <c r="BB37" s="32">
        <v>0</v>
      </c>
      <c r="BC37" s="32">
        <v>0.63933555063199998</v>
      </c>
      <c r="BD37" s="32">
        <v>98.394206556499995</v>
      </c>
      <c r="BE37" s="32">
        <v>0</v>
      </c>
      <c r="BF37" s="32">
        <v>1.65297066806</v>
      </c>
      <c r="BG37" s="32">
        <v>2.24140316584E-3</v>
      </c>
      <c r="BH37" s="32">
        <v>188.16299556999999</v>
      </c>
      <c r="BI37" s="32">
        <v>0</v>
      </c>
      <c r="BJ37" s="32">
        <v>1.2833035216099999</v>
      </c>
      <c r="BK37" s="32">
        <v>30.519321841099998</v>
      </c>
      <c r="BL37" s="32">
        <v>4.3004955378999998</v>
      </c>
      <c r="BM37" s="32">
        <v>97.038971564799994</v>
      </c>
      <c r="BN37" s="32">
        <v>905.57059193099997</v>
      </c>
      <c r="BO37" s="32">
        <v>24.2993747039</v>
      </c>
    </row>
    <row r="38" spans="1:67" x14ac:dyDescent="0.25">
      <c r="A38" s="32" t="s">
        <v>37</v>
      </c>
      <c r="B38" s="32">
        <v>2315.8567677218971</v>
      </c>
      <c r="C38" s="32">
        <v>7.1364881450827644</v>
      </c>
      <c r="D38" s="32">
        <v>14016.822327998378</v>
      </c>
      <c r="E38" s="32">
        <v>504.4966411360931</v>
      </c>
      <c r="F38" s="32">
        <v>475.19482774593462</v>
      </c>
      <c r="G38" s="32">
        <v>157.53168740663958</v>
      </c>
      <c r="H38" s="32">
        <v>595.23563425836551</v>
      </c>
      <c r="I38" s="32">
        <v>16.413799804962448</v>
      </c>
      <c r="J38" s="32">
        <v>3.3831503160586913</v>
      </c>
      <c r="K38" s="32">
        <v>35.366300626573171</v>
      </c>
      <c r="L38" s="32"/>
      <c r="M38" s="34" t="s">
        <v>37</v>
      </c>
      <c r="N38" s="32">
        <v>19.241549226699998</v>
      </c>
      <c r="O38" s="32">
        <v>16.413739427100001</v>
      </c>
      <c r="P38" s="32">
        <v>8.5569959308199994</v>
      </c>
      <c r="Q38" s="32">
        <v>3.3831510625600001</v>
      </c>
      <c r="R38" s="32">
        <v>0</v>
      </c>
      <c r="S38" s="32">
        <v>0</v>
      </c>
      <c r="T38" s="32">
        <v>2315.85886076</v>
      </c>
      <c r="U38" s="32">
        <v>121.69716917300001</v>
      </c>
      <c r="V38" s="32">
        <v>13.8534668279</v>
      </c>
      <c r="W38" s="32">
        <v>0</v>
      </c>
      <c r="X38" s="32">
        <v>50.103546049000002</v>
      </c>
      <c r="Y38" s="32">
        <v>35.366407178800003</v>
      </c>
      <c r="Z38" s="32">
        <v>112.134894398</v>
      </c>
      <c r="AA38" s="32">
        <v>7.1615354031400003</v>
      </c>
      <c r="AB38" s="32">
        <v>2.16668777306</v>
      </c>
      <c r="AC38" s="32">
        <v>0</v>
      </c>
      <c r="AD38" s="32">
        <v>7.1364527935300002</v>
      </c>
      <c r="AE38" s="32">
        <v>0</v>
      </c>
      <c r="AF38" s="32">
        <v>12615.1344861</v>
      </c>
      <c r="AG38" s="32">
        <v>1289.5518241499999</v>
      </c>
      <c r="AH38" s="32">
        <v>14016.8212047</v>
      </c>
      <c r="AI38" s="32">
        <v>0</v>
      </c>
      <c r="AJ38" s="32">
        <v>41.345186560400002</v>
      </c>
      <c r="AK38" s="32">
        <v>0</v>
      </c>
      <c r="AL38" s="32">
        <v>325.00812236899998</v>
      </c>
      <c r="AM38" s="32">
        <v>0.27703877599400001</v>
      </c>
      <c r="AN38" s="32">
        <v>9.7415049300900003E-2</v>
      </c>
      <c r="AO38" s="32">
        <v>366.470279877</v>
      </c>
      <c r="AP38" s="32">
        <v>0.124500693905</v>
      </c>
      <c r="AQ38" s="32">
        <v>0</v>
      </c>
      <c r="AR38" s="32">
        <v>1.8057482652399998E-2</v>
      </c>
      <c r="AS38" s="32">
        <v>504.484221703</v>
      </c>
      <c r="AT38" s="32">
        <v>475.18241310299999</v>
      </c>
      <c r="AU38" s="32">
        <v>29.301808600200001</v>
      </c>
      <c r="AV38" s="32">
        <v>23.323991060299999</v>
      </c>
      <c r="AW38" s="32">
        <v>0</v>
      </c>
      <c r="AX38" s="32">
        <v>0</v>
      </c>
      <c r="AY38" s="32">
        <v>1.9440146194000001</v>
      </c>
      <c r="AZ38" s="32">
        <v>0</v>
      </c>
      <c r="BA38" s="32">
        <v>20.8610476584</v>
      </c>
      <c r="BB38" s="32">
        <v>0</v>
      </c>
      <c r="BC38" s="32">
        <v>0.54219578476300001</v>
      </c>
      <c r="BD38" s="32">
        <v>83.444121430600006</v>
      </c>
      <c r="BE38" s="32">
        <v>0</v>
      </c>
      <c r="BF38" s="32">
        <v>1.40182495026</v>
      </c>
      <c r="BG38" s="32">
        <v>1.9008675022200001E-3</v>
      </c>
      <c r="BH38" s="32">
        <v>157.53292767400001</v>
      </c>
      <c r="BI38" s="32">
        <v>0</v>
      </c>
      <c r="BJ38" s="32">
        <v>2.2979844476300002</v>
      </c>
      <c r="BK38" s="32">
        <v>30.848485648400001</v>
      </c>
      <c r="BL38" s="32">
        <v>2.02062281671</v>
      </c>
      <c r="BM38" s="32">
        <v>65.911034560000004</v>
      </c>
      <c r="BN38" s="32">
        <v>595.23834672099997</v>
      </c>
      <c r="BO38" s="32">
        <v>28.1914321175</v>
      </c>
    </row>
    <row r="39" spans="1:67" x14ac:dyDescent="0.25">
      <c r="A39" s="32" t="s">
        <v>131</v>
      </c>
      <c r="B39" s="32">
        <v>3440.4230304937591</v>
      </c>
      <c r="C39" s="32">
        <v>10.487505019736785</v>
      </c>
      <c r="D39" s="32">
        <v>21924.552022218213</v>
      </c>
      <c r="E39" s="32">
        <v>751.59836917881853</v>
      </c>
      <c r="F39" s="32">
        <v>697.88321409040134</v>
      </c>
      <c r="G39" s="32">
        <v>234.92482235719629</v>
      </c>
      <c r="H39" s="32">
        <v>1023.4870897994516</v>
      </c>
      <c r="I39" s="32">
        <v>21.58403266300332</v>
      </c>
      <c r="J39" s="32">
        <v>3.5645361232780051</v>
      </c>
      <c r="K39" s="32">
        <v>48.465210372910747</v>
      </c>
      <c r="L39" s="32"/>
      <c r="M39" s="34" t="s">
        <v>131</v>
      </c>
      <c r="N39" s="32">
        <v>26.905833090600002</v>
      </c>
      <c r="O39" s="32">
        <v>21.584023293000001</v>
      </c>
      <c r="P39" s="32">
        <v>17.154201308699999</v>
      </c>
      <c r="Q39" s="32">
        <v>3.5645284264199999</v>
      </c>
      <c r="R39" s="32">
        <v>0</v>
      </c>
      <c r="S39" s="32">
        <v>0</v>
      </c>
      <c r="T39" s="32">
        <v>3440.4224754900001</v>
      </c>
      <c r="U39" s="32">
        <v>263.82227527100002</v>
      </c>
      <c r="V39" s="32">
        <v>22.551668958899999</v>
      </c>
      <c r="W39" s="32">
        <v>0</v>
      </c>
      <c r="X39" s="32">
        <v>81.054232409899996</v>
      </c>
      <c r="Y39" s="32">
        <v>48.465308960599998</v>
      </c>
      <c r="Z39" s="32">
        <v>175.39591505800001</v>
      </c>
      <c r="AA39" s="32">
        <v>12.814008403400001</v>
      </c>
      <c r="AB39" s="32">
        <v>2.3994702621199999</v>
      </c>
      <c r="AC39" s="32">
        <v>0</v>
      </c>
      <c r="AD39" s="32">
        <v>10.487479395899999</v>
      </c>
      <c r="AE39" s="32">
        <v>0</v>
      </c>
      <c r="AF39" s="32">
        <v>19732.098086599999</v>
      </c>
      <c r="AG39" s="32">
        <v>2017.0520126399999</v>
      </c>
      <c r="AH39" s="32">
        <v>21924.546014299998</v>
      </c>
      <c r="AI39" s="32">
        <v>0</v>
      </c>
      <c r="AJ39" s="32">
        <v>82.577879391799996</v>
      </c>
      <c r="AK39" s="32">
        <v>0</v>
      </c>
      <c r="AL39" s="32">
        <v>551.051166674</v>
      </c>
      <c r="AM39" s="32">
        <v>0.40686819187899997</v>
      </c>
      <c r="AN39" s="32">
        <v>0.14306542470399999</v>
      </c>
      <c r="AO39" s="32">
        <v>538.20734506700001</v>
      </c>
      <c r="AP39" s="32">
        <v>0.182844956856</v>
      </c>
      <c r="AQ39" s="32">
        <v>0</v>
      </c>
      <c r="AR39" s="32">
        <v>2.6519528410999998E-2</v>
      </c>
      <c r="AS39" s="32">
        <v>751.58027075899997</v>
      </c>
      <c r="AT39" s="32">
        <v>697.86515202800001</v>
      </c>
      <c r="AU39" s="32">
        <v>53.715118730999997</v>
      </c>
      <c r="AV39" s="32">
        <v>34.254330142100002</v>
      </c>
      <c r="AW39" s="32">
        <v>0</v>
      </c>
      <c r="AX39" s="32">
        <v>0</v>
      </c>
      <c r="AY39" s="32">
        <v>2.85502623004</v>
      </c>
      <c r="AZ39" s="32">
        <v>0</v>
      </c>
      <c r="BA39" s="32">
        <v>30.637116913900002</v>
      </c>
      <c r="BB39" s="32">
        <v>0</v>
      </c>
      <c r="BC39" s="32">
        <v>0.79628339407100002</v>
      </c>
      <c r="BD39" s="32">
        <v>122.548443354</v>
      </c>
      <c r="BE39" s="32">
        <v>0</v>
      </c>
      <c r="BF39" s="32">
        <v>2.0587500701099999</v>
      </c>
      <c r="BG39" s="32">
        <v>2.7916112313899999E-3</v>
      </c>
      <c r="BH39" s="32">
        <v>234.925421245</v>
      </c>
      <c r="BI39" s="32">
        <v>0</v>
      </c>
      <c r="BJ39" s="32">
        <v>2.1920055347399998</v>
      </c>
      <c r="BK39" s="32">
        <v>40.008245644600002</v>
      </c>
      <c r="BL39" s="32">
        <v>4.4528857970000004</v>
      </c>
      <c r="BM39" s="32">
        <v>110.79489495200001</v>
      </c>
      <c r="BN39" s="32">
        <v>1023.48880788</v>
      </c>
      <c r="BO39" s="32">
        <v>33.703236198299997</v>
      </c>
    </row>
    <row r="40" spans="1:67" x14ac:dyDescent="0.25">
      <c r="A40" s="32" t="s">
        <v>39</v>
      </c>
      <c r="B40" s="32">
        <v>232.84836343180692</v>
      </c>
      <c r="C40" s="32">
        <v>0.62497599112466551</v>
      </c>
      <c r="D40" s="32">
        <v>1183.4442572845494</v>
      </c>
      <c r="E40" s="32">
        <v>38.492497733655767</v>
      </c>
      <c r="F40" s="32">
        <v>37.247108367787085</v>
      </c>
      <c r="G40" s="32">
        <v>14.150152994759489</v>
      </c>
      <c r="H40" s="32">
        <v>28.250496219190875</v>
      </c>
      <c r="I40" s="32">
        <v>1.313464274635701</v>
      </c>
      <c r="J40" s="32">
        <v>0.35283315438446583</v>
      </c>
      <c r="K40" s="32">
        <v>2.6592219724970856</v>
      </c>
      <c r="L40" s="32"/>
      <c r="M40" s="34" t="s">
        <v>39</v>
      </c>
      <c r="N40" s="32">
        <v>1.4075842160100001</v>
      </c>
      <c r="O40" s="32">
        <v>1.3134469754</v>
      </c>
      <c r="P40" s="32">
        <v>0.20155896393799999</v>
      </c>
      <c r="Q40" s="32">
        <v>0.35283335596100002</v>
      </c>
      <c r="R40" s="32">
        <v>0</v>
      </c>
      <c r="S40" s="32">
        <v>0</v>
      </c>
      <c r="T40" s="32">
        <v>232.849066067</v>
      </c>
      <c r="U40" s="32">
        <v>1.1917281040800001</v>
      </c>
      <c r="V40" s="32">
        <v>0.766679517629</v>
      </c>
      <c r="W40" s="32">
        <v>0</v>
      </c>
      <c r="X40" s="32">
        <v>2.7497975490100002</v>
      </c>
      <c r="Y40" s="32">
        <v>2.6592062030500001</v>
      </c>
      <c r="Z40" s="32">
        <v>9.4674808335700007</v>
      </c>
      <c r="AA40" s="32">
        <v>0.29883210265799998</v>
      </c>
      <c r="AB40" s="32">
        <v>0.21503748772299999</v>
      </c>
      <c r="AC40" s="32">
        <v>0</v>
      </c>
      <c r="AD40" s="32">
        <v>0.62497667509900001</v>
      </c>
      <c r="AE40" s="32">
        <v>0</v>
      </c>
      <c r="AF40" s="32">
        <v>1065.09992229</v>
      </c>
      <c r="AG40" s="32">
        <v>108.875844508</v>
      </c>
      <c r="AH40" s="32">
        <v>1183.4432476300001</v>
      </c>
      <c r="AI40" s="32">
        <v>0</v>
      </c>
      <c r="AJ40" s="32">
        <v>0.99976924949199997</v>
      </c>
      <c r="AK40" s="32">
        <v>0</v>
      </c>
      <c r="AL40" s="32">
        <v>16.133287675599998</v>
      </c>
      <c r="AM40" s="32">
        <v>2.1715243858699999E-2</v>
      </c>
      <c r="AN40" s="32">
        <v>7.6355947243400002E-3</v>
      </c>
      <c r="AO40" s="32">
        <v>28.724993248299999</v>
      </c>
      <c r="AP40" s="32">
        <v>9.7588821464199994E-3</v>
      </c>
      <c r="AQ40" s="32">
        <v>0</v>
      </c>
      <c r="AR40" s="32">
        <v>1.4154444793500001E-3</v>
      </c>
      <c r="AS40" s="32">
        <v>38.491566794500002</v>
      </c>
      <c r="AT40" s="32">
        <v>37.2461888948</v>
      </c>
      <c r="AU40" s="32">
        <v>1.24537789977</v>
      </c>
      <c r="AV40" s="32">
        <v>1.82820868952</v>
      </c>
      <c r="AW40" s="32">
        <v>0</v>
      </c>
      <c r="AX40" s="32">
        <v>0</v>
      </c>
      <c r="AY40" s="32">
        <v>0.15237714468399999</v>
      </c>
      <c r="AZ40" s="32">
        <v>0</v>
      </c>
      <c r="BA40" s="32">
        <v>1.6351602484600001</v>
      </c>
      <c r="BB40" s="32">
        <v>0</v>
      </c>
      <c r="BC40" s="32">
        <v>4.2498941781399999E-2</v>
      </c>
      <c r="BD40" s="32">
        <v>6.5406088063599999</v>
      </c>
      <c r="BE40" s="32">
        <v>0</v>
      </c>
      <c r="BF40" s="32">
        <v>0.10987920876100001</v>
      </c>
      <c r="BG40" s="32">
        <v>1.48967685753E-4</v>
      </c>
      <c r="BH40" s="32">
        <v>14.150208921000001</v>
      </c>
      <c r="BI40" s="32">
        <v>0</v>
      </c>
      <c r="BJ40" s="32">
        <v>0.25782404074100002</v>
      </c>
      <c r="BK40" s="32">
        <v>2.5684553890299999</v>
      </c>
      <c r="BL40" s="32">
        <v>1.36731188346E-2</v>
      </c>
      <c r="BM40" s="32">
        <v>3.35520391376</v>
      </c>
      <c r="BN40" s="32">
        <v>28.250363894900001</v>
      </c>
      <c r="BO40" s="32">
        <v>2.5884140252500001</v>
      </c>
    </row>
    <row r="41" spans="1:67" x14ac:dyDescent="0.25">
      <c r="A41" s="32" t="s">
        <v>40</v>
      </c>
      <c r="B41" s="32">
        <v>1232.2518515771089</v>
      </c>
      <c r="C41" s="32">
        <v>3.9165439203042176</v>
      </c>
      <c r="D41" s="32">
        <v>8472.8780000710667</v>
      </c>
      <c r="E41" s="32">
        <v>288.97581250113672</v>
      </c>
      <c r="F41" s="32">
        <v>267.09001828025669</v>
      </c>
      <c r="G41" s="32">
        <v>84.763493654895711</v>
      </c>
      <c r="H41" s="32">
        <v>412.46167450875117</v>
      </c>
      <c r="I41" s="32">
        <v>8.2246017885656997</v>
      </c>
      <c r="J41" s="32">
        <v>1.2573547353985899</v>
      </c>
      <c r="K41" s="32">
        <v>18.680922699358451</v>
      </c>
      <c r="L41" s="32"/>
      <c r="M41" s="34" t="s">
        <v>40</v>
      </c>
      <c r="N41" s="32">
        <v>10.413323225599999</v>
      </c>
      <c r="O41" s="32">
        <v>8.2246072846100002</v>
      </c>
      <c r="P41" s="32">
        <v>7.1167399328699998</v>
      </c>
      <c r="Q41" s="32">
        <v>1.25735083523</v>
      </c>
      <c r="R41" s="32">
        <v>0</v>
      </c>
      <c r="S41" s="32">
        <v>0</v>
      </c>
      <c r="T41" s="32">
        <v>1232.2483092</v>
      </c>
      <c r="U41" s="32">
        <v>110.913034908</v>
      </c>
      <c r="V41" s="32">
        <v>8.9718572157299992</v>
      </c>
      <c r="W41" s="32">
        <v>0</v>
      </c>
      <c r="X41" s="32">
        <v>32.424229432300002</v>
      </c>
      <c r="Y41" s="32">
        <v>18.680952872300001</v>
      </c>
      <c r="Z41" s="32">
        <v>67.783181740200007</v>
      </c>
      <c r="AA41" s="32">
        <v>5.20261419799</v>
      </c>
      <c r="AB41" s="32">
        <v>0.85237202835699999</v>
      </c>
      <c r="AC41" s="32">
        <v>0</v>
      </c>
      <c r="AD41" s="32">
        <v>3.9165455766999999</v>
      </c>
      <c r="AE41" s="32">
        <v>0</v>
      </c>
      <c r="AF41" s="32">
        <v>7625.5886745300004</v>
      </c>
      <c r="AG41" s="32">
        <v>779.501630847</v>
      </c>
      <c r="AH41" s="32">
        <v>8472.8734871100005</v>
      </c>
      <c r="AI41" s="32">
        <v>0</v>
      </c>
      <c r="AJ41" s="32">
        <v>34.2364930512</v>
      </c>
      <c r="AK41" s="32">
        <v>0</v>
      </c>
      <c r="AL41" s="32">
        <v>221.22143461600001</v>
      </c>
      <c r="AM41" s="32">
        <v>0.15571349779800001</v>
      </c>
      <c r="AN41" s="32">
        <v>5.4753504411999998E-2</v>
      </c>
      <c r="AO41" s="32">
        <v>205.97967707800001</v>
      </c>
      <c r="AP41" s="32">
        <v>6.9977261583899997E-2</v>
      </c>
      <c r="AQ41" s="32">
        <v>0</v>
      </c>
      <c r="AR41" s="32">
        <v>1.01494209009E-2</v>
      </c>
      <c r="AS41" s="32">
        <v>288.96880368000001</v>
      </c>
      <c r="AT41" s="32">
        <v>267.08303135099999</v>
      </c>
      <c r="AU41" s="32">
        <v>21.8857723287</v>
      </c>
      <c r="AV41" s="32">
        <v>13.1096085804</v>
      </c>
      <c r="AW41" s="32">
        <v>0</v>
      </c>
      <c r="AX41" s="32">
        <v>0</v>
      </c>
      <c r="AY41" s="32">
        <v>1.09266270606</v>
      </c>
      <c r="AZ41" s="32">
        <v>0</v>
      </c>
      <c r="BA41" s="32">
        <v>11.7251952468</v>
      </c>
      <c r="BB41" s="32">
        <v>0</v>
      </c>
      <c r="BC41" s="32">
        <v>0.30475034640100002</v>
      </c>
      <c r="BD41" s="32">
        <v>46.901078721499999</v>
      </c>
      <c r="BE41" s="32">
        <v>0</v>
      </c>
      <c r="BF41" s="32">
        <v>0.78791662450300004</v>
      </c>
      <c r="BG41" s="32">
        <v>1.06829203525E-3</v>
      </c>
      <c r="BH41" s="32">
        <v>84.7633185822</v>
      </c>
      <c r="BI41" s="32">
        <v>0</v>
      </c>
      <c r="BJ41" s="32">
        <v>0.731666980631</v>
      </c>
      <c r="BK41" s="32">
        <v>14.9912860633</v>
      </c>
      <c r="BL41" s="32">
        <v>1.87692611472</v>
      </c>
      <c r="BM41" s="32">
        <v>44.420695840699999</v>
      </c>
      <c r="BN41" s="32">
        <v>412.46155369600001</v>
      </c>
      <c r="BO41" s="32">
        <v>12.303455937300001</v>
      </c>
    </row>
    <row r="42" spans="1:67" x14ac:dyDescent="0.25">
      <c r="A42" s="32" t="s">
        <v>41</v>
      </c>
      <c r="B42" s="32">
        <v>532.87511115989992</v>
      </c>
      <c r="C42" s="32">
        <v>1.667235090386999</v>
      </c>
      <c r="D42" s="32">
        <v>3931.4670077979981</v>
      </c>
      <c r="E42" s="32">
        <v>121.61713546011995</v>
      </c>
      <c r="F42" s="32">
        <v>111.88774292311014</v>
      </c>
      <c r="G42" s="32">
        <v>37.627907204420033</v>
      </c>
      <c r="H42" s="32">
        <v>183.14478576610026</v>
      </c>
      <c r="I42" s="32">
        <v>3.3599646481790004</v>
      </c>
      <c r="J42" s="32">
        <v>0.46239070330480003</v>
      </c>
      <c r="K42" s="32">
        <v>7.7419245678180113</v>
      </c>
      <c r="L42" s="32"/>
      <c r="M42" s="34" t="s">
        <v>41</v>
      </c>
      <c r="N42" s="32">
        <v>4.3486290348700001</v>
      </c>
      <c r="O42" s="32">
        <v>3.3599700826099999</v>
      </c>
      <c r="P42" s="32">
        <v>3.25871596047</v>
      </c>
      <c r="Q42" s="32">
        <v>0.46239372598799999</v>
      </c>
      <c r="R42" s="32">
        <v>0</v>
      </c>
      <c r="S42" s="32">
        <v>0</v>
      </c>
      <c r="T42" s="32">
        <v>532.87324576599997</v>
      </c>
      <c r="U42" s="32">
        <v>51.441913251599999</v>
      </c>
      <c r="V42" s="32">
        <v>3.9357582921900001</v>
      </c>
      <c r="W42" s="32">
        <v>0</v>
      </c>
      <c r="X42" s="32">
        <v>14.1357858073</v>
      </c>
      <c r="Y42" s="32">
        <v>7.7419228581099997</v>
      </c>
      <c r="Z42" s="32">
        <v>31.451637980099999</v>
      </c>
      <c r="AA42" s="32">
        <v>2.3312815486399998</v>
      </c>
      <c r="AB42" s="32">
        <v>0.32607022941800001</v>
      </c>
      <c r="AC42" s="32">
        <v>0</v>
      </c>
      <c r="AD42" s="32">
        <v>1.6672588116</v>
      </c>
      <c r="AE42" s="32">
        <v>0</v>
      </c>
      <c r="AF42" s="32">
        <v>3538.3163288599999</v>
      </c>
      <c r="AG42" s="32">
        <v>361.695024047</v>
      </c>
      <c r="AH42" s="32">
        <v>3931.4629908900001</v>
      </c>
      <c r="AI42" s="32">
        <v>0</v>
      </c>
      <c r="AJ42" s="32">
        <v>15.666474641600001</v>
      </c>
      <c r="AK42" s="32">
        <v>0</v>
      </c>
      <c r="AL42" s="32">
        <v>97.974568669600004</v>
      </c>
      <c r="AM42" s="32">
        <v>6.5230827229300001E-2</v>
      </c>
      <c r="AN42" s="32">
        <v>2.29367949757E-2</v>
      </c>
      <c r="AO42" s="32">
        <v>86.287881358299998</v>
      </c>
      <c r="AP42" s="32">
        <v>2.9314639737199999E-2</v>
      </c>
      <c r="AQ42" s="32">
        <v>0</v>
      </c>
      <c r="AR42" s="32">
        <v>4.2517409348700004E-3</v>
      </c>
      <c r="AS42" s="32">
        <v>121.61423257600001</v>
      </c>
      <c r="AT42" s="32">
        <v>111.884871178</v>
      </c>
      <c r="AU42" s="32">
        <v>9.7293613981699991</v>
      </c>
      <c r="AV42" s="32">
        <v>5.4917741034100001</v>
      </c>
      <c r="AW42" s="32">
        <v>0</v>
      </c>
      <c r="AX42" s="32">
        <v>0</v>
      </c>
      <c r="AY42" s="32">
        <v>0.45773426533700001</v>
      </c>
      <c r="AZ42" s="32">
        <v>0</v>
      </c>
      <c r="BA42" s="32">
        <v>4.9118884681699999</v>
      </c>
      <c r="BB42" s="32">
        <v>0</v>
      </c>
      <c r="BC42" s="32">
        <v>0.12766323462099999</v>
      </c>
      <c r="BD42" s="32">
        <v>19.647485071999998</v>
      </c>
      <c r="BE42" s="32">
        <v>0</v>
      </c>
      <c r="BF42" s="32">
        <v>0.330067409624</v>
      </c>
      <c r="BG42" s="32">
        <v>4.4757134983500001E-4</v>
      </c>
      <c r="BH42" s="32">
        <v>37.627973901700003</v>
      </c>
      <c r="BI42" s="32">
        <v>0</v>
      </c>
      <c r="BJ42" s="32">
        <v>0.25524969373200002</v>
      </c>
      <c r="BK42" s="32">
        <v>6.14306294989</v>
      </c>
      <c r="BL42" s="32">
        <v>0.87270922950899998</v>
      </c>
      <c r="BM42" s="32">
        <v>19.6233749829</v>
      </c>
      <c r="BN42" s="32">
        <v>183.14446901100001</v>
      </c>
      <c r="BO42" s="32">
        <v>4.8800144127199996</v>
      </c>
    </row>
    <row r="43" spans="1:67" x14ac:dyDescent="0.25">
      <c r="A43" s="32" t="s">
        <v>42</v>
      </c>
      <c r="B43" s="32">
        <v>2876.7538954012739</v>
      </c>
      <c r="C43" s="32">
        <v>8.9760637207068203</v>
      </c>
      <c r="D43" s="32">
        <v>18724.868805328289</v>
      </c>
      <c r="E43" s="32">
        <v>635.70563727518947</v>
      </c>
      <c r="F43" s="32">
        <v>588.97367733681881</v>
      </c>
      <c r="G43" s="32">
        <v>197.98208559586203</v>
      </c>
      <c r="H43" s="32">
        <v>883.80703200124094</v>
      </c>
      <c r="I43" s="32">
        <v>17.991248002694398</v>
      </c>
      <c r="J43" s="32">
        <v>2.8446502727134186</v>
      </c>
      <c r="K43" s="32">
        <v>40.667971714028575</v>
      </c>
      <c r="L43" s="32"/>
      <c r="M43" s="34" t="s">
        <v>42</v>
      </c>
      <c r="N43" s="32">
        <v>22.628821600199998</v>
      </c>
      <c r="O43" s="32">
        <v>17.991274420300002</v>
      </c>
      <c r="P43" s="32">
        <v>15.043696815000001</v>
      </c>
      <c r="Q43" s="32">
        <v>2.8446371573599998</v>
      </c>
      <c r="R43" s="32">
        <v>0</v>
      </c>
      <c r="S43" s="32">
        <v>0</v>
      </c>
      <c r="T43" s="32">
        <v>2876.7533032800002</v>
      </c>
      <c r="U43" s="32">
        <v>232.964472626</v>
      </c>
      <c r="V43" s="32">
        <v>19.356423425500001</v>
      </c>
      <c r="W43" s="32">
        <v>0</v>
      </c>
      <c r="X43" s="32">
        <v>69.492780633099997</v>
      </c>
      <c r="Y43" s="32">
        <v>40.667986245100003</v>
      </c>
      <c r="Z43" s="32">
        <v>149.799303401</v>
      </c>
      <c r="AA43" s="32">
        <v>11.113149674700001</v>
      </c>
      <c r="AB43" s="32">
        <v>1.9475241531900001</v>
      </c>
      <c r="AC43" s="32">
        <v>0</v>
      </c>
      <c r="AD43" s="32">
        <v>8.9760783705100007</v>
      </c>
      <c r="AE43" s="32">
        <v>0</v>
      </c>
      <c r="AF43" s="32">
        <v>16852.3704956</v>
      </c>
      <c r="AG43" s="32">
        <v>1722.69104707</v>
      </c>
      <c r="AH43" s="32">
        <v>18724.860846</v>
      </c>
      <c r="AI43" s="32">
        <v>0</v>
      </c>
      <c r="AJ43" s="32">
        <v>72.393094106999996</v>
      </c>
      <c r="AK43" s="32">
        <v>0</v>
      </c>
      <c r="AL43" s="32">
        <v>475.14714265999999</v>
      </c>
      <c r="AM43" s="32">
        <v>0.34337185546499999</v>
      </c>
      <c r="AN43" s="32">
        <v>0.12073976498199999</v>
      </c>
      <c r="AO43" s="32">
        <v>454.21644845899999</v>
      </c>
      <c r="AP43" s="32">
        <v>0.15431044751100001</v>
      </c>
      <c r="AQ43" s="32">
        <v>0</v>
      </c>
      <c r="AR43" s="32">
        <v>2.23810362715E-2</v>
      </c>
      <c r="AS43" s="32">
        <v>635.69049726000003</v>
      </c>
      <c r="AT43" s="32">
        <v>588.95846558000005</v>
      </c>
      <c r="AU43" s="32">
        <v>46.732031680399999</v>
      </c>
      <c r="AV43" s="32">
        <v>28.908636225799999</v>
      </c>
      <c r="AW43" s="32">
        <v>0</v>
      </c>
      <c r="AX43" s="32">
        <v>0</v>
      </c>
      <c r="AY43" s="32">
        <v>2.40949500322</v>
      </c>
      <c r="AZ43" s="32">
        <v>0</v>
      </c>
      <c r="BA43" s="32">
        <v>25.855893162899999</v>
      </c>
      <c r="BB43" s="32">
        <v>0</v>
      </c>
      <c r="BC43" s="32">
        <v>0.67201821194099998</v>
      </c>
      <c r="BD43" s="32">
        <v>103.42389295700001</v>
      </c>
      <c r="BE43" s="32">
        <v>0</v>
      </c>
      <c r="BF43" s="32">
        <v>1.7374697261300001</v>
      </c>
      <c r="BG43" s="32">
        <v>2.3558547672199999E-3</v>
      </c>
      <c r="BH43" s="32">
        <v>197.98033694099999</v>
      </c>
      <c r="BI43" s="32">
        <v>0</v>
      </c>
      <c r="BJ43" s="32">
        <v>1.72766397772</v>
      </c>
      <c r="BK43" s="32">
        <v>33.3258220791</v>
      </c>
      <c r="BL43" s="32">
        <v>3.9374391805400002</v>
      </c>
      <c r="BM43" s="32">
        <v>95.407657301900002</v>
      </c>
      <c r="BN43" s="32">
        <v>883.80785842099999</v>
      </c>
      <c r="BO43" s="32">
        <v>27.7176889578</v>
      </c>
    </row>
    <row r="44" spans="1:67" x14ac:dyDescent="0.25">
      <c r="A44" s="32" t="s">
        <v>43</v>
      </c>
      <c r="B44" s="32">
        <v>12625.545996924349</v>
      </c>
      <c r="C44" s="32">
        <v>39.342819710602782</v>
      </c>
      <c r="D44" s="32">
        <v>70782.579035012779</v>
      </c>
      <c r="E44" s="32">
        <v>2115.0306056965933</v>
      </c>
      <c r="F44" s="32">
        <v>2048.3388489534918</v>
      </c>
      <c r="G44" s="32">
        <v>710.87098733272967</v>
      </c>
      <c r="H44" s="32">
        <v>3581.6585934240388</v>
      </c>
      <c r="I44" s="32">
        <v>58.810433900150144</v>
      </c>
      <c r="J44" s="32">
        <v>9.1327042203450901</v>
      </c>
      <c r="K44" s="32">
        <v>133.29112084269596</v>
      </c>
      <c r="L44" s="32"/>
      <c r="M44" s="34" t="s">
        <v>43</v>
      </c>
      <c r="N44" s="32">
        <v>77.199617107400002</v>
      </c>
      <c r="O44" s="32">
        <v>58.810534090899999</v>
      </c>
      <c r="P44" s="32">
        <v>62.550457687399998</v>
      </c>
      <c r="Q44" s="32">
        <v>9.1327000489600003</v>
      </c>
      <c r="R44" s="32">
        <v>0</v>
      </c>
      <c r="S44" s="32">
        <v>0</v>
      </c>
      <c r="T44" s="32">
        <v>12625.545953700001</v>
      </c>
      <c r="U44" s="32">
        <v>974.42427760999999</v>
      </c>
      <c r="V44" s="32">
        <v>78.963350646899997</v>
      </c>
      <c r="W44" s="32">
        <v>0</v>
      </c>
      <c r="X44" s="32">
        <v>254.15075034700001</v>
      </c>
      <c r="Y44" s="32">
        <v>133.29095903499999</v>
      </c>
      <c r="Z44" s="32">
        <v>566.26022090200001</v>
      </c>
      <c r="AA44" s="32">
        <v>45.758594754500002</v>
      </c>
      <c r="AB44" s="32">
        <v>7.5320988294899998</v>
      </c>
      <c r="AC44" s="32">
        <v>0</v>
      </c>
      <c r="AD44" s="32">
        <v>39.342777380699999</v>
      </c>
      <c r="AE44" s="32">
        <v>0</v>
      </c>
      <c r="AF44" s="32">
        <v>63704.317350899997</v>
      </c>
      <c r="AG44" s="32">
        <v>6511.9938886700002</v>
      </c>
      <c r="AH44" s="32">
        <v>70782.571460499996</v>
      </c>
      <c r="AI44" s="32">
        <v>0</v>
      </c>
      <c r="AJ44" s="32">
        <v>300.91596422600003</v>
      </c>
      <c r="AK44" s="32">
        <v>0</v>
      </c>
      <c r="AL44" s="32">
        <v>1946.0086235700001</v>
      </c>
      <c r="AM44" s="32">
        <v>1.1941799923900001</v>
      </c>
      <c r="AN44" s="32">
        <v>0.41990905282800001</v>
      </c>
      <c r="AO44" s="32">
        <v>1579.6786595000001</v>
      </c>
      <c r="AP44" s="32">
        <v>0.53666501552599999</v>
      </c>
      <c r="AQ44" s="32">
        <v>0</v>
      </c>
      <c r="AR44" s="32">
        <v>7.7836891758000001E-2</v>
      </c>
      <c r="AS44" s="32">
        <v>2114.9770488499998</v>
      </c>
      <c r="AT44" s="32">
        <v>2048.28525704</v>
      </c>
      <c r="AU44" s="32">
        <v>66.691791807599998</v>
      </c>
      <c r="AV44" s="32">
        <v>100.538508823</v>
      </c>
      <c r="AW44" s="32">
        <v>0</v>
      </c>
      <c r="AX44" s="32">
        <v>0</v>
      </c>
      <c r="AY44" s="32">
        <v>8.3797525488200009</v>
      </c>
      <c r="AZ44" s="32">
        <v>0</v>
      </c>
      <c r="BA44" s="32">
        <v>89.922098146500005</v>
      </c>
      <c r="BB44" s="32">
        <v>0</v>
      </c>
      <c r="BC44" s="32">
        <v>2.3371518732699998</v>
      </c>
      <c r="BD44" s="32">
        <v>359.68834364999998</v>
      </c>
      <c r="BE44" s="32">
        <v>0</v>
      </c>
      <c r="BF44" s="32">
        <v>6.0425931959900003</v>
      </c>
      <c r="BG44" s="32">
        <v>8.1933488108799999E-3</v>
      </c>
      <c r="BH44" s="32">
        <v>710.87216579599999</v>
      </c>
      <c r="BI44" s="32">
        <v>0</v>
      </c>
      <c r="BJ44" s="32">
        <v>6.4809460724300001</v>
      </c>
      <c r="BK44" s="32">
        <v>132.214253593</v>
      </c>
      <c r="BL44" s="32">
        <v>16.488375281</v>
      </c>
      <c r="BM44" s="32">
        <v>387.57283054800001</v>
      </c>
      <c r="BN44" s="32">
        <v>3581.6529996499999</v>
      </c>
      <c r="BO44" s="32">
        <v>108.61110352</v>
      </c>
    </row>
    <row r="45" spans="1:67" x14ac:dyDescent="0.25">
      <c r="A45" s="32" t="s">
        <v>44</v>
      </c>
      <c r="B45" s="32">
        <v>1108.3365438086989</v>
      </c>
      <c r="C45" s="32">
        <v>3.3955317118869996</v>
      </c>
      <c r="D45" s="32">
        <v>6121.6114573809045</v>
      </c>
      <c r="E45" s="32">
        <v>190.86262692194026</v>
      </c>
      <c r="F45" s="32">
        <v>184.83685396998996</v>
      </c>
      <c r="G45" s="32">
        <v>76.633832396019926</v>
      </c>
      <c r="H45" s="32">
        <v>332.66769404773987</v>
      </c>
      <c r="I45" s="32">
        <v>6.120242739532002</v>
      </c>
      <c r="J45" s="32">
        <v>0.84225421409030055</v>
      </c>
      <c r="K45" s="32">
        <v>14.102073243470992</v>
      </c>
      <c r="L45" s="32"/>
      <c r="M45" s="34" t="s">
        <v>44</v>
      </c>
      <c r="N45" s="32">
        <v>7.9170428955499998</v>
      </c>
      <c r="O45" s="32">
        <v>6.1202285896499999</v>
      </c>
      <c r="P45" s="32">
        <v>5.9180664463100001</v>
      </c>
      <c r="Q45" s="32">
        <v>0.84225905494800002</v>
      </c>
      <c r="R45" s="32">
        <v>0</v>
      </c>
      <c r="S45" s="32">
        <v>0</v>
      </c>
      <c r="T45" s="32">
        <v>1108.3364321500001</v>
      </c>
      <c r="U45" s="32">
        <v>93.423741057200004</v>
      </c>
      <c r="V45" s="32">
        <v>7.1475327746300001</v>
      </c>
      <c r="W45" s="32">
        <v>0</v>
      </c>
      <c r="X45" s="32">
        <v>25.713806480700001</v>
      </c>
      <c r="Y45" s="32">
        <v>14.1020549122</v>
      </c>
      <c r="Z45" s="32">
        <v>48.972790533400001</v>
      </c>
      <c r="AA45" s="32">
        <v>4.2337444032400002</v>
      </c>
      <c r="AB45" s="32">
        <v>0.59216548917800005</v>
      </c>
      <c r="AC45" s="32">
        <v>0</v>
      </c>
      <c r="AD45" s="32">
        <v>3.3955276255700002</v>
      </c>
      <c r="AE45" s="32">
        <v>0</v>
      </c>
      <c r="AF45" s="32">
        <v>5509.4505023800002</v>
      </c>
      <c r="AG45" s="32">
        <v>563.18685053199999</v>
      </c>
      <c r="AH45" s="32">
        <v>6121.6101434399998</v>
      </c>
      <c r="AI45" s="32">
        <v>0</v>
      </c>
      <c r="AJ45" s="32">
        <v>28.451658044399998</v>
      </c>
      <c r="AK45" s="32">
        <v>0</v>
      </c>
      <c r="AL45" s="32">
        <v>177.93003350999999</v>
      </c>
      <c r="AM45" s="32">
        <v>0.107760427586</v>
      </c>
      <c r="AN45" s="32">
        <v>3.7891505040299998E-2</v>
      </c>
      <c r="AO45" s="32">
        <v>142.54612234499999</v>
      </c>
      <c r="AP45" s="32">
        <v>4.8426869932800001E-2</v>
      </c>
      <c r="AQ45" s="32">
        <v>0</v>
      </c>
      <c r="AR45" s="32">
        <v>7.0237388735500004E-3</v>
      </c>
      <c r="AS45" s="32">
        <v>190.85782736199999</v>
      </c>
      <c r="AT45" s="32">
        <v>184.83202030000001</v>
      </c>
      <c r="AU45" s="32">
        <v>6.0258070625100002</v>
      </c>
      <c r="AV45" s="32">
        <v>9.0723996208000006</v>
      </c>
      <c r="AW45" s="32">
        <v>0</v>
      </c>
      <c r="AX45" s="32">
        <v>0</v>
      </c>
      <c r="AY45" s="32">
        <v>0.75616874397199996</v>
      </c>
      <c r="AZ45" s="32">
        <v>0</v>
      </c>
      <c r="BA45" s="32">
        <v>8.1144076456299992</v>
      </c>
      <c r="BB45" s="32">
        <v>0</v>
      </c>
      <c r="BC45" s="32">
        <v>0.21089877312800001</v>
      </c>
      <c r="BD45" s="32">
        <v>32.457328824900003</v>
      </c>
      <c r="BE45" s="32">
        <v>0</v>
      </c>
      <c r="BF45" s="32">
        <v>0.54527073529699999</v>
      </c>
      <c r="BG45" s="32">
        <v>7.3931908045199999E-4</v>
      </c>
      <c r="BH45" s="32">
        <v>76.6338861423</v>
      </c>
      <c r="BI45" s="32">
        <v>0</v>
      </c>
      <c r="BJ45" s="32">
        <v>0.46355442014600001</v>
      </c>
      <c r="BK45" s="32">
        <v>11.1562487725</v>
      </c>
      <c r="BL45" s="32">
        <v>1.5849233943900001</v>
      </c>
      <c r="BM45" s="32">
        <v>35.641951601899997</v>
      </c>
      <c r="BN45" s="32">
        <v>332.67025671699997</v>
      </c>
      <c r="BO45" s="32">
        <v>8.8624087760499997</v>
      </c>
    </row>
    <row r="46" spans="1:67" x14ac:dyDescent="0.25">
      <c r="A46" s="32" t="s">
        <v>45</v>
      </c>
      <c r="B46" s="32">
        <v>62.459377419700012</v>
      </c>
      <c r="C46" s="32">
        <v>0.19542012607800002</v>
      </c>
      <c r="D46" s="32">
        <v>634.35128972200016</v>
      </c>
      <c r="E46" s="32">
        <v>15.614832470300003</v>
      </c>
      <c r="F46" s="32">
        <v>14.365649008100005</v>
      </c>
      <c r="G46" s="32">
        <v>4.4104433922800013</v>
      </c>
      <c r="H46" s="32">
        <v>24.663619369599985</v>
      </c>
      <c r="I46" s="32">
        <v>0.4313971727680001</v>
      </c>
      <c r="J46" s="32">
        <v>5.9367897980400014E-2</v>
      </c>
      <c r="K46" s="32">
        <v>0.99401179514999949</v>
      </c>
      <c r="L46" s="32"/>
      <c r="M46" s="34" t="s">
        <v>45</v>
      </c>
      <c r="N46" s="32">
        <v>0.56356618965299998</v>
      </c>
      <c r="O46" s="32">
        <v>0.431397224809</v>
      </c>
      <c r="P46" s="32">
        <v>0.44022407849599998</v>
      </c>
      <c r="Q46" s="32">
        <v>5.9364586130999999E-2</v>
      </c>
      <c r="R46" s="32">
        <v>0</v>
      </c>
      <c r="S46" s="32">
        <v>0</v>
      </c>
      <c r="T46" s="32">
        <v>62.459339301200004</v>
      </c>
      <c r="U46" s="32">
        <v>6.9493958348099998</v>
      </c>
      <c r="V46" s="32">
        <v>0.53167425163600002</v>
      </c>
      <c r="W46" s="32">
        <v>0</v>
      </c>
      <c r="X46" s="32">
        <v>1.85797710434</v>
      </c>
      <c r="Y46" s="32">
        <v>0.99401535958099996</v>
      </c>
      <c r="Z46" s="32">
        <v>5.0748262449199997</v>
      </c>
      <c r="AA46" s="32">
        <v>0.31493324550099999</v>
      </c>
      <c r="AB46" s="32">
        <v>4.4045832530299998E-2</v>
      </c>
      <c r="AC46" s="32">
        <v>0</v>
      </c>
      <c r="AD46" s="32">
        <v>0.19541887200499999</v>
      </c>
      <c r="AE46" s="32">
        <v>0</v>
      </c>
      <c r="AF46" s="32">
        <v>570.91711507599996</v>
      </c>
      <c r="AG46" s="32">
        <v>58.3603620827</v>
      </c>
      <c r="AH46" s="32">
        <v>634.35230340299995</v>
      </c>
      <c r="AI46" s="32">
        <v>0</v>
      </c>
      <c r="AJ46" s="32">
        <v>2.11641398667</v>
      </c>
      <c r="AK46" s="32">
        <v>0</v>
      </c>
      <c r="AL46" s="32">
        <v>13.2347675364</v>
      </c>
      <c r="AM46" s="32">
        <v>8.3751463593400004E-3</v>
      </c>
      <c r="AN46" s="32">
        <v>2.9449883485700001E-3</v>
      </c>
      <c r="AO46" s="32">
        <v>11.0788493031</v>
      </c>
      <c r="AP46" s="32">
        <v>3.76379441349E-3</v>
      </c>
      <c r="AQ46" s="32">
        <v>0</v>
      </c>
      <c r="AR46" s="32">
        <v>5.4590289742400004E-4</v>
      </c>
      <c r="AS46" s="32">
        <v>15.614512697</v>
      </c>
      <c r="AT46" s="32">
        <v>14.3653359503</v>
      </c>
      <c r="AU46" s="32">
        <v>1.2491767467499999</v>
      </c>
      <c r="AV46" s="32">
        <v>0.70510632285599995</v>
      </c>
      <c r="AW46" s="32">
        <v>0</v>
      </c>
      <c r="AX46" s="32">
        <v>0</v>
      </c>
      <c r="AY46" s="32">
        <v>5.8769472048099999E-2</v>
      </c>
      <c r="AZ46" s="32">
        <v>0</v>
      </c>
      <c r="BA46" s="32">
        <v>0.63065189128999999</v>
      </c>
      <c r="BB46" s="32">
        <v>0</v>
      </c>
      <c r="BC46" s="32">
        <v>1.63911448051E-2</v>
      </c>
      <c r="BD46" s="32">
        <v>2.5226107839099998</v>
      </c>
      <c r="BE46" s="32">
        <v>0</v>
      </c>
      <c r="BF46" s="32">
        <v>4.2378395641499998E-2</v>
      </c>
      <c r="BG46" s="32">
        <v>5.7461413052499997E-5</v>
      </c>
      <c r="BH46" s="32">
        <v>4.4104445289500003</v>
      </c>
      <c r="BI46" s="32">
        <v>0</v>
      </c>
      <c r="BJ46" s="32">
        <v>3.4481974138500002E-2</v>
      </c>
      <c r="BK46" s="32">
        <v>0.82986877662199998</v>
      </c>
      <c r="BL46" s="32">
        <v>0.117900736678</v>
      </c>
      <c r="BM46" s="32">
        <v>2.64579933503</v>
      </c>
      <c r="BN46" s="32">
        <v>24.663779589600001</v>
      </c>
      <c r="BO46" s="32">
        <v>0.65924335074999996</v>
      </c>
    </row>
    <row r="47" spans="1:67" x14ac:dyDescent="0.25">
      <c r="A47" s="32" t="s">
        <v>46</v>
      </c>
      <c r="B47" s="32">
        <v>4723.2654808200869</v>
      </c>
      <c r="C47" s="32">
        <v>14.12948967966104</v>
      </c>
      <c r="D47" s="32">
        <v>27393.576791691572</v>
      </c>
      <c r="E47" s="32">
        <v>940.83175603455925</v>
      </c>
      <c r="F47" s="32">
        <v>884.40810263774335</v>
      </c>
      <c r="G47" s="32">
        <v>309.9762094202452</v>
      </c>
      <c r="H47" s="32">
        <v>1103.2704324450956</v>
      </c>
      <c r="I47" s="32">
        <v>28.294364687400879</v>
      </c>
      <c r="J47" s="32">
        <v>5.6253630280573841</v>
      </c>
      <c r="K47" s="32">
        <v>61.49974101699226</v>
      </c>
      <c r="L47" s="32"/>
      <c r="M47" s="34" t="s">
        <v>46</v>
      </c>
      <c r="N47" s="32">
        <v>33.641148609600002</v>
      </c>
      <c r="O47" s="32">
        <v>28.294510772900001</v>
      </c>
      <c r="P47" s="32">
        <v>16.533405728999998</v>
      </c>
      <c r="Q47" s="32">
        <v>5.6253835653499999</v>
      </c>
      <c r="R47" s="32">
        <v>0</v>
      </c>
      <c r="S47" s="32">
        <v>0</v>
      </c>
      <c r="T47" s="32">
        <v>4723.2621078900002</v>
      </c>
      <c r="U47" s="32">
        <v>240.47006963800001</v>
      </c>
      <c r="V47" s="32">
        <v>25.365517439600001</v>
      </c>
      <c r="W47" s="32">
        <v>0</v>
      </c>
      <c r="X47" s="32">
        <v>90.795373912100004</v>
      </c>
      <c r="Y47" s="32">
        <v>61.499877616200003</v>
      </c>
      <c r="Z47" s="32">
        <v>219.14821014099999</v>
      </c>
      <c r="AA47" s="32">
        <v>13.4230638431</v>
      </c>
      <c r="AB47" s="32">
        <v>3.6644434222000002</v>
      </c>
      <c r="AC47" s="32">
        <v>0</v>
      </c>
      <c r="AD47" s="32">
        <v>14.1295143629</v>
      </c>
      <c r="AE47" s="32">
        <v>0</v>
      </c>
      <c r="AF47" s="32">
        <v>24654.219721500001</v>
      </c>
      <c r="AG47" s="32">
        <v>2520.2128874099999</v>
      </c>
      <c r="AH47" s="32">
        <v>27393.5808191</v>
      </c>
      <c r="AI47" s="32">
        <v>0</v>
      </c>
      <c r="AJ47" s="32">
        <v>79.802623960999995</v>
      </c>
      <c r="AK47" s="32">
        <v>0</v>
      </c>
      <c r="AL47" s="32">
        <v>600.97514813500004</v>
      </c>
      <c r="AM47" s="32">
        <v>0.51560896001400003</v>
      </c>
      <c r="AN47" s="32">
        <v>0.181304002046</v>
      </c>
      <c r="AO47" s="32">
        <v>682.055481278</v>
      </c>
      <c r="AP47" s="32">
        <v>0.231715778471</v>
      </c>
      <c r="AQ47" s="32">
        <v>0</v>
      </c>
      <c r="AR47" s="32">
        <v>3.3607541801599999E-2</v>
      </c>
      <c r="AS47" s="32">
        <v>940.80860697900005</v>
      </c>
      <c r="AT47" s="32">
        <v>884.38510470100005</v>
      </c>
      <c r="AU47" s="32">
        <v>56.423502277700003</v>
      </c>
      <c r="AV47" s="32">
        <v>43.409373948999999</v>
      </c>
      <c r="AW47" s="32">
        <v>0</v>
      </c>
      <c r="AX47" s="32">
        <v>0</v>
      </c>
      <c r="AY47" s="32">
        <v>3.6181194647999999</v>
      </c>
      <c r="AZ47" s="32">
        <v>0</v>
      </c>
      <c r="BA47" s="32">
        <v>38.825510803999997</v>
      </c>
      <c r="BB47" s="32">
        <v>0</v>
      </c>
      <c r="BC47" s="32">
        <v>1.00910835277</v>
      </c>
      <c r="BD47" s="32">
        <v>155.302137477</v>
      </c>
      <c r="BE47" s="32">
        <v>0</v>
      </c>
      <c r="BF47" s="32">
        <v>2.60900364433</v>
      </c>
      <c r="BG47" s="32">
        <v>3.5375470444499999E-3</v>
      </c>
      <c r="BH47" s="32">
        <v>309.97689163699999</v>
      </c>
      <c r="BI47" s="32">
        <v>0</v>
      </c>
      <c r="BJ47" s="32">
        <v>3.7917998703800002</v>
      </c>
      <c r="BK47" s="32">
        <v>53.742757898999997</v>
      </c>
      <c r="BL47" s="32">
        <v>4.0120937518700002</v>
      </c>
      <c r="BM47" s="32">
        <v>121.543334659</v>
      </c>
      <c r="BN47" s="32">
        <v>1103.27266779</v>
      </c>
      <c r="BO47" s="32">
        <v>48.3460594461</v>
      </c>
    </row>
    <row r="48" spans="1:67" x14ac:dyDescent="0.25">
      <c r="A48" s="32" t="s">
        <v>47</v>
      </c>
      <c r="B48" s="32">
        <v>3664.0136833433339</v>
      </c>
      <c r="C48" s="32">
        <v>10.781779377341943</v>
      </c>
      <c r="D48" s="32">
        <v>22328.297642220306</v>
      </c>
      <c r="E48" s="32">
        <v>743.28504237409095</v>
      </c>
      <c r="F48" s="32">
        <v>719.45099744530694</v>
      </c>
      <c r="G48" s="32">
        <v>163.14777064726621</v>
      </c>
      <c r="H48" s="32">
        <v>1024.7149500571361</v>
      </c>
      <c r="I48" s="32">
        <v>26.280377448627416</v>
      </c>
      <c r="J48" s="32">
        <v>5.6860338769602423</v>
      </c>
      <c r="K48" s="32">
        <v>56.081873898580014</v>
      </c>
      <c r="L48" s="32"/>
      <c r="M48" s="34" t="s">
        <v>47</v>
      </c>
      <c r="N48" s="32">
        <v>31.1161984477</v>
      </c>
      <c r="O48" s="32">
        <v>26.280536502899999</v>
      </c>
      <c r="P48" s="32">
        <v>15.019419429699999</v>
      </c>
      <c r="Q48" s="32">
        <v>5.6860197799499996</v>
      </c>
      <c r="R48" s="32">
        <v>0</v>
      </c>
      <c r="S48" s="32">
        <v>0</v>
      </c>
      <c r="T48" s="32">
        <v>3664.01034144</v>
      </c>
      <c r="U48" s="32">
        <v>215.295887123</v>
      </c>
      <c r="V48" s="32">
        <v>23.8724061544</v>
      </c>
      <c r="W48" s="32">
        <v>0</v>
      </c>
      <c r="X48" s="32">
        <v>82.225607765800007</v>
      </c>
      <c r="Y48" s="32">
        <v>56.082058287300001</v>
      </c>
      <c r="Z48" s="32">
        <v>178.62697930100001</v>
      </c>
      <c r="AA48" s="32">
        <v>12.439041742200001</v>
      </c>
      <c r="AB48" s="32">
        <v>3.6378483793699998</v>
      </c>
      <c r="AC48" s="32">
        <v>0</v>
      </c>
      <c r="AD48" s="32">
        <v>10.7817693139</v>
      </c>
      <c r="AE48" s="32">
        <v>0</v>
      </c>
      <c r="AF48" s="32">
        <v>20095.466530500002</v>
      </c>
      <c r="AG48" s="32">
        <v>2054.2012218199998</v>
      </c>
      <c r="AH48" s="32">
        <v>22328.2947317</v>
      </c>
      <c r="AI48" s="32">
        <v>0</v>
      </c>
      <c r="AJ48" s="32">
        <v>72.543955287700001</v>
      </c>
      <c r="AK48" s="32">
        <v>0</v>
      </c>
      <c r="AL48" s="32">
        <v>561.92762911900002</v>
      </c>
      <c r="AM48" s="32">
        <v>0.419438445301</v>
      </c>
      <c r="AN48" s="32">
        <v>0.147487463968</v>
      </c>
      <c r="AO48" s="32">
        <v>554.84044357000005</v>
      </c>
      <c r="AP48" s="32">
        <v>0.18849596443899999</v>
      </c>
      <c r="AQ48" s="32">
        <v>0</v>
      </c>
      <c r="AR48" s="32">
        <v>2.7338980196999998E-2</v>
      </c>
      <c r="AS48" s="32">
        <v>743.26616140700003</v>
      </c>
      <c r="AT48" s="32">
        <v>719.43213717799995</v>
      </c>
      <c r="AU48" s="32">
        <v>23.834024228800001</v>
      </c>
      <c r="AV48" s="32">
        <v>35.312887476100002</v>
      </c>
      <c r="AW48" s="32">
        <v>0</v>
      </c>
      <c r="AX48" s="32">
        <v>0</v>
      </c>
      <c r="AY48" s="32">
        <v>2.9432658757599999</v>
      </c>
      <c r="AZ48" s="32">
        <v>0</v>
      </c>
      <c r="BA48" s="32">
        <v>31.5839259523</v>
      </c>
      <c r="BB48" s="32">
        <v>0</v>
      </c>
      <c r="BC48" s="32">
        <v>0.82089676251300003</v>
      </c>
      <c r="BD48" s="32">
        <v>126.335509075</v>
      </c>
      <c r="BE48" s="32">
        <v>0</v>
      </c>
      <c r="BF48" s="32">
        <v>2.1224002948699998</v>
      </c>
      <c r="BG48" s="32">
        <v>2.87780100531E-3</v>
      </c>
      <c r="BH48" s="32">
        <v>163.148883493</v>
      </c>
      <c r="BI48" s="32">
        <v>0</v>
      </c>
      <c r="BJ48" s="32">
        <v>3.82834444009</v>
      </c>
      <c r="BK48" s="32">
        <v>52.290863612700001</v>
      </c>
      <c r="BL48" s="32">
        <v>3.5807908263499999</v>
      </c>
      <c r="BM48" s="32">
        <v>113.911657687</v>
      </c>
      <c r="BN48" s="32">
        <v>1024.7184902700001</v>
      </c>
      <c r="BO48" s="32">
        <v>47.543843566600003</v>
      </c>
    </row>
    <row r="49" spans="1:68" x14ac:dyDescent="0.25">
      <c r="A49" s="32" t="s">
        <v>48</v>
      </c>
      <c r="B49" s="32">
        <v>2162.5582593358945</v>
      </c>
      <c r="C49" s="32">
        <v>6.6657761227218986</v>
      </c>
      <c r="D49" s="32">
        <v>13625.913114848279</v>
      </c>
      <c r="E49" s="32">
        <v>458.75925919662063</v>
      </c>
      <c r="F49" s="32">
        <v>427.38227886464983</v>
      </c>
      <c r="G49" s="32">
        <v>146.05182273831798</v>
      </c>
      <c r="H49" s="32">
        <v>600.25172996292974</v>
      </c>
      <c r="I49" s="32">
        <v>13.27133179162162</v>
      </c>
      <c r="J49" s="32">
        <v>2.308330093976918</v>
      </c>
      <c r="K49" s="32">
        <v>29.550864373345107</v>
      </c>
      <c r="L49" s="32"/>
      <c r="M49" s="34" t="s">
        <v>48</v>
      </c>
      <c r="N49" s="32">
        <v>13.584774499</v>
      </c>
      <c r="O49" s="32">
        <v>10.6795868711</v>
      </c>
      <c r="P49" s="32">
        <v>9.8574629141100001</v>
      </c>
      <c r="Q49" s="32">
        <v>2.59648021332</v>
      </c>
      <c r="R49" s="32">
        <v>0</v>
      </c>
      <c r="S49" s="32">
        <v>0</v>
      </c>
      <c r="T49" s="32">
        <v>2162.5593068799999</v>
      </c>
      <c r="U49" s="32">
        <v>149.08801087699999</v>
      </c>
      <c r="V49" s="32">
        <v>13.6182005556</v>
      </c>
      <c r="W49" s="32">
        <v>0</v>
      </c>
      <c r="X49" s="32">
        <v>42.700408629199998</v>
      </c>
      <c r="Y49" s="32">
        <v>24.332464382400001</v>
      </c>
      <c r="Z49" s="32">
        <v>109.007266742</v>
      </c>
      <c r="AA49" s="32">
        <v>7.5541351808800004</v>
      </c>
      <c r="AB49" s="32">
        <v>1.6248815964500001</v>
      </c>
      <c r="AC49" s="32">
        <v>0</v>
      </c>
      <c r="AD49" s="32">
        <v>6.6657658440500001</v>
      </c>
      <c r="AE49" s="32">
        <v>0</v>
      </c>
      <c r="AF49" s="32">
        <v>12263.312918899999</v>
      </c>
      <c r="AG49" s="32">
        <v>1253.5847952399999</v>
      </c>
      <c r="AH49" s="32">
        <v>13625.904980900001</v>
      </c>
      <c r="AI49" s="32">
        <v>0</v>
      </c>
      <c r="AJ49" s="32">
        <v>47.487945243200002</v>
      </c>
      <c r="AK49" s="32">
        <v>0</v>
      </c>
      <c r="AL49" s="32">
        <v>329.40317649399998</v>
      </c>
      <c r="AM49" s="32">
        <v>0.24916359299900001</v>
      </c>
      <c r="AN49" s="32">
        <v>8.7613887690999995E-2</v>
      </c>
      <c r="AO49" s="32">
        <v>329.59698025400002</v>
      </c>
      <c r="AP49" s="32">
        <v>0.111973715747</v>
      </c>
      <c r="AQ49" s="32">
        <v>0</v>
      </c>
      <c r="AR49" s="32">
        <v>1.6240543926500001E-2</v>
      </c>
      <c r="AS49" s="32">
        <v>458.74780950000002</v>
      </c>
      <c r="AT49" s="32">
        <v>427.37084728100001</v>
      </c>
      <c r="AU49" s="32">
        <v>31.376962219399999</v>
      </c>
      <c r="AV49" s="32">
        <v>20.9772239455</v>
      </c>
      <c r="AW49" s="32">
        <v>0</v>
      </c>
      <c r="AX49" s="32">
        <v>0</v>
      </c>
      <c r="AY49" s="32">
        <v>1.7484218867200001</v>
      </c>
      <c r="AZ49" s="32">
        <v>0</v>
      </c>
      <c r="BA49" s="32">
        <v>18.762061623600001</v>
      </c>
      <c r="BB49" s="32">
        <v>0</v>
      </c>
      <c r="BC49" s="32">
        <v>0.48764229255300001</v>
      </c>
      <c r="BD49" s="32">
        <v>75.048218370599997</v>
      </c>
      <c r="BE49" s="32">
        <v>0</v>
      </c>
      <c r="BF49" s="32">
        <v>1.26078241781</v>
      </c>
      <c r="BG49" s="32">
        <v>1.70957201954E-3</v>
      </c>
      <c r="BH49" s="32">
        <v>146.05160889199999</v>
      </c>
      <c r="BI49" s="32">
        <v>0</v>
      </c>
      <c r="BJ49" s="32">
        <v>1.5676731296899999</v>
      </c>
      <c r="BK49" s="32">
        <v>25.7526869336</v>
      </c>
      <c r="BL49" s="32">
        <v>2.5078630133400002</v>
      </c>
      <c r="BM49" s="32">
        <v>66.596575221600006</v>
      </c>
      <c r="BN49" s="32">
        <v>600.24898790999998</v>
      </c>
      <c r="BO49" s="32">
        <v>22.252338930400001</v>
      </c>
    </row>
    <row r="50" spans="1:68" x14ac:dyDescent="0.25">
      <c r="A50" s="32" t="s">
        <v>49</v>
      </c>
      <c r="B50" s="32">
        <v>1759.9271111132755</v>
      </c>
      <c r="C50" s="32">
        <v>4.9776955118131045</v>
      </c>
      <c r="D50" s="32">
        <v>12702.343606102464</v>
      </c>
      <c r="E50" s="32">
        <v>423.19636639765241</v>
      </c>
      <c r="F50" s="32">
        <v>389.33724201016298</v>
      </c>
      <c r="G50" s="32">
        <v>565.08456687042815</v>
      </c>
      <c r="H50" s="32">
        <v>587.70541320100381</v>
      </c>
      <c r="I50" s="32">
        <v>10.062012026242398</v>
      </c>
      <c r="J50" s="32">
        <v>1.3847112681509206</v>
      </c>
      <c r="K50" s="32">
        <v>23.18457356298779</v>
      </c>
      <c r="L50" s="32"/>
      <c r="M50" s="34" t="s">
        <v>49</v>
      </c>
      <c r="N50" s="32">
        <v>13.0019928882</v>
      </c>
      <c r="O50" s="32">
        <v>10.0620132274</v>
      </c>
      <c r="P50" s="32">
        <v>9.9761994744700004</v>
      </c>
      <c r="Q50" s="32">
        <v>2.19094799284</v>
      </c>
      <c r="R50" s="32">
        <v>0</v>
      </c>
      <c r="S50" s="32">
        <v>0</v>
      </c>
      <c r="T50" s="32">
        <v>1759.92823039</v>
      </c>
      <c r="U50" s="32">
        <v>153.448605555</v>
      </c>
      <c r="V50" s="32">
        <v>13.1083650901</v>
      </c>
      <c r="W50" s="32">
        <v>0</v>
      </c>
      <c r="X50" s="32">
        <v>42.161317410400002</v>
      </c>
      <c r="Y50" s="32">
        <v>23.184425704500001</v>
      </c>
      <c r="Z50" s="32">
        <v>101.618585775</v>
      </c>
      <c r="AA50" s="32">
        <v>7.44683106947</v>
      </c>
      <c r="AB50" s="32">
        <v>1.3933543770200001</v>
      </c>
      <c r="AC50" s="32">
        <v>0</v>
      </c>
      <c r="AD50" s="32">
        <v>4.9776938584400003</v>
      </c>
      <c r="AE50" s="32">
        <v>0</v>
      </c>
      <c r="AF50" s="32">
        <v>11432.101491699999</v>
      </c>
      <c r="AG50" s="32">
        <v>1168.61544198</v>
      </c>
      <c r="AH50" s="32">
        <v>12702.3355194</v>
      </c>
      <c r="AI50" s="32">
        <v>0</v>
      </c>
      <c r="AJ50" s="32">
        <v>48.021514918599998</v>
      </c>
      <c r="AK50" s="32">
        <v>0</v>
      </c>
      <c r="AL50" s="32">
        <v>320.386605347</v>
      </c>
      <c r="AM50" s="32">
        <v>0.226983701728</v>
      </c>
      <c r="AN50" s="32">
        <v>7.9814408350900007E-2</v>
      </c>
      <c r="AO50" s="32">
        <v>300.256888226</v>
      </c>
      <c r="AP50" s="32">
        <v>0.102006044596</v>
      </c>
      <c r="AQ50" s="32">
        <v>0</v>
      </c>
      <c r="AR50" s="32">
        <v>1.4794894377E-2</v>
      </c>
      <c r="AS50" s="32">
        <v>423.186296621</v>
      </c>
      <c r="AT50" s="32">
        <v>389.32712769300002</v>
      </c>
      <c r="AU50" s="32">
        <v>33.859168927399999</v>
      </c>
      <c r="AV50" s="32">
        <v>19.109877604600001</v>
      </c>
      <c r="AW50" s="32">
        <v>0</v>
      </c>
      <c r="AX50" s="32">
        <v>0</v>
      </c>
      <c r="AY50" s="32">
        <v>1.59278660651</v>
      </c>
      <c r="AZ50" s="32">
        <v>0</v>
      </c>
      <c r="BA50" s="32">
        <v>17.091914689700001</v>
      </c>
      <c r="BB50" s="32">
        <v>0</v>
      </c>
      <c r="BC50" s="32">
        <v>0.44423430493100002</v>
      </c>
      <c r="BD50" s="32">
        <v>68.367583182499999</v>
      </c>
      <c r="BE50" s="32">
        <v>0</v>
      </c>
      <c r="BF50" s="32">
        <v>1.14854437525</v>
      </c>
      <c r="BG50" s="32">
        <v>1.5572694773899999E-3</v>
      </c>
      <c r="BH50" s="32">
        <v>565.08125469499998</v>
      </c>
      <c r="BI50" s="32">
        <v>0</v>
      </c>
      <c r="BJ50" s="32">
        <v>1.2741347200099999</v>
      </c>
      <c r="BK50" s="32">
        <v>23.243007482700001</v>
      </c>
      <c r="BL50" s="32">
        <v>2.5899896188299998</v>
      </c>
      <c r="BM50" s="32">
        <v>64.608783868299994</v>
      </c>
      <c r="BN50" s="32">
        <v>587.70303151400003</v>
      </c>
      <c r="BO50" s="32">
        <v>19.574228503600001</v>
      </c>
    </row>
    <row r="51" spans="1:68" x14ac:dyDescent="0.25">
      <c r="A51" s="32" t="s">
        <v>50</v>
      </c>
      <c r="B51" s="32">
        <v>5281.6178704781987</v>
      </c>
      <c r="C51" s="32">
        <v>16.524889040830796</v>
      </c>
      <c r="D51" s="32">
        <v>35769.425695930804</v>
      </c>
      <c r="E51" s="32">
        <v>1213.2527487780501</v>
      </c>
      <c r="F51" s="32">
        <v>1116.192449540471</v>
      </c>
      <c r="G51" s="32">
        <v>372.95096667435575</v>
      </c>
      <c r="H51" s="32">
        <v>1804.6752909200079</v>
      </c>
      <c r="I51" s="32">
        <v>33.51900031843531</v>
      </c>
      <c r="J51" s="32">
        <v>4.6128104390411035</v>
      </c>
      <c r="K51" s="32">
        <v>77.233441668155038</v>
      </c>
      <c r="L51" s="32"/>
      <c r="M51" s="34" t="s">
        <v>50</v>
      </c>
      <c r="N51" s="32">
        <v>43.281097715900003</v>
      </c>
      <c r="O51" s="32">
        <v>33.518956105900003</v>
      </c>
      <c r="P51" s="32">
        <v>32.084207223299998</v>
      </c>
      <c r="Q51" s="32">
        <v>4.6128171698899996</v>
      </c>
      <c r="R51" s="32">
        <v>0</v>
      </c>
      <c r="S51" s="32">
        <v>0</v>
      </c>
      <c r="T51" s="32">
        <v>5281.6141214899999</v>
      </c>
      <c r="U51" s="32">
        <v>506.48210034200002</v>
      </c>
      <c r="V51" s="32">
        <v>38.749138505499999</v>
      </c>
      <c r="W51" s="32">
        <v>0</v>
      </c>
      <c r="X51" s="32">
        <v>140.18144223799999</v>
      </c>
      <c r="Y51" s="32">
        <v>77.233722373700004</v>
      </c>
      <c r="Z51" s="32">
        <v>286.15633867399998</v>
      </c>
      <c r="AA51" s="32">
        <v>22.952792544000001</v>
      </c>
      <c r="AB51" s="32">
        <v>3.2103596515300001</v>
      </c>
      <c r="AC51" s="32">
        <v>0</v>
      </c>
      <c r="AD51" s="32">
        <v>16.5249125564</v>
      </c>
      <c r="AE51" s="32">
        <v>0</v>
      </c>
      <c r="AF51" s="32">
        <v>32192.475665900001</v>
      </c>
      <c r="AG51" s="32">
        <v>3290.787808</v>
      </c>
      <c r="AH51" s="32">
        <v>35769.419812599997</v>
      </c>
      <c r="AI51" s="32">
        <v>0</v>
      </c>
      <c r="AJ51" s="32">
        <v>154.24613572499999</v>
      </c>
      <c r="AK51" s="32">
        <v>0</v>
      </c>
      <c r="AL51" s="32">
        <v>964.62683894500003</v>
      </c>
      <c r="AM51" s="32">
        <v>0.65074166735600003</v>
      </c>
      <c r="AN51" s="32">
        <v>0.22882104421900001</v>
      </c>
      <c r="AO51" s="32">
        <v>860.80726753600004</v>
      </c>
      <c r="AP51" s="32">
        <v>0.29244104895900003</v>
      </c>
      <c r="AQ51" s="32">
        <v>0</v>
      </c>
      <c r="AR51" s="32">
        <v>4.2415230190100003E-2</v>
      </c>
      <c r="AS51" s="32">
        <v>1213.22336513</v>
      </c>
      <c r="AT51" s="32">
        <v>1116.1631425800001</v>
      </c>
      <c r="AU51" s="32">
        <v>97.060222556599996</v>
      </c>
      <c r="AV51" s="32">
        <v>54.786121193600003</v>
      </c>
      <c r="AW51" s="32">
        <v>0</v>
      </c>
      <c r="AX51" s="32">
        <v>0</v>
      </c>
      <c r="AY51" s="32">
        <v>4.5663597215599996</v>
      </c>
      <c r="AZ51" s="32">
        <v>0</v>
      </c>
      <c r="BA51" s="32">
        <v>49.000900262899997</v>
      </c>
      <c r="BB51" s="32">
        <v>0</v>
      </c>
      <c r="BC51" s="32">
        <v>1.2735779152</v>
      </c>
      <c r="BD51" s="32">
        <v>196.00340873100001</v>
      </c>
      <c r="BE51" s="32">
        <v>0</v>
      </c>
      <c r="BF51" s="32">
        <v>3.2927672012899998</v>
      </c>
      <c r="BG51" s="32">
        <v>4.4647065868600004E-3</v>
      </c>
      <c r="BH51" s="32">
        <v>372.95050802600002</v>
      </c>
      <c r="BI51" s="32">
        <v>0</v>
      </c>
      <c r="BJ51" s="32">
        <v>2.5130795300200002</v>
      </c>
      <c r="BK51" s="32">
        <v>60.482552386400002</v>
      </c>
      <c r="BL51" s="32">
        <v>8.5924737159699998</v>
      </c>
      <c r="BM51" s="32">
        <v>193.30466905700001</v>
      </c>
      <c r="BN51" s="32">
        <v>1804.67145237</v>
      </c>
      <c r="BO51" s="32">
        <v>48.046532195700003</v>
      </c>
    </row>
    <row r="52" spans="1:68" s="34" customForma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</row>
    <row r="54" spans="1:68" x14ac:dyDescent="0.25">
      <c r="A54" s="32" t="s">
        <v>329</v>
      </c>
      <c r="B54" s="32">
        <v>0.33444449999999998</v>
      </c>
      <c r="C54" s="32"/>
      <c r="D54" s="32">
        <v>3.3947400000000001</v>
      </c>
      <c r="E54" s="32">
        <v>8.4239999999999995E-2</v>
      </c>
      <c r="F54" s="32">
        <v>7.5815999999999995E-2</v>
      </c>
      <c r="G54" s="32">
        <v>0.201044</v>
      </c>
      <c r="H54" s="32">
        <v>0.12635950000000001</v>
      </c>
      <c r="I54" s="32">
        <v>2.3619600000000002E-3</v>
      </c>
      <c r="J54" s="32">
        <v>3.2509850000000002E-4</v>
      </c>
      <c r="K54" s="32">
        <v>5.4424499999999997E-3</v>
      </c>
      <c r="L54" s="32"/>
      <c r="M54" s="34" t="s">
        <v>51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</row>
    <row r="55" spans="1:68" x14ac:dyDescent="0.25">
      <c r="A55" s="32" t="s">
        <v>1</v>
      </c>
      <c r="B55" s="32">
        <v>3557.432862465168</v>
      </c>
      <c r="C55" s="32">
        <v>8.9168724062102811</v>
      </c>
      <c r="D55" s="32">
        <v>17326.673400803094</v>
      </c>
      <c r="E55" s="32">
        <v>566.90054753995184</v>
      </c>
      <c r="F55" s="32">
        <v>546.01064369544758</v>
      </c>
      <c r="G55" s="32">
        <v>203.05664496023732</v>
      </c>
      <c r="H55" s="32">
        <v>422.9593993958278</v>
      </c>
      <c r="I55" s="32">
        <v>18.737095569460624</v>
      </c>
      <c r="J55" s="32">
        <v>5.0919252471570182</v>
      </c>
      <c r="K55" s="32">
        <v>37.809781104897375</v>
      </c>
      <c r="L55" s="32"/>
      <c r="M55" s="34" t="s">
        <v>1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</row>
    <row r="56" spans="1:68" s="34" customFormat="1" x14ac:dyDescent="0.25">
      <c r="A56" s="32" t="s">
        <v>11</v>
      </c>
      <c r="B56" s="32">
        <v>554.44479235987001</v>
      </c>
      <c r="C56" s="32">
        <v>1.4547464755339998</v>
      </c>
      <c r="D56" s="32">
        <v>2728.4647996528083</v>
      </c>
      <c r="E56" s="32">
        <v>90.162317042355184</v>
      </c>
      <c r="F56" s="32">
        <v>87.418367273360374</v>
      </c>
      <c r="G56" s="32">
        <v>33.508506837790407</v>
      </c>
      <c r="H56" s="32">
        <v>62.44065640730571</v>
      </c>
      <c r="I56" s="32">
        <v>3.1213266625768497</v>
      </c>
      <c r="J56" s="32">
        <v>0.85451825070359311</v>
      </c>
      <c r="K56" s="32">
        <v>6.2851586014204202</v>
      </c>
      <c r="L56" s="32"/>
      <c r="M56" s="34" t="s">
        <v>11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/>
    </row>
    <row r="57" spans="1:68" s="34" customFormat="1" x14ac:dyDescent="0.25">
      <c r="A57" s="32" t="s">
        <v>58</v>
      </c>
      <c r="B57" s="32">
        <v>5.2610113500000004</v>
      </c>
      <c r="C57" s="32">
        <v>1.3304887999999999E-2</v>
      </c>
      <c r="D57" s="32">
        <v>26.134954700000002</v>
      </c>
      <c r="E57" s="32">
        <v>0.85962488000000004</v>
      </c>
      <c r="F57" s="32">
        <v>0.82211508</v>
      </c>
      <c r="G57" s="32">
        <v>0.31512720999999999</v>
      </c>
      <c r="H57" s="32">
        <v>0.60477088999999995</v>
      </c>
      <c r="I57" s="32">
        <v>2.9919224099999996E-2</v>
      </c>
      <c r="J57" s="32">
        <v>8.1469086799999986E-3</v>
      </c>
      <c r="K57" s="32">
        <v>6.0339859999999995E-2</v>
      </c>
      <c r="L57" s="32"/>
      <c r="M57" s="34" t="s">
        <v>58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/>
    </row>
    <row r="58" spans="1:68" s="34" customFormat="1" x14ac:dyDescent="0.25">
      <c r="A58" s="32" t="s">
        <v>178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</row>
    <row r="59" spans="1:68" s="34" customFormat="1" x14ac:dyDescent="0.25">
      <c r="A59" s="32" t="s">
        <v>330</v>
      </c>
      <c r="B59" s="32">
        <v>65306.633699999991</v>
      </c>
      <c r="C59" s="32">
        <v>212.36704699999999</v>
      </c>
      <c r="D59" s="32">
        <v>321278.94900000002</v>
      </c>
      <c r="E59" s="32">
        <v>10618.341840000001</v>
      </c>
      <c r="F59" s="32">
        <v>10299.786170000001</v>
      </c>
      <c r="G59" s="32">
        <v>3948.0382100000002</v>
      </c>
      <c r="H59" s="32">
        <v>7349.7436200000002</v>
      </c>
      <c r="I59" s="32">
        <v>341.29477799999995</v>
      </c>
      <c r="J59" s="32">
        <v>93.451998300000014</v>
      </c>
      <c r="K59" s="32">
        <v>687.20131800000013</v>
      </c>
      <c r="L59" s="32"/>
      <c r="M59" s="34" t="s">
        <v>69</v>
      </c>
      <c r="N59" s="32">
        <v>316.328772367</v>
      </c>
      <c r="O59" s="32">
        <v>297.75865123</v>
      </c>
      <c r="P59" s="32">
        <v>38.5084734701</v>
      </c>
      <c r="Q59" s="32">
        <v>81.518434017399997</v>
      </c>
      <c r="R59" s="32">
        <v>0</v>
      </c>
      <c r="S59" s="32">
        <v>0</v>
      </c>
      <c r="T59" s="32">
        <v>56968.186255300003</v>
      </c>
      <c r="U59" s="32">
        <v>98.6727015747</v>
      </c>
      <c r="V59" s="32">
        <v>180.358150862</v>
      </c>
      <c r="W59" s="32">
        <v>0</v>
      </c>
      <c r="X59" s="32">
        <v>597.19522285400001</v>
      </c>
      <c r="Y59" s="32">
        <v>599.54330479500004</v>
      </c>
      <c r="Z59" s="32">
        <v>2242.3090020200002</v>
      </c>
      <c r="AA59" s="32">
        <v>67.111190260000001</v>
      </c>
      <c r="AB59" s="32">
        <v>53.711066447900002</v>
      </c>
      <c r="AC59" s="32">
        <v>0</v>
      </c>
      <c r="AD59" s="32">
        <v>185.24994549100001</v>
      </c>
      <c r="AE59" s="32">
        <v>0</v>
      </c>
      <c r="AF59" s="32">
        <v>252219.833996</v>
      </c>
      <c r="AG59" s="32">
        <v>25789.6073105</v>
      </c>
      <c r="AH59" s="32">
        <v>280251.75030900002</v>
      </c>
      <c r="AI59" s="32">
        <v>0</v>
      </c>
      <c r="AJ59" s="32">
        <v>192.98659764000001</v>
      </c>
      <c r="AK59" s="32">
        <v>0</v>
      </c>
      <c r="AL59" s="32">
        <v>3733.4844805100001</v>
      </c>
      <c r="AM59" s="32">
        <v>5.2387217601699998</v>
      </c>
      <c r="AN59" s="32">
        <v>1.8419692400100001</v>
      </c>
      <c r="AO59" s="32">
        <v>6929.6923246099996</v>
      </c>
      <c r="AP59" s="32">
        <v>2.35430502048</v>
      </c>
      <c r="AQ59" s="32">
        <v>0</v>
      </c>
      <c r="AR59" s="32">
        <v>0.34147014666199998</v>
      </c>
      <c r="AS59" s="32">
        <v>9263.31639765</v>
      </c>
      <c r="AT59" s="32">
        <v>8985.4048983400007</v>
      </c>
      <c r="AU59" s="32">
        <v>277.91149930799997</v>
      </c>
      <c r="AV59" s="32">
        <v>441.03801539900002</v>
      </c>
      <c r="AW59" s="32">
        <v>0</v>
      </c>
      <c r="AX59" s="32">
        <v>0</v>
      </c>
      <c r="AY59" s="32">
        <v>36.756976801900002</v>
      </c>
      <c r="AZ59" s="32">
        <v>0</v>
      </c>
      <c r="BA59" s="32">
        <v>394.479186164</v>
      </c>
      <c r="BB59" s="32">
        <v>0</v>
      </c>
      <c r="BC59" s="32">
        <v>10.253647988000001</v>
      </c>
      <c r="BD59" s="32">
        <v>1577.91662395</v>
      </c>
      <c r="BE59" s="32">
        <v>0</v>
      </c>
      <c r="BF59" s="32">
        <v>26.504286391400001</v>
      </c>
      <c r="BG59" s="32">
        <v>3.5937564002899998E-2</v>
      </c>
      <c r="BH59" s="32">
        <v>3443.7282979800002</v>
      </c>
      <c r="BI59" s="32">
        <v>0</v>
      </c>
      <c r="BJ59" s="32">
        <v>64.940684125100006</v>
      </c>
      <c r="BK59" s="32">
        <v>632.501233877</v>
      </c>
      <c r="BL59" s="32">
        <v>0</v>
      </c>
      <c r="BM59" s="32">
        <v>768.37738713700003</v>
      </c>
      <c r="BN59" s="32">
        <v>6411.59663464</v>
      </c>
      <c r="BO59" s="32">
        <v>642.66248488500003</v>
      </c>
      <c r="BP59"/>
    </row>
    <row r="60" spans="1:68" s="34" customForma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</row>
    <row r="61" spans="1:68" x14ac:dyDescent="0.25">
      <c r="A61" s="1" t="s">
        <v>55</v>
      </c>
      <c r="B61" s="1">
        <f>SUM(B3:B59)</f>
        <v>242861.02528708975</v>
      </c>
      <c r="C61" s="1">
        <f t="shared" ref="C61:BO61" si="0">SUM(C3:C59)</f>
        <v>704.19636115024559</v>
      </c>
      <c r="D61" s="1">
        <f t="shared" si="0"/>
        <v>1387458.2145801526</v>
      </c>
      <c r="E61" s="1">
        <f t="shared" si="0"/>
        <v>45945.854886013534</v>
      </c>
      <c r="F61" s="1">
        <f t="shared" si="0"/>
        <v>43300.788648403992</v>
      </c>
      <c r="G61" s="1">
        <f t="shared" si="0"/>
        <v>21836.001937204175</v>
      </c>
      <c r="H61" s="1">
        <f t="shared" si="0"/>
        <v>55549.388335823889</v>
      </c>
      <c r="I61" s="1">
        <f t="shared" si="0"/>
        <v>1658.1435852014424</v>
      </c>
      <c r="J61" s="1">
        <f t="shared" si="0"/>
        <v>360.35805770102769</v>
      </c>
      <c r="K61" s="1">
        <f t="shared" si="0"/>
        <v>3532.8470034069687</v>
      </c>
      <c r="L61" s="1">
        <f t="shared" si="0"/>
        <v>0</v>
      </c>
      <c r="M61" s="1">
        <f t="shared" si="0"/>
        <v>0</v>
      </c>
      <c r="N61" s="1">
        <f t="shared" si="0"/>
        <v>1860.0420939831201</v>
      </c>
      <c r="O61" s="1">
        <f t="shared" si="0"/>
        <v>1581.6080135950372</v>
      </c>
      <c r="P61" s="1">
        <f t="shared" si="0"/>
        <v>791.57616666246213</v>
      </c>
      <c r="Q61" s="1">
        <f t="shared" si="0"/>
        <v>360.18468300928112</v>
      </c>
      <c r="R61" s="1">
        <f t="shared" si="0"/>
        <v>0</v>
      </c>
      <c r="S61" s="1"/>
      <c r="T61" s="1">
        <f t="shared" si="0"/>
        <v>230405.04734297763</v>
      </c>
      <c r="U61" s="1">
        <f t="shared" si="0"/>
        <v>11434.161668381572</v>
      </c>
      <c r="V61" s="1">
        <f t="shared" si="0"/>
        <v>1235.1122542562571</v>
      </c>
      <c r="W61" s="1">
        <f t="shared" si="0"/>
        <v>0</v>
      </c>
      <c r="X61" s="1">
        <f t="shared" si="0"/>
        <v>4782.1381349158992</v>
      </c>
      <c r="Y61" s="1">
        <f t="shared" si="0"/>
        <v>3378.6556272576313</v>
      </c>
      <c r="Z61" s="1">
        <f t="shared" si="0"/>
        <v>10611.067124854681</v>
      </c>
      <c r="AA61" s="1">
        <f t="shared" si="0"/>
        <v>648.7212667018091</v>
      </c>
      <c r="AB61" s="1">
        <f t="shared" si="0"/>
        <v>183.1607146234613</v>
      </c>
      <c r="AC61" s="1">
        <f t="shared" si="0"/>
        <v>1.4422807273</v>
      </c>
      <c r="AD61" s="1">
        <f t="shared" si="0"/>
        <v>666.69461024100144</v>
      </c>
      <c r="AE61" s="1">
        <f t="shared" si="0"/>
        <v>0</v>
      </c>
      <c r="AF61" s="1">
        <f t="shared" si="0"/>
        <v>1193704.7566499412</v>
      </c>
      <c r="AG61" s="1">
        <f t="shared" si="0"/>
        <v>122030.28529010799</v>
      </c>
      <c r="AH61" s="1">
        <f t="shared" si="0"/>
        <v>1326346.1090657902</v>
      </c>
      <c r="AI61" s="1">
        <f t="shared" si="0"/>
        <v>0</v>
      </c>
      <c r="AJ61" s="1">
        <f t="shared" si="0"/>
        <v>3821.8938479882868</v>
      </c>
      <c r="AK61" s="1">
        <f t="shared" si="0"/>
        <v>0</v>
      </c>
      <c r="AL61" s="1">
        <f t="shared" si="0"/>
        <v>29188.80941924432</v>
      </c>
      <c r="AM61" s="1">
        <f t="shared" si="0"/>
        <v>24.10848948866326</v>
      </c>
      <c r="AN61" s="1">
        <f t="shared" si="0"/>
        <v>8.4771370636714192</v>
      </c>
      <c r="AO61" s="1">
        <f t="shared" si="0"/>
        <v>31890.868508348045</v>
      </c>
      <c r="AP61" s="1">
        <f t="shared" si="0"/>
        <v>10.834365624707589</v>
      </c>
      <c r="AQ61" s="1">
        <f t="shared" si="0"/>
        <v>0</v>
      </c>
      <c r="AR61" s="1">
        <f t="shared" si="0"/>
        <v>1.5714040314992748</v>
      </c>
      <c r="AS61" s="1">
        <f t="shared" si="0"/>
        <v>43931.977399811745</v>
      </c>
      <c r="AT61" s="1">
        <f t="shared" si="0"/>
        <v>41351.235731562301</v>
      </c>
      <c r="AU61" s="1">
        <f t="shared" si="0"/>
        <v>2580.741668257263</v>
      </c>
      <c r="AV61" s="1">
        <f t="shared" si="0"/>
        <v>2029.6917314771324</v>
      </c>
      <c r="AW61" s="1">
        <f t="shared" si="0"/>
        <v>0</v>
      </c>
      <c r="AX61" s="1">
        <f t="shared" si="0"/>
        <v>0</v>
      </c>
      <c r="AY61" s="1">
        <f t="shared" si="0"/>
        <v>169.16905264038576</v>
      </c>
      <c r="AZ61" s="1">
        <f t="shared" si="0"/>
        <v>0</v>
      </c>
      <c r="BA61" s="1">
        <f t="shared" si="0"/>
        <v>1815.3764694506249</v>
      </c>
      <c r="BB61" s="1">
        <f t="shared" si="0"/>
        <v>0</v>
      </c>
      <c r="BC61" s="1">
        <f t="shared" si="0"/>
        <v>47.184030777094236</v>
      </c>
      <c r="BD61" s="1">
        <f t="shared" si="0"/>
        <v>7261.5054396486294</v>
      </c>
      <c r="BE61" s="1">
        <f t="shared" si="0"/>
        <v>0</v>
      </c>
      <c r="BF61" s="1">
        <f t="shared" si="0"/>
        <v>121.98602129049792</v>
      </c>
      <c r="BG61" s="1">
        <f t="shared" si="0"/>
        <v>0.16540431992848198</v>
      </c>
      <c r="BH61" s="1">
        <f t="shared" si="0"/>
        <v>21094.612522647516</v>
      </c>
      <c r="BI61" s="1">
        <f t="shared" si="0"/>
        <v>0</v>
      </c>
      <c r="BJ61" s="1">
        <f t="shared" si="0"/>
        <v>191.158712079401</v>
      </c>
      <c r="BK61" s="1">
        <f t="shared" si="0"/>
        <v>2659.6614128995689</v>
      </c>
      <c r="BL61" s="1">
        <f t="shared" si="0"/>
        <v>190.49144269088947</v>
      </c>
      <c r="BM61" s="1">
        <f t="shared" si="0"/>
        <v>6033.2406873990085</v>
      </c>
      <c r="BN61" s="1">
        <f t="shared" si="0"/>
        <v>54125.088379738525</v>
      </c>
      <c r="BO61" s="1">
        <f t="shared" si="0"/>
        <v>2405.1491332273135</v>
      </c>
    </row>
    <row r="62" spans="1:68" x14ac:dyDescent="0.25">
      <c r="A62" s="32" t="s">
        <v>56</v>
      </c>
      <c r="B62" s="54">
        <f>SUM(B2:B51)</f>
        <v>173436.91847641469</v>
      </c>
      <c r="C62" s="54">
        <f t="shared" ref="C62:K62" si="1">SUM(C2:C51)</f>
        <v>481.44439038050126</v>
      </c>
      <c r="D62" s="54">
        <f t="shared" si="1"/>
        <v>1046094.5976849968</v>
      </c>
      <c r="E62" s="54">
        <f t="shared" si="1"/>
        <v>34669.506316551226</v>
      </c>
      <c r="F62" s="54">
        <f t="shared" si="1"/>
        <v>32366.675536355178</v>
      </c>
      <c r="G62" s="54">
        <f t="shared" si="1"/>
        <v>17650.882404196145</v>
      </c>
      <c r="H62" s="54">
        <f t="shared" si="1"/>
        <v>47713.513529630756</v>
      </c>
      <c r="I62" s="54">
        <f t="shared" si="1"/>
        <v>1294.958103785305</v>
      </c>
      <c r="J62" s="54">
        <f t="shared" si="1"/>
        <v>260.95114389598706</v>
      </c>
      <c r="K62" s="54">
        <f t="shared" si="1"/>
        <v>2801.4849633906506</v>
      </c>
    </row>
    <row r="63" spans="1:68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131267.69455676532</v>
      </c>
      <c r="C63" s="32">
        <f t="shared" ref="C63:K63" si="2">+C3+C5+C8+C9+C11+C12+C14+C15+C16+C17+C18+C19+C20+C21+C22+C23+C24+C25+C26+C28+C30+C31+C33+C34+C35+C36+C37+C39+C40+C41+C42+C43+C44+C46+C47+C49+C50</f>
        <v>395.11781429778011</v>
      </c>
      <c r="D63" s="32">
        <f t="shared" si="2"/>
        <v>817110.41014201555</v>
      </c>
      <c r="E63" s="32">
        <f t="shared" si="2"/>
        <v>27047.745829978005</v>
      </c>
      <c r="F63" s="32">
        <f t="shared" si="2"/>
        <v>25294.445096398995</v>
      </c>
      <c r="G63" s="32">
        <f t="shared" si="2"/>
        <v>15416.81570862686</v>
      </c>
      <c r="H63" s="32">
        <f t="shared" si="2"/>
        <v>35011.51002242753</v>
      </c>
      <c r="I63" s="32">
        <f t="shared" si="2"/>
        <v>767.85222136821722</v>
      </c>
      <c r="J63" s="32">
        <f t="shared" si="2"/>
        <v>137.61861325998578</v>
      </c>
      <c r="K63" s="32">
        <f t="shared" si="2"/>
        <v>1701.0450357155401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63"/>
  <sheetViews>
    <sheetView zoomScale="85" zoomScaleNormal="85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B50" sqref="B50"/>
    </sheetView>
  </sheetViews>
  <sheetFormatPr defaultRowHeight="15" x14ac:dyDescent="0.25"/>
  <cols>
    <col min="1" max="1" width="19.5703125" customWidth="1"/>
    <col min="2" max="2" width="10.140625" bestFit="1" customWidth="1"/>
    <col min="3" max="3" width="7.7109375" bestFit="1" customWidth="1"/>
    <col min="4" max="4" width="9.28515625" bestFit="1" customWidth="1"/>
    <col min="5" max="7" width="7.7109375" bestFit="1" customWidth="1"/>
    <col min="8" max="8" width="9.28515625" bestFit="1" customWidth="1"/>
    <col min="9" max="9" width="8.85546875" bestFit="1" customWidth="1"/>
    <col min="10" max="10" width="9" bestFit="1" customWidth="1"/>
    <col min="11" max="11" width="6.7109375" bestFit="1" customWidth="1"/>
    <col min="12" max="12" width="9.7109375" bestFit="1" customWidth="1"/>
    <col min="13" max="13" width="6.7109375" bestFit="1" customWidth="1"/>
    <col min="14" max="14" width="11" bestFit="1" customWidth="1"/>
    <col min="16" max="16" width="15.42578125" bestFit="1" customWidth="1"/>
    <col min="17" max="17" width="6.7109375" style="32" bestFit="1" customWidth="1"/>
    <col min="18" max="18" width="14.5703125" style="32" bestFit="1" customWidth="1"/>
    <col min="19" max="19" width="6.7109375" style="32" bestFit="1" customWidth="1"/>
    <col min="20" max="20" width="9" style="32" bestFit="1" customWidth="1"/>
    <col min="21" max="21" width="9.28515625" style="32" bestFit="1" customWidth="1"/>
    <col min="22" max="22" width="6.7109375" style="32" bestFit="1" customWidth="1"/>
    <col min="23" max="23" width="9.28515625" style="32" bestFit="1" customWidth="1"/>
    <col min="24" max="24" width="6.7109375" style="32" bestFit="1" customWidth="1"/>
    <col min="25" max="25" width="9.28515625" style="32" bestFit="1" customWidth="1"/>
    <col min="26" max="27" width="7.7109375" style="32" bestFit="1" customWidth="1"/>
    <col min="28" max="28" width="15.42578125" style="32" bestFit="1" customWidth="1"/>
    <col min="29" max="29" width="6.7109375" style="32" bestFit="1" customWidth="1"/>
    <col min="30" max="30" width="6.5703125" style="32" customWidth="1"/>
    <col min="31" max="31" width="6.7109375" style="32" bestFit="1" customWidth="1"/>
    <col min="32" max="32" width="5.7109375" style="32" bestFit="1" customWidth="1"/>
    <col min="33" max="34" width="7.7109375" style="32" bestFit="1" customWidth="1"/>
    <col min="35" max="35" width="10" style="32" bestFit="1" customWidth="1"/>
    <col min="36" max="36" width="9.28515625" style="32" bestFit="1" customWidth="1"/>
    <col min="37" max="37" width="7.7109375" style="32" bestFit="1" customWidth="1"/>
    <col min="38" max="38" width="9.28515625" style="32" bestFit="1" customWidth="1"/>
    <col min="39" max="39" width="6" style="32" bestFit="1" customWidth="1"/>
    <col min="40" max="40" width="6.7109375" style="32" bestFit="1" customWidth="1"/>
    <col min="41" max="41" width="5.7109375" style="32" bestFit="1" customWidth="1"/>
    <col min="42" max="42" width="9.28515625" style="32" bestFit="1" customWidth="1"/>
    <col min="43" max="43" width="5.7109375" style="32" bestFit="1" customWidth="1"/>
    <col min="44" max="45" width="6.7109375" style="32" bestFit="1" customWidth="1"/>
    <col min="46" max="46" width="5.7109375" style="32" bestFit="1" customWidth="1"/>
    <col min="47" max="47" width="5.85546875" style="32" bestFit="1" customWidth="1"/>
    <col min="48" max="48" width="6.7109375" style="32" bestFit="1" customWidth="1"/>
    <col min="49" max="51" width="7.7109375" style="32" bestFit="1" customWidth="1"/>
    <col min="52" max="52" width="7.85546875" style="32" bestFit="1" customWidth="1"/>
    <col min="53" max="53" width="5.140625" style="32" bestFit="1" customWidth="1"/>
    <col min="54" max="54" width="5.28515625" style="32" bestFit="1" customWidth="1"/>
    <col min="55" max="55" width="8.7109375" style="32" bestFit="1" customWidth="1"/>
    <col min="56" max="56" width="5.7109375" style="32" bestFit="1" customWidth="1"/>
    <col min="57" max="57" width="7.85546875" style="32" bestFit="1" customWidth="1"/>
    <col min="58" max="58" width="5.85546875" style="32" bestFit="1" customWidth="1"/>
    <col min="59" max="59" width="6" style="32" bestFit="1" customWidth="1"/>
    <col min="60" max="60" width="7.7109375" style="32" bestFit="1" customWidth="1"/>
    <col min="61" max="62" width="6.7109375" style="32" bestFit="1" customWidth="1"/>
    <col min="63" max="63" width="4.140625" style="32" bestFit="1" customWidth="1"/>
    <col min="64" max="64" width="7.7109375" style="32" bestFit="1" customWidth="1"/>
    <col min="65" max="66" width="6.7109375" style="32" bestFit="1" customWidth="1"/>
    <col min="67" max="67" width="7.7109375" style="32" bestFit="1" customWidth="1"/>
    <col min="68" max="68" width="4.85546875" style="32" customWidth="1"/>
    <col min="69" max="70" width="9.28515625" style="32" bestFit="1" customWidth="1"/>
    <col min="71" max="71" width="7.7109375" style="32" bestFit="1" customWidth="1"/>
  </cols>
  <sheetData>
    <row r="1" spans="1:71" x14ac:dyDescent="0.25">
      <c r="B1" s="34" t="s">
        <v>352</v>
      </c>
      <c r="P1" s="34" t="s">
        <v>452</v>
      </c>
    </row>
    <row r="2" spans="1:71" x14ac:dyDescent="0.25">
      <c r="A2" s="18" t="s">
        <v>308</v>
      </c>
      <c r="B2" s="18" t="s">
        <v>59</v>
      </c>
      <c r="C2" s="18" t="s">
        <v>57</v>
      </c>
      <c r="D2" s="18" t="s">
        <v>60</v>
      </c>
      <c r="E2" s="18" t="s">
        <v>54</v>
      </c>
      <c r="F2" s="18" t="s">
        <v>53</v>
      </c>
      <c r="G2" s="18" t="s">
        <v>61</v>
      </c>
      <c r="H2" s="18" t="s">
        <v>62</v>
      </c>
      <c r="I2" s="18" t="s">
        <v>63</v>
      </c>
      <c r="J2" s="18" t="s">
        <v>64</v>
      </c>
      <c r="K2" s="18" t="s">
        <v>306</v>
      </c>
      <c r="L2" s="18" t="s">
        <v>65</v>
      </c>
      <c r="M2" s="18" t="s">
        <v>67</v>
      </c>
      <c r="N2" s="18" t="s">
        <v>68</v>
      </c>
      <c r="P2" s="34" t="s">
        <v>307</v>
      </c>
      <c r="Q2" s="32" t="s">
        <v>132</v>
      </c>
      <c r="R2" s="32" t="s">
        <v>133</v>
      </c>
      <c r="S2" s="32" t="s">
        <v>134</v>
      </c>
      <c r="T2" s="32" t="s">
        <v>64</v>
      </c>
      <c r="U2" s="32" t="s">
        <v>135</v>
      </c>
      <c r="V2" s="32" t="s">
        <v>136</v>
      </c>
      <c r="W2" s="32" t="s">
        <v>59</v>
      </c>
      <c r="X2" s="32" t="s">
        <v>137</v>
      </c>
      <c r="Y2" s="32" t="s">
        <v>138</v>
      </c>
      <c r="Z2" s="32" t="s">
        <v>139</v>
      </c>
      <c r="AA2" s="32" t="s">
        <v>140</v>
      </c>
      <c r="AB2" s="32" t="s">
        <v>141</v>
      </c>
      <c r="AC2" s="32" t="s">
        <v>67</v>
      </c>
      <c r="AD2" s="32" t="s">
        <v>142</v>
      </c>
      <c r="AE2" s="32" t="s">
        <v>143</v>
      </c>
      <c r="AF2" s="32" t="s">
        <v>144</v>
      </c>
      <c r="AG2" s="32" t="s">
        <v>145</v>
      </c>
      <c r="AH2" s="32" t="s">
        <v>57</v>
      </c>
      <c r="AI2" s="32" t="s">
        <v>129</v>
      </c>
      <c r="AJ2" s="32" t="s">
        <v>146</v>
      </c>
      <c r="AK2" s="32" t="s">
        <v>147</v>
      </c>
      <c r="AL2" s="32" t="s">
        <v>60</v>
      </c>
      <c r="AM2" s="32" t="s">
        <v>148</v>
      </c>
      <c r="AN2" s="32" t="s">
        <v>149</v>
      </c>
      <c r="AO2" s="32" t="s">
        <v>150</v>
      </c>
      <c r="AP2" s="32" t="s">
        <v>151</v>
      </c>
      <c r="AQ2" s="32" t="s">
        <v>152</v>
      </c>
      <c r="AR2" s="32" t="s">
        <v>153</v>
      </c>
      <c r="AS2" s="32" t="s">
        <v>154</v>
      </c>
      <c r="AT2" s="32" t="s">
        <v>155</v>
      </c>
      <c r="AU2" s="32" t="s">
        <v>156</v>
      </c>
      <c r="AV2" s="32" t="s">
        <v>157</v>
      </c>
      <c r="AW2" s="32" t="s">
        <v>54</v>
      </c>
      <c r="AX2" s="32" t="s">
        <v>53</v>
      </c>
      <c r="AY2" s="32" t="s">
        <v>158</v>
      </c>
      <c r="AZ2" s="32" t="s">
        <v>159</v>
      </c>
      <c r="BA2" s="32" t="s">
        <v>160</v>
      </c>
      <c r="BB2" s="32" t="s">
        <v>161</v>
      </c>
      <c r="BC2" s="32" t="s">
        <v>162</v>
      </c>
      <c r="BD2" s="32" t="s">
        <v>163</v>
      </c>
      <c r="BE2" s="32" t="s">
        <v>164</v>
      </c>
      <c r="BF2" s="32" t="s">
        <v>165</v>
      </c>
      <c r="BG2" s="32" t="s">
        <v>166</v>
      </c>
      <c r="BH2" s="32" t="s">
        <v>167</v>
      </c>
      <c r="BI2" s="32" t="s">
        <v>168</v>
      </c>
      <c r="BJ2" s="32" t="s">
        <v>169</v>
      </c>
      <c r="BK2" s="32" t="s">
        <v>170</v>
      </c>
      <c r="BL2" s="32" t="s">
        <v>61</v>
      </c>
      <c r="BM2" s="32" t="s">
        <v>171</v>
      </c>
      <c r="BN2" s="32" t="s">
        <v>172</v>
      </c>
      <c r="BO2" s="32" t="s">
        <v>173</v>
      </c>
      <c r="BP2" s="32" t="s">
        <v>174</v>
      </c>
      <c r="BQ2" s="32" t="s">
        <v>175</v>
      </c>
      <c r="BR2" s="32" t="s">
        <v>176</v>
      </c>
      <c r="BS2" s="32" t="s">
        <v>177</v>
      </c>
    </row>
    <row r="3" spans="1:71" x14ac:dyDescent="0.25">
      <c r="A3" s="53" t="s">
        <v>0</v>
      </c>
      <c r="B3" s="53">
        <v>50623.064161679496</v>
      </c>
      <c r="C3" s="53">
        <v>381.88525514150001</v>
      </c>
      <c r="D3" s="53">
        <v>11797.482808735964</v>
      </c>
      <c r="E3" s="53">
        <v>9347.7607312654982</v>
      </c>
      <c r="F3" s="53">
        <v>7842.5040383345076</v>
      </c>
      <c r="G3" s="53">
        <v>281.22554652999986</v>
      </c>
      <c r="H3" s="53">
        <v>65121.248841618682</v>
      </c>
      <c r="I3" s="53">
        <v>134.06677264245494</v>
      </c>
      <c r="J3" s="53">
        <v>331.56679485876305</v>
      </c>
      <c r="K3" s="53"/>
      <c r="L3" s="53">
        <v>126.38561503514005</v>
      </c>
      <c r="M3" s="53">
        <v>53.600110849999979</v>
      </c>
      <c r="N3" s="53">
        <v>2875.5677790850004</v>
      </c>
      <c r="O3" s="32"/>
      <c r="P3" s="34" t="s">
        <v>0</v>
      </c>
      <c r="Q3" s="32">
        <v>684.564312438</v>
      </c>
      <c r="R3" s="32">
        <v>134.05155542</v>
      </c>
      <c r="S3" s="32">
        <v>268.36585157100001</v>
      </c>
      <c r="T3" s="32">
        <v>375.844344691</v>
      </c>
      <c r="U3" s="32">
        <v>258.88162304299999</v>
      </c>
      <c r="V3" s="32">
        <v>0</v>
      </c>
      <c r="W3" s="32">
        <v>50625.548047199998</v>
      </c>
      <c r="X3" s="32">
        <v>797.99039326900004</v>
      </c>
      <c r="Y3" s="32">
        <v>19.995473949600001</v>
      </c>
      <c r="Z3" s="32">
        <v>4627.3095106500004</v>
      </c>
      <c r="AA3" s="32">
        <v>392.46568296300001</v>
      </c>
      <c r="AB3" s="32">
        <v>123.682939128</v>
      </c>
      <c r="AC3" s="32">
        <v>53.600235805300002</v>
      </c>
      <c r="AD3" s="32">
        <v>0</v>
      </c>
      <c r="AE3" s="32">
        <v>1116.05712761</v>
      </c>
      <c r="AF3" s="32">
        <v>5.8944034590200003</v>
      </c>
      <c r="AG3" s="32">
        <v>3062.20772769</v>
      </c>
      <c r="AH3" s="32">
        <v>381.88481529900002</v>
      </c>
      <c r="AI3" s="32">
        <v>0</v>
      </c>
      <c r="AJ3" s="32">
        <v>10600.9785242</v>
      </c>
      <c r="AK3" s="32">
        <v>1177.8866971</v>
      </c>
      <c r="AL3" s="32">
        <v>11778.8652213</v>
      </c>
      <c r="AM3" s="32">
        <v>43.610532184599997</v>
      </c>
      <c r="AN3" s="32">
        <v>723.29114021299995</v>
      </c>
      <c r="AO3" s="32">
        <v>2.5506798226399998</v>
      </c>
      <c r="AP3" s="32">
        <v>45788.709737999998</v>
      </c>
      <c r="AQ3" s="32">
        <v>2.9325341051699998</v>
      </c>
      <c r="AR3" s="32">
        <v>601.01610498399998</v>
      </c>
      <c r="AS3" s="32">
        <v>756.13423502399996</v>
      </c>
      <c r="AT3" s="32">
        <v>1.67053945932</v>
      </c>
      <c r="AU3" s="32">
        <v>1.4032076037400001E-2</v>
      </c>
      <c r="AV3" s="32">
        <v>461.84160959500002</v>
      </c>
      <c r="AW3" s="32">
        <v>9347.7553498699999</v>
      </c>
      <c r="AX3" s="32">
        <v>7842.4403195300001</v>
      </c>
      <c r="AY3" s="32">
        <v>1505.31503034</v>
      </c>
      <c r="AZ3" s="32">
        <v>3548.6550972499999</v>
      </c>
      <c r="BA3" s="32">
        <v>6.3060969802200004</v>
      </c>
      <c r="BB3" s="32">
        <v>8.8044234637899996E-2</v>
      </c>
      <c r="BC3" s="32">
        <v>189.44984406699999</v>
      </c>
      <c r="BD3" s="32">
        <v>47.108928046599999</v>
      </c>
      <c r="BE3" s="32">
        <v>2116.23007237</v>
      </c>
      <c r="BF3" s="32">
        <v>117.23090220900001</v>
      </c>
      <c r="BG3" s="32">
        <v>29.056135573199999</v>
      </c>
      <c r="BH3" s="32">
        <v>3395.6739289100001</v>
      </c>
      <c r="BI3" s="32">
        <v>2.1024852381799999</v>
      </c>
      <c r="BJ3" s="32">
        <v>112.92092276699999</v>
      </c>
      <c r="BK3" s="32">
        <v>0.11170139089599999</v>
      </c>
      <c r="BL3" s="32">
        <v>281.22608496399999</v>
      </c>
      <c r="BM3" s="32">
        <v>1.38584223326</v>
      </c>
      <c r="BN3" s="32">
        <v>823.39342067999996</v>
      </c>
      <c r="BO3" s="32">
        <v>5135.9107764</v>
      </c>
      <c r="BP3" s="32">
        <v>0</v>
      </c>
      <c r="BQ3" s="32">
        <v>6511.7880304199998</v>
      </c>
      <c r="BR3" s="32">
        <v>65121.292057999999</v>
      </c>
      <c r="BS3" s="32">
        <v>4488.64734056</v>
      </c>
    </row>
    <row r="4" spans="1:71" x14ac:dyDescent="0.25">
      <c r="A4" s="53" t="s">
        <v>2</v>
      </c>
      <c r="B4" s="53">
        <v>22251.695049198501</v>
      </c>
      <c r="C4" s="53">
        <v>2330.1895560947983</v>
      </c>
      <c r="D4" s="53">
        <v>7140.6358454284964</v>
      </c>
      <c r="E4" s="53">
        <v>6254.6723381847542</v>
      </c>
      <c r="F4" s="53">
        <v>5091.904750765053</v>
      </c>
      <c r="G4" s="53">
        <v>890.36638431149993</v>
      </c>
      <c r="H4" s="53">
        <v>64777.688920409964</v>
      </c>
      <c r="I4" s="53">
        <v>104.76128442202501</v>
      </c>
      <c r="J4" s="53">
        <v>174.93155246020351</v>
      </c>
      <c r="K4" s="53"/>
      <c r="L4" s="53">
        <v>187.44613666921848</v>
      </c>
      <c r="M4" s="53">
        <v>15.882453965</v>
      </c>
      <c r="N4" s="53">
        <v>3855.7622410300014</v>
      </c>
      <c r="O4" s="32"/>
      <c r="P4" s="34" t="s">
        <v>2</v>
      </c>
      <c r="Q4" s="32">
        <v>553.15205133400002</v>
      </c>
      <c r="R4" s="32">
        <v>104.754461753</v>
      </c>
      <c r="S4" s="32">
        <v>293.73780196000001</v>
      </c>
      <c r="T4" s="32">
        <v>242.70423376900001</v>
      </c>
      <c r="U4" s="32">
        <v>8281.4174429800005</v>
      </c>
      <c r="V4" s="32">
        <v>0</v>
      </c>
      <c r="W4" s="32">
        <v>22245.970363699998</v>
      </c>
      <c r="X4" s="32">
        <v>311.07264520199999</v>
      </c>
      <c r="Y4" s="32">
        <v>73.257709877799996</v>
      </c>
      <c r="Z4" s="32">
        <v>5921.0123152799997</v>
      </c>
      <c r="AA4" s="32">
        <v>386.99002767299999</v>
      </c>
      <c r="AB4" s="32">
        <v>185.99903671300001</v>
      </c>
      <c r="AC4" s="32">
        <v>15.8822965575</v>
      </c>
      <c r="AD4" s="32">
        <v>0</v>
      </c>
      <c r="AE4" s="32">
        <v>776.72870861700005</v>
      </c>
      <c r="AF4" s="32">
        <v>6.1349160751299996</v>
      </c>
      <c r="AG4" s="32">
        <v>4078.9419176000001</v>
      </c>
      <c r="AH4" s="32">
        <v>2329.9927699199998</v>
      </c>
      <c r="AI4" s="32">
        <v>0</v>
      </c>
      <c r="AJ4" s="32">
        <v>6417.6336680799996</v>
      </c>
      <c r="AK4" s="32">
        <v>713.07211111100003</v>
      </c>
      <c r="AL4" s="32">
        <v>7130.7057791899997</v>
      </c>
      <c r="AM4" s="32">
        <v>28.7565764141</v>
      </c>
      <c r="AN4" s="32">
        <v>1817.1477663999999</v>
      </c>
      <c r="AO4" s="32">
        <v>8.7505945336399993</v>
      </c>
      <c r="AP4" s="32">
        <v>42214.711109999997</v>
      </c>
      <c r="AQ4" s="32">
        <v>16.686387424799999</v>
      </c>
      <c r="AR4" s="32">
        <v>221.26231342</v>
      </c>
      <c r="AS4" s="32">
        <v>370.66879115099999</v>
      </c>
      <c r="AT4" s="32">
        <v>3.9827220910799999</v>
      </c>
      <c r="AU4" s="32">
        <v>7.2143038090399996</v>
      </c>
      <c r="AV4" s="32">
        <v>187.840972018</v>
      </c>
      <c r="AW4" s="32">
        <v>6254.4756634599999</v>
      </c>
      <c r="AX4" s="32">
        <v>5090.1981426700004</v>
      </c>
      <c r="AY4" s="32">
        <v>1164.2775207899999</v>
      </c>
      <c r="AZ4" s="32">
        <v>2317.5238850999999</v>
      </c>
      <c r="BA4" s="32">
        <v>3.7560026091699998</v>
      </c>
      <c r="BB4" s="32">
        <v>0.40806500746800001</v>
      </c>
      <c r="BC4" s="32">
        <v>554.03104073600002</v>
      </c>
      <c r="BD4" s="32">
        <v>24.030654607399999</v>
      </c>
      <c r="BE4" s="32">
        <v>1151.7947297400001</v>
      </c>
      <c r="BF4" s="32">
        <v>39.538790255199999</v>
      </c>
      <c r="BG4" s="32">
        <v>22.726075817000002</v>
      </c>
      <c r="BH4" s="32">
        <v>2247.0758204799999</v>
      </c>
      <c r="BI4" s="32">
        <v>56.092461380000003</v>
      </c>
      <c r="BJ4" s="32">
        <v>132.20357013200001</v>
      </c>
      <c r="BK4" s="32">
        <v>42.163951664199999</v>
      </c>
      <c r="BL4" s="32">
        <v>890.24102798900003</v>
      </c>
      <c r="BM4" s="32">
        <v>4.70864031191E-2</v>
      </c>
      <c r="BN4" s="32">
        <v>643.11784126600003</v>
      </c>
      <c r="BO4" s="32">
        <v>4607.4190222799998</v>
      </c>
      <c r="BP4" s="32">
        <v>0</v>
      </c>
      <c r="BQ4" s="32">
        <v>5880.6611582899995</v>
      </c>
      <c r="BR4" s="32">
        <v>64764.203314600003</v>
      </c>
      <c r="BS4" s="32">
        <v>4714.4479346300004</v>
      </c>
    </row>
    <row r="5" spans="1:71" x14ac:dyDescent="0.25">
      <c r="A5" s="53" t="s">
        <v>3</v>
      </c>
      <c r="B5" s="53">
        <v>98855.157381137935</v>
      </c>
      <c r="C5" s="53">
        <v>345.20033232980006</v>
      </c>
      <c r="D5" s="53">
        <v>6698.0043923349986</v>
      </c>
      <c r="E5" s="53">
        <v>14816.269023860799</v>
      </c>
      <c r="F5" s="53">
        <v>11646.686727633998</v>
      </c>
      <c r="G5" s="53">
        <v>1810.1540000862403</v>
      </c>
      <c r="H5" s="53">
        <v>64628.287895157824</v>
      </c>
      <c r="I5" s="53">
        <v>940.38256888046487</v>
      </c>
      <c r="J5" s="53">
        <v>722.43575914052724</v>
      </c>
      <c r="K5" s="53"/>
      <c r="L5" s="53">
        <v>2069.145674036572</v>
      </c>
      <c r="M5" s="53">
        <v>36.471829374999999</v>
      </c>
      <c r="N5" s="53">
        <v>1799.76144</v>
      </c>
      <c r="O5" s="32"/>
      <c r="P5" s="34" t="s">
        <v>3</v>
      </c>
      <c r="Q5" s="32">
        <v>1660.78444343</v>
      </c>
      <c r="R5" s="32">
        <v>933.261672148</v>
      </c>
      <c r="S5" s="32">
        <v>574.84134458100004</v>
      </c>
      <c r="T5" s="32">
        <v>742.11900674799995</v>
      </c>
      <c r="U5" s="32">
        <v>0.41112421915300001</v>
      </c>
      <c r="V5" s="32">
        <v>0</v>
      </c>
      <c r="W5" s="32">
        <v>98822.406625799995</v>
      </c>
      <c r="X5" s="32">
        <v>764.21784177699999</v>
      </c>
      <c r="Y5" s="32">
        <v>4.7567907416899997</v>
      </c>
      <c r="Z5" s="32">
        <v>3225.71567043</v>
      </c>
      <c r="AA5" s="32">
        <v>2927.4166515400002</v>
      </c>
      <c r="AB5" s="32">
        <v>2057.2774688300001</v>
      </c>
      <c r="AC5" s="32">
        <v>36.471777232900003</v>
      </c>
      <c r="AD5" s="32">
        <v>0</v>
      </c>
      <c r="AE5" s="32">
        <v>1385.28138911</v>
      </c>
      <c r="AF5" s="32">
        <v>28.608393706299999</v>
      </c>
      <c r="AG5" s="32">
        <v>1806.50297172</v>
      </c>
      <c r="AH5" s="32">
        <v>345.19986496400003</v>
      </c>
      <c r="AI5" s="32">
        <v>0</v>
      </c>
      <c r="AJ5" s="32">
        <v>6026.6918363300001</v>
      </c>
      <c r="AK5" s="32">
        <v>669.63292355800002</v>
      </c>
      <c r="AL5" s="32">
        <v>6696.3247598899998</v>
      </c>
      <c r="AM5" s="32">
        <v>85.613784844400001</v>
      </c>
      <c r="AN5" s="32">
        <v>1181.6601909799999</v>
      </c>
      <c r="AO5" s="32">
        <v>3.6133084043500001</v>
      </c>
      <c r="AP5" s="32">
        <v>41101.761458599998</v>
      </c>
      <c r="AQ5" s="32">
        <v>4.0788444066</v>
      </c>
      <c r="AR5" s="32">
        <v>990.50795174100006</v>
      </c>
      <c r="AS5" s="32">
        <v>1211.2909282000001</v>
      </c>
      <c r="AT5" s="32">
        <v>1.6879005573300001</v>
      </c>
      <c r="AU5" s="32">
        <v>1.0040450183800001E-2</v>
      </c>
      <c r="AV5" s="32">
        <v>767.03283168300004</v>
      </c>
      <c r="AW5" s="32">
        <v>14852.746654500001</v>
      </c>
      <c r="AX5" s="32">
        <v>11642.916855900001</v>
      </c>
      <c r="AY5" s="32">
        <v>3209.8297986600001</v>
      </c>
      <c r="AZ5" s="32">
        <v>5482.35508931</v>
      </c>
      <c r="BA5" s="32">
        <v>9.3720213760100002</v>
      </c>
      <c r="BB5" s="32">
        <v>5.3305513991099999E-2</v>
      </c>
      <c r="BC5" s="32">
        <v>279.07567065199999</v>
      </c>
      <c r="BD5" s="32">
        <v>73.848196740500001</v>
      </c>
      <c r="BE5" s="32">
        <v>3155.0333915400001</v>
      </c>
      <c r="BF5" s="32">
        <v>195.63077282899999</v>
      </c>
      <c r="BG5" s="32">
        <v>41.857498823299998</v>
      </c>
      <c r="BH5" s="32">
        <v>4724.9479360900004</v>
      </c>
      <c r="BI5" s="32">
        <v>2.2723437332</v>
      </c>
      <c r="BJ5" s="32">
        <v>182.46540345099999</v>
      </c>
      <c r="BK5" s="32">
        <v>0.13884855558699999</v>
      </c>
      <c r="BL5" s="32">
        <v>1809.38146319</v>
      </c>
      <c r="BM5" s="32">
        <v>5.5796344188200002E-2</v>
      </c>
      <c r="BN5" s="32">
        <v>382.37945495999998</v>
      </c>
      <c r="BO5" s="32">
        <v>4172.3293060200003</v>
      </c>
      <c r="BP5" s="32">
        <v>0</v>
      </c>
      <c r="BQ5" s="32">
        <v>6868.1306177099996</v>
      </c>
      <c r="BR5" s="32">
        <v>64625.634826000001</v>
      </c>
      <c r="BS5" s="32">
        <v>4070.9237011099999</v>
      </c>
    </row>
    <row r="6" spans="1:71" x14ac:dyDescent="0.25">
      <c r="A6" s="53" t="s">
        <v>4</v>
      </c>
      <c r="B6" s="53">
        <v>91069.135205313316</v>
      </c>
      <c r="C6" s="53">
        <v>67789.48537234604</v>
      </c>
      <c r="D6" s="53">
        <v>59567.343720384895</v>
      </c>
      <c r="E6" s="53">
        <v>35567.857661224967</v>
      </c>
      <c r="F6" s="53">
        <v>26024.621949757005</v>
      </c>
      <c r="G6" s="53">
        <v>4323.2010354430986</v>
      </c>
      <c r="H6" s="53">
        <v>247789.50115706772</v>
      </c>
      <c r="I6" s="53">
        <v>756.76174246443418</v>
      </c>
      <c r="J6" s="53">
        <v>950.68333417502038</v>
      </c>
      <c r="K6" s="53">
        <v>571.76258265369972</v>
      </c>
      <c r="L6" s="53">
        <v>2208.025287729984</v>
      </c>
      <c r="M6" s="53">
        <v>20.098045998</v>
      </c>
      <c r="N6" s="53">
        <v>4640.8775840564222</v>
      </c>
      <c r="O6" s="32"/>
      <c r="P6" s="34" t="s">
        <v>4</v>
      </c>
      <c r="Q6" s="32">
        <v>1829.97865471</v>
      </c>
      <c r="R6" s="32">
        <v>724.61836926900003</v>
      </c>
      <c r="S6" s="32">
        <v>1849.31184706</v>
      </c>
      <c r="T6" s="32">
        <v>1595.31253391</v>
      </c>
      <c r="U6" s="32">
        <v>481984.950526</v>
      </c>
      <c r="V6" s="32">
        <v>571.71846290300005</v>
      </c>
      <c r="W6" s="32">
        <v>92848.231000700005</v>
      </c>
      <c r="X6" s="32">
        <v>1689.99049861</v>
      </c>
      <c r="Y6" s="32">
        <v>4435.7846030700002</v>
      </c>
      <c r="Z6" s="32">
        <v>25814.932071899999</v>
      </c>
      <c r="AA6" s="32">
        <v>3013.0974147699999</v>
      </c>
      <c r="AB6" s="32">
        <v>2109.7082072799999</v>
      </c>
      <c r="AC6" s="32">
        <v>20.098030854000001</v>
      </c>
      <c r="AD6" s="32">
        <v>0</v>
      </c>
      <c r="AE6" s="32">
        <v>1713.2595684600001</v>
      </c>
      <c r="AF6" s="32">
        <v>63.517103112699999</v>
      </c>
      <c r="AG6" s="32">
        <v>5897.0639407299996</v>
      </c>
      <c r="AH6" s="32">
        <v>67815.295813799996</v>
      </c>
      <c r="AI6" s="32">
        <v>0</v>
      </c>
      <c r="AJ6" s="32">
        <v>53665.710300600003</v>
      </c>
      <c r="AK6" s="32">
        <v>5962.8619229699998</v>
      </c>
      <c r="AL6" s="32">
        <v>59628.5722236</v>
      </c>
      <c r="AM6" s="32">
        <v>259.40688117399998</v>
      </c>
      <c r="AN6" s="32">
        <v>3853.2416650999999</v>
      </c>
      <c r="AO6" s="32">
        <v>12.3174756631</v>
      </c>
      <c r="AP6" s="32">
        <v>161137.02460400001</v>
      </c>
      <c r="AQ6" s="32">
        <v>46.711098356199997</v>
      </c>
      <c r="AR6" s="32">
        <v>774.12034997299997</v>
      </c>
      <c r="AS6" s="32">
        <v>2184.8684779800001</v>
      </c>
      <c r="AT6" s="32">
        <v>36.317992676899998</v>
      </c>
      <c r="AU6" s="32">
        <v>145.690369901</v>
      </c>
      <c r="AV6" s="32">
        <v>637.83088389900001</v>
      </c>
      <c r="AW6" s="32">
        <v>35874.7980016</v>
      </c>
      <c r="AX6" s="32">
        <v>26211.543513199998</v>
      </c>
      <c r="AY6" s="32">
        <v>9663.2544884500003</v>
      </c>
      <c r="AZ6" s="32">
        <v>12233.726519399999</v>
      </c>
      <c r="BA6" s="32">
        <v>13.6615432599</v>
      </c>
      <c r="BB6" s="32">
        <v>5.1148452927100001</v>
      </c>
      <c r="BC6" s="32">
        <v>5135.3284971900002</v>
      </c>
      <c r="BD6" s="32">
        <v>169.301238832</v>
      </c>
      <c r="BE6" s="32">
        <v>4934.0812721800003</v>
      </c>
      <c r="BF6" s="32">
        <v>125.209625366</v>
      </c>
      <c r="BG6" s="32">
        <v>164.49898792600001</v>
      </c>
      <c r="BH6" s="32">
        <v>10444.1896258</v>
      </c>
      <c r="BI6" s="32">
        <v>178.424510325</v>
      </c>
      <c r="BJ6" s="32">
        <v>1184.25990207</v>
      </c>
      <c r="BK6" s="32">
        <v>19.676306539300001</v>
      </c>
      <c r="BL6" s="32">
        <v>4322.6190434399996</v>
      </c>
      <c r="BM6" s="32">
        <v>22.212453227299999</v>
      </c>
      <c r="BN6" s="32">
        <v>2896.81686537</v>
      </c>
      <c r="BO6" s="32">
        <v>21717.442593299998</v>
      </c>
      <c r="BP6" s="32">
        <v>0</v>
      </c>
      <c r="BQ6" s="32">
        <v>31310.610751600001</v>
      </c>
      <c r="BR6" s="32">
        <v>247908.539693</v>
      </c>
      <c r="BS6" s="32">
        <v>18112.608300600001</v>
      </c>
    </row>
    <row r="7" spans="1:71" x14ac:dyDescent="0.25">
      <c r="A7" s="53" t="s">
        <v>5</v>
      </c>
      <c r="B7" s="53">
        <v>42156.616824483739</v>
      </c>
      <c r="C7" s="53">
        <v>1331.6325537174989</v>
      </c>
      <c r="D7" s="53">
        <v>8714.0437977735073</v>
      </c>
      <c r="E7" s="53">
        <v>8418.9453474853981</v>
      </c>
      <c r="F7" s="53">
        <v>5414.4911461465927</v>
      </c>
      <c r="G7" s="53">
        <v>961.85108036459974</v>
      </c>
      <c r="H7" s="53">
        <v>48787.276101969685</v>
      </c>
      <c r="I7" s="53">
        <v>448.20441822021581</v>
      </c>
      <c r="J7" s="53">
        <v>268.8302875529875</v>
      </c>
      <c r="K7" s="53"/>
      <c r="L7" s="53">
        <v>1035.7090912945916</v>
      </c>
      <c r="M7" s="53">
        <v>17.410154744499994</v>
      </c>
      <c r="N7" s="53">
        <v>3054.8722778875003</v>
      </c>
      <c r="O7" s="32"/>
      <c r="P7" s="34" t="s">
        <v>5</v>
      </c>
      <c r="Q7" s="32">
        <v>741.43856519200006</v>
      </c>
      <c r="R7" s="32">
        <v>448.20271883300001</v>
      </c>
      <c r="S7" s="32">
        <v>380.60002985199998</v>
      </c>
      <c r="T7" s="32">
        <v>287.61186148799999</v>
      </c>
      <c r="U7" s="32">
        <v>368.48183998100001</v>
      </c>
      <c r="V7" s="32">
        <v>0</v>
      </c>
      <c r="W7" s="32">
        <v>42155.401711600003</v>
      </c>
      <c r="X7" s="32">
        <v>147.451214935</v>
      </c>
      <c r="Y7" s="32">
        <v>53.234388866800003</v>
      </c>
      <c r="Z7" s="32">
        <v>4087.1785086199998</v>
      </c>
      <c r="AA7" s="32">
        <v>1345.4620968199999</v>
      </c>
      <c r="AB7" s="32">
        <v>1035.7024842799999</v>
      </c>
      <c r="AC7" s="32">
        <v>17.410102608199999</v>
      </c>
      <c r="AD7" s="32">
        <v>0</v>
      </c>
      <c r="AE7" s="32">
        <v>385.26607136400003</v>
      </c>
      <c r="AF7" s="32">
        <v>7.5739919011300003</v>
      </c>
      <c r="AG7" s="32">
        <v>3146.0412556900001</v>
      </c>
      <c r="AH7" s="32">
        <v>1331.61978608</v>
      </c>
      <c r="AI7" s="32">
        <v>0</v>
      </c>
      <c r="AJ7" s="32">
        <v>7842.3413775099998</v>
      </c>
      <c r="AK7" s="32">
        <v>871.37116334500001</v>
      </c>
      <c r="AL7" s="32">
        <v>8713.7125408499996</v>
      </c>
      <c r="AM7" s="32">
        <v>59.278848460100001</v>
      </c>
      <c r="AN7" s="32">
        <v>524.60425169300004</v>
      </c>
      <c r="AO7" s="32">
        <v>2.3112987198899999</v>
      </c>
      <c r="AP7" s="32">
        <v>29294.7791019</v>
      </c>
      <c r="AQ7" s="32">
        <v>4.75403734012</v>
      </c>
      <c r="AR7" s="32">
        <v>305.83528417799999</v>
      </c>
      <c r="AS7" s="32">
        <v>437.87815092099999</v>
      </c>
      <c r="AT7" s="32">
        <v>2.41074006856</v>
      </c>
      <c r="AU7" s="32">
        <v>6.0570200675699997E-4</v>
      </c>
      <c r="AV7" s="32">
        <v>250.45459583600001</v>
      </c>
      <c r="AW7" s="32">
        <v>8418.1143116799994</v>
      </c>
      <c r="AX7" s="32">
        <v>5413.7890156699996</v>
      </c>
      <c r="AY7" s="32">
        <v>3004.325296</v>
      </c>
      <c r="AZ7" s="32">
        <v>2270.22286523</v>
      </c>
      <c r="BA7" s="32">
        <v>4.6267183465299997</v>
      </c>
      <c r="BB7" s="32">
        <v>0.137491044693</v>
      </c>
      <c r="BC7" s="32">
        <v>166.614204441</v>
      </c>
      <c r="BD7" s="32">
        <v>27.930536972700001</v>
      </c>
      <c r="BE7" s="32">
        <v>1410.5287819299999</v>
      </c>
      <c r="BF7" s="32">
        <v>58.103250823000003</v>
      </c>
      <c r="BG7" s="32">
        <v>21.061637921300001</v>
      </c>
      <c r="BH7" s="32">
        <v>2604.8839884099998</v>
      </c>
      <c r="BI7" s="32">
        <v>36.371701409700002</v>
      </c>
      <c r="BJ7" s="32">
        <v>79.742373189899993</v>
      </c>
      <c r="BK7" s="32">
        <v>0.14326638577600001</v>
      </c>
      <c r="BL7" s="32">
        <v>961.81238250900003</v>
      </c>
      <c r="BM7" s="32">
        <v>6.3006308581099999</v>
      </c>
      <c r="BN7" s="32">
        <v>427.107535504</v>
      </c>
      <c r="BO7" s="32">
        <v>2889.1949384599998</v>
      </c>
      <c r="BP7" s="32">
        <v>0</v>
      </c>
      <c r="BQ7" s="32">
        <v>5888.0015183200003</v>
      </c>
      <c r="BR7" s="32">
        <v>48786.816139800001</v>
      </c>
      <c r="BS7" s="32">
        <v>3046.0718720999998</v>
      </c>
    </row>
    <row r="8" spans="1:71" x14ac:dyDescent="0.25">
      <c r="A8" s="53" t="s">
        <v>6</v>
      </c>
      <c r="B8" s="53">
        <v>7716.6068576149983</v>
      </c>
      <c r="C8" s="53">
        <v>782.2348551499997</v>
      </c>
      <c r="D8" s="53">
        <v>11787.929481499998</v>
      </c>
      <c r="E8" s="53">
        <v>3618.4357554500007</v>
      </c>
      <c r="F8" s="53">
        <v>3243.3000721499989</v>
      </c>
      <c r="G8" s="53">
        <v>12607.068336750004</v>
      </c>
      <c r="H8" s="53">
        <v>31337.96719309</v>
      </c>
      <c r="I8" s="53">
        <v>25.175966966364019</v>
      </c>
      <c r="J8" s="53">
        <v>71.954602815105019</v>
      </c>
      <c r="K8" s="53"/>
      <c r="L8" s="53">
        <v>29.906605679800009</v>
      </c>
      <c r="M8" s="53">
        <v>10.381754500000001</v>
      </c>
      <c r="N8" s="53">
        <v>2092.7501803499986</v>
      </c>
      <c r="O8" s="32"/>
      <c r="P8" s="34" t="s">
        <v>6</v>
      </c>
      <c r="Q8" s="32">
        <v>209.718608641</v>
      </c>
      <c r="R8" s="32">
        <v>25.040281884399999</v>
      </c>
      <c r="S8" s="32">
        <v>143.29669916099999</v>
      </c>
      <c r="T8" s="32">
        <v>85.757529549400004</v>
      </c>
      <c r="U8" s="32">
        <v>439.247820015</v>
      </c>
      <c r="V8" s="32">
        <v>0</v>
      </c>
      <c r="W8" s="32">
        <v>7708.29748905</v>
      </c>
      <c r="X8" s="32">
        <v>76.739696610899998</v>
      </c>
      <c r="Y8" s="32">
        <v>13.5180169543</v>
      </c>
      <c r="Z8" s="32">
        <v>3130.28670315</v>
      </c>
      <c r="AA8" s="32">
        <v>79.675292690000006</v>
      </c>
      <c r="AB8" s="32">
        <v>28.9319677873</v>
      </c>
      <c r="AC8" s="32">
        <v>10.381888593599999</v>
      </c>
      <c r="AD8" s="32">
        <v>0</v>
      </c>
      <c r="AE8" s="32">
        <v>265.90818271000001</v>
      </c>
      <c r="AF8" s="32">
        <v>1.20948792616</v>
      </c>
      <c r="AG8" s="32">
        <v>2282.6481549</v>
      </c>
      <c r="AH8" s="32">
        <v>782.07976845999997</v>
      </c>
      <c r="AI8" s="32">
        <v>0</v>
      </c>
      <c r="AJ8" s="32">
        <v>10599.411311899999</v>
      </c>
      <c r="AK8" s="32">
        <v>1177.7133808200001</v>
      </c>
      <c r="AL8" s="32">
        <v>11777.124692699999</v>
      </c>
      <c r="AM8" s="32">
        <v>22.4670718299</v>
      </c>
      <c r="AN8" s="32">
        <v>98.648052066600002</v>
      </c>
      <c r="AO8" s="32">
        <v>0.67044418723900001</v>
      </c>
      <c r="AP8" s="32">
        <v>20813.5842252</v>
      </c>
      <c r="AQ8" s="32">
        <v>6.0516346390200004</v>
      </c>
      <c r="AR8" s="32">
        <v>63.981376235299997</v>
      </c>
      <c r="AS8" s="32">
        <v>210.97298401099999</v>
      </c>
      <c r="AT8" s="32">
        <v>1.60049909004</v>
      </c>
      <c r="AU8" s="32">
        <v>9.8646180216800002E-3</v>
      </c>
      <c r="AV8" s="32">
        <v>111.752720228</v>
      </c>
      <c r="AW8" s="32">
        <v>3615.54737479</v>
      </c>
      <c r="AX8" s="32">
        <v>3240.8132173700001</v>
      </c>
      <c r="AY8" s="32">
        <v>374.73415742100002</v>
      </c>
      <c r="AZ8" s="32">
        <v>1394.70789343</v>
      </c>
      <c r="BA8" s="32">
        <v>2.44879053335</v>
      </c>
      <c r="BB8" s="32">
        <v>7.7122417808900001E-2</v>
      </c>
      <c r="BC8" s="32">
        <v>448.17461179399999</v>
      </c>
      <c r="BD8" s="32">
        <v>8.5920977529400009</v>
      </c>
      <c r="BE8" s="32">
        <v>627.48807707399999</v>
      </c>
      <c r="BF8" s="32">
        <v>9.8952285198700007</v>
      </c>
      <c r="BG8" s="32">
        <v>7.5768416585400002</v>
      </c>
      <c r="BH8" s="32">
        <v>1409.942213</v>
      </c>
      <c r="BI8" s="32">
        <v>113.902864906</v>
      </c>
      <c r="BJ8" s="32">
        <v>217.613285273</v>
      </c>
      <c r="BK8" s="32">
        <v>6.1591424020500003E-2</v>
      </c>
      <c r="BL8" s="32">
        <v>12604.1462643</v>
      </c>
      <c r="BM8" s="32">
        <v>191.27556981699999</v>
      </c>
      <c r="BN8" s="32">
        <v>622.65758267199999</v>
      </c>
      <c r="BO8" s="32">
        <v>2342.2324786600002</v>
      </c>
      <c r="BP8" s="32">
        <v>0</v>
      </c>
      <c r="BQ8" s="32">
        <v>3077.3322598999998</v>
      </c>
      <c r="BR8" s="32">
        <v>31337.527551300002</v>
      </c>
      <c r="BS8" s="32">
        <v>2074.7246487799998</v>
      </c>
    </row>
    <row r="9" spans="1:71" x14ac:dyDescent="0.25">
      <c r="A9" s="53" t="s">
        <v>7</v>
      </c>
      <c r="B9" s="53">
        <v>2166.5262310949993</v>
      </c>
      <c r="C9" s="53">
        <v>195.227630466362</v>
      </c>
      <c r="D9" s="53">
        <v>2384.7373309999998</v>
      </c>
      <c r="E9" s="53">
        <v>434.91317579999992</v>
      </c>
      <c r="F9" s="53">
        <v>401.03056500000019</v>
      </c>
      <c r="G9" s="53">
        <v>766.64588401000015</v>
      </c>
      <c r="H9" s="53">
        <v>8214.7602382589994</v>
      </c>
      <c r="I9" s="53">
        <v>11.202527260220002</v>
      </c>
      <c r="J9" s="53">
        <v>73.882491940650013</v>
      </c>
      <c r="K9" s="53"/>
      <c r="L9" s="53">
        <v>27.300360073440007</v>
      </c>
      <c r="M9" s="53">
        <v>0.51576716</v>
      </c>
      <c r="N9" s="53">
        <v>283.81585130000002</v>
      </c>
      <c r="O9" s="32"/>
      <c r="P9" s="34" t="s">
        <v>7</v>
      </c>
      <c r="Q9" s="32">
        <v>62.353231210799997</v>
      </c>
      <c r="R9" s="32">
        <v>11.121491517899999</v>
      </c>
      <c r="S9" s="32">
        <v>53.483943169299998</v>
      </c>
      <c r="T9" s="32">
        <v>75.552802377399999</v>
      </c>
      <c r="U9" s="32">
        <v>156.360087964</v>
      </c>
      <c r="V9" s="32">
        <v>0</v>
      </c>
      <c r="W9" s="32">
        <v>2164.25344202</v>
      </c>
      <c r="X9" s="32">
        <v>13.1010211203</v>
      </c>
      <c r="Y9" s="32">
        <v>12.126768865200001</v>
      </c>
      <c r="Z9" s="32">
        <v>593.59000591899996</v>
      </c>
      <c r="AA9" s="32">
        <v>54.589585727299998</v>
      </c>
      <c r="AB9" s="32">
        <v>27.147059055100002</v>
      </c>
      <c r="AC9" s="32">
        <v>0.51577033355900004</v>
      </c>
      <c r="AD9" s="32">
        <v>0</v>
      </c>
      <c r="AE9" s="32">
        <v>85.675229303799995</v>
      </c>
      <c r="AF9" s="32">
        <v>0.50126896754200001</v>
      </c>
      <c r="AG9" s="32">
        <v>315.08269823699999</v>
      </c>
      <c r="AH9" s="32">
        <v>195.02471734</v>
      </c>
      <c r="AI9" s="32">
        <v>0</v>
      </c>
      <c r="AJ9" s="32">
        <v>2143.0540249199998</v>
      </c>
      <c r="AK9" s="32">
        <v>238.11652794099999</v>
      </c>
      <c r="AL9" s="32">
        <v>2381.17055286</v>
      </c>
      <c r="AM9" s="32">
        <v>8.7845010764100007</v>
      </c>
      <c r="AN9" s="32">
        <v>66.020917299100006</v>
      </c>
      <c r="AO9" s="32">
        <v>0.14722477444000001</v>
      </c>
      <c r="AP9" s="32">
        <v>5503.0518269499998</v>
      </c>
      <c r="AQ9" s="32">
        <v>0.39029572799399997</v>
      </c>
      <c r="AR9" s="32">
        <v>5.0583039843000002</v>
      </c>
      <c r="AS9" s="32">
        <v>26.965586071200001</v>
      </c>
      <c r="AT9" s="32">
        <v>0.243384642603</v>
      </c>
      <c r="AU9" s="32">
        <v>2.6113301035599998E-3</v>
      </c>
      <c r="AV9" s="32">
        <v>5.1982747730599996</v>
      </c>
      <c r="AW9" s="32">
        <v>437.49970566100001</v>
      </c>
      <c r="AX9" s="32">
        <v>400.93855396599997</v>
      </c>
      <c r="AY9" s="32">
        <v>36.561151694499998</v>
      </c>
      <c r="AZ9" s="32">
        <v>143.38331994000001</v>
      </c>
      <c r="BA9" s="32">
        <v>0.24626245804300001</v>
      </c>
      <c r="BB9" s="32">
        <v>2.34482738361E-2</v>
      </c>
      <c r="BC9" s="32">
        <v>24.814763912499998</v>
      </c>
      <c r="BD9" s="32">
        <v>1.12786740301</v>
      </c>
      <c r="BE9" s="32">
        <v>101.110654056</v>
      </c>
      <c r="BF9" s="32">
        <v>0.77462418580600001</v>
      </c>
      <c r="BG9" s="32">
        <v>2.1412504395499998</v>
      </c>
      <c r="BH9" s="32">
        <v>217.97652761000001</v>
      </c>
      <c r="BI9" s="32">
        <v>4.18893743834</v>
      </c>
      <c r="BJ9" s="32">
        <v>10.4718699053</v>
      </c>
      <c r="BK9" s="32">
        <v>5.6535206600599998E-2</v>
      </c>
      <c r="BL9" s="32">
        <v>766.10405260200002</v>
      </c>
      <c r="BM9" s="32">
        <v>11.282012825200001</v>
      </c>
      <c r="BN9" s="32">
        <v>97.181621653799994</v>
      </c>
      <c r="BO9" s="32">
        <v>652.56072064700004</v>
      </c>
      <c r="BP9" s="32">
        <v>0</v>
      </c>
      <c r="BQ9" s="32">
        <v>930.24260167399996</v>
      </c>
      <c r="BR9" s="32">
        <v>8215.1686921599994</v>
      </c>
      <c r="BS9" s="32">
        <v>579.10140368299994</v>
      </c>
    </row>
    <row r="10" spans="1:71" x14ac:dyDescent="0.25">
      <c r="A10" s="53" t="s">
        <v>8</v>
      </c>
      <c r="B10" s="53">
        <v>853.47701154999993</v>
      </c>
      <c r="C10" s="53">
        <v>149.30333999999999</v>
      </c>
      <c r="D10" s="53">
        <v>1359.3137400000001</v>
      </c>
      <c r="E10" s="53">
        <v>183.12161450000002</v>
      </c>
      <c r="F10" s="53">
        <v>168.13598950000002</v>
      </c>
      <c r="G10" s="53">
        <v>981.90165550000017</v>
      </c>
      <c r="H10" s="53">
        <v>3872.7747087000002</v>
      </c>
      <c r="I10" s="53">
        <v>1.5306554893688999</v>
      </c>
      <c r="J10" s="53">
        <v>3.9600945358700006</v>
      </c>
      <c r="K10" s="53"/>
      <c r="L10" s="53">
        <v>3.3432778300000003</v>
      </c>
      <c r="M10" s="53">
        <v>0.30558449999999998</v>
      </c>
      <c r="N10" s="53">
        <v>352.7668425</v>
      </c>
      <c r="O10" s="32"/>
      <c r="P10" s="34" t="s">
        <v>8</v>
      </c>
      <c r="Q10" s="32">
        <v>20.351423799999999</v>
      </c>
      <c r="R10" s="32">
        <v>1.5301856120099999</v>
      </c>
      <c r="S10" s="32">
        <v>19.983842303399999</v>
      </c>
      <c r="T10" s="32">
        <v>4.6897457313400004</v>
      </c>
      <c r="U10" s="32">
        <v>78.7686269063</v>
      </c>
      <c r="V10" s="32">
        <v>0</v>
      </c>
      <c r="W10" s="32">
        <v>852.22611573200004</v>
      </c>
      <c r="X10" s="32">
        <v>3.9904665443099998</v>
      </c>
      <c r="Y10" s="32">
        <v>1.5741100393</v>
      </c>
      <c r="Z10" s="32">
        <v>466.778214719</v>
      </c>
      <c r="AA10" s="32">
        <v>8.1666153761399993</v>
      </c>
      <c r="AB10" s="32">
        <v>3.2606954776800001</v>
      </c>
      <c r="AC10" s="32">
        <v>0.30557919817899998</v>
      </c>
      <c r="AD10" s="32">
        <v>0</v>
      </c>
      <c r="AE10" s="32">
        <v>19.057589951299999</v>
      </c>
      <c r="AF10" s="32">
        <v>6.6799585277500004E-2</v>
      </c>
      <c r="AG10" s="32">
        <v>359.55686568900001</v>
      </c>
      <c r="AH10" s="32">
        <v>149.290904832</v>
      </c>
      <c r="AI10" s="32">
        <v>0</v>
      </c>
      <c r="AJ10" s="32">
        <v>1221.96273395</v>
      </c>
      <c r="AK10" s="32">
        <v>135.77354189100001</v>
      </c>
      <c r="AL10" s="32">
        <v>1357.73627584</v>
      </c>
      <c r="AM10" s="32">
        <v>1.8098674052199999</v>
      </c>
      <c r="AN10" s="32">
        <v>13.0167677287</v>
      </c>
      <c r="AO10" s="32">
        <v>6.9315674311200004E-2</v>
      </c>
      <c r="AP10" s="32">
        <v>2446.4884712799999</v>
      </c>
      <c r="AQ10" s="32">
        <v>0.12215963667800001</v>
      </c>
      <c r="AR10" s="32">
        <v>1.48622375811</v>
      </c>
      <c r="AS10" s="32">
        <v>7.5556207388800001</v>
      </c>
      <c r="AT10" s="32">
        <v>0.13341781444799999</v>
      </c>
      <c r="AU10" s="32">
        <v>1.7604138075499999E-3</v>
      </c>
      <c r="AV10" s="32">
        <v>0.52059833440799996</v>
      </c>
      <c r="AW10" s="32">
        <v>183.10578382599999</v>
      </c>
      <c r="AX10" s="32">
        <v>168.12364545299999</v>
      </c>
      <c r="AY10" s="32">
        <v>14.9821383731</v>
      </c>
      <c r="AZ10" s="32">
        <v>53.915861263099998</v>
      </c>
      <c r="BA10" s="32">
        <v>0.11699284049</v>
      </c>
      <c r="BB10" s="32">
        <v>1.13386189146E-2</v>
      </c>
      <c r="BC10" s="32">
        <v>9.7014758841899997</v>
      </c>
      <c r="BD10" s="32">
        <v>0.54465682302899998</v>
      </c>
      <c r="BE10" s="32">
        <v>40.764749417200001</v>
      </c>
      <c r="BF10" s="32">
        <v>1.3243981547300001E-2</v>
      </c>
      <c r="BG10" s="32">
        <v>0.86992223195899998</v>
      </c>
      <c r="BH10" s="32">
        <v>101.906201271</v>
      </c>
      <c r="BI10" s="32">
        <v>0.42288793355299997</v>
      </c>
      <c r="BJ10" s="32">
        <v>3.8760399477499998</v>
      </c>
      <c r="BK10" s="32">
        <v>7.0451142820899997E-3</v>
      </c>
      <c r="BL10" s="32">
        <v>980.95437115899995</v>
      </c>
      <c r="BM10" s="32">
        <v>15.0809592619</v>
      </c>
      <c r="BN10" s="32">
        <v>40.315922895600004</v>
      </c>
      <c r="BO10" s="32">
        <v>196.484658091</v>
      </c>
      <c r="BP10" s="32">
        <v>0</v>
      </c>
      <c r="BQ10" s="32">
        <v>421.63766797300002</v>
      </c>
      <c r="BR10" s="32">
        <v>3872.7229347900002</v>
      </c>
      <c r="BS10" s="32">
        <v>192.25451203399999</v>
      </c>
    </row>
    <row r="11" spans="1:71" x14ac:dyDescent="0.25">
      <c r="A11" s="53" t="s">
        <v>9</v>
      </c>
      <c r="B11" s="53">
        <v>94883.045743428433</v>
      </c>
      <c r="C11" s="53">
        <v>599.64506799101093</v>
      </c>
      <c r="D11" s="53">
        <v>24658.012715001012</v>
      </c>
      <c r="E11" s="53">
        <v>44824.075223773136</v>
      </c>
      <c r="F11" s="53">
        <v>35261.760021411319</v>
      </c>
      <c r="G11" s="53">
        <v>21195.822736569378</v>
      </c>
      <c r="H11" s="53">
        <v>253948.47792031782</v>
      </c>
      <c r="I11" s="53">
        <v>468.28437547087896</v>
      </c>
      <c r="J11" s="53">
        <v>912.64262552366051</v>
      </c>
      <c r="K11" s="53"/>
      <c r="L11" s="53">
        <v>955.37757411569578</v>
      </c>
      <c r="M11" s="53">
        <v>508.21678878499989</v>
      </c>
      <c r="N11" s="53">
        <v>10833.717404569999</v>
      </c>
      <c r="O11" s="32"/>
      <c r="P11" s="34" t="s">
        <v>9</v>
      </c>
      <c r="Q11" s="32">
        <v>3214.7341509299999</v>
      </c>
      <c r="R11" s="32">
        <v>467.97924690899998</v>
      </c>
      <c r="S11" s="32">
        <v>1366.6447024399999</v>
      </c>
      <c r="T11" s="32">
        <v>1091.4896021300001</v>
      </c>
      <c r="U11" s="32">
        <v>1698.53320852</v>
      </c>
      <c r="V11" s="32">
        <v>0</v>
      </c>
      <c r="W11" s="32">
        <v>94782.660871200002</v>
      </c>
      <c r="X11" s="32">
        <v>786.23135517399999</v>
      </c>
      <c r="Y11" s="32">
        <v>97.691722799999994</v>
      </c>
      <c r="Z11" s="32">
        <v>19231.115638300002</v>
      </c>
      <c r="AA11" s="32">
        <v>2599.57327364</v>
      </c>
      <c r="AB11" s="32">
        <v>952.43119945800004</v>
      </c>
      <c r="AC11" s="32">
        <v>507.06763541800001</v>
      </c>
      <c r="AD11" s="32">
        <v>0</v>
      </c>
      <c r="AE11" s="32">
        <v>5545.6489658199998</v>
      </c>
      <c r="AF11" s="32">
        <v>38.435725711899998</v>
      </c>
      <c r="AG11" s="32">
        <v>11095.718481399999</v>
      </c>
      <c r="AH11" s="32">
        <v>598.63974384100004</v>
      </c>
      <c r="AI11" s="32">
        <v>0</v>
      </c>
      <c r="AJ11" s="32">
        <v>22145.9492298</v>
      </c>
      <c r="AK11" s="32">
        <v>2460.65969223</v>
      </c>
      <c r="AL11" s="32">
        <v>24606.608921999999</v>
      </c>
      <c r="AM11" s="32">
        <v>232.76068420300001</v>
      </c>
      <c r="AN11" s="32">
        <v>3001.81202807</v>
      </c>
      <c r="AO11" s="32">
        <v>61.618167575500003</v>
      </c>
      <c r="AP11" s="32">
        <v>175939.51846799999</v>
      </c>
      <c r="AQ11" s="32">
        <v>176.338765419</v>
      </c>
      <c r="AR11" s="32">
        <v>721.04519397900003</v>
      </c>
      <c r="AS11" s="32">
        <v>1737.8393784100001</v>
      </c>
      <c r="AT11" s="32">
        <v>33.3669857394</v>
      </c>
      <c r="AU11" s="32">
        <v>5.8463618556300001E-2</v>
      </c>
      <c r="AV11" s="32">
        <v>2374.0010553500001</v>
      </c>
      <c r="AW11" s="32">
        <v>44745.437076800001</v>
      </c>
      <c r="AX11" s="32">
        <v>35202.477997599999</v>
      </c>
      <c r="AY11" s="32">
        <v>9542.9590792399995</v>
      </c>
      <c r="AZ11" s="32">
        <v>17634.1796975</v>
      </c>
      <c r="BA11" s="32">
        <v>40.621861755899999</v>
      </c>
      <c r="BB11" s="32">
        <v>0.67654933117299998</v>
      </c>
      <c r="BC11" s="32">
        <v>4674.1435347799998</v>
      </c>
      <c r="BD11" s="32">
        <v>92.1789813213</v>
      </c>
      <c r="BE11" s="32">
        <v>6308.8542204699997</v>
      </c>
      <c r="BF11" s="32">
        <v>112.89975136</v>
      </c>
      <c r="BG11" s="32">
        <v>49.488276966699999</v>
      </c>
      <c r="BH11" s="32">
        <v>14002.6819505</v>
      </c>
      <c r="BI11" s="32">
        <v>3033.8723233999999</v>
      </c>
      <c r="BJ11" s="32">
        <v>1778.2886941500001</v>
      </c>
      <c r="BK11" s="32">
        <v>4.5428031415900003</v>
      </c>
      <c r="BL11" s="32">
        <v>21145.9696181</v>
      </c>
      <c r="BM11" s="32">
        <v>381.23764283000003</v>
      </c>
      <c r="BN11" s="32">
        <v>1729.16445705</v>
      </c>
      <c r="BO11" s="32">
        <v>15963.7435596</v>
      </c>
      <c r="BP11" s="32">
        <v>0</v>
      </c>
      <c r="BQ11" s="32">
        <v>23914.355189099999</v>
      </c>
      <c r="BR11" s="32">
        <v>253939.467936</v>
      </c>
      <c r="BS11" s="32">
        <v>15873.332261400001</v>
      </c>
    </row>
    <row r="12" spans="1:71" x14ac:dyDescent="0.25">
      <c r="A12" s="53" t="s">
        <v>10</v>
      </c>
      <c r="B12" s="53">
        <v>273009.93407842901</v>
      </c>
      <c r="C12" s="53">
        <v>1263.1903156378053</v>
      </c>
      <c r="D12" s="53">
        <v>18823.622062261024</v>
      </c>
      <c r="E12" s="53">
        <v>36387.503192650562</v>
      </c>
      <c r="F12" s="53">
        <v>33020.366527373459</v>
      </c>
      <c r="G12" s="53">
        <v>5132.1240026025607</v>
      </c>
      <c r="H12" s="53">
        <v>140066.13647219935</v>
      </c>
      <c r="I12" s="53">
        <v>535.68689622141596</v>
      </c>
      <c r="J12" s="53">
        <v>698.06687826672851</v>
      </c>
      <c r="K12" s="53"/>
      <c r="L12" s="53">
        <v>1023.0101941897109</v>
      </c>
      <c r="M12" s="53">
        <v>65.184045619999978</v>
      </c>
      <c r="N12" s="53">
        <v>5629.6183482755077</v>
      </c>
      <c r="O12" s="32"/>
      <c r="P12" s="34" t="s">
        <v>10</v>
      </c>
      <c r="Q12" s="32">
        <v>1791.6327661</v>
      </c>
      <c r="R12" s="32">
        <v>535.67411952700002</v>
      </c>
      <c r="S12" s="32">
        <v>693.46323373400003</v>
      </c>
      <c r="T12" s="32">
        <v>1043.92487992</v>
      </c>
      <c r="U12" s="32">
        <v>3770.8137465499999</v>
      </c>
      <c r="V12" s="32">
        <v>0</v>
      </c>
      <c r="W12" s="32">
        <v>272956.20332799997</v>
      </c>
      <c r="X12" s="32">
        <v>4200.8234281699997</v>
      </c>
      <c r="Y12" s="32">
        <v>144.557018408</v>
      </c>
      <c r="Z12" s="32">
        <v>13254.0002716</v>
      </c>
      <c r="AA12" s="32">
        <v>1840.2879869200001</v>
      </c>
      <c r="AB12" s="32">
        <v>1020.22806894</v>
      </c>
      <c r="AC12" s="32">
        <v>65.184036926800005</v>
      </c>
      <c r="AD12" s="32">
        <v>0</v>
      </c>
      <c r="AE12" s="32">
        <v>2462.7915828</v>
      </c>
      <c r="AF12" s="32">
        <v>21.1321154402</v>
      </c>
      <c r="AG12" s="32">
        <v>6022.7993183099998</v>
      </c>
      <c r="AH12" s="32">
        <v>1263.0980716399999</v>
      </c>
      <c r="AI12" s="32">
        <v>0</v>
      </c>
      <c r="AJ12" s="32">
        <v>16932.920688999999</v>
      </c>
      <c r="AK12" s="32">
        <v>1881.4350137199999</v>
      </c>
      <c r="AL12" s="32">
        <v>18814.355702699999</v>
      </c>
      <c r="AM12" s="32">
        <v>95.744425572699996</v>
      </c>
      <c r="AN12" s="32">
        <v>2607.1964638700001</v>
      </c>
      <c r="AO12" s="32">
        <v>19.663912918800001</v>
      </c>
      <c r="AP12" s="32">
        <v>93306.571330000006</v>
      </c>
      <c r="AQ12" s="32">
        <v>21.9928288497</v>
      </c>
      <c r="AR12" s="32">
        <v>2716.7282472699999</v>
      </c>
      <c r="AS12" s="32">
        <v>3280.0017558700001</v>
      </c>
      <c r="AT12" s="32">
        <v>16.713570625199999</v>
      </c>
      <c r="AU12" s="32">
        <v>12.311955427899999</v>
      </c>
      <c r="AV12" s="32">
        <v>2058.6983094100001</v>
      </c>
      <c r="AW12" s="32">
        <v>36381.724686000001</v>
      </c>
      <c r="AX12" s="32">
        <v>33014.641181500003</v>
      </c>
      <c r="AY12" s="32">
        <v>3367.0835044800001</v>
      </c>
      <c r="AZ12" s="32">
        <v>15731.396538999999</v>
      </c>
      <c r="BA12" s="32">
        <v>25.761070584300001</v>
      </c>
      <c r="BB12" s="32">
        <v>0.492507875318</v>
      </c>
      <c r="BC12" s="32">
        <v>1356.7264412300001</v>
      </c>
      <c r="BD12" s="32">
        <v>204.00451924399999</v>
      </c>
      <c r="BE12" s="32">
        <v>8695.2863687099998</v>
      </c>
      <c r="BF12" s="32">
        <v>561.43554965099997</v>
      </c>
      <c r="BG12" s="32">
        <v>124.38706356500001</v>
      </c>
      <c r="BH12" s="32">
        <v>13303.3864232</v>
      </c>
      <c r="BI12" s="32">
        <v>40.034266024899999</v>
      </c>
      <c r="BJ12" s="32">
        <v>575.46939995699995</v>
      </c>
      <c r="BK12" s="32">
        <v>1.5591223567400001</v>
      </c>
      <c r="BL12" s="32">
        <v>5122.1833303900003</v>
      </c>
      <c r="BM12" s="32">
        <v>62.148821854799998</v>
      </c>
      <c r="BN12" s="32">
        <v>1451.5838345699999</v>
      </c>
      <c r="BO12" s="32">
        <v>8234.0772746000002</v>
      </c>
      <c r="BP12" s="32">
        <v>0</v>
      </c>
      <c r="BQ12" s="32">
        <v>13099.4874461</v>
      </c>
      <c r="BR12" s="32">
        <v>140063.182872</v>
      </c>
      <c r="BS12" s="32">
        <v>8145.6209375600001</v>
      </c>
    </row>
    <row r="13" spans="1:71" x14ac:dyDescent="0.25">
      <c r="A13" s="53" t="s">
        <v>12</v>
      </c>
      <c r="B13" s="53">
        <v>22312.718930575014</v>
      </c>
      <c r="C13" s="53">
        <v>576.54446254927279</v>
      </c>
      <c r="D13" s="53">
        <v>6088.8579990255357</v>
      </c>
      <c r="E13" s="53">
        <v>6930.5748882167054</v>
      </c>
      <c r="F13" s="53">
        <v>5650.5579717616965</v>
      </c>
      <c r="G13" s="53">
        <v>1729.3886316834091</v>
      </c>
      <c r="H13" s="53">
        <v>38021.610955271077</v>
      </c>
      <c r="I13" s="53">
        <v>124.02300241150596</v>
      </c>
      <c r="J13" s="53">
        <v>172.91223747769155</v>
      </c>
      <c r="K13" s="53">
        <v>5.9783070909999969</v>
      </c>
      <c r="L13" s="53">
        <v>268.47303862800845</v>
      </c>
      <c r="M13" s="53">
        <v>195.3766286389349</v>
      </c>
      <c r="N13" s="53">
        <v>698.15110833503559</v>
      </c>
      <c r="O13" s="32"/>
      <c r="P13" s="34" t="s">
        <v>12</v>
      </c>
      <c r="Q13" s="32">
        <v>350.08403596199997</v>
      </c>
      <c r="R13" s="32">
        <v>124.000486428</v>
      </c>
      <c r="S13" s="32">
        <v>343.04171890399999</v>
      </c>
      <c r="T13" s="32">
        <v>178.679007463</v>
      </c>
      <c r="U13" s="32">
        <v>219.349856499</v>
      </c>
      <c r="V13" s="32">
        <v>5.9638546846500002</v>
      </c>
      <c r="W13" s="32">
        <v>22297.773311299999</v>
      </c>
      <c r="X13" s="32">
        <v>141.23367781600001</v>
      </c>
      <c r="Y13" s="32">
        <v>9.2217824941599993</v>
      </c>
      <c r="Z13" s="32">
        <v>1842.2917068899999</v>
      </c>
      <c r="AA13" s="32">
        <v>625.79569463400003</v>
      </c>
      <c r="AB13" s="32">
        <v>267.51556581099999</v>
      </c>
      <c r="AC13" s="32">
        <v>194.923101909</v>
      </c>
      <c r="AD13" s="32">
        <v>0</v>
      </c>
      <c r="AE13" s="32">
        <v>443.235401873</v>
      </c>
      <c r="AF13" s="32">
        <v>4.2701214156600003</v>
      </c>
      <c r="AG13" s="32">
        <v>702.22532956299995</v>
      </c>
      <c r="AH13" s="32">
        <v>576.33778132600003</v>
      </c>
      <c r="AI13" s="32">
        <v>0</v>
      </c>
      <c r="AJ13" s="32">
        <v>5471.1808394299997</v>
      </c>
      <c r="AK13" s="32">
        <v>607.90921109800001</v>
      </c>
      <c r="AL13" s="32">
        <v>6079.0900505299996</v>
      </c>
      <c r="AM13" s="32">
        <v>123.212378933</v>
      </c>
      <c r="AN13" s="32">
        <v>875.73656079099999</v>
      </c>
      <c r="AO13" s="32">
        <v>6.0874435829499998</v>
      </c>
      <c r="AP13" s="32">
        <v>21542.772856600001</v>
      </c>
      <c r="AQ13" s="32">
        <v>25.7134356862</v>
      </c>
      <c r="AR13" s="32">
        <v>169.37498810100001</v>
      </c>
      <c r="AS13" s="32">
        <v>328.534072675</v>
      </c>
      <c r="AT13" s="32">
        <v>3.2543912860100002</v>
      </c>
      <c r="AU13" s="32">
        <v>4.4017109387799999E-2</v>
      </c>
      <c r="AV13" s="32">
        <v>415.29893563100001</v>
      </c>
      <c r="AW13" s="32">
        <v>6922.0756444099998</v>
      </c>
      <c r="AX13" s="32">
        <v>5641.6493212300002</v>
      </c>
      <c r="AY13" s="32">
        <v>1280.4263231899999</v>
      </c>
      <c r="AZ13" s="32">
        <v>2901.3535336199998</v>
      </c>
      <c r="BA13" s="32">
        <v>6.55582646494</v>
      </c>
      <c r="BB13" s="32">
        <v>6.9078440538600003E-2</v>
      </c>
      <c r="BC13" s="32">
        <v>717.07266487000004</v>
      </c>
      <c r="BD13" s="32">
        <v>17.339743105299998</v>
      </c>
      <c r="BE13" s="32">
        <v>1041.52358086</v>
      </c>
      <c r="BF13" s="32">
        <v>29.554823322699999</v>
      </c>
      <c r="BG13" s="32">
        <v>8.3780929204099994</v>
      </c>
      <c r="BH13" s="32">
        <v>2132.7992975000002</v>
      </c>
      <c r="BI13" s="32">
        <v>469.04972483</v>
      </c>
      <c r="BJ13" s="32">
        <v>270.584324509</v>
      </c>
      <c r="BK13" s="32">
        <v>0.42180102492900001</v>
      </c>
      <c r="BL13" s="32">
        <v>1725.79125724</v>
      </c>
      <c r="BM13" s="32">
        <v>29.009666030799998</v>
      </c>
      <c r="BN13" s="32">
        <v>475.10889511800002</v>
      </c>
      <c r="BO13" s="32">
        <v>2245.5903305100001</v>
      </c>
      <c r="BP13" s="32">
        <v>0</v>
      </c>
      <c r="BQ13" s="32">
        <v>5584.5003392899998</v>
      </c>
      <c r="BR13" s="32">
        <v>38019.143067800003</v>
      </c>
      <c r="BS13" s="32">
        <v>3232.5647545699999</v>
      </c>
    </row>
    <row r="14" spans="1:71" x14ac:dyDescent="0.25">
      <c r="A14" s="53" t="s">
        <v>13</v>
      </c>
      <c r="B14" s="53">
        <v>66220.924175169115</v>
      </c>
      <c r="C14" s="53">
        <v>4657.9211403063764</v>
      </c>
      <c r="D14" s="53">
        <v>43367.975574691045</v>
      </c>
      <c r="E14" s="53">
        <v>15761.191813732883</v>
      </c>
      <c r="F14" s="53">
        <v>13047.179627079777</v>
      </c>
      <c r="G14" s="53">
        <v>5128.3566948784046</v>
      </c>
      <c r="H14" s="53">
        <v>134930.26524803028</v>
      </c>
      <c r="I14" s="53">
        <v>283.57911017707005</v>
      </c>
      <c r="J14" s="53">
        <v>562.03837507316439</v>
      </c>
      <c r="K14" s="53"/>
      <c r="L14" s="53">
        <v>553.33101097684391</v>
      </c>
      <c r="M14" s="53">
        <v>84.564805804999978</v>
      </c>
      <c r="N14" s="53">
        <v>7279.3441311208035</v>
      </c>
      <c r="O14" s="32"/>
      <c r="P14" s="34" t="s">
        <v>13</v>
      </c>
      <c r="Q14" s="32">
        <v>1026.8509122299999</v>
      </c>
      <c r="R14" s="32">
        <v>283.57433945499997</v>
      </c>
      <c r="S14" s="32">
        <v>843.268433351</v>
      </c>
      <c r="T14" s="32">
        <v>1115.52853521</v>
      </c>
      <c r="U14" s="32">
        <v>7197.7008655099999</v>
      </c>
      <c r="V14" s="32">
        <v>0</v>
      </c>
      <c r="W14" s="32">
        <v>66182.797144099997</v>
      </c>
      <c r="X14" s="32">
        <v>1155.50724704</v>
      </c>
      <c r="Y14" s="32">
        <v>274.02379392300003</v>
      </c>
      <c r="Z14" s="32">
        <v>11044.142736600001</v>
      </c>
      <c r="AA14" s="32">
        <v>1170.78636852</v>
      </c>
      <c r="AB14" s="32">
        <v>553.00453260500001</v>
      </c>
      <c r="AC14" s="32">
        <v>84.564806474099996</v>
      </c>
      <c r="AD14" s="32">
        <v>0</v>
      </c>
      <c r="AE14" s="32">
        <v>1061.8594352699999</v>
      </c>
      <c r="AF14" s="32">
        <v>8.4660208508799997</v>
      </c>
      <c r="AG14" s="32">
        <v>8036.27831659</v>
      </c>
      <c r="AH14" s="32">
        <v>4657.1552209199999</v>
      </c>
      <c r="AI14" s="32">
        <v>0</v>
      </c>
      <c r="AJ14" s="32">
        <v>38990.938408200003</v>
      </c>
      <c r="AK14" s="32">
        <v>4332.3268155100004</v>
      </c>
      <c r="AL14" s="32">
        <v>43323.2652237</v>
      </c>
      <c r="AM14" s="32">
        <v>241.78815377399999</v>
      </c>
      <c r="AN14" s="32">
        <v>1510.7636841999999</v>
      </c>
      <c r="AO14" s="32">
        <v>39.456891224000003</v>
      </c>
      <c r="AP14" s="32">
        <v>84985.407078200005</v>
      </c>
      <c r="AQ14" s="32">
        <v>44.819397662</v>
      </c>
      <c r="AR14" s="32">
        <v>870.28915403099995</v>
      </c>
      <c r="AS14" s="32">
        <v>1354.61300297</v>
      </c>
      <c r="AT14" s="32">
        <v>46.709820011399998</v>
      </c>
      <c r="AU14" s="32">
        <v>0</v>
      </c>
      <c r="AV14" s="32">
        <v>502.23760225299998</v>
      </c>
      <c r="AW14" s="32">
        <v>15757.353169800001</v>
      </c>
      <c r="AX14" s="32">
        <v>13043.4167674</v>
      </c>
      <c r="AY14" s="32">
        <v>2713.9364023899998</v>
      </c>
      <c r="AZ14" s="32">
        <v>6016.1603495400004</v>
      </c>
      <c r="BA14" s="32">
        <v>7.7804355208700002</v>
      </c>
      <c r="BB14" s="32">
        <v>1.3896634381099999</v>
      </c>
      <c r="BC14" s="32">
        <v>1206.88312615</v>
      </c>
      <c r="BD14" s="32">
        <v>69.800158468199996</v>
      </c>
      <c r="BE14" s="32">
        <v>2829.78371148</v>
      </c>
      <c r="BF14" s="32">
        <v>264.58063540500001</v>
      </c>
      <c r="BG14" s="32">
        <v>96.979279331100003</v>
      </c>
      <c r="BH14" s="32">
        <v>5197.1049373599999</v>
      </c>
      <c r="BI14" s="32">
        <v>127.864252506</v>
      </c>
      <c r="BJ14" s="32">
        <v>378.55919815700003</v>
      </c>
      <c r="BK14" s="32">
        <v>4.5727454434299997</v>
      </c>
      <c r="BL14" s="32">
        <v>5123.6560385800003</v>
      </c>
      <c r="BM14" s="32">
        <v>53.144329508399998</v>
      </c>
      <c r="BN14" s="32">
        <v>2446.1083099500001</v>
      </c>
      <c r="BO14" s="32">
        <v>7093.8025714200003</v>
      </c>
      <c r="BP14" s="32">
        <v>0</v>
      </c>
      <c r="BQ14" s="32">
        <v>17635.2048737</v>
      </c>
      <c r="BR14" s="32">
        <v>134927.91719000001</v>
      </c>
      <c r="BS14" s="32">
        <v>7603.8765395099999</v>
      </c>
    </row>
    <row r="15" spans="1:71" x14ac:dyDescent="0.25">
      <c r="A15" s="53" t="s">
        <v>14</v>
      </c>
      <c r="B15" s="53">
        <v>36282.244737080211</v>
      </c>
      <c r="C15" s="53">
        <v>1553.5579440345894</v>
      </c>
      <c r="D15" s="53">
        <v>16512.92700833335</v>
      </c>
      <c r="E15" s="53">
        <v>7513.197018140434</v>
      </c>
      <c r="F15" s="53">
        <v>6608.182398881585</v>
      </c>
      <c r="G15" s="53">
        <v>2037.6956391554972</v>
      </c>
      <c r="H15" s="53">
        <v>92288.635981312691</v>
      </c>
      <c r="I15" s="53">
        <v>86.585173017008259</v>
      </c>
      <c r="J15" s="53">
        <v>376.88157687453253</v>
      </c>
      <c r="K15" s="53"/>
      <c r="L15" s="53">
        <v>42.374049009620848</v>
      </c>
      <c r="M15" s="53">
        <v>70.580349910000038</v>
      </c>
      <c r="N15" s="53">
        <v>3875.6108847249975</v>
      </c>
      <c r="O15" s="32"/>
      <c r="P15" s="34" t="s">
        <v>14</v>
      </c>
      <c r="Q15" s="32">
        <v>808.49414057399997</v>
      </c>
      <c r="R15" s="32">
        <v>86.3332213435</v>
      </c>
      <c r="S15" s="32">
        <v>484.491625715</v>
      </c>
      <c r="T15" s="32">
        <v>421.29583086600002</v>
      </c>
      <c r="U15" s="32">
        <v>846.48297593999996</v>
      </c>
      <c r="V15" s="32">
        <v>0</v>
      </c>
      <c r="W15" s="32">
        <v>36267.971678100002</v>
      </c>
      <c r="X15" s="32">
        <v>385.15838013899997</v>
      </c>
      <c r="Y15" s="32">
        <v>69.592202676400007</v>
      </c>
      <c r="Z15" s="32">
        <v>6164.0345145700003</v>
      </c>
      <c r="AA15" s="32">
        <v>519.38061235400005</v>
      </c>
      <c r="AB15" s="32">
        <v>40.3476278945</v>
      </c>
      <c r="AC15" s="32">
        <v>70.580509927199998</v>
      </c>
      <c r="AD15" s="32">
        <v>0</v>
      </c>
      <c r="AE15" s="32">
        <v>1488.33131785</v>
      </c>
      <c r="AF15" s="32">
        <v>7.2596506336099997</v>
      </c>
      <c r="AG15" s="32">
        <v>3943.8649797799999</v>
      </c>
      <c r="AH15" s="32">
        <v>1553.3480751300001</v>
      </c>
      <c r="AI15" s="32">
        <v>0</v>
      </c>
      <c r="AJ15" s="32">
        <v>14845.5080726</v>
      </c>
      <c r="AK15" s="32">
        <v>1649.50058053</v>
      </c>
      <c r="AL15" s="32">
        <v>16495.008653100002</v>
      </c>
      <c r="AM15" s="32">
        <v>132.13772608299999</v>
      </c>
      <c r="AN15" s="32">
        <v>1201.5878982300001</v>
      </c>
      <c r="AO15" s="32">
        <v>2.5798118685799998</v>
      </c>
      <c r="AP15" s="32">
        <v>61864.2955172</v>
      </c>
      <c r="AQ15" s="32">
        <v>7.6665300903300002</v>
      </c>
      <c r="AR15" s="32">
        <v>373.11614850299998</v>
      </c>
      <c r="AS15" s="32">
        <v>569.03406339399999</v>
      </c>
      <c r="AT15" s="32">
        <v>2.70345711525</v>
      </c>
      <c r="AU15" s="32">
        <v>1.9437794496199999E-2</v>
      </c>
      <c r="AV15" s="32">
        <v>336.57026560200001</v>
      </c>
      <c r="AW15" s="32">
        <v>7510.5546364399997</v>
      </c>
      <c r="AX15" s="32">
        <v>6605.80759863</v>
      </c>
      <c r="AY15" s="32">
        <v>904.747037815</v>
      </c>
      <c r="AZ15" s="32">
        <v>2893.8814540600001</v>
      </c>
      <c r="BA15" s="32">
        <v>5.6477916400700003</v>
      </c>
      <c r="BB15" s="32">
        <v>0.123214787282</v>
      </c>
      <c r="BC15" s="32">
        <v>333.83293916899999</v>
      </c>
      <c r="BD15" s="32">
        <v>32.694188925100001</v>
      </c>
      <c r="BE15" s="32">
        <v>1636.2326253199999</v>
      </c>
      <c r="BF15" s="32">
        <v>71.769356217400002</v>
      </c>
      <c r="BG15" s="32">
        <v>23.249061834100001</v>
      </c>
      <c r="BH15" s="32">
        <v>2953.7047818299998</v>
      </c>
      <c r="BI15" s="32">
        <v>90.771107381600004</v>
      </c>
      <c r="BJ15" s="32">
        <v>165.938237515</v>
      </c>
      <c r="BK15" s="32">
        <v>0.15631173255700001</v>
      </c>
      <c r="BL15" s="32">
        <v>2037.41007337</v>
      </c>
      <c r="BM15" s="32">
        <v>34.991241951699998</v>
      </c>
      <c r="BN15" s="32">
        <v>665.23673955100003</v>
      </c>
      <c r="BO15" s="32">
        <v>6439.0098448700001</v>
      </c>
      <c r="BP15" s="32">
        <v>0</v>
      </c>
      <c r="BQ15" s="32">
        <v>11340.4740681</v>
      </c>
      <c r="BR15" s="32">
        <v>92287.835064700004</v>
      </c>
      <c r="BS15" s="32">
        <v>6293.8840080800001</v>
      </c>
    </row>
    <row r="16" spans="1:71" x14ac:dyDescent="0.25">
      <c r="A16" s="53" t="s">
        <v>15</v>
      </c>
      <c r="B16" s="53">
        <v>155343.42350218349</v>
      </c>
      <c r="C16" s="53">
        <v>851.71546016639968</v>
      </c>
      <c r="D16" s="53">
        <v>17742.259556229019</v>
      </c>
      <c r="E16" s="53">
        <v>27582.264294382905</v>
      </c>
      <c r="F16" s="53">
        <v>16235.230107318283</v>
      </c>
      <c r="G16" s="53">
        <v>5635.8555396260044</v>
      </c>
      <c r="H16" s="53">
        <v>82439.959897577239</v>
      </c>
      <c r="I16" s="53">
        <v>1781.4845102237532</v>
      </c>
      <c r="J16" s="53">
        <v>1100.3776528380565</v>
      </c>
      <c r="K16" s="53"/>
      <c r="L16" s="53">
        <v>4064.8472928412775</v>
      </c>
      <c r="M16" s="53">
        <v>45.249366119999969</v>
      </c>
      <c r="N16" s="53">
        <v>1763.3171117349973</v>
      </c>
      <c r="O16" s="32"/>
      <c r="P16" s="34" t="s">
        <v>15</v>
      </c>
      <c r="Q16" s="32">
        <v>2490.5075265999999</v>
      </c>
      <c r="R16" s="32">
        <v>1781.4468169500001</v>
      </c>
      <c r="S16" s="32">
        <v>952.970006592</v>
      </c>
      <c r="T16" s="32">
        <v>1131.03546581</v>
      </c>
      <c r="U16" s="32">
        <v>657.20961668500001</v>
      </c>
      <c r="V16" s="32">
        <v>0</v>
      </c>
      <c r="W16" s="32">
        <v>155330.13224599999</v>
      </c>
      <c r="X16" s="32">
        <v>702.16452743399998</v>
      </c>
      <c r="Y16" s="32">
        <v>43.744953175200003</v>
      </c>
      <c r="Z16" s="32">
        <v>3407.3269940300002</v>
      </c>
      <c r="AA16" s="32">
        <v>5329.5570819000004</v>
      </c>
      <c r="AB16" s="32">
        <v>4063.7017024299998</v>
      </c>
      <c r="AC16" s="32">
        <v>45.249451491999999</v>
      </c>
      <c r="AD16" s="32">
        <v>0</v>
      </c>
      <c r="AE16" s="32">
        <v>1091.8853297000001</v>
      </c>
      <c r="AF16" s="32">
        <v>36.8008340206</v>
      </c>
      <c r="AG16" s="32">
        <v>1941.04390633</v>
      </c>
      <c r="AH16" s="32">
        <v>851.41289667800004</v>
      </c>
      <c r="AI16" s="32">
        <v>0</v>
      </c>
      <c r="AJ16" s="32">
        <v>15953.8763762</v>
      </c>
      <c r="AK16" s="32">
        <v>1772.65273598</v>
      </c>
      <c r="AL16" s="32">
        <v>17726.529112200002</v>
      </c>
      <c r="AM16" s="32">
        <v>222.66152783000001</v>
      </c>
      <c r="AN16" s="32">
        <v>1826.7532367700001</v>
      </c>
      <c r="AO16" s="32">
        <v>5.3534911920899999</v>
      </c>
      <c r="AP16" s="32">
        <v>44743.1451055</v>
      </c>
      <c r="AQ16" s="32">
        <v>7.9246960241800002</v>
      </c>
      <c r="AR16" s="32">
        <v>1364.1591089399999</v>
      </c>
      <c r="AS16" s="32">
        <v>1702.45017246</v>
      </c>
      <c r="AT16" s="32">
        <v>2.80959436873</v>
      </c>
      <c r="AU16" s="32">
        <v>9.7742033873999996E-3</v>
      </c>
      <c r="AV16" s="32">
        <v>1077.9579742799999</v>
      </c>
      <c r="AW16" s="32">
        <v>27580.330176700001</v>
      </c>
      <c r="AX16" s="32">
        <v>16233.525982900001</v>
      </c>
      <c r="AY16" s="32">
        <v>11346.8041939</v>
      </c>
      <c r="AZ16" s="32">
        <v>7677.6951133499997</v>
      </c>
      <c r="BA16" s="32">
        <v>13.2820493979</v>
      </c>
      <c r="BB16" s="32">
        <v>6.46959033824E-2</v>
      </c>
      <c r="BC16" s="32">
        <v>450.28826063000002</v>
      </c>
      <c r="BD16" s="32">
        <v>101.55906175699999</v>
      </c>
      <c r="BE16" s="32">
        <v>4346.7131469300002</v>
      </c>
      <c r="BF16" s="32">
        <v>270.45866439999998</v>
      </c>
      <c r="BG16" s="32">
        <v>57.6048404151</v>
      </c>
      <c r="BH16" s="32">
        <v>6510.4729040900002</v>
      </c>
      <c r="BI16" s="32">
        <v>36.9044135595</v>
      </c>
      <c r="BJ16" s="32">
        <v>285.30295255099998</v>
      </c>
      <c r="BK16" s="32">
        <v>0.221150856881</v>
      </c>
      <c r="BL16" s="32">
        <v>5635.1945499599997</v>
      </c>
      <c r="BM16" s="32">
        <v>48.159649225999999</v>
      </c>
      <c r="BN16" s="32">
        <v>1001.54767835</v>
      </c>
      <c r="BO16" s="32">
        <v>4683.8303179000004</v>
      </c>
      <c r="BP16" s="32">
        <v>0</v>
      </c>
      <c r="BQ16" s="32">
        <v>11818.268448500001</v>
      </c>
      <c r="BR16" s="32">
        <v>82438.091764299999</v>
      </c>
      <c r="BS16" s="32">
        <v>5616.5345599499997</v>
      </c>
    </row>
    <row r="17" spans="1:71" x14ac:dyDescent="0.25">
      <c r="A17" s="53" t="s">
        <v>16</v>
      </c>
      <c r="B17" s="53">
        <v>156414.27437163304</v>
      </c>
      <c r="C17" s="53">
        <v>962.99664713199991</v>
      </c>
      <c r="D17" s="53">
        <v>14984.798468880008</v>
      </c>
      <c r="E17" s="53">
        <v>30882.858779273549</v>
      </c>
      <c r="F17" s="53">
        <v>17270.495942003505</v>
      </c>
      <c r="G17" s="53">
        <v>2430.4704543460002</v>
      </c>
      <c r="H17" s="53">
        <v>76677.961158820966</v>
      </c>
      <c r="I17" s="53">
        <v>1745.5014510115163</v>
      </c>
      <c r="J17" s="53">
        <v>974.07207984488002</v>
      </c>
      <c r="K17" s="53"/>
      <c r="L17" s="53">
        <v>4016.2577763419586</v>
      </c>
      <c r="M17" s="53">
        <v>5.7847513549999947</v>
      </c>
      <c r="N17" s="53">
        <v>1655.9615604508997</v>
      </c>
      <c r="O17" s="32"/>
      <c r="P17" s="34" t="s">
        <v>16</v>
      </c>
      <c r="Q17" s="32">
        <v>2503.06547697</v>
      </c>
      <c r="R17" s="32">
        <v>1745.2924502999999</v>
      </c>
      <c r="S17" s="32">
        <v>878.35561864700003</v>
      </c>
      <c r="T17" s="32">
        <v>1093.0516577200001</v>
      </c>
      <c r="U17" s="32">
        <v>582.36568304800005</v>
      </c>
      <c r="V17" s="32">
        <v>0</v>
      </c>
      <c r="W17" s="32">
        <v>156387.290434</v>
      </c>
      <c r="X17" s="32">
        <v>888.63547970499997</v>
      </c>
      <c r="Y17" s="32">
        <v>38.347029921800001</v>
      </c>
      <c r="Z17" s="32">
        <v>3388.3978379099999</v>
      </c>
      <c r="AA17" s="32">
        <v>5225.6733021099999</v>
      </c>
      <c r="AB17" s="32">
        <v>4014.5959768500002</v>
      </c>
      <c r="AC17" s="32">
        <v>5.7847575420000004</v>
      </c>
      <c r="AD17" s="32">
        <v>0</v>
      </c>
      <c r="AE17" s="32">
        <v>1164.86579046</v>
      </c>
      <c r="AF17" s="32">
        <v>46.319220471199998</v>
      </c>
      <c r="AG17" s="32">
        <v>1849.30753936</v>
      </c>
      <c r="AH17" s="32">
        <v>962.80983552099997</v>
      </c>
      <c r="AI17" s="32">
        <v>0</v>
      </c>
      <c r="AJ17" s="32">
        <v>13476.637722400001</v>
      </c>
      <c r="AK17" s="32">
        <v>1497.40383931</v>
      </c>
      <c r="AL17" s="32">
        <v>14974.0415617</v>
      </c>
      <c r="AM17" s="32">
        <v>167.53739293800001</v>
      </c>
      <c r="AN17" s="32">
        <v>1908.0212654899999</v>
      </c>
      <c r="AO17" s="32">
        <v>6.5419531756999998</v>
      </c>
      <c r="AP17" s="32">
        <v>43033.551295600002</v>
      </c>
      <c r="AQ17" s="32">
        <v>11.9158921327</v>
      </c>
      <c r="AR17" s="32">
        <v>1410.7235455</v>
      </c>
      <c r="AS17" s="32">
        <v>1729.11321404</v>
      </c>
      <c r="AT17" s="32">
        <v>3.2499628387800001</v>
      </c>
      <c r="AU17" s="32">
        <v>6.5671186560599999</v>
      </c>
      <c r="AV17" s="32">
        <v>1110.44307789</v>
      </c>
      <c r="AW17" s="32">
        <v>30878.022953200001</v>
      </c>
      <c r="AX17" s="32">
        <v>17267.169485099999</v>
      </c>
      <c r="AY17" s="32">
        <v>13610.8534681</v>
      </c>
      <c r="AZ17" s="32">
        <v>8582.6620641900008</v>
      </c>
      <c r="BA17" s="32">
        <v>14.747388770800001</v>
      </c>
      <c r="BB17" s="32">
        <v>0.18275051549599999</v>
      </c>
      <c r="BC17" s="32">
        <v>1123.61821151</v>
      </c>
      <c r="BD17" s="32">
        <v>104.806225482</v>
      </c>
      <c r="BE17" s="32">
        <v>4439.4113813599997</v>
      </c>
      <c r="BF17" s="32">
        <v>279.37927018599999</v>
      </c>
      <c r="BG17" s="32">
        <v>60.018356505</v>
      </c>
      <c r="BH17" s="32">
        <v>6592.95918076</v>
      </c>
      <c r="BI17" s="32">
        <v>70.890255369100004</v>
      </c>
      <c r="BJ17" s="32">
        <v>302.41666958799999</v>
      </c>
      <c r="BK17" s="32">
        <v>0.191998043067</v>
      </c>
      <c r="BL17" s="32">
        <v>2430.0215505199999</v>
      </c>
      <c r="BM17" s="32">
        <v>9.2551686572900002E-5</v>
      </c>
      <c r="BN17" s="32">
        <v>826.68495762199996</v>
      </c>
      <c r="BO17" s="32">
        <v>4615.42999203</v>
      </c>
      <c r="BP17" s="32">
        <v>0</v>
      </c>
      <c r="BQ17" s="32">
        <v>9884.6366785800001</v>
      </c>
      <c r="BR17" s="32">
        <v>76675.312842300002</v>
      </c>
      <c r="BS17" s="32">
        <v>4809.9471146200003</v>
      </c>
    </row>
    <row r="18" spans="1:71" x14ac:dyDescent="0.25">
      <c r="A18" s="53" t="s">
        <v>17</v>
      </c>
      <c r="B18" s="53">
        <v>39069.623460569463</v>
      </c>
      <c r="C18" s="53">
        <v>580.17867216673017</v>
      </c>
      <c r="D18" s="53">
        <v>7066.7732777161946</v>
      </c>
      <c r="E18" s="53">
        <v>8974.0998380938563</v>
      </c>
      <c r="F18" s="53">
        <v>7395.8293266267465</v>
      </c>
      <c r="G18" s="53">
        <v>962.03095111020059</v>
      </c>
      <c r="H18" s="53">
        <v>65100.678122799334</v>
      </c>
      <c r="I18" s="53">
        <v>205.01703661314778</v>
      </c>
      <c r="J18" s="53">
        <v>421.39693351062209</v>
      </c>
      <c r="K18" s="53"/>
      <c r="L18" s="53">
        <v>300.17892929135417</v>
      </c>
      <c r="M18" s="53">
        <v>54.53322093125999</v>
      </c>
      <c r="N18" s="53">
        <v>2560.8253786024957</v>
      </c>
      <c r="O18" s="32"/>
      <c r="P18" s="34" t="s">
        <v>17</v>
      </c>
      <c r="Q18" s="32">
        <v>825.38387508100004</v>
      </c>
      <c r="R18" s="32">
        <v>204.867211981</v>
      </c>
      <c r="S18" s="32">
        <v>286.618909594</v>
      </c>
      <c r="T18" s="32">
        <v>466.59094241499997</v>
      </c>
      <c r="U18" s="32">
        <v>332.53363062199998</v>
      </c>
      <c r="V18" s="32">
        <v>0</v>
      </c>
      <c r="W18" s="32">
        <v>39058.421535599999</v>
      </c>
      <c r="X18" s="32">
        <v>503.70824682099999</v>
      </c>
      <c r="Y18" s="32">
        <v>26.608841759299999</v>
      </c>
      <c r="Z18" s="32">
        <v>4510.2009878700001</v>
      </c>
      <c r="AA18" s="32">
        <v>628.89721695200001</v>
      </c>
      <c r="AB18" s="32">
        <v>298.657679374</v>
      </c>
      <c r="AC18" s="32">
        <v>54.533246616500001</v>
      </c>
      <c r="AD18" s="32">
        <v>0</v>
      </c>
      <c r="AE18" s="32">
        <v>1271.0469960099999</v>
      </c>
      <c r="AF18" s="32">
        <v>8.7328963819900007</v>
      </c>
      <c r="AG18" s="32">
        <v>2764.9595257400001</v>
      </c>
      <c r="AH18" s="32">
        <v>580.10003111399999</v>
      </c>
      <c r="AI18" s="32">
        <v>0</v>
      </c>
      <c r="AJ18" s="32">
        <v>6355.06393536</v>
      </c>
      <c r="AK18" s="32">
        <v>706.11831238499997</v>
      </c>
      <c r="AL18" s="32">
        <v>7061.18224775</v>
      </c>
      <c r="AM18" s="32">
        <v>44.965033727300003</v>
      </c>
      <c r="AN18" s="32">
        <v>688.087409396</v>
      </c>
      <c r="AO18" s="32">
        <v>2.2260105027099999</v>
      </c>
      <c r="AP18" s="32">
        <v>46197.548894899999</v>
      </c>
      <c r="AQ18" s="32">
        <v>7.4295929424500002</v>
      </c>
      <c r="AR18" s="32">
        <v>499.70960917600001</v>
      </c>
      <c r="AS18" s="32">
        <v>669.03591461500002</v>
      </c>
      <c r="AT18" s="32">
        <v>1.61609412931</v>
      </c>
      <c r="AU18" s="32">
        <v>1.3939166873299999E-2</v>
      </c>
      <c r="AV18" s="32">
        <v>446.89151792600001</v>
      </c>
      <c r="AW18" s="32">
        <v>8970.8763702699998</v>
      </c>
      <c r="AX18" s="32">
        <v>7393.0601145999999</v>
      </c>
      <c r="AY18" s="32">
        <v>1577.8162556699999</v>
      </c>
      <c r="AZ18" s="32">
        <v>3398.1906718</v>
      </c>
      <c r="BA18" s="32">
        <v>6.3570652905399996</v>
      </c>
      <c r="BB18" s="32">
        <v>8.0174572275799993E-2</v>
      </c>
      <c r="BC18" s="32">
        <v>312.09079460100003</v>
      </c>
      <c r="BD18" s="32">
        <v>40.300065007699999</v>
      </c>
      <c r="BE18" s="32">
        <v>1880.7310375500001</v>
      </c>
      <c r="BF18" s="32">
        <v>96.681681142000002</v>
      </c>
      <c r="BG18" s="32">
        <v>24.631801038399999</v>
      </c>
      <c r="BH18" s="32">
        <v>3142.48600175</v>
      </c>
      <c r="BI18" s="32">
        <v>103.9561101</v>
      </c>
      <c r="BJ18" s="32">
        <v>158.715725392</v>
      </c>
      <c r="BK18" s="32">
        <v>0.105570313773</v>
      </c>
      <c r="BL18" s="32">
        <v>961.79292086199996</v>
      </c>
      <c r="BM18" s="32">
        <v>8.4343169117900008</v>
      </c>
      <c r="BN18" s="32">
        <v>781.122685907</v>
      </c>
      <c r="BO18" s="32">
        <v>5037.1023300300003</v>
      </c>
      <c r="BP18" s="32">
        <v>0</v>
      </c>
      <c r="BQ18" s="32">
        <v>6861.7886414799996</v>
      </c>
      <c r="BR18" s="32">
        <v>65100.123331399998</v>
      </c>
      <c r="BS18" s="32">
        <v>4487.55620249</v>
      </c>
    </row>
    <row r="19" spans="1:71" x14ac:dyDescent="0.25">
      <c r="A19" s="53" t="s">
        <v>18</v>
      </c>
      <c r="B19" s="53">
        <v>117363.65315076202</v>
      </c>
      <c r="C19" s="53">
        <v>27066.285808058801</v>
      </c>
      <c r="D19" s="53">
        <v>36876.700540996921</v>
      </c>
      <c r="E19" s="53">
        <v>28852.868091536453</v>
      </c>
      <c r="F19" s="53">
        <v>25314.097007107372</v>
      </c>
      <c r="G19" s="53">
        <v>22495.655372748057</v>
      </c>
      <c r="H19" s="53">
        <v>128287.59285751905</v>
      </c>
      <c r="I19" s="53">
        <v>1173.3220303345943</v>
      </c>
      <c r="J19" s="53">
        <v>876.55858583137194</v>
      </c>
      <c r="K19" s="53"/>
      <c r="L19" s="53">
        <v>2622.9392342604274</v>
      </c>
      <c r="M19" s="53">
        <v>45.220809842999991</v>
      </c>
      <c r="N19" s="53">
        <v>4275.774979355002</v>
      </c>
      <c r="O19" s="32"/>
      <c r="P19" s="34" t="s">
        <v>18</v>
      </c>
      <c r="Q19" s="32">
        <v>2458.3376519100002</v>
      </c>
      <c r="R19" s="32">
        <v>1166.79087138</v>
      </c>
      <c r="S19" s="32">
        <v>745.94259830999999</v>
      </c>
      <c r="T19" s="32">
        <v>1448.27472298</v>
      </c>
      <c r="U19" s="32">
        <v>1929.4460973299999</v>
      </c>
      <c r="V19" s="32">
        <v>0</v>
      </c>
      <c r="W19" s="32">
        <v>117135.583574</v>
      </c>
      <c r="X19" s="32">
        <v>2402.74430846</v>
      </c>
      <c r="Y19" s="32">
        <v>98.593618245800002</v>
      </c>
      <c r="Z19" s="32">
        <v>5413.7141341400002</v>
      </c>
      <c r="AA19" s="32">
        <v>3529.6371429400001</v>
      </c>
      <c r="AB19" s="32">
        <v>2610.0256814600002</v>
      </c>
      <c r="AC19" s="32">
        <v>45.191230737600002</v>
      </c>
      <c r="AD19" s="32">
        <v>0</v>
      </c>
      <c r="AE19" s="32">
        <v>2447.08419929</v>
      </c>
      <c r="AF19" s="32">
        <v>35.584473172999999</v>
      </c>
      <c r="AG19" s="32">
        <v>6549.8215819699999</v>
      </c>
      <c r="AH19" s="32">
        <v>27058.778234599999</v>
      </c>
      <c r="AI19" s="32">
        <v>0</v>
      </c>
      <c r="AJ19" s="32">
        <v>33115.2832203</v>
      </c>
      <c r="AK19" s="32">
        <v>3679.4757418300001</v>
      </c>
      <c r="AL19" s="32">
        <v>36794.758962200001</v>
      </c>
      <c r="AM19" s="32">
        <v>29.726554306499999</v>
      </c>
      <c r="AN19" s="32">
        <v>1799.7698900800001</v>
      </c>
      <c r="AO19" s="32">
        <v>5.6621265974400004</v>
      </c>
      <c r="AP19" s="32">
        <v>94564.558115699998</v>
      </c>
      <c r="AQ19" s="32">
        <v>66.502389922700004</v>
      </c>
      <c r="AR19" s="32">
        <v>1138.72978532</v>
      </c>
      <c r="AS19" s="32">
        <v>1848.71855873</v>
      </c>
      <c r="AT19" s="32">
        <v>4.4704790113400001</v>
      </c>
      <c r="AU19" s="32">
        <v>6.2803835755100001</v>
      </c>
      <c r="AV19" s="32">
        <v>1681.2678668599999</v>
      </c>
      <c r="AW19" s="32">
        <v>28922.042870199999</v>
      </c>
      <c r="AX19" s="32">
        <v>25264.8312296</v>
      </c>
      <c r="AY19" s="32">
        <v>3657.2116406199998</v>
      </c>
      <c r="AZ19" s="32">
        <v>12662.4802476</v>
      </c>
      <c r="BA19" s="32">
        <v>24.175615504</v>
      </c>
      <c r="BB19" s="32">
        <v>0.12664009810599999</v>
      </c>
      <c r="BC19" s="32">
        <v>3050.2779170700001</v>
      </c>
      <c r="BD19" s="32">
        <v>96.608279909800004</v>
      </c>
      <c r="BE19" s="32">
        <v>5071.1505411799999</v>
      </c>
      <c r="BF19" s="32">
        <v>213.57708646699999</v>
      </c>
      <c r="BG19" s="32">
        <v>48.783688534299998</v>
      </c>
      <c r="BH19" s="32">
        <v>9227.5267586000009</v>
      </c>
      <c r="BI19" s="32">
        <v>1302.8553240700001</v>
      </c>
      <c r="BJ19" s="32">
        <v>1477.32197617</v>
      </c>
      <c r="BK19" s="32">
        <v>0.79861812441799995</v>
      </c>
      <c r="BL19" s="32">
        <v>22441.444831699999</v>
      </c>
      <c r="BM19" s="32">
        <v>306.58266627400002</v>
      </c>
      <c r="BN19" s="32">
        <v>1204.4614046700001</v>
      </c>
      <c r="BO19" s="32">
        <v>9994.9433056899998</v>
      </c>
      <c r="BP19" s="32">
        <v>0</v>
      </c>
      <c r="BQ19" s="32">
        <v>12373.863431100001</v>
      </c>
      <c r="BR19" s="32">
        <v>128265.4954</v>
      </c>
      <c r="BS19" s="32">
        <v>7290.41305173</v>
      </c>
    </row>
    <row r="20" spans="1:71" x14ac:dyDescent="0.25">
      <c r="A20" s="53" t="s">
        <v>19</v>
      </c>
      <c r="B20" s="53">
        <v>6774.8834455040023</v>
      </c>
      <c r="C20" s="53">
        <v>315.6012857149999</v>
      </c>
      <c r="D20" s="53">
        <v>10480.7130591</v>
      </c>
      <c r="E20" s="53">
        <v>3862.5906873499989</v>
      </c>
      <c r="F20" s="53">
        <v>3546.6046834049998</v>
      </c>
      <c r="G20" s="53">
        <v>7849.3861343199942</v>
      </c>
      <c r="H20" s="53">
        <v>13207.993459639993</v>
      </c>
      <c r="I20" s="53">
        <v>41.217466372820361</v>
      </c>
      <c r="J20" s="53">
        <v>122.240780513608</v>
      </c>
      <c r="K20" s="53">
        <v>0.36763271999999997</v>
      </c>
      <c r="L20" s="53">
        <v>15.609767794859989</v>
      </c>
      <c r="M20" s="53">
        <v>33.127792800000002</v>
      </c>
      <c r="N20" s="53">
        <v>765.14545951000014</v>
      </c>
      <c r="O20" s="32"/>
      <c r="P20" s="34" t="s">
        <v>19</v>
      </c>
      <c r="Q20" s="32">
        <v>144.075567745</v>
      </c>
      <c r="R20" s="32">
        <v>40.073104153099997</v>
      </c>
      <c r="S20" s="32">
        <v>54.178460897800001</v>
      </c>
      <c r="T20" s="32">
        <v>131.69834912499999</v>
      </c>
      <c r="U20" s="32">
        <v>132.248459311</v>
      </c>
      <c r="V20" s="32">
        <v>0.36669867215500002</v>
      </c>
      <c r="W20" s="32">
        <v>6769.9857153700004</v>
      </c>
      <c r="X20" s="32">
        <v>93.985255428599999</v>
      </c>
      <c r="Y20" s="32">
        <v>21.791416279100002</v>
      </c>
      <c r="Z20" s="32">
        <v>1150.9158076599999</v>
      </c>
      <c r="AA20" s="32">
        <v>47.984485932299997</v>
      </c>
      <c r="AB20" s="32">
        <v>13.4487411889</v>
      </c>
      <c r="AC20" s="32">
        <v>33.105430056800003</v>
      </c>
      <c r="AD20" s="32">
        <v>0</v>
      </c>
      <c r="AE20" s="32">
        <v>182.183396845</v>
      </c>
      <c r="AF20" s="32">
        <v>1.5565377276100001</v>
      </c>
      <c r="AG20" s="32">
        <v>819.28845190300001</v>
      </c>
      <c r="AH20" s="32">
        <v>315.548249306</v>
      </c>
      <c r="AI20" s="32">
        <v>0</v>
      </c>
      <c r="AJ20" s="32">
        <v>9415.4895539499994</v>
      </c>
      <c r="AK20" s="32">
        <v>1046.1649788699999</v>
      </c>
      <c r="AL20" s="32">
        <v>10461.654532799999</v>
      </c>
      <c r="AM20" s="32">
        <v>6.8730206381999999</v>
      </c>
      <c r="AN20" s="32">
        <v>82.308784288699997</v>
      </c>
      <c r="AO20" s="32">
        <v>0.64879912696999997</v>
      </c>
      <c r="AP20" s="32">
        <v>9209.2328646599999</v>
      </c>
      <c r="AQ20" s="32">
        <v>2.3725987257300001</v>
      </c>
      <c r="AR20" s="32">
        <v>138.34835011600001</v>
      </c>
      <c r="AS20" s="32">
        <v>360.384515507</v>
      </c>
      <c r="AT20" s="32">
        <v>1.6937670166500001</v>
      </c>
      <c r="AU20" s="32">
        <v>7.5160182322200004E-3</v>
      </c>
      <c r="AV20" s="32">
        <v>123.573377205</v>
      </c>
      <c r="AW20" s="32">
        <v>3858.8034517299998</v>
      </c>
      <c r="AX20" s="32">
        <v>3543.0762438299998</v>
      </c>
      <c r="AY20" s="32">
        <v>315.72720790099999</v>
      </c>
      <c r="AZ20" s="32">
        <v>1586.9886356100001</v>
      </c>
      <c r="BA20" s="32">
        <v>1.8543039347000001</v>
      </c>
      <c r="BB20" s="32">
        <v>3.2571837166599997E-2</v>
      </c>
      <c r="BC20" s="32">
        <v>558.94833556599997</v>
      </c>
      <c r="BD20" s="32">
        <v>11.480497142300001</v>
      </c>
      <c r="BE20" s="32">
        <v>682.52051136199998</v>
      </c>
      <c r="BF20" s="32">
        <v>26.452561715600002</v>
      </c>
      <c r="BG20" s="32">
        <v>7.3811114160800004</v>
      </c>
      <c r="BH20" s="32">
        <v>1282.7185318300001</v>
      </c>
      <c r="BI20" s="32">
        <v>38.994272601500001</v>
      </c>
      <c r="BJ20" s="32">
        <v>305.60344946200001</v>
      </c>
      <c r="BK20" s="32">
        <v>6.11930005456E-2</v>
      </c>
      <c r="BL20" s="32">
        <v>7842.8192212200001</v>
      </c>
      <c r="BM20" s="32">
        <v>101.58416351699999</v>
      </c>
      <c r="BN20" s="32">
        <v>195.380720427</v>
      </c>
      <c r="BO20" s="32">
        <v>925.51655052800004</v>
      </c>
      <c r="BP20" s="32">
        <v>0</v>
      </c>
      <c r="BQ20" s="32">
        <v>1310.1927109999999</v>
      </c>
      <c r="BR20" s="32">
        <v>13207.653098999999</v>
      </c>
      <c r="BS20" s="32">
        <v>757.19612983000002</v>
      </c>
    </row>
    <row r="21" spans="1:71" x14ac:dyDescent="0.25">
      <c r="A21" s="53" t="s">
        <v>20</v>
      </c>
      <c r="B21" s="53">
        <v>28895.764067164499</v>
      </c>
      <c r="C21" s="53">
        <v>1080.6722266170002</v>
      </c>
      <c r="D21" s="53">
        <v>12909.2967307</v>
      </c>
      <c r="E21" s="53">
        <v>7398.6300353070092</v>
      </c>
      <c r="F21" s="53">
        <v>6532.3180935439923</v>
      </c>
      <c r="G21" s="53">
        <v>7553.8757445850042</v>
      </c>
      <c r="H21" s="53">
        <v>45180.893019176387</v>
      </c>
      <c r="I21" s="53">
        <v>58.045483620976043</v>
      </c>
      <c r="J21" s="53">
        <v>118.808562593126</v>
      </c>
      <c r="K21" s="53"/>
      <c r="L21" s="53">
        <v>83.895732237790085</v>
      </c>
      <c r="M21" s="53">
        <v>16.350831166000003</v>
      </c>
      <c r="N21" s="53">
        <v>1584.8425328719979</v>
      </c>
      <c r="O21" s="32"/>
      <c r="P21" s="34" t="s">
        <v>20</v>
      </c>
      <c r="Q21" s="32">
        <v>270.87808670499999</v>
      </c>
      <c r="R21" s="32">
        <v>52.550895385600001</v>
      </c>
      <c r="S21" s="32">
        <v>230.64587349199999</v>
      </c>
      <c r="T21" s="32">
        <v>139.534814364</v>
      </c>
      <c r="U21" s="32">
        <v>20178.3663652</v>
      </c>
      <c r="V21" s="32">
        <v>0</v>
      </c>
      <c r="W21" s="32">
        <v>28880.788600299999</v>
      </c>
      <c r="X21" s="32">
        <v>443.85955783600002</v>
      </c>
      <c r="Y21" s="32">
        <v>147.35879345699999</v>
      </c>
      <c r="Z21" s="32">
        <v>5277.5091802400002</v>
      </c>
      <c r="AA21" s="32">
        <v>196.04280215200001</v>
      </c>
      <c r="AB21" s="32">
        <v>82.591081667799997</v>
      </c>
      <c r="AC21" s="32">
        <v>16.350827843499999</v>
      </c>
      <c r="AD21" s="32">
        <v>0</v>
      </c>
      <c r="AE21" s="32">
        <v>419.62416236600001</v>
      </c>
      <c r="AF21" s="32">
        <v>2.0480449707499999</v>
      </c>
      <c r="AG21" s="32">
        <v>1753.0473936799999</v>
      </c>
      <c r="AH21" s="32">
        <v>1080.44501242</v>
      </c>
      <c r="AI21" s="32">
        <v>0</v>
      </c>
      <c r="AJ21" s="32">
        <v>11603.3426507</v>
      </c>
      <c r="AK21" s="32">
        <v>1289.2604629299999</v>
      </c>
      <c r="AL21" s="32">
        <v>12892.603113700001</v>
      </c>
      <c r="AM21" s="32">
        <v>26.1958849677</v>
      </c>
      <c r="AN21" s="32">
        <v>347.125752052</v>
      </c>
      <c r="AO21" s="32">
        <v>2.9742657230899998</v>
      </c>
      <c r="AP21" s="32">
        <v>31210.681059999999</v>
      </c>
      <c r="AQ21" s="32">
        <v>15.441545528200001</v>
      </c>
      <c r="AR21" s="32">
        <v>264.93924789300002</v>
      </c>
      <c r="AS21" s="32">
        <v>454.44395134400003</v>
      </c>
      <c r="AT21" s="32">
        <v>2.4259516030400001</v>
      </c>
      <c r="AU21" s="32">
        <v>1.5995689412899999E-2</v>
      </c>
      <c r="AV21" s="32">
        <v>367.249460253</v>
      </c>
      <c r="AW21" s="32">
        <v>7392.1069008000004</v>
      </c>
      <c r="AX21" s="32">
        <v>6526.7506010400002</v>
      </c>
      <c r="AY21" s="32">
        <v>865.35629976200005</v>
      </c>
      <c r="AZ21" s="32">
        <v>3006.3262578200001</v>
      </c>
      <c r="BA21" s="32">
        <v>6.1787477085700004</v>
      </c>
      <c r="BB21" s="32">
        <v>0.11125767236</v>
      </c>
      <c r="BC21" s="32">
        <v>575.078428766</v>
      </c>
      <c r="BD21" s="32">
        <v>25.612427123500002</v>
      </c>
      <c r="BE21" s="32">
        <v>1423.11339914</v>
      </c>
      <c r="BF21" s="32">
        <v>48.070528237300003</v>
      </c>
      <c r="BG21" s="32">
        <v>16.983076660199998</v>
      </c>
      <c r="BH21" s="32">
        <v>2785.62645183</v>
      </c>
      <c r="BI21" s="32">
        <v>274.87149776500002</v>
      </c>
      <c r="BJ21" s="32">
        <v>263.37086338500001</v>
      </c>
      <c r="BK21" s="32">
        <v>0.242463744881</v>
      </c>
      <c r="BL21" s="32">
        <v>7543.2163232000003</v>
      </c>
      <c r="BM21" s="32">
        <v>112.801442955</v>
      </c>
      <c r="BN21" s="32">
        <v>564.99390509</v>
      </c>
      <c r="BO21" s="32">
        <v>3076.2153563000002</v>
      </c>
      <c r="BP21" s="32">
        <v>0</v>
      </c>
      <c r="BQ21" s="32">
        <v>4881.63920598</v>
      </c>
      <c r="BR21" s="32">
        <v>45178.8240191</v>
      </c>
      <c r="BS21" s="32">
        <v>2951.8390441000001</v>
      </c>
    </row>
    <row r="22" spans="1:71" x14ac:dyDescent="0.25">
      <c r="A22" s="53" t="s">
        <v>130</v>
      </c>
      <c r="B22" s="53">
        <v>13916.821004109999</v>
      </c>
      <c r="C22" s="53">
        <v>1807.0722059950008</v>
      </c>
      <c r="D22" s="53">
        <v>21000.259101350006</v>
      </c>
      <c r="E22" s="53">
        <v>5315.2693254750002</v>
      </c>
      <c r="F22" s="53">
        <v>4720.5074472749984</v>
      </c>
      <c r="G22" s="53">
        <v>20632.920900050001</v>
      </c>
      <c r="H22" s="53">
        <v>62208.889913457999</v>
      </c>
      <c r="I22" s="53">
        <v>28.109862655316604</v>
      </c>
      <c r="J22" s="53">
        <v>91.384412498250015</v>
      </c>
      <c r="K22" s="53"/>
      <c r="L22" s="53">
        <v>53.521413959410012</v>
      </c>
      <c r="M22" s="53">
        <v>5.9608824000000009</v>
      </c>
      <c r="N22" s="53">
        <v>49.692090930000006</v>
      </c>
      <c r="O22" s="32"/>
      <c r="P22" s="34" t="s">
        <v>130</v>
      </c>
      <c r="Q22" s="32">
        <v>480.771322849</v>
      </c>
      <c r="R22" s="32">
        <v>8.53875565423</v>
      </c>
      <c r="S22" s="32">
        <v>494.63441026200002</v>
      </c>
      <c r="T22" s="32">
        <v>133.446737783</v>
      </c>
      <c r="U22" s="32">
        <v>166943.364115</v>
      </c>
      <c r="V22" s="32">
        <v>0</v>
      </c>
      <c r="W22" s="32">
        <v>13902.968768799999</v>
      </c>
      <c r="X22" s="32">
        <v>231.746417826</v>
      </c>
      <c r="Y22" s="32">
        <v>1099.93076855</v>
      </c>
      <c r="Z22" s="32">
        <v>3208.6691706400002</v>
      </c>
      <c r="AA22" s="32">
        <v>326.06305780299999</v>
      </c>
      <c r="AB22" s="32">
        <v>25.457766576400001</v>
      </c>
      <c r="AC22" s="32">
        <v>5.9608803594999999</v>
      </c>
      <c r="AD22" s="32">
        <v>0</v>
      </c>
      <c r="AE22" s="32">
        <v>632.31733852900004</v>
      </c>
      <c r="AF22" s="32">
        <v>3.4548465185900001</v>
      </c>
      <c r="AG22" s="32">
        <v>2289.2675659299998</v>
      </c>
      <c r="AH22" s="32">
        <v>1806.5229403400001</v>
      </c>
      <c r="AI22" s="32">
        <v>0</v>
      </c>
      <c r="AJ22" s="32">
        <v>18882.564994699998</v>
      </c>
      <c r="AK22" s="32">
        <v>2098.0635215000002</v>
      </c>
      <c r="AL22" s="32">
        <v>20980.628516199999</v>
      </c>
      <c r="AM22" s="32">
        <v>63.014374581299997</v>
      </c>
      <c r="AN22" s="32">
        <v>247.04170447499999</v>
      </c>
      <c r="AO22" s="32">
        <v>1.14258405838</v>
      </c>
      <c r="AP22" s="32">
        <v>47569.460466199998</v>
      </c>
      <c r="AQ22" s="32">
        <v>8.3945723804999997</v>
      </c>
      <c r="AR22" s="32">
        <v>64.402024405199995</v>
      </c>
      <c r="AS22" s="32">
        <v>299.03269906399998</v>
      </c>
      <c r="AT22" s="32">
        <v>2.6267327171399999</v>
      </c>
      <c r="AU22" s="32">
        <v>3.3805848255900002E-2</v>
      </c>
      <c r="AV22" s="32">
        <v>128.01535574299999</v>
      </c>
      <c r="AW22" s="32">
        <v>5311.3792825399996</v>
      </c>
      <c r="AX22" s="32">
        <v>4717.2035459500003</v>
      </c>
      <c r="AY22" s="32">
        <v>594.17573659200002</v>
      </c>
      <c r="AZ22" s="32">
        <v>1904.2763451799999</v>
      </c>
      <c r="BA22" s="32">
        <v>3.56485646368</v>
      </c>
      <c r="BB22" s="32">
        <v>0.15277678136200001</v>
      </c>
      <c r="BC22" s="32">
        <v>588.85602561799999</v>
      </c>
      <c r="BD22" s="32">
        <v>12.030599480799999</v>
      </c>
      <c r="BE22" s="32">
        <v>937.29239383399999</v>
      </c>
      <c r="BF22" s="32">
        <v>7.7667222265599998</v>
      </c>
      <c r="BG22" s="32">
        <v>12.9173995602</v>
      </c>
      <c r="BH22" s="32">
        <v>2222.7282211500001</v>
      </c>
      <c r="BI22" s="32">
        <v>149.88482826399999</v>
      </c>
      <c r="BJ22" s="32">
        <v>278.24888099999998</v>
      </c>
      <c r="BK22" s="32">
        <v>0.11211468167999999</v>
      </c>
      <c r="BL22" s="32">
        <v>20615.0215962</v>
      </c>
      <c r="BM22" s="32">
        <v>314.40058898900003</v>
      </c>
      <c r="BN22" s="32">
        <v>851.80358315000001</v>
      </c>
      <c r="BO22" s="32">
        <v>6576.6402118599999</v>
      </c>
      <c r="BP22" s="32">
        <v>0</v>
      </c>
      <c r="BQ22" s="32">
        <v>7808.4684140600002</v>
      </c>
      <c r="BR22" s="32">
        <v>62208.027046299998</v>
      </c>
      <c r="BS22" s="32">
        <v>4836.21398013</v>
      </c>
    </row>
    <row r="23" spans="1:71" x14ac:dyDescent="0.25">
      <c r="A23" s="53" t="s">
        <v>22</v>
      </c>
      <c r="B23" s="53">
        <v>43179.454766125753</v>
      </c>
      <c r="C23" s="53">
        <v>3358.8319999349983</v>
      </c>
      <c r="D23" s="53">
        <v>33205.359754926983</v>
      </c>
      <c r="E23" s="53">
        <v>13563.677590305053</v>
      </c>
      <c r="F23" s="53">
        <v>9322.2546213850364</v>
      </c>
      <c r="G23" s="53">
        <v>13733.616496822013</v>
      </c>
      <c r="H23" s="53">
        <v>114456.77177022873</v>
      </c>
      <c r="I23" s="53">
        <v>132.43926704785585</v>
      </c>
      <c r="J23" s="53">
        <v>440.71305708939758</v>
      </c>
      <c r="K23" s="53"/>
      <c r="L23" s="53">
        <v>92.413662310590951</v>
      </c>
      <c r="M23" s="53">
        <v>76.726899320000015</v>
      </c>
      <c r="N23" s="53">
        <v>5836.8772339770012</v>
      </c>
      <c r="O23" s="32"/>
      <c r="P23" s="34" t="s">
        <v>22</v>
      </c>
      <c r="Q23" s="32">
        <v>1018.00349079</v>
      </c>
      <c r="R23" s="32">
        <v>129.618263047</v>
      </c>
      <c r="S23" s="32">
        <v>522.36937615099998</v>
      </c>
      <c r="T23" s="32">
        <v>570.11339554000006</v>
      </c>
      <c r="U23" s="32">
        <v>91958.2986446</v>
      </c>
      <c r="V23" s="32">
        <v>0</v>
      </c>
      <c r="W23" s="32">
        <v>43151.661893900004</v>
      </c>
      <c r="X23" s="32">
        <v>441.22767253299997</v>
      </c>
      <c r="Y23" s="32">
        <v>643.76989470499996</v>
      </c>
      <c r="Z23" s="32">
        <v>9468.9092717300009</v>
      </c>
      <c r="AA23" s="32">
        <v>503.430217911</v>
      </c>
      <c r="AB23" s="32">
        <v>91.148949191200003</v>
      </c>
      <c r="AC23" s="32">
        <v>76.727127679199995</v>
      </c>
      <c r="AD23" s="32">
        <v>0</v>
      </c>
      <c r="AE23" s="32">
        <v>1709.77177878</v>
      </c>
      <c r="AF23" s="32">
        <v>8.3640010701099996</v>
      </c>
      <c r="AG23" s="32">
        <v>6207.0827010200001</v>
      </c>
      <c r="AH23" s="32">
        <v>3358.61666388</v>
      </c>
      <c r="AI23" s="32">
        <v>0</v>
      </c>
      <c r="AJ23" s="32">
        <v>29853.362111099999</v>
      </c>
      <c r="AK23" s="32">
        <v>3317.0389718400002</v>
      </c>
      <c r="AL23" s="32">
        <v>33170.401082999997</v>
      </c>
      <c r="AM23" s="32">
        <v>89.414823119399998</v>
      </c>
      <c r="AN23" s="32">
        <v>995.75206813700004</v>
      </c>
      <c r="AO23" s="32">
        <v>46.202239243400001</v>
      </c>
      <c r="AP23" s="32">
        <v>77352.415299200002</v>
      </c>
      <c r="AQ23" s="32">
        <v>35.753750010200001</v>
      </c>
      <c r="AR23" s="32">
        <v>453.79276167500001</v>
      </c>
      <c r="AS23" s="32">
        <v>711.02498387900005</v>
      </c>
      <c r="AT23" s="32">
        <v>24.256222057399999</v>
      </c>
      <c r="AU23" s="32">
        <v>0.126214172082</v>
      </c>
      <c r="AV23" s="32">
        <v>428.12312959299999</v>
      </c>
      <c r="AW23" s="32">
        <v>13550.9176499</v>
      </c>
      <c r="AX23" s="32">
        <v>9317.5312499600004</v>
      </c>
      <c r="AY23" s="32">
        <v>4233.3863999100004</v>
      </c>
      <c r="AZ23" s="32">
        <v>4301.2966652900004</v>
      </c>
      <c r="BA23" s="32">
        <v>7.4872834912400004</v>
      </c>
      <c r="BB23" s="32">
        <v>0.402543428077</v>
      </c>
      <c r="BC23" s="32">
        <v>821.08631233999995</v>
      </c>
      <c r="BD23" s="32">
        <v>42.197416033099998</v>
      </c>
      <c r="BE23" s="32">
        <v>2145.46019621</v>
      </c>
      <c r="BF23" s="32">
        <v>87.566244536699998</v>
      </c>
      <c r="BG23" s="32">
        <v>32.499783367200003</v>
      </c>
      <c r="BH23" s="32">
        <v>4008.2106834900001</v>
      </c>
      <c r="BI23" s="32">
        <v>205.48145041399999</v>
      </c>
      <c r="BJ23" s="32">
        <v>264.49913393600002</v>
      </c>
      <c r="BK23" s="32">
        <v>3.3539410215099998</v>
      </c>
      <c r="BL23" s="32">
        <v>13702.1769917</v>
      </c>
      <c r="BM23" s="32">
        <v>277.21858317599998</v>
      </c>
      <c r="BN23" s="32">
        <v>1349.57291887</v>
      </c>
      <c r="BO23" s="32">
        <v>7984.4807240700002</v>
      </c>
      <c r="BP23" s="32">
        <v>0</v>
      </c>
      <c r="BQ23" s="32">
        <v>11666.160368299999</v>
      </c>
      <c r="BR23" s="32">
        <v>114458.133569</v>
      </c>
      <c r="BS23" s="32">
        <v>8148.0894061600002</v>
      </c>
    </row>
    <row r="24" spans="1:71" x14ac:dyDescent="0.25">
      <c r="A24" s="53" t="s">
        <v>23</v>
      </c>
      <c r="B24" s="53">
        <v>213692.84659984379</v>
      </c>
      <c r="C24" s="53">
        <v>1697.9218865230023</v>
      </c>
      <c r="D24" s="53">
        <v>31089.702211689939</v>
      </c>
      <c r="E24" s="53">
        <v>43555.816826537004</v>
      </c>
      <c r="F24" s="53">
        <v>28287.289929993309</v>
      </c>
      <c r="G24" s="53">
        <v>8906.5326137770044</v>
      </c>
      <c r="H24" s="53">
        <v>97152.135302723953</v>
      </c>
      <c r="I24" s="53">
        <v>2373.3621058166214</v>
      </c>
      <c r="J24" s="53">
        <v>1484.5928999341822</v>
      </c>
      <c r="K24" s="53">
        <v>11.224802800000004</v>
      </c>
      <c r="L24" s="53">
        <v>5426.2694423426465</v>
      </c>
      <c r="M24" s="53">
        <v>508.34403681500015</v>
      </c>
      <c r="N24" s="53">
        <v>3337.5431015159998</v>
      </c>
      <c r="O24" s="32"/>
      <c r="P24" s="34" t="s">
        <v>23</v>
      </c>
      <c r="Q24" s="32">
        <v>3274.7847011600002</v>
      </c>
      <c r="R24" s="32">
        <v>2373.64660912</v>
      </c>
      <c r="S24" s="32">
        <v>1141.40332902</v>
      </c>
      <c r="T24" s="32">
        <v>1527.72394551</v>
      </c>
      <c r="U24" s="32">
        <v>819.67614845499998</v>
      </c>
      <c r="V24" s="32">
        <v>11.197545849600001</v>
      </c>
      <c r="W24" s="32">
        <v>213701.90453</v>
      </c>
      <c r="X24" s="32">
        <v>1392.79993412</v>
      </c>
      <c r="Y24" s="32">
        <v>29.890715002099999</v>
      </c>
      <c r="Z24" s="32">
        <v>4953.0159410300002</v>
      </c>
      <c r="AA24" s="32">
        <v>6981.8726978100003</v>
      </c>
      <c r="AB24" s="32">
        <v>5424.8268363400002</v>
      </c>
      <c r="AC24" s="32">
        <v>507.21287623299997</v>
      </c>
      <c r="AD24" s="32">
        <v>0</v>
      </c>
      <c r="AE24" s="32">
        <v>1292.5155638599999</v>
      </c>
      <c r="AF24" s="32">
        <v>55.604178819700003</v>
      </c>
      <c r="AG24" s="32">
        <v>3303.2963633200002</v>
      </c>
      <c r="AH24" s="32">
        <v>1697.0935292900001</v>
      </c>
      <c r="AI24" s="32">
        <v>0</v>
      </c>
      <c r="AJ24" s="32">
        <v>27951.4989451</v>
      </c>
      <c r="AK24" s="32">
        <v>3105.72064821</v>
      </c>
      <c r="AL24" s="32">
        <v>31057.2195933</v>
      </c>
      <c r="AM24" s="32">
        <v>163.48775599800001</v>
      </c>
      <c r="AN24" s="32">
        <v>1853.1588713900001</v>
      </c>
      <c r="AO24" s="32">
        <v>30.3668397617</v>
      </c>
      <c r="AP24" s="32">
        <v>54873.061551500003</v>
      </c>
      <c r="AQ24" s="32">
        <v>61.862507686999997</v>
      </c>
      <c r="AR24" s="32">
        <v>1842.2862086600001</v>
      </c>
      <c r="AS24" s="32">
        <v>2497.2677471500001</v>
      </c>
      <c r="AT24" s="32">
        <v>15.1594273489</v>
      </c>
      <c r="AU24" s="32">
        <v>3.9745343011599998E-3</v>
      </c>
      <c r="AV24" s="32">
        <v>1961.97123442</v>
      </c>
      <c r="AW24" s="32">
        <v>43537.8633529</v>
      </c>
      <c r="AX24" s="32">
        <v>28273.1550025</v>
      </c>
      <c r="AY24" s="32">
        <v>15264.708350299999</v>
      </c>
      <c r="AZ24" s="32">
        <v>13932.603190600001</v>
      </c>
      <c r="BA24" s="32">
        <v>26.032207651099998</v>
      </c>
      <c r="BB24" s="32">
        <v>0.241669943837</v>
      </c>
      <c r="BC24" s="32">
        <v>1920.13719958</v>
      </c>
      <c r="BD24" s="32">
        <v>144.51976165799999</v>
      </c>
      <c r="BE24" s="32">
        <v>6669.3682411</v>
      </c>
      <c r="BF24" s="32">
        <v>358.200842529</v>
      </c>
      <c r="BG24" s="32">
        <v>78.872505149399998</v>
      </c>
      <c r="BH24" s="32">
        <v>10909.509612</v>
      </c>
      <c r="BI24" s="32">
        <v>900.46602554900005</v>
      </c>
      <c r="BJ24" s="32">
        <v>854.90194755200002</v>
      </c>
      <c r="BK24" s="32">
        <v>2.0020712704700001</v>
      </c>
      <c r="BL24" s="32">
        <v>8897.7317666899999</v>
      </c>
      <c r="BM24" s="32">
        <v>77.826500815399996</v>
      </c>
      <c r="BN24" s="32">
        <v>641.94618207099995</v>
      </c>
      <c r="BO24" s="32">
        <v>5369.0325290199999</v>
      </c>
      <c r="BP24" s="32">
        <v>0</v>
      </c>
      <c r="BQ24" s="32">
        <v>12345.3212762</v>
      </c>
      <c r="BR24" s="32">
        <v>97152.315205599996</v>
      </c>
      <c r="BS24" s="32">
        <v>5948.2074875199996</v>
      </c>
    </row>
    <row r="25" spans="1:71" x14ac:dyDescent="0.25">
      <c r="A25" s="53" t="s">
        <v>24</v>
      </c>
      <c r="B25" s="53">
        <v>92443.934850145888</v>
      </c>
      <c r="C25" s="53">
        <v>253.53955092886986</v>
      </c>
      <c r="D25" s="53">
        <v>6524.4937652575527</v>
      </c>
      <c r="E25" s="53">
        <v>14505.039997269056</v>
      </c>
      <c r="F25" s="53">
        <v>10926.866381553666</v>
      </c>
      <c r="G25" s="53">
        <v>1200.7680816778</v>
      </c>
      <c r="H25" s="53">
        <v>69636.549114654175</v>
      </c>
      <c r="I25" s="53">
        <v>629.19907083172427</v>
      </c>
      <c r="J25" s="53">
        <v>604.32030875687337</v>
      </c>
      <c r="K25" s="53"/>
      <c r="L25" s="53">
        <v>1327.1353230987272</v>
      </c>
      <c r="M25" s="53">
        <v>42.645484010000011</v>
      </c>
      <c r="N25" s="53">
        <v>2019.5777825485013</v>
      </c>
      <c r="O25" s="32"/>
      <c r="P25" s="34" t="s">
        <v>24</v>
      </c>
      <c r="Q25" s="32">
        <v>1411.7150086199999</v>
      </c>
      <c r="R25" s="32">
        <v>629.14737367700002</v>
      </c>
      <c r="S25" s="32">
        <v>448.18886977</v>
      </c>
      <c r="T25" s="32">
        <v>637.00701695999999</v>
      </c>
      <c r="U25" s="32">
        <v>245.368235392</v>
      </c>
      <c r="V25" s="32">
        <v>0</v>
      </c>
      <c r="W25" s="32">
        <v>92425.335451299994</v>
      </c>
      <c r="X25" s="32">
        <v>958.57523906300003</v>
      </c>
      <c r="Y25" s="32">
        <v>11.161733186099999</v>
      </c>
      <c r="Z25" s="32">
        <v>3789.2136307300002</v>
      </c>
      <c r="AA25" s="32">
        <v>2019.5830607099999</v>
      </c>
      <c r="AB25" s="32">
        <v>1319.6882989600001</v>
      </c>
      <c r="AC25" s="32">
        <v>42.645512779299999</v>
      </c>
      <c r="AD25" s="32">
        <v>0</v>
      </c>
      <c r="AE25" s="32">
        <v>1624.9803341300001</v>
      </c>
      <c r="AF25" s="32">
        <v>22.5417113938</v>
      </c>
      <c r="AG25" s="32">
        <v>1845.96612129</v>
      </c>
      <c r="AH25" s="32">
        <v>253.52326397600001</v>
      </c>
      <c r="AI25" s="32">
        <v>0</v>
      </c>
      <c r="AJ25" s="32">
        <v>5869.3327024700002</v>
      </c>
      <c r="AK25" s="32">
        <v>652.14868466300004</v>
      </c>
      <c r="AL25" s="32">
        <v>6521.4813871300003</v>
      </c>
      <c r="AM25" s="32">
        <v>54.8138670242</v>
      </c>
      <c r="AN25" s="32">
        <v>1103.67329666</v>
      </c>
      <c r="AO25" s="32">
        <v>3.3472200198399999</v>
      </c>
      <c r="AP25" s="32">
        <v>46762.090039399998</v>
      </c>
      <c r="AQ25" s="32">
        <v>4.8865584864200002</v>
      </c>
      <c r="AR25" s="32">
        <v>906.48365544000001</v>
      </c>
      <c r="AS25" s="32">
        <v>1118.9153894900001</v>
      </c>
      <c r="AT25" s="32">
        <v>1.6147061846299999</v>
      </c>
      <c r="AU25" s="32">
        <v>9.9273514222600005E-3</v>
      </c>
      <c r="AV25" s="32">
        <v>716.62101212000005</v>
      </c>
      <c r="AW25" s="32">
        <v>14502.344349200001</v>
      </c>
      <c r="AX25" s="32">
        <v>10924.628540899999</v>
      </c>
      <c r="AY25" s="32">
        <v>3577.71580829</v>
      </c>
      <c r="AZ25" s="32">
        <v>5138.53569823</v>
      </c>
      <c r="BA25" s="32">
        <v>8.9023522581400005</v>
      </c>
      <c r="BB25" s="32">
        <v>5.3194963948899998E-2</v>
      </c>
      <c r="BC25" s="32">
        <v>288.34324977799997</v>
      </c>
      <c r="BD25" s="32">
        <v>68.035827543400003</v>
      </c>
      <c r="BE25" s="32">
        <v>2935.2886767300001</v>
      </c>
      <c r="BF25" s="32">
        <v>178.704397605</v>
      </c>
      <c r="BG25" s="32">
        <v>38.6495144254</v>
      </c>
      <c r="BH25" s="32">
        <v>4449.1885071999995</v>
      </c>
      <c r="BI25" s="32">
        <v>26.117767002299999</v>
      </c>
      <c r="BJ25" s="32">
        <v>179.339431593</v>
      </c>
      <c r="BK25" s="32">
        <v>0.12885822467300001</v>
      </c>
      <c r="BL25" s="32">
        <v>1200.7224282100001</v>
      </c>
      <c r="BM25" s="32">
        <v>1.70263899945E-3</v>
      </c>
      <c r="BN25" s="32">
        <v>325.825726589</v>
      </c>
      <c r="BO25" s="32">
        <v>5681.6197656200002</v>
      </c>
      <c r="BP25" s="32">
        <v>0</v>
      </c>
      <c r="BQ25" s="32">
        <v>6050.05376359</v>
      </c>
      <c r="BR25" s="32">
        <v>69635.025607599993</v>
      </c>
      <c r="BS25" s="32">
        <v>4943.0035072000001</v>
      </c>
    </row>
    <row r="26" spans="1:71" x14ac:dyDescent="0.25">
      <c r="A26" s="53" t="s">
        <v>25</v>
      </c>
      <c r="B26" s="53">
        <v>104351.25075488743</v>
      </c>
      <c r="C26" s="53">
        <v>1165.3094805980516</v>
      </c>
      <c r="D26" s="53">
        <v>16390.037635534987</v>
      </c>
      <c r="E26" s="53">
        <v>20194.547663364192</v>
      </c>
      <c r="F26" s="53">
        <v>14393.047857170752</v>
      </c>
      <c r="G26" s="53">
        <v>2283.1279722257946</v>
      </c>
      <c r="H26" s="53">
        <v>93913.813230487416</v>
      </c>
      <c r="I26" s="53">
        <v>950.97366140382542</v>
      </c>
      <c r="J26" s="53">
        <v>839.76563885633925</v>
      </c>
      <c r="K26" s="53"/>
      <c r="L26" s="53">
        <v>2055.8468605657495</v>
      </c>
      <c r="M26" s="53">
        <v>48.360519644999997</v>
      </c>
      <c r="N26" s="53">
        <v>3455.3525200005024</v>
      </c>
      <c r="O26" s="32"/>
      <c r="P26" s="34" t="s">
        <v>25</v>
      </c>
      <c r="Q26" s="32">
        <v>1862.5332108699999</v>
      </c>
      <c r="R26" s="32">
        <v>950.96094964099996</v>
      </c>
      <c r="S26" s="32">
        <v>685.48344560500004</v>
      </c>
      <c r="T26" s="32">
        <v>890.47546240300005</v>
      </c>
      <c r="U26" s="32">
        <v>717.01764957800003</v>
      </c>
      <c r="V26" s="32">
        <v>0</v>
      </c>
      <c r="W26" s="32">
        <v>104350.946061</v>
      </c>
      <c r="X26" s="32">
        <v>768.72677085500004</v>
      </c>
      <c r="Y26" s="32">
        <v>25.980156516800001</v>
      </c>
      <c r="Z26" s="32">
        <v>6277.0519540300002</v>
      </c>
      <c r="AA26" s="32">
        <v>2948.52781353</v>
      </c>
      <c r="AB26" s="32">
        <v>2054.5839000300002</v>
      </c>
      <c r="AC26" s="32">
        <v>48.360379139599999</v>
      </c>
      <c r="AD26" s="32">
        <v>0</v>
      </c>
      <c r="AE26" s="32">
        <v>1678.3964363099999</v>
      </c>
      <c r="AF26" s="32">
        <v>28.613588158799999</v>
      </c>
      <c r="AG26" s="32">
        <v>3687.1888595999999</v>
      </c>
      <c r="AH26" s="32">
        <v>1165.1333201499999</v>
      </c>
      <c r="AI26" s="32">
        <v>0</v>
      </c>
      <c r="AJ26" s="32">
        <v>14739.260906699999</v>
      </c>
      <c r="AK26" s="32">
        <v>1637.6956693899999</v>
      </c>
      <c r="AL26" s="32">
        <v>16376.956576099999</v>
      </c>
      <c r="AM26" s="32">
        <v>113.53669066099999</v>
      </c>
      <c r="AN26" s="32">
        <v>1291.0781745899999</v>
      </c>
      <c r="AO26" s="32">
        <v>4.2163181621200003</v>
      </c>
      <c r="AP26" s="32">
        <v>61153.868865600001</v>
      </c>
      <c r="AQ26" s="32">
        <v>12.0660716089</v>
      </c>
      <c r="AR26" s="32">
        <v>1047.0647005000001</v>
      </c>
      <c r="AS26" s="32">
        <v>1355.8901868999999</v>
      </c>
      <c r="AT26" s="32">
        <v>2.5622596844099998</v>
      </c>
      <c r="AU26" s="32">
        <v>1.0702781082499999</v>
      </c>
      <c r="AV26" s="32">
        <v>901.196371688</v>
      </c>
      <c r="AW26" s="32">
        <v>20192.320054799999</v>
      </c>
      <c r="AX26" s="32">
        <v>14390.403481900001</v>
      </c>
      <c r="AY26" s="32">
        <v>5801.9165729200004</v>
      </c>
      <c r="AZ26" s="32">
        <v>6723.59958388</v>
      </c>
      <c r="BA26" s="32">
        <v>12.1134592327</v>
      </c>
      <c r="BB26" s="32">
        <v>0.120577261815</v>
      </c>
      <c r="BC26" s="32">
        <v>595.06394157800003</v>
      </c>
      <c r="BD26" s="32">
        <v>82.065931754800005</v>
      </c>
      <c r="BE26" s="32">
        <v>3706.4001516799999</v>
      </c>
      <c r="BF26" s="32">
        <v>203.946625799</v>
      </c>
      <c r="BG26" s="32">
        <v>48.941620773099999</v>
      </c>
      <c r="BH26" s="32">
        <v>5970.4132784399999</v>
      </c>
      <c r="BI26" s="32">
        <v>155.52881021600001</v>
      </c>
      <c r="BJ26" s="32">
        <v>291.55881188500001</v>
      </c>
      <c r="BK26" s="32">
        <v>0.194102388928</v>
      </c>
      <c r="BL26" s="32">
        <v>2282.4563813599998</v>
      </c>
      <c r="BM26" s="32">
        <v>3.37447577395</v>
      </c>
      <c r="BN26" s="32">
        <v>995.29081667599996</v>
      </c>
      <c r="BO26" s="32">
        <v>5668.8763113000005</v>
      </c>
      <c r="BP26" s="32">
        <v>0</v>
      </c>
      <c r="BQ26" s="32">
        <v>10038.7438275</v>
      </c>
      <c r="BR26" s="32">
        <v>93913.3590234</v>
      </c>
      <c r="BS26" s="32">
        <v>6282.28176781</v>
      </c>
    </row>
    <row r="27" spans="1:71" x14ac:dyDescent="0.25">
      <c r="A27" s="53" t="s">
        <v>26</v>
      </c>
      <c r="B27" s="53">
        <v>32001.320473986449</v>
      </c>
      <c r="C27" s="53">
        <v>235.77811803938982</v>
      </c>
      <c r="D27" s="53">
        <v>4419.2166926380505</v>
      </c>
      <c r="E27" s="53">
        <v>5107.4038772540007</v>
      </c>
      <c r="F27" s="53">
        <v>3736.8872785588424</v>
      </c>
      <c r="G27" s="53">
        <v>708.6324102935007</v>
      </c>
      <c r="H27" s="53">
        <v>19124.867000004804</v>
      </c>
      <c r="I27" s="53">
        <v>295.30716672614528</v>
      </c>
      <c r="J27" s="53">
        <v>223.07473109241528</v>
      </c>
      <c r="K27" s="53"/>
      <c r="L27" s="53">
        <v>650.12163298716098</v>
      </c>
      <c r="M27" s="53">
        <v>11.595939939500006</v>
      </c>
      <c r="N27" s="53">
        <v>567.65176723800039</v>
      </c>
      <c r="O27" s="32"/>
      <c r="P27" s="34" t="s">
        <v>26</v>
      </c>
      <c r="Q27" s="32">
        <v>492.33665873400003</v>
      </c>
      <c r="R27" s="32">
        <v>295.28617043600002</v>
      </c>
      <c r="S27" s="32">
        <v>173.438321925</v>
      </c>
      <c r="T27" s="32">
        <v>228.15768209500001</v>
      </c>
      <c r="U27" s="32">
        <v>184.70086004500001</v>
      </c>
      <c r="V27" s="32">
        <v>0</v>
      </c>
      <c r="W27" s="32">
        <v>31997.401083199999</v>
      </c>
      <c r="X27" s="32">
        <v>226.71727573699999</v>
      </c>
      <c r="Y27" s="32">
        <v>5.1052107113999998</v>
      </c>
      <c r="Z27" s="32">
        <v>936.73201879700002</v>
      </c>
      <c r="AA27" s="32">
        <v>898.89556738500005</v>
      </c>
      <c r="AB27" s="32">
        <v>649.84918806600001</v>
      </c>
      <c r="AC27" s="32">
        <v>11.5959286174</v>
      </c>
      <c r="AD27" s="32">
        <v>0</v>
      </c>
      <c r="AE27" s="32">
        <v>356.86779749599998</v>
      </c>
      <c r="AF27" s="32">
        <v>8.1640967809999996</v>
      </c>
      <c r="AG27" s="32">
        <v>602.33768718800002</v>
      </c>
      <c r="AH27" s="32">
        <v>235.75298829100001</v>
      </c>
      <c r="AI27" s="32">
        <v>0</v>
      </c>
      <c r="AJ27" s="32">
        <v>3974.06643141</v>
      </c>
      <c r="AK27" s="32">
        <v>441.56364034400002</v>
      </c>
      <c r="AL27" s="32">
        <v>4415.6300717499998</v>
      </c>
      <c r="AM27" s="32">
        <v>26.772828988299999</v>
      </c>
      <c r="AN27" s="32">
        <v>324.74064825900001</v>
      </c>
      <c r="AO27" s="32">
        <v>1.12161574828</v>
      </c>
      <c r="AP27" s="32">
        <v>12171.8625168</v>
      </c>
      <c r="AQ27" s="32">
        <v>2.71803578961</v>
      </c>
      <c r="AR27" s="32">
        <v>287.57050770199999</v>
      </c>
      <c r="AS27" s="32">
        <v>365.22285194300002</v>
      </c>
      <c r="AT27" s="32">
        <v>0.62700103341699998</v>
      </c>
      <c r="AU27" s="32">
        <v>7.0352780855100004E-4</v>
      </c>
      <c r="AV27" s="32">
        <v>240.600306442</v>
      </c>
      <c r="AW27" s="32">
        <v>5106.4299257299999</v>
      </c>
      <c r="AX27" s="32">
        <v>3736.0526718699998</v>
      </c>
      <c r="AY27" s="32">
        <v>1370.3772538600001</v>
      </c>
      <c r="AZ27" s="32">
        <v>1750.9321506599999</v>
      </c>
      <c r="BA27" s="32">
        <v>3.12485368817</v>
      </c>
      <c r="BB27" s="32">
        <v>2.6076084150400001E-2</v>
      </c>
      <c r="BC27" s="32">
        <v>128.30006646199999</v>
      </c>
      <c r="BD27" s="32">
        <v>22.116604401499998</v>
      </c>
      <c r="BE27" s="32">
        <v>977.61600946900001</v>
      </c>
      <c r="BF27" s="32">
        <v>56.329270109799999</v>
      </c>
      <c r="BG27" s="32">
        <v>12.9469234287</v>
      </c>
      <c r="BH27" s="32">
        <v>1534.1742151799999</v>
      </c>
      <c r="BI27" s="32">
        <v>30.733211261200001</v>
      </c>
      <c r="BJ27" s="32">
        <v>72.776530651399995</v>
      </c>
      <c r="BK27" s="32">
        <v>5.1948030070999997E-2</v>
      </c>
      <c r="BL27" s="32">
        <v>707.95739229699996</v>
      </c>
      <c r="BM27" s="32">
        <v>5.63678593694</v>
      </c>
      <c r="BN27" s="32">
        <v>174.07820827699999</v>
      </c>
      <c r="BO27" s="32">
        <v>1096.5281966</v>
      </c>
      <c r="BP27" s="32">
        <v>0</v>
      </c>
      <c r="BQ27" s="32">
        <v>2066.1873306500001</v>
      </c>
      <c r="BR27" s="32">
        <v>19123.7472471</v>
      </c>
      <c r="BS27" s="32">
        <v>1238.3270003099999</v>
      </c>
    </row>
    <row r="28" spans="1:71" x14ac:dyDescent="0.25">
      <c r="A28" s="53" t="s">
        <v>27</v>
      </c>
      <c r="B28" s="53">
        <v>86478.177155745027</v>
      </c>
      <c r="C28" s="53">
        <v>418.58360426960036</v>
      </c>
      <c r="D28" s="53">
        <v>7832.0883191110033</v>
      </c>
      <c r="E28" s="53">
        <v>16189.94594036532</v>
      </c>
      <c r="F28" s="53">
        <v>8959.2113292109098</v>
      </c>
      <c r="G28" s="53">
        <v>1828.6672220077003</v>
      </c>
      <c r="H28" s="53">
        <v>47430.254789443861</v>
      </c>
      <c r="I28" s="53">
        <v>1075.3132853993222</v>
      </c>
      <c r="J28" s="53">
        <v>651.5295918117373</v>
      </c>
      <c r="K28" s="53"/>
      <c r="L28" s="53">
        <v>2465.3481109624627</v>
      </c>
      <c r="M28" s="53">
        <v>12.924899067000004</v>
      </c>
      <c r="N28" s="53">
        <v>1063.6353094378985</v>
      </c>
      <c r="O28" s="32"/>
      <c r="P28" s="34" t="s">
        <v>27</v>
      </c>
      <c r="Q28" s="32">
        <v>1470.5974755</v>
      </c>
      <c r="R28" s="32">
        <v>1072.6644050299999</v>
      </c>
      <c r="S28" s="32">
        <v>491.90130032600001</v>
      </c>
      <c r="T28" s="32">
        <v>664.19217641299997</v>
      </c>
      <c r="U28" s="32">
        <v>246.480996422</v>
      </c>
      <c r="V28" s="32">
        <v>0</v>
      </c>
      <c r="W28" s="32">
        <v>86264.053212500003</v>
      </c>
      <c r="X28" s="32">
        <v>309.75232972499998</v>
      </c>
      <c r="Y28" s="32">
        <v>7.0821592349999998</v>
      </c>
      <c r="Z28" s="32">
        <v>1976.4305495799999</v>
      </c>
      <c r="AA28" s="32">
        <v>3090.85964165</v>
      </c>
      <c r="AB28" s="32">
        <v>2458.7675313700001</v>
      </c>
      <c r="AC28" s="32">
        <v>12.9248714119</v>
      </c>
      <c r="AD28" s="32">
        <v>0</v>
      </c>
      <c r="AE28" s="32">
        <v>630.66570547399999</v>
      </c>
      <c r="AF28" s="32">
        <v>17.272838500199999</v>
      </c>
      <c r="AG28" s="32">
        <v>1168.6648600599999</v>
      </c>
      <c r="AH28" s="32">
        <v>418.563932432</v>
      </c>
      <c r="AI28" s="32">
        <v>0</v>
      </c>
      <c r="AJ28" s="32">
        <v>7037.0659688599999</v>
      </c>
      <c r="AK28" s="32">
        <v>781.89642555</v>
      </c>
      <c r="AL28" s="32">
        <v>7818.9623944100003</v>
      </c>
      <c r="AM28" s="32">
        <v>123.096158312</v>
      </c>
      <c r="AN28" s="32">
        <v>978.37667435200001</v>
      </c>
      <c r="AO28" s="32">
        <v>2.7694945145699998</v>
      </c>
      <c r="AP28" s="32">
        <v>26078.7274784</v>
      </c>
      <c r="AQ28" s="32">
        <v>3.1537828780199999</v>
      </c>
      <c r="AR28" s="32">
        <v>765.30102348499997</v>
      </c>
      <c r="AS28" s="32">
        <v>936.86048555699995</v>
      </c>
      <c r="AT28" s="32">
        <v>1.2516539945</v>
      </c>
      <c r="AU28" s="32">
        <v>3.14126760804E-3</v>
      </c>
      <c r="AV28" s="32">
        <v>592.84660372500002</v>
      </c>
      <c r="AW28" s="32">
        <v>16151.9349351</v>
      </c>
      <c r="AX28" s="32">
        <v>8938.5000369699992</v>
      </c>
      <c r="AY28" s="32">
        <v>7213.4348980900004</v>
      </c>
      <c r="AZ28" s="32">
        <v>4219.1472575099997</v>
      </c>
      <c r="BA28" s="32">
        <v>7.1864173333999997</v>
      </c>
      <c r="BB28" s="32">
        <v>3.6882175686299999E-2</v>
      </c>
      <c r="BC28" s="32">
        <v>215.26986257999999</v>
      </c>
      <c r="BD28" s="32">
        <v>56.934167207400002</v>
      </c>
      <c r="BE28" s="32">
        <v>2421.29683333</v>
      </c>
      <c r="BF28" s="32">
        <v>151.27026423800001</v>
      </c>
      <c r="BG28" s="32">
        <v>32.281899164000002</v>
      </c>
      <c r="BH28" s="32">
        <v>3608.0277104400002</v>
      </c>
      <c r="BI28" s="32">
        <v>1.7194628890500001</v>
      </c>
      <c r="BJ28" s="32">
        <v>142.18268429700001</v>
      </c>
      <c r="BK28" s="32">
        <v>0.109042359916</v>
      </c>
      <c r="BL28" s="32">
        <v>1824.0969694800001</v>
      </c>
      <c r="BM28" s="32">
        <v>0.504873655393</v>
      </c>
      <c r="BN28" s="32">
        <v>558.26979431100006</v>
      </c>
      <c r="BO28" s="32">
        <v>2622.4849718999999</v>
      </c>
      <c r="BP28" s="32">
        <v>0</v>
      </c>
      <c r="BQ28" s="32">
        <v>6701.6092927299997</v>
      </c>
      <c r="BR28" s="32">
        <v>47414.571873699999</v>
      </c>
      <c r="BS28" s="32">
        <v>3383.8779649799999</v>
      </c>
    </row>
    <row r="29" spans="1:71" x14ac:dyDescent="0.25">
      <c r="A29" s="53" t="s">
        <v>28</v>
      </c>
      <c r="B29" s="53">
        <v>10827.662626665044</v>
      </c>
      <c r="C29" s="53">
        <v>246.50138753351999</v>
      </c>
      <c r="D29" s="53">
        <v>3886.2194186299998</v>
      </c>
      <c r="E29" s="53">
        <v>3392.9454413038975</v>
      </c>
      <c r="F29" s="53">
        <v>2530.511380901436</v>
      </c>
      <c r="G29" s="53">
        <v>5332.9460768965018</v>
      </c>
      <c r="H29" s="53">
        <v>23878.88230818004</v>
      </c>
      <c r="I29" s="53">
        <v>76.560568714386321</v>
      </c>
      <c r="J29" s="53">
        <v>112.69056075299041</v>
      </c>
      <c r="K29" s="53"/>
      <c r="L29" s="53">
        <v>149.42193797093003</v>
      </c>
      <c r="M29" s="53">
        <v>73.869398660499996</v>
      </c>
      <c r="N29" s="53">
        <v>771.25802050850007</v>
      </c>
      <c r="O29" s="32"/>
      <c r="P29" s="34" t="s">
        <v>28</v>
      </c>
      <c r="Q29" s="32">
        <v>206.16124837300001</v>
      </c>
      <c r="R29" s="32">
        <v>72.431733591899999</v>
      </c>
      <c r="S29" s="32">
        <v>113.60838045600001</v>
      </c>
      <c r="T29" s="32">
        <v>117.536574343</v>
      </c>
      <c r="U29" s="32">
        <v>187.24010763000001</v>
      </c>
      <c r="V29" s="32">
        <v>0</v>
      </c>
      <c r="W29" s="32">
        <v>10823.421518900001</v>
      </c>
      <c r="X29" s="32">
        <v>95.897133557700002</v>
      </c>
      <c r="Y29" s="32">
        <v>10.624196786200001</v>
      </c>
      <c r="Z29" s="32">
        <v>2162.1040425800002</v>
      </c>
      <c r="AA29" s="32">
        <v>228.87840237899999</v>
      </c>
      <c r="AB29" s="32">
        <v>147.23823656299999</v>
      </c>
      <c r="AC29" s="32">
        <v>73.702182918800005</v>
      </c>
      <c r="AD29" s="32">
        <v>0</v>
      </c>
      <c r="AE29" s="32">
        <v>240.059727675</v>
      </c>
      <c r="AF29" s="32">
        <v>2.72558238957</v>
      </c>
      <c r="AG29" s="32">
        <v>916.67249309500005</v>
      </c>
      <c r="AH29" s="32">
        <v>246.39038631</v>
      </c>
      <c r="AI29" s="32">
        <v>0</v>
      </c>
      <c r="AJ29" s="32">
        <v>3493.6248061000001</v>
      </c>
      <c r="AK29" s="32">
        <v>388.18010339400001</v>
      </c>
      <c r="AL29" s="32">
        <v>3881.8049094899998</v>
      </c>
      <c r="AM29" s="32">
        <v>26.878795340500002</v>
      </c>
      <c r="AN29" s="32">
        <v>117.513473547</v>
      </c>
      <c r="AO29" s="32">
        <v>13.5617566363</v>
      </c>
      <c r="AP29" s="32">
        <v>16939.054986499999</v>
      </c>
      <c r="AQ29" s="32">
        <v>9.9872900256299992</v>
      </c>
      <c r="AR29" s="32">
        <v>110.211617123</v>
      </c>
      <c r="AS29" s="32">
        <v>177.49099535400001</v>
      </c>
      <c r="AT29" s="32">
        <v>7.0844272745900003</v>
      </c>
      <c r="AU29" s="32">
        <v>5.4300135292100003E-2</v>
      </c>
      <c r="AV29" s="32">
        <v>93.613948015000005</v>
      </c>
      <c r="AW29" s="32">
        <v>3390.7330937000002</v>
      </c>
      <c r="AX29" s="32">
        <v>2529.3948208299998</v>
      </c>
      <c r="AY29" s="32">
        <v>861.33827286600001</v>
      </c>
      <c r="AZ29" s="32">
        <v>1111.2877268699999</v>
      </c>
      <c r="BA29" s="32">
        <v>1.8792120354699999</v>
      </c>
      <c r="BB29" s="32">
        <v>0.13232369445</v>
      </c>
      <c r="BC29" s="32">
        <v>208.954547496</v>
      </c>
      <c r="BD29" s="32">
        <v>12.213062561699999</v>
      </c>
      <c r="BE29" s="32">
        <v>590.71597799799997</v>
      </c>
      <c r="BF29" s="32">
        <v>20.6400558182</v>
      </c>
      <c r="BG29" s="32">
        <v>10.8559244267</v>
      </c>
      <c r="BH29" s="32">
        <v>1160.9887672299999</v>
      </c>
      <c r="BI29" s="32">
        <v>41.210271785800003</v>
      </c>
      <c r="BJ29" s="32">
        <v>68.771406952299998</v>
      </c>
      <c r="BK29" s="32">
        <v>1.0352060328399999</v>
      </c>
      <c r="BL29" s="32">
        <v>5320.5163171000004</v>
      </c>
      <c r="BM29" s="32">
        <v>87.964237146399995</v>
      </c>
      <c r="BN29" s="32">
        <v>441.081896191</v>
      </c>
      <c r="BO29" s="32">
        <v>1866.32509448</v>
      </c>
      <c r="BP29" s="32">
        <v>0</v>
      </c>
      <c r="BQ29" s="32">
        <v>3025.96152381</v>
      </c>
      <c r="BR29" s="32">
        <v>23869.411936299999</v>
      </c>
      <c r="BS29" s="32">
        <v>1696.2340047</v>
      </c>
    </row>
    <row r="30" spans="1:71" x14ac:dyDescent="0.25">
      <c r="A30" s="53" t="s">
        <v>29</v>
      </c>
      <c r="B30" s="53">
        <v>15789.817227816993</v>
      </c>
      <c r="C30" s="53">
        <v>156.57105186000001</v>
      </c>
      <c r="D30" s="53">
        <v>4376.9863737999949</v>
      </c>
      <c r="E30" s="53">
        <v>3096.749006012999</v>
      </c>
      <c r="F30" s="53">
        <v>2635.2154400160011</v>
      </c>
      <c r="G30" s="53">
        <v>4817.0388899999998</v>
      </c>
      <c r="H30" s="53">
        <v>12724.222305828011</v>
      </c>
      <c r="I30" s="53">
        <v>28.389270248790485</v>
      </c>
      <c r="J30" s="53">
        <v>76.713969311269935</v>
      </c>
      <c r="K30" s="53">
        <v>0.15210100000000004</v>
      </c>
      <c r="L30" s="53">
        <v>15.161973672099998</v>
      </c>
      <c r="M30" s="53">
        <v>19.008162949999999</v>
      </c>
      <c r="N30" s="53">
        <v>11.134461819999999</v>
      </c>
      <c r="O30" s="32"/>
      <c r="P30" s="34" t="s">
        <v>29</v>
      </c>
      <c r="Q30" s="32">
        <v>77.480748716099995</v>
      </c>
      <c r="R30" s="32">
        <v>28.387091326499998</v>
      </c>
      <c r="S30" s="32">
        <v>41.275575242099997</v>
      </c>
      <c r="T30" s="32">
        <v>87.029730228299996</v>
      </c>
      <c r="U30" s="32">
        <v>11419.740725</v>
      </c>
      <c r="V30" s="32">
        <v>0.151716828937</v>
      </c>
      <c r="W30" s="32">
        <v>15787.8353818</v>
      </c>
      <c r="X30" s="32">
        <v>253.268098065</v>
      </c>
      <c r="Y30" s="32">
        <v>77.323411998699996</v>
      </c>
      <c r="Z30" s="32">
        <v>565.18629755100005</v>
      </c>
      <c r="AA30" s="32">
        <v>43.1461708207</v>
      </c>
      <c r="AB30" s="32">
        <v>14.939946282099999</v>
      </c>
      <c r="AC30" s="32">
        <v>18.9989169784</v>
      </c>
      <c r="AD30" s="32">
        <v>0</v>
      </c>
      <c r="AE30" s="32">
        <v>116.918461077</v>
      </c>
      <c r="AF30" s="32">
        <v>0.31904590079200001</v>
      </c>
      <c r="AG30" s="32">
        <v>523.46300046800002</v>
      </c>
      <c r="AH30" s="32">
        <v>156.570324621</v>
      </c>
      <c r="AI30" s="32">
        <v>0</v>
      </c>
      <c r="AJ30" s="32">
        <v>3935.6255319500001</v>
      </c>
      <c r="AK30" s="32">
        <v>437.29177321100002</v>
      </c>
      <c r="AL30" s="32">
        <v>4372.9173051600001</v>
      </c>
      <c r="AM30" s="32">
        <v>9.8799724737499997</v>
      </c>
      <c r="AN30" s="32">
        <v>141.40714907399999</v>
      </c>
      <c r="AO30" s="32">
        <v>0.73889577870000001</v>
      </c>
      <c r="AP30" s="32">
        <v>9384.8471798600003</v>
      </c>
      <c r="AQ30" s="32">
        <v>1.49833405865</v>
      </c>
      <c r="AR30" s="32">
        <v>171.87095664099999</v>
      </c>
      <c r="AS30" s="32">
        <v>264.931438571</v>
      </c>
      <c r="AT30" s="32">
        <v>0.69004466233499995</v>
      </c>
      <c r="AU30" s="32">
        <v>3.5174479295800001E-3</v>
      </c>
      <c r="AV30" s="32">
        <v>139.74224584800001</v>
      </c>
      <c r="AW30" s="32">
        <v>3096.00902073</v>
      </c>
      <c r="AX30" s="32">
        <v>2634.56834226</v>
      </c>
      <c r="AY30" s="32">
        <v>461.440678472</v>
      </c>
      <c r="AZ30" s="32">
        <v>1187.5554223199999</v>
      </c>
      <c r="BA30" s="32">
        <v>1.94723872198</v>
      </c>
      <c r="BB30" s="32">
        <v>2.8516120747099999E-2</v>
      </c>
      <c r="BC30" s="32">
        <v>161.330929524</v>
      </c>
      <c r="BD30" s="32">
        <v>13.6494720041</v>
      </c>
      <c r="BE30" s="32">
        <v>647.90708047400005</v>
      </c>
      <c r="BF30" s="32">
        <v>33.353389</v>
      </c>
      <c r="BG30" s="32">
        <v>9.4739656960800005</v>
      </c>
      <c r="BH30" s="32">
        <v>1081.2601349199999</v>
      </c>
      <c r="BI30" s="32">
        <v>14.743688729400001</v>
      </c>
      <c r="BJ30" s="32">
        <v>91.3473807437</v>
      </c>
      <c r="BK30" s="32">
        <v>4.8939003510899998E-2</v>
      </c>
      <c r="BL30" s="32">
        <v>4812.7681829000003</v>
      </c>
      <c r="BM30" s="32">
        <v>71.205165451400006</v>
      </c>
      <c r="BN30" s="32">
        <v>202.39697717799999</v>
      </c>
      <c r="BO30" s="32">
        <v>1429.6399424000001</v>
      </c>
      <c r="BP30" s="32">
        <v>0</v>
      </c>
      <c r="BQ30" s="32">
        <v>1761.3831216200001</v>
      </c>
      <c r="BR30" s="32">
        <v>12724.091313700001</v>
      </c>
      <c r="BS30" s="32">
        <v>1130.57318143</v>
      </c>
    </row>
    <row r="31" spans="1:71" x14ac:dyDescent="0.25">
      <c r="A31" s="53" t="s">
        <v>30</v>
      </c>
      <c r="B31" s="53">
        <v>16591.755897155013</v>
      </c>
      <c r="C31" s="53">
        <v>321.94046522000002</v>
      </c>
      <c r="D31" s="53">
        <v>23130.240136929991</v>
      </c>
      <c r="E31" s="53">
        <v>4189.075983300002</v>
      </c>
      <c r="F31" s="53">
        <v>3987.4626317700022</v>
      </c>
      <c r="G31" s="53">
        <v>6550.2984944499985</v>
      </c>
      <c r="H31" s="53">
        <v>80201.990444567506</v>
      </c>
      <c r="I31" s="53">
        <v>69.226598450376386</v>
      </c>
      <c r="J31" s="53">
        <v>117.54513571732303</v>
      </c>
      <c r="K31" s="53"/>
      <c r="L31" s="53">
        <v>139.55544511399995</v>
      </c>
      <c r="M31" s="53">
        <v>4.2464323000000004</v>
      </c>
      <c r="N31" s="53">
        <v>181.98462633999998</v>
      </c>
      <c r="O31" s="32"/>
      <c r="P31" s="34" t="s">
        <v>30</v>
      </c>
      <c r="Q31" s="32">
        <v>383.163344817</v>
      </c>
      <c r="R31" s="32">
        <v>59.438159279600001</v>
      </c>
      <c r="S31" s="32">
        <v>322.27401571199999</v>
      </c>
      <c r="T31" s="32">
        <v>187.417446869</v>
      </c>
      <c r="U31" s="32">
        <v>65809.616114899996</v>
      </c>
      <c r="V31" s="32">
        <v>0</v>
      </c>
      <c r="W31" s="32">
        <v>16569.928069400001</v>
      </c>
      <c r="X31" s="32">
        <v>165.225943376</v>
      </c>
      <c r="Y31" s="32">
        <v>558.74366039999995</v>
      </c>
      <c r="Z31" s="32">
        <v>4549.5567588100002</v>
      </c>
      <c r="AA31" s="32">
        <v>293.00325677799998</v>
      </c>
      <c r="AB31" s="32">
        <v>138.09429738099999</v>
      </c>
      <c r="AC31" s="32">
        <v>4.2464081049600004</v>
      </c>
      <c r="AD31" s="32">
        <v>0</v>
      </c>
      <c r="AE31" s="32">
        <v>770.62823390599999</v>
      </c>
      <c r="AF31" s="32">
        <v>10.2463288601</v>
      </c>
      <c r="AG31" s="32">
        <v>3047.2809986900002</v>
      </c>
      <c r="AH31" s="32">
        <v>321.65772155600001</v>
      </c>
      <c r="AI31" s="32">
        <v>0</v>
      </c>
      <c r="AJ31" s="32">
        <v>20794.6166228</v>
      </c>
      <c r="AK31" s="32">
        <v>2310.5134190700001</v>
      </c>
      <c r="AL31" s="32">
        <v>23105.1300419</v>
      </c>
      <c r="AM31" s="32">
        <v>30.792409944599999</v>
      </c>
      <c r="AN31" s="32">
        <v>281.02698768800002</v>
      </c>
      <c r="AO31" s="32">
        <v>2.4164824506599998</v>
      </c>
      <c r="AP31" s="32">
        <v>62574.899513700002</v>
      </c>
      <c r="AQ31" s="32">
        <v>8.8599941687699992</v>
      </c>
      <c r="AR31" s="32">
        <v>50.902264786099998</v>
      </c>
      <c r="AS31" s="32">
        <v>179.17608911100001</v>
      </c>
      <c r="AT31" s="32">
        <v>3.9285838599599998</v>
      </c>
      <c r="AU31" s="32">
        <v>2.3976776512E-2</v>
      </c>
      <c r="AV31" s="32">
        <v>92.233732028199995</v>
      </c>
      <c r="AW31" s="32">
        <v>4189.7201474900003</v>
      </c>
      <c r="AX31" s="32">
        <v>3985.0275546900002</v>
      </c>
      <c r="AY31" s="32">
        <v>204.69259280099999</v>
      </c>
      <c r="AZ31" s="32">
        <v>1553.38309121</v>
      </c>
      <c r="BA31" s="32">
        <v>3.0400139993500002</v>
      </c>
      <c r="BB31" s="32">
        <v>0.26290200212699999</v>
      </c>
      <c r="BC31" s="32">
        <v>416.97992327899999</v>
      </c>
      <c r="BD31" s="32">
        <v>11.424125917</v>
      </c>
      <c r="BE31" s="32">
        <v>830.65443983299997</v>
      </c>
      <c r="BF31" s="32">
        <v>8.0728513864300009</v>
      </c>
      <c r="BG31" s="32">
        <v>17.780384486100001</v>
      </c>
      <c r="BH31" s="32">
        <v>2093.8243287800001</v>
      </c>
      <c r="BI31" s="32">
        <v>124.24826510600001</v>
      </c>
      <c r="BJ31" s="32">
        <v>140.863661106</v>
      </c>
      <c r="BK31" s="32">
        <v>0.33478705941999998</v>
      </c>
      <c r="BL31" s="32">
        <v>6544.1472913199996</v>
      </c>
      <c r="BM31" s="32">
        <v>95.797814629900003</v>
      </c>
      <c r="BN31" s="32">
        <v>855.61679747400001</v>
      </c>
      <c r="BO31" s="32">
        <v>8595.6551002899996</v>
      </c>
      <c r="BP31" s="32">
        <v>0</v>
      </c>
      <c r="BQ31" s="32">
        <v>9029.8866021400008</v>
      </c>
      <c r="BR31" s="32">
        <v>80199.6696085</v>
      </c>
      <c r="BS31" s="32">
        <v>6780.3747946699996</v>
      </c>
    </row>
    <row r="32" spans="1:71" x14ac:dyDescent="0.25">
      <c r="A32" s="53" t="s">
        <v>31</v>
      </c>
      <c r="B32" s="53">
        <v>15455.394360376074</v>
      </c>
      <c r="C32" s="53">
        <v>342.83979682502627</v>
      </c>
      <c r="D32" s="53">
        <v>5245.0675478022931</v>
      </c>
      <c r="E32" s="53">
        <v>3782.0107944484171</v>
      </c>
      <c r="F32" s="53">
        <v>2713.010327611556</v>
      </c>
      <c r="G32" s="53">
        <v>971.97166757490038</v>
      </c>
      <c r="H32" s="53">
        <v>29730.140494736261</v>
      </c>
      <c r="I32" s="53">
        <v>104.22019948606653</v>
      </c>
      <c r="J32" s="53">
        <v>193.31457019119938</v>
      </c>
      <c r="K32" s="53"/>
      <c r="L32" s="53">
        <v>204.70428278285135</v>
      </c>
      <c r="M32" s="53">
        <v>43.965578644000033</v>
      </c>
      <c r="N32" s="53">
        <v>1175.8003256075012</v>
      </c>
      <c r="O32" s="32"/>
      <c r="P32" s="34" t="s">
        <v>31</v>
      </c>
      <c r="Q32" s="32">
        <v>434.93262559999999</v>
      </c>
      <c r="R32" s="32">
        <v>103.954522798</v>
      </c>
      <c r="S32" s="32">
        <v>112.104743665</v>
      </c>
      <c r="T32" s="32">
        <v>204.82424786999999</v>
      </c>
      <c r="U32" s="32">
        <v>154.878135574</v>
      </c>
      <c r="V32" s="32">
        <v>0</v>
      </c>
      <c r="W32" s="32">
        <v>15451.758911700001</v>
      </c>
      <c r="X32" s="32">
        <v>146.18635745899999</v>
      </c>
      <c r="Y32" s="32">
        <v>7.9225892089999999</v>
      </c>
      <c r="Z32" s="32">
        <v>2144.5176005600001</v>
      </c>
      <c r="AA32" s="32">
        <v>362.930301101</v>
      </c>
      <c r="AB32" s="32">
        <v>203.95946193699999</v>
      </c>
      <c r="AC32" s="32">
        <v>43.886138923600001</v>
      </c>
      <c r="AD32" s="32">
        <v>0</v>
      </c>
      <c r="AE32" s="32">
        <v>710.51423597200005</v>
      </c>
      <c r="AF32" s="32">
        <v>4.7353018759900003</v>
      </c>
      <c r="AG32" s="32">
        <v>1243.71420268</v>
      </c>
      <c r="AH32" s="32">
        <v>342.81027916599999</v>
      </c>
      <c r="AI32" s="32">
        <v>0</v>
      </c>
      <c r="AJ32" s="32">
        <v>4714.7642616200001</v>
      </c>
      <c r="AK32" s="32">
        <v>523.86338873</v>
      </c>
      <c r="AL32" s="32">
        <v>5238.6276503500003</v>
      </c>
      <c r="AM32" s="32">
        <v>11.031659168199999</v>
      </c>
      <c r="AN32" s="32">
        <v>263.31494112399997</v>
      </c>
      <c r="AO32" s="32">
        <v>4.7745289806400004</v>
      </c>
      <c r="AP32" s="32">
        <v>21759.239154300001</v>
      </c>
      <c r="AQ32" s="32">
        <v>5.8939529302200002</v>
      </c>
      <c r="AR32" s="32">
        <v>150.655044363</v>
      </c>
      <c r="AS32" s="32">
        <v>213.253474848</v>
      </c>
      <c r="AT32" s="32">
        <v>2.61867462921</v>
      </c>
      <c r="AU32" s="32">
        <v>5.4796265480599998E-3</v>
      </c>
      <c r="AV32" s="32">
        <v>149.62310841799999</v>
      </c>
      <c r="AW32" s="32">
        <v>3779.7846932399998</v>
      </c>
      <c r="AX32" s="32">
        <v>2711.6801277700001</v>
      </c>
      <c r="AY32" s="32">
        <v>1068.10456546</v>
      </c>
      <c r="AZ32" s="32">
        <v>1242.4854123499999</v>
      </c>
      <c r="BA32" s="32">
        <v>2.3705313839</v>
      </c>
      <c r="BB32" s="32">
        <v>6.3099306690499998E-2</v>
      </c>
      <c r="BC32" s="32">
        <v>165.14296324700001</v>
      </c>
      <c r="BD32" s="32">
        <v>13.185053810399999</v>
      </c>
      <c r="BE32" s="32">
        <v>656.17424096499997</v>
      </c>
      <c r="BF32" s="32">
        <v>28.606572530499999</v>
      </c>
      <c r="BG32" s="32">
        <v>8.7768689319199993</v>
      </c>
      <c r="BH32" s="32">
        <v>1182.2781130599999</v>
      </c>
      <c r="BI32" s="32">
        <v>63.037598113900003</v>
      </c>
      <c r="BJ32" s="32">
        <v>64.886258582300002</v>
      </c>
      <c r="BK32" s="32">
        <v>0.33366533119500003</v>
      </c>
      <c r="BL32" s="32">
        <v>969.97070237599996</v>
      </c>
      <c r="BM32" s="32">
        <v>17.454800994900001</v>
      </c>
      <c r="BN32" s="32">
        <v>257.80026474800002</v>
      </c>
      <c r="BO32" s="32">
        <v>1824.1218664400001</v>
      </c>
      <c r="BP32" s="32">
        <v>0</v>
      </c>
      <c r="BQ32" s="32">
        <v>2345.0324263500002</v>
      </c>
      <c r="BR32" s="32">
        <v>29728.504529900001</v>
      </c>
      <c r="BS32" s="32">
        <v>2058.1427935800002</v>
      </c>
    </row>
    <row r="33" spans="1:71" x14ac:dyDescent="0.25">
      <c r="A33" s="53" t="s">
        <v>32</v>
      </c>
      <c r="B33" s="53">
        <v>58009.188415984063</v>
      </c>
      <c r="C33" s="53">
        <v>1058.8066851810488</v>
      </c>
      <c r="D33" s="53">
        <v>72408.858920950515</v>
      </c>
      <c r="E33" s="53">
        <v>28426.687537831982</v>
      </c>
      <c r="F33" s="53">
        <v>18232.145444372483</v>
      </c>
      <c r="G33" s="53">
        <v>76588.046396559876</v>
      </c>
      <c r="H33" s="53">
        <v>168286.34809708723</v>
      </c>
      <c r="I33" s="53">
        <v>184.27064503921841</v>
      </c>
      <c r="J33" s="53">
        <v>919.09406265464054</v>
      </c>
      <c r="K33" s="53">
        <v>0.26447314149999995</v>
      </c>
      <c r="L33" s="53">
        <v>237.56033005314399</v>
      </c>
      <c r="M33" s="53">
        <v>526.36701740315027</v>
      </c>
      <c r="N33" s="53">
        <v>12156.863532324516</v>
      </c>
      <c r="O33" s="32"/>
      <c r="P33" s="34" t="s">
        <v>32</v>
      </c>
      <c r="Q33" s="32">
        <v>1314.1056307399999</v>
      </c>
      <c r="R33" s="32">
        <v>184.236616481</v>
      </c>
      <c r="S33" s="32">
        <v>727.432654533</v>
      </c>
      <c r="T33" s="32">
        <v>638.45417891</v>
      </c>
      <c r="U33" s="32">
        <v>1901.9290891999999</v>
      </c>
      <c r="V33" s="32">
        <v>0.26380140717400002</v>
      </c>
      <c r="W33" s="32">
        <v>57981.0157024</v>
      </c>
      <c r="X33" s="32">
        <v>700.201735289</v>
      </c>
      <c r="Y33" s="32">
        <v>58.973054452299998</v>
      </c>
      <c r="Z33" s="32">
        <v>16447.737084799999</v>
      </c>
      <c r="AA33" s="32">
        <v>609.20359066100002</v>
      </c>
      <c r="AB33" s="32">
        <v>232.73128189900001</v>
      </c>
      <c r="AC33" s="32">
        <v>525.24731066300001</v>
      </c>
      <c r="AD33" s="32">
        <v>0</v>
      </c>
      <c r="AE33" s="32">
        <v>1857.34679839</v>
      </c>
      <c r="AF33" s="32">
        <v>8.5888498899099996</v>
      </c>
      <c r="AG33" s="32">
        <v>12756.852569799999</v>
      </c>
      <c r="AH33" s="32">
        <v>1057.18550566</v>
      </c>
      <c r="AI33" s="32">
        <v>0</v>
      </c>
      <c r="AJ33" s="32">
        <v>65076.912770399998</v>
      </c>
      <c r="AK33" s="32">
        <v>7230.7666046900003</v>
      </c>
      <c r="AL33" s="32">
        <v>72307.679375099993</v>
      </c>
      <c r="AM33" s="32">
        <v>102.21395791099999</v>
      </c>
      <c r="AN33" s="32">
        <v>887.37254381499997</v>
      </c>
      <c r="AO33" s="32">
        <v>170.86807182499999</v>
      </c>
      <c r="AP33" s="32">
        <v>112177.64397</v>
      </c>
      <c r="AQ33" s="32">
        <v>116.605167299</v>
      </c>
      <c r="AR33" s="32">
        <v>633.28917056600005</v>
      </c>
      <c r="AS33" s="32">
        <v>1524.5302689099999</v>
      </c>
      <c r="AT33" s="32">
        <v>88.144523779599993</v>
      </c>
      <c r="AU33" s="32">
        <v>5.09249845952E-2</v>
      </c>
      <c r="AV33" s="32">
        <v>441.710063967</v>
      </c>
      <c r="AW33" s="32">
        <v>28392.367536000002</v>
      </c>
      <c r="AX33" s="32">
        <v>18219.349421700001</v>
      </c>
      <c r="AY33" s="32">
        <v>10173.018114300001</v>
      </c>
      <c r="AZ33" s="32">
        <v>8368.2959243200003</v>
      </c>
      <c r="BA33" s="32">
        <v>8.5076343083299992</v>
      </c>
      <c r="BB33" s="32">
        <v>1.54520338035</v>
      </c>
      <c r="BC33" s="32">
        <v>2946.9750952700001</v>
      </c>
      <c r="BD33" s="32">
        <v>86.802287923600005</v>
      </c>
      <c r="BE33" s="32">
        <v>3456.2465290999999</v>
      </c>
      <c r="BF33" s="32">
        <v>119.243366885</v>
      </c>
      <c r="BG33" s="32">
        <v>118.249262995</v>
      </c>
      <c r="BH33" s="32">
        <v>6978.4125228000003</v>
      </c>
      <c r="BI33" s="32">
        <v>284.39928458499998</v>
      </c>
      <c r="BJ33" s="32">
        <v>1229.86144268</v>
      </c>
      <c r="BK33" s="32">
        <v>13.909157166</v>
      </c>
      <c r="BL33" s="32">
        <v>76445.096124799995</v>
      </c>
      <c r="BM33" s="32">
        <v>1144.1271859999999</v>
      </c>
      <c r="BN33" s="32">
        <v>2408.8013087999998</v>
      </c>
      <c r="BO33" s="32">
        <v>11083.061891699999</v>
      </c>
      <c r="BP33" s="32">
        <v>0</v>
      </c>
      <c r="BQ33" s="32">
        <v>16418.620852700002</v>
      </c>
      <c r="BR33" s="32">
        <v>168279.69201200001</v>
      </c>
      <c r="BS33" s="32">
        <v>10058.782930699999</v>
      </c>
    </row>
    <row r="34" spans="1:71" x14ac:dyDescent="0.25">
      <c r="A34" s="53" t="s">
        <v>33</v>
      </c>
      <c r="B34" s="53">
        <v>112183.04211475745</v>
      </c>
      <c r="C34" s="53">
        <v>1075.0246687228682</v>
      </c>
      <c r="D34" s="53">
        <v>25095.289835848005</v>
      </c>
      <c r="E34" s="53">
        <v>31409.5324835457</v>
      </c>
      <c r="F34" s="53">
        <v>25600.539961640068</v>
      </c>
      <c r="G34" s="53">
        <v>10812.033433435388</v>
      </c>
      <c r="H34" s="53">
        <v>113482.71884708274</v>
      </c>
      <c r="I34" s="53">
        <v>380.18654466651628</v>
      </c>
      <c r="J34" s="53">
        <v>601.05964709653563</v>
      </c>
      <c r="K34" s="53"/>
      <c r="L34" s="53">
        <v>593.58619189801277</v>
      </c>
      <c r="M34" s="53">
        <v>100.06861028499999</v>
      </c>
      <c r="N34" s="53">
        <v>5970.2816874400041</v>
      </c>
      <c r="O34" s="32"/>
      <c r="P34" s="34" t="s">
        <v>33</v>
      </c>
      <c r="Q34" s="32">
        <v>1261.9771399399999</v>
      </c>
      <c r="R34" s="32">
        <v>380.11441001700001</v>
      </c>
      <c r="S34" s="32">
        <v>632.04482023200001</v>
      </c>
      <c r="T34" s="32">
        <v>690.86657512900001</v>
      </c>
      <c r="U34" s="32">
        <v>1259.83550485</v>
      </c>
      <c r="V34" s="32">
        <v>0</v>
      </c>
      <c r="W34" s="32">
        <v>112112.943006</v>
      </c>
      <c r="X34" s="32">
        <v>1246.93387467</v>
      </c>
      <c r="Y34" s="32">
        <v>72.093057711599997</v>
      </c>
      <c r="Z34" s="32">
        <v>8850.4384544500008</v>
      </c>
      <c r="AA34" s="32">
        <v>1168.3357888400001</v>
      </c>
      <c r="AB34" s="32">
        <v>580.85010692799995</v>
      </c>
      <c r="AC34" s="32">
        <v>100.068514048</v>
      </c>
      <c r="AD34" s="32">
        <v>0</v>
      </c>
      <c r="AE34" s="32">
        <v>1542.74088084</v>
      </c>
      <c r="AF34" s="32">
        <v>11.888910573</v>
      </c>
      <c r="AG34" s="32">
        <v>5750.9184216200001</v>
      </c>
      <c r="AH34" s="32">
        <v>1074.23526216</v>
      </c>
      <c r="AI34" s="32">
        <v>0</v>
      </c>
      <c r="AJ34" s="32">
        <v>22549.4881097</v>
      </c>
      <c r="AK34" s="32">
        <v>2505.4987294799998</v>
      </c>
      <c r="AL34" s="32">
        <v>25054.986839199999</v>
      </c>
      <c r="AM34" s="32">
        <v>86.136349520699994</v>
      </c>
      <c r="AN34" s="32">
        <v>1375.03269209</v>
      </c>
      <c r="AO34" s="32">
        <v>12.7388522573</v>
      </c>
      <c r="AP34" s="32">
        <v>73994.8161502</v>
      </c>
      <c r="AQ34" s="32">
        <v>80.669283113099993</v>
      </c>
      <c r="AR34" s="32">
        <v>1083.9275180899999</v>
      </c>
      <c r="AS34" s="32">
        <v>1780.9251070099999</v>
      </c>
      <c r="AT34" s="32">
        <v>7.8068515879299998</v>
      </c>
      <c r="AU34" s="32">
        <v>2.58146052349E-2</v>
      </c>
      <c r="AV34" s="32">
        <v>1764.0997934300001</v>
      </c>
      <c r="AW34" s="32">
        <v>31372.092009200001</v>
      </c>
      <c r="AX34" s="32">
        <v>25569.522936400001</v>
      </c>
      <c r="AY34" s="32">
        <v>5802.5690727900001</v>
      </c>
      <c r="AZ34" s="32">
        <v>12573.655011299999</v>
      </c>
      <c r="BA34" s="32">
        <v>26.9641414331</v>
      </c>
      <c r="BB34" s="32">
        <v>0.232020511968</v>
      </c>
      <c r="BC34" s="32">
        <v>2464.9950101700001</v>
      </c>
      <c r="BD34" s="32">
        <v>98.322634192600006</v>
      </c>
      <c r="BE34" s="32">
        <v>5320.0726287400003</v>
      </c>
      <c r="BF34" s="32">
        <v>200.013329347</v>
      </c>
      <c r="BG34" s="32">
        <v>52.579505535300001</v>
      </c>
      <c r="BH34" s="32">
        <v>10088.6577899</v>
      </c>
      <c r="BI34" s="32">
        <v>1512.8575592</v>
      </c>
      <c r="BJ34" s="32">
        <v>1073.70552271</v>
      </c>
      <c r="BK34" s="32">
        <v>0.93079896581199995</v>
      </c>
      <c r="BL34" s="32">
        <v>10791.787495299999</v>
      </c>
      <c r="BM34" s="32">
        <v>157.90382569600001</v>
      </c>
      <c r="BN34" s="32">
        <v>789.20622741499994</v>
      </c>
      <c r="BO34" s="32">
        <v>9233.9906100499993</v>
      </c>
      <c r="BP34" s="32">
        <v>0</v>
      </c>
      <c r="BQ34" s="32">
        <v>11848.159064400001</v>
      </c>
      <c r="BR34" s="32">
        <v>113479.349201</v>
      </c>
      <c r="BS34" s="32">
        <v>7635.2474058799999</v>
      </c>
    </row>
    <row r="35" spans="1:71" x14ac:dyDescent="0.25">
      <c r="A35" s="53" t="s">
        <v>34</v>
      </c>
      <c r="B35" s="53">
        <v>114433.40284627205</v>
      </c>
      <c r="C35" s="53">
        <v>142.13118369863002</v>
      </c>
      <c r="D35" s="53">
        <v>9049.983609973995</v>
      </c>
      <c r="E35" s="53">
        <v>16853.390487692806</v>
      </c>
      <c r="F35" s="53">
        <v>10720.366933157346</v>
      </c>
      <c r="G35" s="53">
        <v>2579.9105901402982</v>
      </c>
      <c r="H35" s="53">
        <v>28315.259130992181</v>
      </c>
      <c r="I35" s="53">
        <v>1336.2787545737701</v>
      </c>
      <c r="J35" s="53">
        <v>706.99315425911379</v>
      </c>
      <c r="K35" s="53"/>
      <c r="L35" s="53">
        <v>3095.9240204307985</v>
      </c>
      <c r="M35" s="53">
        <v>12.491545925500002</v>
      </c>
      <c r="N35" s="53">
        <v>400.35666658150035</v>
      </c>
      <c r="O35" s="32"/>
      <c r="P35" s="34" t="s">
        <v>34</v>
      </c>
      <c r="Q35" s="32">
        <v>1631.8653035</v>
      </c>
      <c r="R35" s="32">
        <v>1335.8835953400001</v>
      </c>
      <c r="S35" s="32">
        <v>569.84676319499999</v>
      </c>
      <c r="T35" s="32">
        <v>709.56739776799998</v>
      </c>
      <c r="U35" s="32">
        <v>84.262652773100001</v>
      </c>
      <c r="V35" s="32">
        <v>0</v>
      </c>
      <c r="W35" s="32">
        <v>114429.28589</v>
      </c>
      <c r="X35" s="32">
        <v>567.57730200799995</v>
      </c>
      <c r="Y35" s="32">
        <v>13.1971490697</v>
      </c>
      <c r="Z35" s="32">
        <v>631.88595053999995</v>
      </c>
      <c r="AA35" s="32">
        <v>3955.77496647</v>
      </c>
      <c r="AB35" s="32">
        <v>3094.9895624599999</v>
      </c>
      <c r="AC35" s="32">
        <v>12.491538690300001</v>
      </c>
      <c r="AD35" s="32">
        <v>0</v>
      </c>
      <c r="AE35" s="32">
        <v>291.84078611500001</v>
      </c>
      <c r="AF35" s="32">
        <v>32.832388273900001</v>
      </c>
      <c r="AG35" s="32">
        <v>403.010861917</v>
      </c>
      <c r="AH35" s="32">
        <v>142.11315588799999</v>
      </c>
      <c r="AI35" s="32">
        <v>0</v>
      </c>
      <c r="AJ35" s="32">
        <v>8138.5307095500002</v>
      </c>
      <c r="AK35" s="32">
        <v>904.28090982499998</v>
      </c>
      <c r="AL35" s="32">
        <v>9042.8116193700007</v>
      </c>
      <c r="AM35" s="32">
        <v>66.460955300799995</v>
      </c>
      <c r="AN35" s="32">
        <v>783.947395895</v>
      </c>
      <c r="AO35" s="32">
        <v>3.36550179324</v>
      </c>
      <c r="AP35" s="32">
        <v>12708.5440088</v>
      </c>
      <c r="AQ35" s="32">
        <v>4.06215653797</v>
      </c>
      <c r="AR35" s="32">
        <v>945.36920778000001</v>
      </c>
      <c r="AS35" s="32">
        <v>1155.36526422</v>
      </c>
      <c r="AT35" s="32">
        <v>1.42700247866</v>
      </c>
      <c r="AU35" s="32">
        <v>2.0108967851099999E-3</v>
      </c>
      <c r="AV35" s="32">
        <v>737.44796112100005</v>
      </c>
      <c r="AW35" s="32">
        <v>16852.3639707</v>
      </c>
      <c r="AX35" s="32">
        <v>10719.472000199999</v>
      </c>
      <c r="AY35" s="32">
        <v>6132.8919704500004</v>
      </c>
      <c r="AZ35" s="32">
        <v>5139.6007403100002</v>
      </c>
      <c r="BA35" s="32">
        <v>8.6542899741500001</v>
      </c>
      <c r="BB35" s="32">
        <v>1.4233323743200001E-2</v>
      </c>
      <c r="BC35" s="32">
        <v>282.82114714199997</v>
      </c>
      <c r="BD35" s="32">
        <v>68.981426280199997</v>
      </c>
      <c r="BE35" s="32">
        <v>2892.5982582400002</v>
      </c>
      <c r="BF35" s="32">
        <v>187.99108069799999</v>
      </c>
      <c r="BG35" s="32">
        <v>37.544080610899996</v>
      </c>
      <c r="BH35" s="32">
        <v>4197.35507917</v>
      </c>
      <c r="BI35" s="32">
        <v>6.7479966142499999</v>
      </c>
      <c r="BJ35" s="32">
        <v>189.60683591700001</v>
      </c>
      <c r="BK35" s="32">
        <v>0.127829485607</v>
      </c>
      <c r="BL35" s="32">
        <v>2579.3456434</v>
      </c>
      <c r="BM35" s="32">
        <v>11.0781762204</v>
      </c>
      <c r="BN35" s="32">
        <v>178.84702271200001</v>
      </c>
      <c r="BO35" s="32">
        <v>1195.04734775</v>
      </c>
      <c r="BP35" s="32">
        <v>0</v>
      </c>
      <c r="BQ35" s="32">
        <v>4106.9967030999996</v>
      </c>
      <c r="BR35" s="32">
        <v>28314.470310500001</v>
      </c>
      <c r="BS35" s="32">
        <v>2042.25530798</v>
      </c>
    </row>
    <row r="36" spans="1:71" x14ac:dyDescent="0.25">
      <c r="A36" s="53" t="s">
        <v>35</v>
      </c>
      <c r="B36" s="53">
        <v>57306.338949689067</v>
      </c>
      <c r="C36" s="53">
        <v>3391.7101395304039</v>
      </c>
      <c r="D36" s="53">
        <v>37302.503546555054</v>
      </c>
      <c r="E36" s="53">
        <v>14556.988343225028</v>
      </c>
      <c r="F36" s="53">
        <v>12634.493190236282</v>
      </c>
      <c r="G36" s="53">
        <v>4142.3378911476011</v>
      </c>
      <c r="H36" s="53">
        <v>124579.37734061756</v>
      </c>
      <c r="I36" s="53">
        <v>142.86144095581324</v>
      </c>
      <c r="J36" s="53">
        <v>479.65498184800049</v>
      </c>
      <c r="K36" s="53"/>
      <c r="L36" s="53">
        <v>116.64082798027491</v>
      </c>
      <c r="M36" s="53">
        <v>168.98518921499979</v>
      </c>
      <c r="N36" s="53">
        <v>6600.2582436400016</v>
      </c>
      <c r="O36" s="32"/>
      <c r="P36" s="34" t="s">
        <v>35</v>
      </c>
      <c r="Q36" s="32">
        <v>1004.80695578</v>
      </c>
      <c r="R36" s="32">
        <v>142.35270968399999</v>
      </c>
      <c r="S36" s="32">
        <v>618.09195883699999</v>
      </c>
      <c r="T36" s="32">
        <v>534.339341999</v>
      </c>
      <c r="U36" s="32">
        <v>2031.4175097699999</v>
      </c>
      <c r="V36" s="32">
        <v>0</v>
      </c>
      <c r="W36" s="32">
        <v>57263.801245000002</v>
      </c>
      <c r="X36" s="32">
        <v>612.14421916599997</v>
      </c>
      <c r="Y36" s="32">
        <v>69.3592596628</v>
      </c>
      <c r="Z36" s="32">
        <v>10763.378161500001</v>
      </c>
      <c r="AA36" s="32">
        <v>550.05449344199997</v>
      </c>
      <c r="AB36" s="32">
        <v>113.911663601</v>
      </c>
      <c r="AC36" s="32">
        <v>168.92944045300001</v>
      </c>
      <c r="AD36" s="32">
        <v>0</v>
      </c>
      <c r="AE36" s="32">
        <v>1489.7069755800001</v>
      </c>
      <c r="AF36" s="32">
        <v>7.4436224099599997</v>
      </c>
      <c r="AG36" s="32">
        <v>7225.4210894600001</v>
      </c>
      <c r="AH36" s="32">
        <v>3390.8385054</v>
      </c>
      <c r="AI36" s="32">
        <v>0</v>
      </c>
      <c r="AJ36" s="32">
        <v>33529.352826399998</v>
      </c>
      <c r="AK36" s="32">
        <v>3725.4840756100002</v>
      </c>
      <c r="AL36" s="32">
        <v>37254.836902000003</v>
      </c>
      <c r="AM36" s="32">
        <v>152.767737877</v>
      </c>
      <c r="AN36" s="32">
        <v>1086.6570206900001</v>
      </c>
      <c r="AO36" s="32">
        <v>6.2357891918400004</v>
      </c>
      <c r="AP36" s="32">
        <v>82502.038575700004</v>
      </c>
      <c r="AQ36" s="32">
        <v>26.904790225799999</v>
      </c>
      <c r="AR36" s="32">
        <v>531.67377800600002</v>
      </c>
      <c r="AS36" s="32">
        <v>921.67701637499999</v>
      </c>
      <c r="AT36" s="32">
        <v>5.4242547815500002</v>
      </c>
      <c r="AU36" s="32">
        <v>0.40810869337599998</v>
      </c>
      <c r="AV36" s="32">
        <v>669.46049030799998</v>
      </c>
      <c r="AW36" s="32">
        <v>14545.5081548</v>
      </c>
      <c r="AX36" s="32">
        <v>12624.822068400001</v>
      </c>
      <c r="AY36" s="32">
        <v>1920.6860864099999</v>
      </c>
      <c r="AZ36" s="32">
        <v>5689.2708560000001</v>
      </c>
      <c r="BA36" s="32">
        <v>11.6290821729</v>
      </c>
      <c r="BB36" s="32">
        <v>0.24734822456300001</v>
      </c>
      <c r="BC36" s="32">
        <v>1005.19854737</v>
      </c>
      <c r="BD36" s="32">
        <v>51.762865005499997</v>
      </c>
      <c r="BE36" s="32">
        <v>2836.00528966</v>
      </c>
      <c r="BF36" s="32">
        <v>97.419193755799995</v>
      </c>
      <c r="BG36" s="32">
        <v>37.439616516999997</v>
      </c>
      <c r="BH36" s="32">
        <v>5537.0739571300001</v>
      </c>
      <c r="BI36" s="32">
        <v>446.461095763</v>
      </c>
      <c r="BJ36" s="32">
        <v>439.36062236499998</v>
      </c>
      <c r="BK36" s="32">
        <v>0.44005526414099999</v>
      </c>
      <c r="BL36" s="32">
        <v>4140.40052715</v>
      </c>
      <c r="BM36" s="32">
        <v>58.133229469200003</v>
      </c>
      <c r="BN36" s="32">
        <v>2088.4698746899999</v>
      </c>
      <c r="BO36" s="32">
        <v>7814.9875099299998</v>
      </c>
      <c r="BP36" s="32">
        <v>0</v>
      </c>
      <c r="BQ36" s="32">
        <v>13408.7093546</v>
      </c>
      <c r="BR36" s="32">
        <v>124577.074613</v>
      </c>
      <c r="BS36" s="32">
        <v>8043.6327400600003</v>
      </c>
    </row>
    <row r="37" spans="1:71" x14ac:dyDescent="0.25">
      <c r="A37" s="53" t="s">
        <v>36</v>
      </c>
      <c r="B37" s="53">
        <v>42294.99813015254</v>
      </c>
      <c r="C37" s="53">
        <v>1064.9650144706204</v>
      </c>
      <c r="D37" s="53">
        <v>19557.136639359003</v>
      </c>
      <c r="E37" s="53">
        <v>9924.4583629075605</v>
      </c>
      <c r="F37" s="53">
        <v>7818.5359346404794</v>
      </c>
      <c r="G37" s="53">
        <v>3757.0349135653851</v>
      </c>
      <c r="H37" s="53">
        <v>51070.840097884189</v>
      </c>
      <c r="I37" s="53">
        <v>246.12537602796576</v>
      </c>
      <c r="J37" s="53">
        <v>348.13180646835349</v>
      </c>
      <c r="K37" s="53"/>
      <c r="L37" s="53">
        <v>465.24360251398679</v>
      </c>
      <c r="M37" s="53">
        <v>63.358246904999959</v>
      </c>
      <c r="N37" s="53">
        <v>2167.6601584210021</v>
      </c>
      <c r="O37" s="32"/>
      <c r="P37" s="34" t="s">
        <v>36</v>
      </c>
      <c r="Q37" s="32">
        <v>746.71548858100005</v>
      </c>
      <c r="R37" s="32">
        <v>245.931508079</v>
      </c>
      <c r="S37" s="32">
        <v>255.73293010800001</v>
      </c>
      <c r="T37" s="32">
        <v>376.43011676200001</v>
      </c>
      <c r="U37" s="32">
        <v>1391.3745919999999</v>
      </c>
      <c r="V37" s="32">
        <v>0</v>
      </c>
      <c r="W37" s="32">
        <v>42249.905378900003</v>
      </c>
      <c r="X37" s="32">
        <v>267.486502884</v>
      </c>
      <c r="Y37" s="32">
        <v>16.379774866599998</v>
      </c>
      <c r="Z37" s="32">
        <v>3765.33844718</v>
      </c>
      <c r="AA37" s="32">
        <v>769.07218796699999</v>
      </c>
      <c r="AB37" s="32">
        <v>464.30608782199999</v>
      </c>
      <c r="AC37" s="32">
        <v>63.288504340800003</v>
      </c>
      <c r="AD37" s="32">
        <v>0</v>
      </c>
      <c r="AE37" s="32">
        <v>996.94301541499999</v>
      </c>
      <c r="AF37" s="32">
        <v>8.4249240238100001</v>
      </c>
      <c r="AG37" s="32">
        <v>2219.9436461599998</v>
      </c>
      <c r="AH37" s="32">
        <v>1064.0011741799999</v>
      </c>
      <c r="AI37" s="32">
        <v>0</v>
      </c>
      <c r="AJ37" s="32">
        <v>17568.747007400001</v>
      </c>
      <c r="AK37" s="32">
        <v>1952.08340118</v>
      </c>
      <c r="AL37" s="32">
        <v>19520.830408599999</v>
      </c>
      <c r="AM37" s="32">
        <v>31.766762563299999</v>
      </c>
      <c r="AN37" s="32">
        <v>547.83609462899994</v>
      </c>
      <c r="AO37" s="32">
        <v>5.1065428005299998</v>
      </c>
      <c r="AP37" s="32">
        <v>35501.242372499997</v>
      </c>
      <c r="AQ37" s="32">
        <v>21.203430260299999</v>
      </c>
      <c r="AR37" s="32">
        <v>370.97164022800001</v>
      </c>
      <c r="AS37" s="32">
        <v>580.203075227</v>
      </c>
      <c r="AT37" s="32">
        <v>2.9256305586</v>
      </c>
      <c r="AU37" s="32">
        <v>1.26955069804E-2</v>
      </c>
      <c r="AV37" s="32">
        <v>512.544402773</v>
      </c>
      <c r="AW37" s="32">
        <v>9913.6767409399999</v>
      </c>
      <c r="AX37" s="32">
        <v>7810.1924757699999</v>
      </c>
      <c r="AY37" s="32">
        <v>2103.4842651700001</v>
      </c>
      <c r="AZ37" s="32">
        <v>3773.5108087100002</v>
      </c>
      <c r="BA37" s="32">
        <v>7.7447490710300002</v>
      </c>
      <c r="BB37" s="32">
        <v>8.9737231082999996E-2</v>
      </c>
      <c r="BC37" s="32">
        <v>680.48569411999995</v>
      </c>
      <c r="BD37" s="32">
        <v>32.768860284299997</v>
      </c>
      <c r="BE37" s="32">
        <v>1696.73016254</v>
      </c>
      <c r="BF37" s="32">
        <v>69.235445439499998</v>
      </c>
      <c r="BG37" s="32">
        <v>19.637925857500001</v>
      </c>
      <c r="BH37" s="32">
        <v>3126.9951137899998</v>
      </c>
      <c r="BI37" s="32">
        <v>373.28222979700001</v>
      </c>
      <c r="BJ37" s="32">
        <v>309.84555218600002</v>
      </c>
      <c r="BK37" s="32">
        <v>0.407615217403</v>
      </c>
      <c r="BL37" s="32">
        <v>3748.5571116000001</v>
      </c>
      <c r="BM37" s="32">
        <v>52.600201449399997</v>
      </c>
      <c r="BN37" s="32">
        <v>315.05663578799999</v>
      </c>
      <c r="BO37" s="32">
        <v>3102.2522699000001</v>
      </c>
      <c r="BP37" s="32">
        <v>0</v>
      </c>
      <c r="BQ37" s="32">
        <v>4907.0423163200003</v>
      </c>
      <c r="BR37" s="32">
        <v>51067.727367200001</v>
      </c>
      <c r="BS37" s="32">
        <v>3669.9896313700001</v>
      </c>
    </row>
    <row r="38" spans="1:71" x14ac:dyDescent="0.25">
      <c r="A38" s="53" t="s">
        <v>37</v>
      </c>
      <c r="B38" s="53">
        <v>60216.791208780938</v>
      </c>
      <c r="C38" s="53">
        <v>1037.3509307165705</v>
      </c>
      <c r="D38" s="53">
        <v>12376.951378973961</v>
      </c>
      <c r="E38" s="53">
        <v>14668.573470182069</v>
      </c>
      <c r="F38" s="53">
        <v>13052.310667256117</v>
      </c>
      <c r="G38" s="53">
        <v>4351.1261402400223</v>
      </c>
      <c r="H38" s="53">
        <v>51595.527508811203</v>
      </c>
      <c r="I38" s="53">
        <v>130.12342281506875</v>
      </c>
      <c r="J38" s="53">
        <v>593.23686897460368</v>
      </c>
      <c r="K38" s="53"/>
      <c r="L38" s="53">
        <v>233.58674645842717</v>
      </c>
      <c r="M38" s="53">
        <v>81.955826344999963</v>
      </c>
      <c r="N38" s="53">
        <v>2297.8028134180017</v>
      </c>
      <c r="O38" s="32"/>
      <c r="P38" s="34" t="s">
        <v>37</v>
      </c>
      <c r="Q38" s="32">
        <v>490.75747232100002</v>
      </c>
      <c r="R38" s="32">
        <v>116.246243105</v>
      </c>
      <c r="S38" s="32">
        <v>313.42351369699998</v>
      </c>
      <c r="T38" s="32">
        <v>618.66802544799998</v>
      </c>
      <c r="U38" s="32">
        <v>27686.789946199999</v>
      </c>
      <c r="V38" s="32">
        <v>0</v>
      </c>
      <c r="W38" s="32">
        <v>60190.757665099998</v>
      </c>
      <c r="X38" s="32">
        <v>1120.5410073099999</v>
      </c>
      <c r="Y38" s="32">
        <v>198.12941090199999</v>
      </c>
      <c r="Z38" s="32">
        <v>3553.7983892299999</v>
      </c>
      <c r="AA38" s="32">
        <v>522.90752523499998</v>
      </c>
      <c r="AB38" s="32">
        <v>213.47882608200001</v>
      </c>
      <c r="AC38" s="32">
        <v>81.852727076199997</v>
      </c>
      <c r="AD38" s="32">
        <v>0</v>
      </c>
      <c r="AE38" s="32">
        <v>609.84608927299996</v>
      </c>
      <c r="AF38" s="32">
        <v>8.1160725252799999</v>
      </c>
      <c r="AG38" s="32">
        <v>2471.49502527</v>
      </c>
      <c r="AH38" s="32">
        <v>1036.9475190999999</v>
      </c>
      <c r="AI38" s="32">
        <v>0</v>
      </c>
      <c r="AJ38" s="32">
        <v>11120.9035458</v>
      </c>
      <c r="AK38" s="32">
        <v>1235.6564366099999</v>
      </c>
      <c r="AL38" s="32">
        <v>12356.5599824</v>
      </c>
      <c r="AM38" s="32">
        <v>75.348174340100002</v>
      </c>
      <c r="AN38" s="32">
        <v>963.11199862900003</v>
      </c>
      <c r="AO38" s="32">
        <v>7.5919717964900002</v>
      </c>
      <c r="AP38" s="32">
        <v>32849.308560400001</v>
      </c>
      <c r="AQ38" s="32">
        <v>34.438456782400003</v>
      </c>
      <c r="AR38" s="32">
        <v>746.74432789299999</v>
      </c>
      <c r="AS38" s="32">
        <v>1087.03079129</v>
      </c>
      <c r="AT38" s="32">
        <v>4.22743926377</v>
      </c>
      <c r="AU38" s="32">
        <v>1.0940985091199999E-2</v>
      </c>
      <c r="AV38" s="32">
        <v>951.03423844099996</v>
      </c>
      <c r="AW38" s="32">
        <v>14669.8972182</v>
      </c>
      <c r="AX38" s="32">
        <v>13039.4435552</v>
      </c>
      <c r="AY38" s="32">
        <v>1630.4536629199999</v>
      </c>
      <c r="AZ38" s="32">
        <v>6562.8001760400002</v>
      </c>
      <c r="BA38" s="32">
        <v>12.6809467275</v>
      </c>
      <c r="BB38" s="32">
        <v>0.12849438536800001</v>
      </c>
      <c r="BC38" s="32">
        <v>1128.3392443099999</v>
      </c>
      <c r="BD38" s="32">
        <v>59.6887223775</v>
      </c>
      <c r="BE38" s="32">
        <v>2861.1776267199998</v>
      </c>
      <c r="BF38" s="32">
        <v>142.30982279200001</v>
      </c>
      <c r="BG38" s="32">
        <v>33.527892598500003</v>
      </c>
      <c r="BH38" s="32">
        <v>4859.7324541300004</v>
      </c>
      <c r="BI38" s="32">
        <v>614.01970802000005</v>
      </c>
      <c r="BJ38" s="32">
        <v>496.35224117500002</v>
      </c>
      <c r="BK38" s="32">
        <v>0.46899453738800001</v>
      </c>
      <c r="BL38" s="32">
        <v>4348.0966636399999</v>
      </c>
      <c r="BM38" s="32">
        <v>26.798947165200001</v>
      </c>
      <c r="BN38" s="32">
        <v>682.82619522699997</v>
      </c>
      <c r="BO38" s="32">
        <v>3401.0813272099999</v>
      </c>
      <c r="BP38" s="32">
        <v>0</v>
      </c>
      <c r="BQ38" s="32">
        <v>6496.65055054</v>
      </c>
      <c r="BR38" s="32">
        <v>51590.707514599999</v>
      </c>
      <c r="BS38" s="32">
        <v>3381.1092520399998</v>
      </c>
    </row>
    <row r="39" spans="1:71" x14ac:dyDescent="0.25">
      <c r="A39" s="53" t="s">
        <v>131</v>
      </c>
      <c r="B39" s="53">
        <v>79484.050386752861</v>
      </c>
      <c r="C39" s="53">
        <v>2851.9571885060004</v>
      </c>
      <c r="D39" s="53">
        <v>34925.72110493503</v>
      </c>
      <c r="E39" s="53">
        <v>25880.491930462838</v>
      </c>
      <c r="F39" s="53">
        <v>20277.335425026686</v>
      </c>
      <c r="G39" s="53">
        <v>29856.842307951967</v>
      </c>
      <c r="H39" s="53">
        <v>124279.59717049729</v>
      </c>
      <c r="I39" s="53">
        <v>166.90096453531933</v>
      </c>
      <c r="J39" s="53">
        <v>428.95080863929172</v>
      </c>
      <c r="K39" s="53"/>
      <c r="L39" s="53">
        <v>155.92545960788667</v>
      </c>
      <c r="M39" s="53">
        <v>413.66788946249994</v>
      </c>
      <c r="N39" s="53">
        <v>7425.5694440850048</v>
      </c>
      <c r="O39" s="32"/>
      <c r="P39" s="34" t="s">
        <v>131</v>
      </c>
      <c r="Q39" s="32">
        <v>974.959832431</v>
      </c>
      <c r="R39" s="32">
        <v>166.87974644499999</v>
      </c>
      <c r="S39" s="32">
        <v>550.73305178199996</v>
      </c>
      <c r="T39" s="32">
        <v>490.80300766699997</v>
      </c>
      <c r="U39" s="32">
        <v>1398.1525047600001</v>
      </c>
      <c r="V39" s="32">
        <v>0</v>
      </c>
      <c r="W39" s="32">
        <v>79444.591321100001</v>
      </c>
      <c r="X39" s="32">
        <v>950.85805017600001</v>
      </c>
      <c r="Y39" s="32">
        <v>83.504155935900002</v>
      </c>
      <c r="Z39" s="32">
        <v>9975.6338836600007</v>
      </c>
      <c r="AA39" s="32">
        <v>495.17393717800002</v>
      </c>
      <c r="AB39" s="32">
        <v>152.410138168</v>
      </c>
      <c r="AC39" s="32">
        <v>412.86828488999998</v>
      </c>
      <c r="AD39" s="32">
        <v>0</v>
      </c>
      <c r="AE39" s="32">
        <v>1429.55531804</v>
      </c>
      <c r="AF39" s="32">
        <v>6.8190098570400002</v>
      </c>
      <c r="AG39" s="32">
        <v>7691.0717142800004</v>
      </c>
      <c r="AH39" s="32">
        <v>2851.40358612</v>
      </c>
      <c r="AI39" s="32">
        <v>0</v>
      </c>
      <c r="AJ39" s="32">
        <v>31399.4653555</v>
      </c>
      <c r="AK39" s="32">
        <v>3488.82915521</v>
      </c>
      <c r="AL39" s="32">
        <v>34888.294510699998</v>
      </c>
      <c r="AM39" s="32">
        <v>77.929098758899997</v>
      </c>
      <c r="AN39" s="32">
        <v>914.29096710800002</v>
      </c>
      <c r="AO39" s="32">
        <v>97.755632994400003</v>
      </c>
      <c r="AP39" s="32">
        <v>83726.415020100001</v>
      </c>
      <c r="AQ39" s="32">
        <v>102.676563823</v>
      </c>
      <c r="AR39" s="32">
        <v>747.28621626200004</v>
      </c>
      <c r="AS39" s="32">
        <v>1378.7397120799999</v>
      </c>
      <c r="AT39" s="32">
        <v>50.358398551599997</v>
      </c>
      <c r="AU39" s="32">
        <v>4.3659127465699998E-2</v>
      </c>
      <c r="AV39" s="32">
        <v>1142.9354461299999</v>
      </c>
      <c r="AW39" s="32">
        <v>25849.807876700001</v>
      </c>
      <c r="AX39" s="32">
        <v>20255.6050283</v>
      </c>
      <c r="AY39" s="32">
        <v>5594.2028483699996</v>
      </c>
      <c r="AZ39" s="32">
        <v>10080.349260999999</v>
      </c>
      <c r="BA39" s="32">
        <v>18.534247814899999</v>
      </c>
      <c r="BB39" s="32">
        <v>0.69395837695700002</v>
      </c>
      <c r="BC39" s="32">
        <v>2639.8864833500002</v>
      </c>
      <c r="BD39" s="32">
        <v>71.451795708700004</v>
      </c>
      <c r="BE39" s="32">
        <v>3994.07976874</v>
      </c>
      <c r="BF39" s="32">
        <v>141.17132235400001</v>
      </c>
      <c r="BG39" s="32">
        <v>45.527588955900001</v>
      </c>
      <c r="BH39" s="32">
        <v>7809.8087364800003</v>
      </c>
      <c r="BI39" s="32">
        <v>1066.37269803</v>
      </c>
      <c r="BJ39" s="32">
        <v>941.17972985699998</v>
      </c>
      <c r="BK39" s="32">
        <v>7.09773547071</v>
      </c>
      <c r="BL39" s="32">
        <v>29816.611467300001</v>
      </c>
      <c r="BM39" s="32">
        <v>366.65604541300002</v>
      </c>
      <c r="BN39" s="32">
        <v>1288.4003980299999</v>
      </c>
      <c r="BO39" s="32">
        <v>8410.3119253999994</v>
      </c>
      <c r="BP39" s="32">
        <v>0</v>
      </c>
      <c r="BQ39" s="32">
        <v>11803.7419321</v>
      </c>
      <c r="BR39" s="32">
        <v>124277.384693</v>
      </c>
      <c r="BS39" s="32">
        <v>9752.12218097</v>
      </c>
    </row>
    <row r="40" spans="1:71" x14ac:dyDescent="0.25">
      <c r="A40" s="53" t="s">
        <v>39</v>
      </c>
      <c r="B40" s="53">
        <v>3453.90003927</v>
      </c>
      <c r="C40" s="53">
        <v>252.09459766600003</v>
      </c>
      <c r="D40" s="53">
        <v>5565.37250253</v>
      </c>
      <c r="E40" s="53">
        <v>1061.3313103189996</v>
      </c>
      <c r="F40" s="53">
        <v>946.53838172799988</v>
      </c>
      <c r="G40" s="53">
        <v>3057.0140994600006</v>
      </c>
      <c r="H40" s="53">
        <v>8047.1368965936035</v>
      </c>
      <c r="I40" s="53">
        <v>5.6907892044199997</v>
      </c>
      <c r="J40" s="53">
        <v>16.869133656375997</v>
      </c>
      <c r="K40" s="53"/>
      <c r="L40" s="53">
        <v>8.6731806175800017</v>
      </c>
      <c r="M40" s="53">
        <v>1.6830626</v>
      </c>
      <c r="N40" s="53">
        <v>609.50154021000026</v>
      </c>
      <c r="O40" s="32"/>
      <c r="P40" s="34" t="s">
        <v>39</v>
      </c>
      <c r="Q40" s="32">
        <v>63.836002969600003</v>
      </c>
      <c r="R40" s="32">
        <v>5.1233065414799999</v>
      </c>
      <c r="S40" s="32">
        <v>35.144985880500002</v>
      </c>
      <c r="T40" s="32">
        <v>19.409771660200001</v>
      </c>
      <c r="U40" s="32">
        <v>68.330330505899994</v>
      </c>
      <c r="V40" s="32">
        <v>0</v>
      </c>
      <c r="W40" s="32">
        <v>3451.9693354699998</v>
      </c>
      <c r="X40" s="32">
        <v>37.566179787400003</v>
      </c>
      <c r="Y40" s="32">
        <v>3.6339858056500001</v>
      </c>
      <c r="Z40" s="32">
        <v>834.60844312899997</v>
      </c>
      <c r="AA40" s="32">
        <v>26.2850382377</v>
      </c>
      <c r="AB40" s="32">
        <v>7.4024570975000001</v>
      </c>
      <c r="AC40" s="32">
        <v>1.68307084166</v>
      </c>
      <c r="AD40" s="32">
        <v>0</v>
      </c>
      <c r="AE40" s="32">
        <v>100.28945046299999</v>
      </c>
      <c r="AF40" s="32">
        <v>0.43209562413399999</v>
      </c>
      <c r="AG40" s="32">
        <v>612.46683223399998</v>
      </c>
      <c r="AH40" s="32">
        <v>252.08141640299999</v>
      </c>
      <c r="AI40" s="32">
        <v>0</v>
      </c>
      <c r="AJ40" s="32">
        <v>5001.0622201599999</v>
      </c>
      <c r="AK40" s="32">
        <v>555.67369974200005</v>
      </c>
      <c r="AL40" s="32">
        <v>5556.7359199100001</v>
      </c>
      <c r="AM40" s="32">
        <v>0.68842295646399998</v>
      </c>
      <c r="AN40" s="32">
        <v>39.345889745800001</v>
      </c>
      <c r="AO40" s="32">
        <v>0.21927094804300001</v>
      </c>
      <c r="AP40" s="32">
        <v>5418.3181105399999</v>
      </c>
      <c r="AQ40" s="32">
        <v>0.50512314026399996</v>
      </c>
      <c r="AR40" s="32">
        <v>21.192529715500001</v>
      </c>
      <c r="AS40" s="32">
        <v>72.250749295899993</v>
      </c>
      <c r="AT40" s="32">
        <v>0.625228013029</v>
      </c>
      <c r="AU40" s="32">
        <v>3.3365140517100001E-3</v>
      </c>
      <c r="AV40" s="32">
        <v>16.9198669841</v>
      </c>
      <c r="AW40" s="32">
        <v>1060.62661871</v>
      </c>
      <c r="AX40" s="32">
        <v>945.89843867599996</v>
      </c>
      <c r="AY40" s="32">
        <v>114.728180029</v>
      </c>
      <c r="AZ40" s="32">
        <v>386.83162486200001</v>
      </c>
      <c r="BA40" s="32">
        <v>0.46795831500700003</v>
      </c>
      <c r="BB40" s="32">
        <v>2.4118538776500002E-2</v>
      </c>
      <c r="BC40" s="32">
        <v>149.156473928</v>
      </c>
      <c r="BD40" s="32">
        <v>2.5353370481200002</v>
      </c>
      <c r="BE40" s="32">
        <v>185.32412892599999</v>
      </c>
      <c r="BF40" s="32">
        <v>3.5688614509700001</v>
      </c>
      <c r="BG40" s="32">
        <v>2.4163525521300002</v>
      </c>
      <c r="BH40" s="32">
        <v>405.94826204100002</v>
      </c>
      <c r="BI40" s="32">
        <v>6.2705665768300003</v>
      </c>
      <c r="BJ40" s="32">
        <v>78.451449924800002</v>
      </c>
      <c r="BK40" s="32">
        <v>1.8700103837699999E-2</v>
      </c>
      <c r="BL40" s="32">
        <v>3056.4138304799999</v>
      </c>
      <c r="BM40" s="32">
        <v>46.868314167500003</v>
      </c>
      <c r="BN40" s="32">
        <v>66.644972897000002</v>
      </c>
      <c r="BO40" s="32">
        <v>525.08524546700005</v>
      </c>
      <c r="BP40" s="32">
        <v>0</v>
      </c>
      <c r="BQ40" s="32">
        <v>674.50483084500001</v>
      </c>
      <c r="BR40" s="32">
        <v>8047.1969503500004</v>
      </c>
      <c r="BS40" s="32">
        <v>457.35783380499998</v>
      </c>
    </row>
    <row r="41" spans="1:71" x14ac:dyDescent="0.25">
      <c r="A41" s="53" t="s">
        <v>40</v>
      </c>
      <c r="B41" s="53">
        <v>73205.265332279392</v>
      </c>
      <c r="C41" s="53">
        <v>426.40012797207481</v>
      </c>
      <c r="D41" s="53">
        <v>10548.225055000055</v>
      </c>
      <c r="E41" s="53">
        <v>18698.487565234795</v>
      </c>
      <c r="F41" s="53">
        <v>15813.751349129503</v>
      </c>
      <c r="G41" s="53">
        <v>3741.1423715143706</v>
      </c>
      <c r="H41" s="53">
        <v>71936.670610096742</v>
      </c>
      <c r="I41" s="53">
        <v>244.77444594700853</v>
      </c>
      <c r="J41" s="53">
        <v>439.82101183548343</v>
      </c>
      <c r="K41" s="53"/>
      <c r="L41" s="53">
        <v>426.35040749749561</v>
      </c>
      <c r="M41" s="53">
        <v>100.09336413194995</v>
      </c>
      <c r="N41" s="53">
        <v>2721.8938546249992</v>
      </c>
      <c r="O41" s="32"/>
      <c r="P41" s="34" t="s">
        <v>40</v>
      </c>
      <c r="Q41" s="32">
        <v>1096.3251328199999</v>
      </c>
      <c r="R41" s="32">
        <v>244.75678189300001</v>
      </c>
      <c r="S41" s="32">
        <v>329.25118268099999</v>
      </c>
      <c r="T41" s="32">
        <v>488.24448860799998</v>
      </c>
      <c r="U41" s="32">
        <v>491.60341113200002</v>
      </c>
      <c r="V41" s="32">
        <v>0</v>
      </c>
      <c r="W41" s="32">
        <v>73158.032426000005</v>
      </c>
      <c r="X41" s="32">
        <v>910.928727525</v>
      </c>
      <c r="Y41" s="32">
        <v>26.7146666517</v>
      </c>
      <c r="Z41" s="32">
        <v>5091.1566057099999</v>
      </c>
      <c r="AA41" s="32">
        <v>894.57399609799995</v>
      </c>
      <c r="AB41" s="32">
        <v>425.63410725</v>
      </c>
      <c r="AC41" s="32">
        <v>99.949625390799994</v>
      </c>
      <c r="AD41" s="32">
        <v>0</v>
      </c>
      <c r="AE41" s="32">
        <v>1742.4135310199999</v>
      </c>
      <c r="AF41" s="32">
        <v>12.8106134482</v>
      </c>
      <c r="AG41" s="32">
        <v>2856.4211004399999</v>
      </c>
      <c r="AH41" s="32">
        <v>426.06857646700001</v>
      </c>
      <c r="AI41" s="32">
        <v>0</v>
      </c>
      <c r="AJ41" s="32">
        <v>9478.45313609</v>
      </c>
      <c r="AK41" s="32">
        <v>1053.16104922</v>
      </c>
      <c r="AL41" s="32">
        <v>10531.614185300001</v>
      </c>
      <c r="AM41" s="32">
        <v>44.714063322100003</v>
      </c>
      <c r="AN41" s="32">
        <v>960.80180863999999</v>
      </c>
      <c r="AO41" s="32">
        <v>10.0836722124</v>
      </c>
      <c r="AP41" s="32">
        <v>51683.599389100003</v>
      </c>
      <c r="AQ41" s="32">
        <v>48.498354359899999</v>
      </c>
      <c r="AR41" s="32">
        <v>734.98911181300002</v>
      </c>
      <c r="AS41" s="32">
        <v>1138.7908193999999</v>
      </c>
      <c r="AT41" s="32">
        <v>5.4952139034499998</v>
      </c>
      <c r="AU41" s="32">
        <v>1.3807037263600001E-2</v>
      </c>
      <c r="AV41" s="32">
        <v>1110.73891312</v>
      </c>
      <c r="AW41" s="32">
        <v>18745.0417457</v>
      </c>
      <c r="AX41" s="32">
        <v>15794.858796099999</v>
      </c>
      <c r="AY41" s="32">
        <v>2950.1829496700002</v>
      </c>
      <c r="AZ41" s="32">
        <v>7807.7607060299997</v>
      </c>
      <c r="BA41" s="32">
        <v>16.477476725300001</v>
      </c>
      <c r="BB41" s="32">
        <v>0.133726566687</v>
      </c>
      <c r="BC41" s="32">
        <v>1422.7416482900001</v>
      </c>
      <c r="BD41" s="32">
        <v>64.378709921400002</v>
      </c>
      <c r="BE41" s="32">
        <v>3369.1718848999999</v>
      </c>
      <c r="BF41" s="32">
        <v>137.121132378</v>
      </c>
      <c r="BG41" s="32">
        <v>33.6930091547</v>
      </c>
      <c r="BH41" s="32">
        <v>6213.9656120899999</v>
      </c>
      <c r="BI41" s="32">
        <v>887.25301741099997</v>
      </c>
      <c r="BJ41" s="32">
        <v>600.64864939300003</v>
      </c>
      <c r="BK41" s="32">
        <v>0.66764345497300004</v>
      </c>
      <c r="BL41" s="32">
        <v>3732.9265893900001</v>
      </c>
      <c r="BM41" s="32">
        <v>60.496744400300003</v>
      </c>
      <c r="BN41" s="32">
        <v>563.66440236599999</v>
      </c>
      <c r="BO41" s="32">
        <v>4668.0344996900003</v>
      </c>
      <c r="BP41" s="32">
        <v>0</v>
      </c>
      <c r="BQ41" s="32">
        <v>6467.0405916999998</v>
      </c>
      <c r="BR41" s="32">
        <v>71933.353328800004</v>
      </c>
      <c r="BS41" s="32">
        <v>4229.47948894</v>
      </c>
    </row>
    <row r="42" spans="1:71" x14ac:dyDescent="0.25">
      <c r="A42" s="53" t="s">
        <v>41</v>
      </c>
      <c r="B42" s="53">
        <v>123354.67070983165</v>
      </c>
      <c r="C42" s="53">
        <v>145.95195781304994</v>
      </c>
      <c r="D42" s="53">
        <v>7032.7257935835005</v>
      </c>
      <c r="E42" s="53">
        <v>22114.997488236946</v>
      </c>
      <c r="F42" s="53">
        <v>12587.931220155298</v>
      </c>
      <c r="G42" s="53">
        <v>3406.4314541263038</v>
      </c>
      <c r="H42" s="53">
        <v>35499.13119009402</v>
      </c>
      <c r="I42" s="53">
        <v>1465.7722642855877</v>
      </c>
      <c r="J42" s="53">
        <v>792.62009480665427</v>
      </c>
      <c r="K42" s="53"/>
      <c r="L42" s="53">
        <v>3387.6884715801716</v>
      </c>
      <c r="M42" s="53">
        <v>79.705685674999998</v>
      </c>
      <c r="N42" s="53">
        <v>490.59683475099985</v>
      </c>
      <c r="O42" s="32"/>
      <c r="P42" s="34" t="s">
        <v>41</v>
      </c>
      <c r="Q42" s="32">
        <v>1788.38695992</v>
      </c>
      <c r="R42" s="32">
        <v>1465.7638670700001</v>
      </c>
      <c r="S42" s="32">
        <v>499.64072229300001</v>
      </c>
      <c r="T42" s="32">
        <v>797.69249362100004</v>
      </c>
      <c r="U42" s="32">
        <v>52.2956942701</v>
      </c>
      <c r="V42" s="32">
        <v>0</v>
      </c>
      <c r="W42" s="32">
        <v>123353.07359299999</v>
      </c>
      <c r="X42" s="32">
        <v>492.35471148699997</v>
      </c>
      <c r="Y42" s="32">
        <v>5.1071450997100003</v>
      </c>
      <c r="Z42" s="32">
        <v>923.79491202999998</v>
      </c>
      <c r="AA42" s="32">
        <v>4121.5795342499996</v>
      </c>
      <c r="AB42" s="32">
        <v>3386.8111606900002</v>
      </c>
      <c r="AC42" s="32">
        <v>79.537018873700006</v>
      </c>
      <c r="AD42" s="32">
        <v>0</v>
      </c>
      <c r="AE42" s="32">
        <v>398.47440599700002</v>
      </c>
      <c r="AF42" s="32">
        <v>26.942950317800001</v>
      </c>
      <c r="AG42" s="32">
        <v>515.68438448200004</v>
      </c>
      <c r="AH42" s="32">
        <v>145.94709170900001</v>
      </c>
      <c r="AI42" s="32">
        <v>0</v>
      </c>
      <c r="AJ42" s="32">
        <v>6327.9873642399998</v>
      </c>
      <c r="AK42" s="32">
        <v>703.10973916700004</v>
      </c>
      <c r="AL42" s="32">
        <v>7031.0971034000004</v>
      </c>
      <c r="AM42" s="32">
        <v>71.132824874099995</v>
      </c>
      <c r="AN42" s="32">
        <v>771.19688650299997</v>
      </c>
      <c r="AO42" s="32">
        <v>12.200431545600001</v>
      </c>
      <c r="AP42" s="32">
        <v>18094.046832600001</v>
      </c>
      <c r="AQ42" s="32">
        <v>9.0847822217100003</v>
      </c>
      <c r="AR42" s="32">
        <v>1104.3332474599999</v>
      </c>
      <c r="AS42" s="32">
        <v>1343.3058836600001</v>
      </c>
      <c r="AT42" s="32">
        <v>5.5596669101699998</v>
      </c>
      <c r="AU42" s="32">
        <v>2.4253383653800001E-3</v>
      </c>
      <c r="AV42" s="32">
        <v>858.44048244800001</v>
      </c>
      <c r="AW42" s="32">
        <v>22112.386569800001</v>
      </c>
      <c r="AX42" s="32">
        <v>12586.8652539</v>
      </c>
      <c r="AY42" s="32">
        <v>9525.5213158200004</v>
      </c>
      <c r="AZ42" s="32">
        <v>6076.8216166499997</v>
      </c>
      <c r="BA42" s="32">
        <v>10.026401958999999</v>
      </c>
      <c r="BB42" s="32">
        <v>5.8405594768400002E-2</v>
      </c>
      <c r="BC42" s="32">
        <v>381.83398342100003</v>
      </c>
      <c r="BD42" s="32">
        <v>80.676491287900006</v>
      </c>
      <c r="BE42" s="32">
        <v>3379.3876822299999</v>
      </c>
      <c r="BF42" s="32">
        <v>219.67749136699999</v>
      </c>
      <c r="BG42" s="32">
        <v>44.0407636403</v>
      </c>
      <c r="BH42" s="32">
        <v>4905.0906018100004</v>
      </c>
      <c r="BI42" s="32">
        <v>14.802157150299999</v>
      </c>
      <c r="BJ42" s="32">
        <v>217.606388189</v>
      </c>
      <c r="BK42" s="32">
        <v>0.74210063877800003</v>
      </c>
      <c r="BL42" s="32">
        <v>3403.9163873100001</v>
      </c>
      <c r="BM42" s="32">
        <v>25.392800864000002</v>
      </c>
      <c r="BN42" s="32">
        <v>281.99614959799999</v>
      </c>
      <c r="BO42" s="32">
        <v>1548.0368111600001</v>
      </c>
      <c r="BP42" s="32">
        <v>0</v>
      </c>
      <c r="BQ42" s="32">
        <v>4667.8839038100004</v>
      </c>
      <c r="BR42" s="32">
        <v>35498.585540300002</v>
      </c>
      <c r="BS42" s="32">
        <v>3359.5136497600001</v>
      </c>
    </row>
    <row r="43" spans="1:71" x14ac:dyDescent="0.25">
      <c r="A43" s="53" t="s">
        <v>42</v>
      </c>
      <c r="B43" s="53">
        <v>58763.18792626349</v>
      </c>
      <c r="C43" s="53">
        <v>916.476039891759</v>
      </c>
      <c r="D43" s="53">
        <v>27761.264464118391</v>
      </c>
      <c r="E43" s="53">
        <v>30870.22301972214</v>
      </c>
      <c r="F43" s="53">
        <v>17425.58745509242</v>
      </c>
      <c r="G43" s="53">
        <v>50148.040449797089</v>
      </c>
      <c r="H43" s="53">
        <v>94106.98635616283</v>
      </c>
      <c r="I43" s="53">
        <v>194.61280250239594</v>
      </c>
      <c r="J43" s="53">
        <v>474.60707458443619</v>
      </c>
      <c r="K43" s="53"/>
      <c r="L43" s="53">
        <v>262.87888640056525</v>
      </c>
      <c r="M43" s="53">
        <v>1297.3981521386006</v>
      </c>
      <c r="N43" s="53">
        <v>3944.5486701325021</v>
      </c>
      <c r="O43" s="32"/>
      <c r="P43" s="34" t="s">
        <v>42</v>
      </c>
      <c r="Q43" s="32">
        <v>1061.76851132</v>
      </c>
      <c r="R43" s="32">
        <v>192.999582194</v>
      </c>
      <c r="S43" s="32">
        <v>413.965620242</v>
      </c>
      <c r="T43" s="32">
        <v>546.28306230199996</v>
      </c>
      <c r="U43" s="32">
        <v>979.89640747600004</v>
      </c>
      <c r="V43" s="32">
        <v>0</v>
      </c>
      <c r="W43" s="32">
        <v>58706.241270699997</v>
      </c>
      <c r="X43" s="32">
        <v>613.08514878000005</v>
      </c>
      <c r="Y43" s="32">
        <v>55.724994214799999</v>
      </c>
      <c r="Z43" s="32">
        <v>7117.5494495299999</v>
      </c>
      <c r="AA43" s="32">
        <v>701.21209023500001</v>
      </c>
      <c r="AB43" s="32">
        <v>257.32528498900001</v>
      </c>
      <c r="AC43" s="32">
        <v>1294.3948504</v>
      </c>
      <c r="AD43" s="32">
        <v>0</v>
      </c>
      <c r="AE43" s="32">
        <v>1696.65204913</v>
      </c>
      <c r="AF43" s="32">
        <v>11.5491380968</v>
      </c>
      <c r="AG43" s="32">
        <v>4217.9019489100001</v>
      </c>
      <c r="AH43" s="32">
        <v>915.84296158699999</v>
      </c>
      <c r="AI43" s="32">
        <v>0</v>
      </c>
      <c r="AJ43" s="32">
        <v>24936.788115300002</v>
      </c>
      <c r="AK43" s="32">
        <v>2770.7539274000001</v>
      </c>
      <c r="AL43" s="32">
        <v>27707.542042699999</v>
      </c>
      <c r="AM43" s="32">
        <v>73.057210566500004</v>
      </c>
      <c r="AN43" s="32">
        <v>878.27943974000004</v>
      </c>
      <c r="AO43" s="32">
        <v>152.28601483599999</v>
      </c>
      <c r="AP43" s="32">
        <v>65957.435226300004</v>
      </c>
      <c r="AQ43" s="32">
        <v>136.91184763999999</v>
      </c>
      <c r="AR43" s="32">
        <v>560.58034146299997</v>
      </c>
      <c r="AS43" s="32">
        <v>1097.30992995</v>
      </c>
      <c r="AT43" s="32">
        <v>75.3697704195</v>
      </c>
      <c r="AU43" s="32">
        <v>2.84653810965E-2</v>
      </c>
      <c r="AV43" s="32">
        <v>1061.9844559400001</v>
      </c>
      <c r="AW43" s="32">
        <v>30814.834584299999</v>
      </c>
      <c r="AX43" s="32">
        <v>17399.8351817</v>
      </c>
      <c r="AY43" s="32">
        <v>13414.999402699999</v>
      </c>
      <c r="AZ43" s="32">
        <v>9384.2814244100009</v>
      </c>
      <c r="BA43" s="32">
        <v>16.403216624100001</v>
      </c>
      <c r="BB43" s="32">
        <v>0.83455468157000001</v>
      </c>
      <c r="BC43" s="32">
        <v>2922.1533048900001</v>
      </c>
      <c r="BD43" s="32">
        <v>54.078483807600001</v>
      </c>
      <c r="BE43" s="32">
        <v>3054.3798874499998</v>
      </c>
      <c r="BF43" s="32">
        <v>109.214838605</v>
      </c>
      <c r="BG43" s="32">
        <v>32.0336300755</v>
      </c>
      <c r="BH43" s="32">
        <v>6020.2130398999998</v>
      </c>
      <c r="BI43" s="32">
        <v>1229.0807269899999</v>
      </c>
      <c r="BJ43" s="32">
        <v>865.99715734899996</v>
      </c>
      <c r="BK43" s="32">
        <v>10.977266572</v>
      </c>
      <c r="BL43" s="32">
        <v>50027.865389600003</v>
      </c>
      <c r="BM43" s="32">
        <v>1109.1024782699999</v>
      </c>
      <c r="BN43" s="32">
        <v>1236.5297510600001</v>
      </c>
      <c r="BO43" s="32">
        <v>7229.5058494300001</v>
      </c>
      <c r="BP43" s="32">
        <v>0</v>
      </c>
      <c r="BQ43" s="32">
        <v>9355.02835959</v>
      </c>
      <c r="BR43" s="32">
        <v>94104.584555299996</v>
      </c>
      <c r="BS43" s="32">
        <v>6665.1725939199996</v>
      </c>
    </row>
    <row r="44" spans="1:71" x14ac:dyDescent="0.25">
      <c r="A44" s="53" t="s">
        <v>43</v>
      </c>
      <c r="B44" s="53">
        <v>111555.72259407786</v>
      </c>
      <c r="C44" s="53">
        <v>2660.6279696225033</v>
      </c>
      <c r="D44" s="53">
        <v>34376.114923196263</v>
      </c>
      <c r="E44" s="53">
        <v>26857.379255886699</v>
      </c>
      <c r="F44" s="53">
        <v>19550.363243510801</v>
      </c>
      <c r="G44" s="53">
        <v>9846.5615268510483</v>
      </c>
      <c r="H44" s="53">
        <v>315854.9725968283</v>
      </c>
      <c r="I44" s="53">
        <v>693.05801961147142</v>
      </c>
      <c r="J44" s="53">
        <v>1159.4665106878724</v>
      </c>
      <c r="K44" s="53"/>
      <c r="L44" s="53">
        <v>1290.3321382787506</v>
      </c>
      <c r="M44" s="53">
        <v>94.766923180099994</v>
      </c>
      <c r="N44" s="53">
        <v>14587.475063216911</v>
      </c>
      <c r="O44" s="32"/>
      <c r="P44" s="34" t="s">
        <v>43</v>
      </c>
      <c r="Q44" s="32">
        <v>3246.9289795</v>
      </c>
      <c r="R44" s="32">
        <v>692.59418653199998</v>
      </c>
      <c r="S44" s="32">
        <v>1470.14811384</v>
      </c>
      <c r="T44" s="32">
        <v>1473.29936763</v>
      </c>
      <c r="U44" s="32">
        <v>3400.7100097299999</v>
      </c>
      <c r="V44" s="32">
        <v>0</v>
      </c>
      <c r="W44" s="32">
        <v>111481.63789100001</v>
      </c>
      <c r="X44" s="32">
        <v>1445.9633389200001</v>
      </c>
      <c r="Y44" s="32">
        <v>409.44301155099998</v>
      </c>
      <c r="Z44" s="32">
        <v>22589.4253728</v>
      </c>
      <c r="AA44" s="32">
        <v>2666.6331295300001</v>
      </c>
      <c r="AB44" s="32">
        <v>1285.36020538</v>
      </c>
      <c r="AC44" s="32">
        <v>94.767018721900001</v>
      </c>
      <c r="AD44" s="32">
        <v>0</v>
      </c>
      <c r="AE44" s="32">
        <v>4764.5360301000001</v>
      </c>
      <c r="AF44" s="32">
        <v>58.909815031000001</v>
      </c>
      <c r="AG44" s="32">
        <v>15547.1221154</v>
      </c>
      <c r="AH44" s="32">
        <v>2659.6403824200002</v>
      </c>
      <c r="AI44" s="32">
        <v>0</v>
      </c>
      <c r="AJ44" s="32">
        <v>30894.7689794</v>
      </c>
      <c r="AK44" s="32">
        <v>3432.7527174500001</v>
      </c>
      <c r="AL44" s="32">
        <v>34327.521696800002</v>
      </c>
      <c r="AM44" s="32">
        <v>273.89429727700002</v>
      </c>
      <c r="AN44" s="32">
        <v>2916.5715442800001</v>
      </c>
      <c r="AO44" s="32">
        <v>7.4926182322199999</v>
      </c>
      <c r="AP44" s="32">
        <v>211577.12826500001</v>
      </c>
      <c r="AQ44" s="32">
        <v>11.6430873025</v>
      </c>
      <c r="AR44" s="32">
        <v>1151.8274211600001</v>
      </c>
      <c r="AS44" s="32">
        <v>1556.1639973900001</v>
      </c>
      <c r="AT44" s="32">
        <v>16.9202578692</v>
      </c>
      <c r="AU44" s="32">
        <v>6.0452879456200002</v>
      </c>
      <c r="AV44" s="32">
        <v>857.73458016200004</v>
      </c>
      <c r="AW44" s="32">
        <v>26855.064235400001</v>
      </c>
      <c r="AX44" s="32">
        <v>19545.484006999999</v>
      </c>
      <c r="AY44" s="32">
        <v>7309.5802283800003</v>
      </c>
      <c r="AZ44" s="32">
        <v>8435.9980409199998</v>
      </c>
      <c r="BA44" s="32">
        <v>14.533990000499999</v>
      </c>
      <c r="BB44" s="32">
        <v>1.6879362652400001</v>
      </c>
      <c r="BC44" s="32">
        <v>1000.8877695</v>
      </c>
      <c r="BD44" s="32">
        <v>102.056611781</v>
      </c>
      <c r="BE44" s="32">
        <v>5024.6847838499998</v>
      </c>
      <c r="BF44" s="32">
        <v>214.628394015</v>
      </c>
      <c r="BG44" s="32">
        <v>83.137091123999994</v>
      </c>
      <c r="BH44" s="32">
        <v>9099.1055233499992</v>
      </c>
      <c r="BI44" s="32">
        <v>18.494571936900002</v>
      </c>
      <c r="BJ44" s="32">
        <v>371.079354217</v>
      </c>
      <c r="BK44" s="32">
        <v>7.3622894966999999</v>
      </c>
      <c r="BL44" s="32">
        <v>9824.4021355000004</v>
      </c>
      <c r="BM44" s="32">
        <v>135.021245077</v>
      </c>
      <c r="BN44" s="32">
        <v>3495.4523657300001</v>
      </c>
      <c r="BO44" s="32">
        <v>30399.592462199998</v>
      </c>
      <c r="BP44" s="32">
        <v>0</v>
      </c>
      <c r="BQ44" s="32">
        <v>34994.636357800002</v>
      </c>
      <c r="BR44" s="32">
        <v>315843.78802899999</v>
      </c>
      <c r="BS44" s="32">
        <v>20057.9351733</v>
      </c>
    </row>
    <row r="45" spans="1:71" x14ac:dyDescent="0.25">
      <c r="A45" s="53" t="s">
        <v>44</v>
      </c>
      <c r="B45" s="53">
        <v>13408.830016890559</v>
      </c>
      <c r="C45" s="53">
        <v>682.62465080614061</v>
      </c>
      <c r="D45" s="53">
        <v>7189.2408454355054</v>
      </c>
      <c r="E45" s="53">
        <v>3002.8763642656913</v>
      </c>
      <c r="F45" s="53">
        <v>2240.9388227237391</v>
      </c>
      <c r="G45" s="53">
        <v>1474.2355414314991</v>
      </c>
      <c r="H45" s="53">
        <v>31091.486826568856</v>
      </c>
      <c r="I45" s="53">
        <v>71.871994473492265</v>
      </c>
      <c r="J45" s="53">
        <v>467.49115021784525</v>
      </c>
      <c r="K45" s="53"/>
      <c r="L45" s="53">
        <v>150.615880663139</v>
      </c>
      <c r="M45" s="53">
        <v>13.054744610499998</v>
      </c>
      <c r="N45" s="53">
        <v>1633.5369173489987</v>
      </c>
      <c r="O45" s="32"/>
      <c r="P45" s="34" t="s">
        <v>44</v>
      </c>
      <c r="Q45" s="32">
        <v>244.841712809</v>
      </c>
      <c r="R45" s="32">
        <v>71.642100275199994</v>
      </c>
      <c r="S45" s="32">
        <v>177.96146761399999</v>
      </c>
      <c r="T45" s="32">
        <v>484.84377558300002</v>
      </c>
      <c r="U45" s="32">
        <v>14998.238519799999</v>
      </c>
      <c r="V45" s="32">
        <v>0</v>
      </c>
      <c r="W45" s="32">
        <v>13403.3155076</v>
      </c>
      <c r="X45" s="32">
        <v>107.646838915</v>
      </c>
      <c r="Y45" s="32">
        <v>104.288342861</v>
      </c>
      <c r="Z45" s="32">
        <v>2920.68294173</v>
      </c>
      <c r="AA45" s="32">
        <v>284.34853399100001</v>
      </c>
      <c r="AB45" s="32">
        <v>149.01203998299999</v>
      </c>
      <c r="AC45" s="32">
        <v>13.036837783699999</v>
      </c>
      <c r="AD45" s="32">
        <v>0</v>
      </c>
      <c r="AE45" s="32">
        <v>280.12652003400001</v>
      </c>
      <c r="AF45" s="32">
        <v>2.5131380061000002</v>
      </c>
      <c r="AG45" s="32">
        <v>1674.43291748</v>
      </c>
      <c r="AH45" s="32">
        <v>682.56654288499999</v>
      </c>
      <c r="AI45" s="32">
        <v>0</v>
      </c>
      <c r="AJ45" s="32">
        <v>6462.2870107199997</v>
      </c>
      <c r="AK45" s="32">
        <v>718.03051965300006</v>
      </c>
      <c r="AL45" s="32">
        <v>7180.3175303799999</v>
      </c>
      <c r="AM45" s="32">
        <v>37.992536615399999</v>
      </c>
      <c r="AN45" s="32">
        <v>291.24587186899998</v>
      </c>
      <c r="AO45" s="32">
        <v>2.9243785651200001</v>
      </c>
      <c r="AP45" s="32">
        <v>19548.171573700001</v>
      </c>
      <c r="AQ45" s="32">
        <v>8.8666132056899993</v>
      </c>
      <c r="AR45" s="32">
        <v>112.310607737</v>
      </c>
      <c r="AS45" s="32">
        <v>211.63786255299999</v>
      </c>
      <c r="AT45" s="32">
        <v>2.37335323324</v>
      </c>
      <c r="AU45" s="32">
        <v>0.31559672271900002</v>
      </c>
      <c r="AV45" s="32">
        <v>94.153604755399996</v>
      </c>
      <c r="AW45" s="32">
        <v>3001.7129168800002</v>
      </c>
      <c r="AX45" s="32">
        <v>2240.0592507599999</v>
      </c>
      <c r="AY45" s="32">
        <v>761.65366612100001</v>
      </c>
      <c r="AZ45" s="32">
        <v>961.47402426199994</v>
      </c>
      <c r="BA45" s="32">
        <v>1.9483394223899999</v>
      </c>
      <c r="BB45" s="32">
        <v>0.17708206573099999</v>
      </c>
      <c r="BC45" s="32">
        <v>152.07822740700001</v>
      </c>
      <c r="BD45" s="32">
        <v>10.456188347499999</v>
      </c>
      <c r="BE45" s="32">
        <v>530.97503166399997</v>
      </c>
      <c r="BF45" s="32">
        <v>21.026562571900001</v>
      </c>
      <c r="BG45" s="32">
        <v>10.6378592261</v>
      </c>
      <c r="BH45" s="32">
        <v>990.70499942100002</v>
      </c>
      <c r="BI45" s="32">
        <v>23.593259293300001</v>
      </c>
      <c r="BJ45" s="32">
        <v>65.604505299400003</v>
      </c>
      <c r="BK45" s="32">
        <v>0.276755531231</v>
      </c>
      <c r="BL45" s="32">
        <v>1470.90426867</v>
      </c>
      <c r="BM45" s="32">
        <v>22.196499196800001</v>
      </c>
      <c r="BN45" s="32">
        <v>305.05855643199999</v>
      </c>
      <c r="BO45" s="32">
        <v>2092.87345129</v>
      </c>
      <c r="BP45" s="32">
        <v>0</v>
      </c>
      <c r="BQ45" s="32">
        <v>4099.1804569100004</v>
      </c>
      <c r="BR45" s="32">
        <v>31089.849147600002</v>
      </c>
      <c r="BS45" s="32">
        <v>2038.1977246599999</v>
      </c>
    </row>
    <row r="46" spans="1:71" x14ac:dyDescent="0.25">
      <c r="A46" s="53" t="s">
        <v>45</v>
      </c>
      <c r="B46" s="53">
        <v>8123.9535585959975</v>
      </c>
      <c r="C46" s="53">
        <v>96.538439301999929</v>
      </c>
      <c r="D46" s="53">
        <v>3539.5033732500005</v>
      </c>
      <c r="E46" s="53">
        <v>1984.3985092629989</v>
      </c>
      <c r="F46" s="53">
        <v>1664.2386979547989</v>
      </c>
      <c r="G46" s="53">
        <v>2685.0996177120005</v>
      </c>
      <c r="H46" s="53">
        <v>5404.0187089024957</v>
      </c>
      <c r="I46" s="53">
        <v>21.627998926584382</v>
      </c>
      <c r="J46" s="53">
        <v>9.7344527087869928</v>
      </c>
      <c r="K46" s="53"/>
      <c r="L46" s="53">
        <v>12.608639615808</v>
      </c>
      <c r="M46" s="53">
        <v>0.82964065500000006</v>
      </c>
      <c r="N46" s="53">
        <v>355.97980450300025</v>
      </c>
      <c r="O46" s="32"/>
      <c r="P46" s="34" t="s">
        <v>45</v>
      </c>
      <c r="Q46" s="32">
        <v>58.311552392099998</v>
      </c>
      <c r="R46" s="32">
        <v>21.461351754700001</v>
      </c>
      <c r="S46" s="32">
        <v>28.102693779999999</v>
      </c>
      <c r="T46" s="32">
        <v>12.3902491156</v>
      </c>
      <c r="U46" s="32">
        <v>76.831675920600006</v>
      </c>
      <c r="V46" s="32">
        <v>0</v>
      </c>
      <c r="W46" s="32">
        <v>8120.6510292800003</v>
      </c>
      <c r="X46" s="32">
        <v>106.684991375</v>
      </c>
      <c r="Y46" s="32">
        <v>2.8348155248000002</v>
      </c>
      <c r="Z46" s="32">
        <v>517.38111204200004</v>
      </c>
      <c r="AA46" s="32">
        <v>29.935068382200001</v>
      </c>
      <c r="AB46" s="32">
        <v>12.3508950717</v>
      </c>
      <c r="AC46" s="32">
        <v>0.82963630093100005</v>
      </c>
      <c r="AD46" s="32">
        <v>0</v>
      </c>
      <c r="AE46" s="32">
        <v>49.987815135399998</v>
      </c>
      <c r="AF46" s="32">
        <v>0.26775030929400001</v>
      </c>
      <c r="AG46" s="32">
        <v>381.11070284499999</v>
      </c>
      <c r="AH46" s="32">
        <v>96.477974074700001</v>
      </c>
      <c r="AI46" s="32">
        <v>0</v>
      </c>
      <c r="AJ46" s="32">
        <v>3180.9581773700002</v>
      </c>
      <c r="AK46" s="32">
        <v>353.44050132900003</v>
      </c>
      <c r="AL46" s="32">
        <v>3534.3986786999999</v>
      </c>
      <c r="AM46" s="32">
        <v>3.4541741344600001</v>
      </c>
      <c r="AN46" s="32">
        <v>64.526864498400002</v>
      </c>
      <c r="AO46" s="32">
        <v>0.268009594515</v>
      </c>
      <c r="AP46" s="32">
        <v>3531.3442247900002</v>
      </c>
      <c r="AQ46" s="32">
        <v>3.9785063752199998</v>
      </c>
      <c r="AR46" s="32">
        <v>59.8303801319</v>
      </c>
      <c r="AS46" s="32">
        <v>124.750719864</v>
      </c>
      <c r="AT46" s="32">
        <v>0.44437276531199998</v>
      </c>
      <c r="AU46" s="32">
        <v>1.78578558949E-3</v>
      </c>
      <c r="AV46" s="32">
        <v>93.383027662499998</v>
      </c>
      <c r="AW46" s="32">
        <v>1982.06259211</v>
      </c>
      <c r="AX46" s="32">
        <v>1662.2246303899999</v>
      </c>
      <c r="AY46" s="32">
        <v>319.83796171699998</v>
      </c>
      <c r="AZ46" s="32">
        <v>798.28500680699995</v>
      </c>
      <c r="BA46" s="32">
        <v>1.4416624326900001</v>
      </c>
      <c r="BB46" s="32">
        <v>1.48690630026E-2</v>
      </c>
      <c r="BC46" s="32">
        <v>225.013573968</v>
      </c>
      <c r="BD46" s="32">
        <v>5.4758991528700003</v>
      </c>
      <c r="BE46" s="32">
        <v>318.76957390199999</v>
      </c>
      <c r="BF46" s="32">
        <v>10.931289637700001</v>
      </c>
      <c r="BG46" s="32">
        <v>3.0984246983800001</v>
      </c>
      <c r="BH46" s="32">
        <v>620.84336381200001</v>
      </c>
      <c r="BI46" s="32">
        <v>78.687518224000002</v>
      </c>
      <c r="BJ46" s="32">
        <v>115.247115208</v>
      </c>
      <c r="BK46" s="32">
        <v>4.3898711949600003E-2</v>
      </c>
      <c r="BL46" s="32">
        <v>2681.1132871899999</v>
      </c>
      <c r="BM46" s="32">
        <v>39.341909219800002</v>
      </c>
      <c r="BN46" s="32">
        <v>81.425699805899995</v>
      </c>
      <c r="BO46" s="32">
        <v>335.52574131099999</v>
      </c>
      <c r="BP46" s="32">
        <v>0</v>
      </c>
      <c r="BQ46" s="32">
        <v>536.63962518599999</v>
      </c>
      <c r="BR46" s="32">
        <v>5403.9227242500001</v>
      </c>
      <c r="BS46" s="32">
        <v>326.06913337999998</v>
      </c>
    </row>
    <row r="47" spans="1:71" x14ac:dyDescent="0.25">
      <c r="A47" s="53" t="s">
        <v>46</v>
      </c>
      <c r="B47" s="53">
        <v>47711.331040000121</v>
      </c>
      <c r="C47" s="53">
        <v>1004.2231000000002</v>
      </c>
      <c r="D47" s="53">
        <v>15055.58012889999</v>
      </c>
      <c r="E47" s="53">
        <v>13117.05773599999</v>
      </c>
      <c r="F47" s="53">
        <v>11309.891498499986</v>
      </c>
      <c r="G47" s="53">
        <v>6370.8818089099987</v>
      </c>
      <c r="H47" s="53">
        <v>107967.44479550004</v>
      </c>
      <c r="I47" s="53">
        <v>127.22756980000075</v>
      </c>
      <c r="J47" s="53">
        <v>344.24099588199897</v>
      </c>
      <c r="K47" s="53"/>
      <c r="L47" s="53">
        <v>134.73682410000072</v>
      </c>
      <c r="M47" s="53">
        <v>80.361500000000092</v>
      </c>
      <c r="N47" s="53">
        <v>4698.9669000000004</v>
      </c>
      <c r="O47" s="32"/>
      <c r="P47" s="34" t="s">
        <v>46</v>
      </c>
      <c r="Q47" s="32">
        <v>867.24094098800003</v>
      </c>
      <c r="R47" s="32">
        <v>127.203167947</v>
      </c>
      <c r="S47" s="32">
        <v>731.46423594400005</v>
      </c>
      <c r="T47" s="32">
        <v>993.66674305499998</v>
      </c>
      <c r="U47" s="32">
        <v>6785.1368621800002</v>
      </c>
      <c r="V47" s="32">
        <v>0</v>
      </c>
      <c r="W47" s="32">
        <v>47681.778572800002</v>
      </c>
      <c r="X47" s="32">
        <v>1386.3623815799999</v>
      </c>
      <c r="Y47" s="32">
        <v>266.25447516399998</v>
      </c>
      <c r="Z47" s="32">
        <v>8606.4407483699997</v>
      </c>
      <c r="AA47" s="32">
        <v>653.75401206399999</v>
      </c>
      <c r="AB47" s="32">
        <v>132.25043434700001</v>
      </c>
      <c r="AC47" s="32">
        <v>80.3087242</v>
      </c>
      <c r="AD47" s="32">
        <v>0</v>
      </c>
      <c r="AE47" s="32">
        <v>1361.3332519999999</v>
      </c>
      <c r="AF47" s="32">
        <v>8.7371322179799993</v>
      </c>
      <c r="AG47" s="32">
        <v>4990.6063423899996</v>
      </c>
      <c r="AH47" s="32">
        <v>1003.95572081</v>
      </c>
      <c r="AI47" s="32">
        <v>0</v>
      </c>
      <c r="AJ47" s="32">
        <v>13533.8902325</v>
      </c>
      <c r="AK47" s="32">
        <v>1503.7654160300001</v>
      </c>
      <c r="AL47" s="32">
        <v>15037.6556485</v>
      </c>
      <c r="AM47" s="32">
        <v>159.36094893399999</v>
      </c>
      <c r="AN47" s="32">
        <v>1360.02969923</v>
      </c>
      <c r="AO47" s="32">
        <v>5.0938979566500002</v>
      </c>
      <c r="AP47" s="32">
        <v>69611.040767099999</v>
      </c>
      <c r="AQ47" s="32">
        <v>29.047727615599999</v>
      </c>
      <c r="AR47" s="32">
        <v>505.76350621400002</v>
      </c>
      <c r="AS47" s="32">
        <v>803.43577853500005</v>
      </c>
      <c r="AT47" s="32">
        <v>3.92799345315</v>
      </c>
      <c r="AU47" s="32">
        <v>2.0300459222800001E-2</v>
      </c>
      <c r="AV47" s="32">
        <v>703.91885838099995</v>
      </c>
      <c r="AW47" s="32">
        <v>13104.215138</v>
      </c>
      <c r="AX47" s="32">
        <v>11299.2296907</v>
      </c>
      <c r="AY47" s="32">
        <v>1804.98544726</v>
      </c>
      <c r="AZ47" s="32">
        <v>5339.6595636000002</v>
      </c>
      <c r="BA47" s="32">
        <v>11.1564077338</v>
      </c>
      <c r="BB47" s="32">
        <v>0.20010074075299999</v>
      </c>
      <c r="BC47" s="32">
        <v>931.39325993</v>
      </c>
      <c r="BD47" s="32">
        <v>46.4060296444</v>
      </c>
      <c r="BE47" s="32">
        <v>2486.24194304</v>
      </c>
      <c r="BF47" s="32">
        <v>92.659859613199998</v>
      </c>
      <c r="BG47" s="32">
        <v>30.449182969300001</v>
      </c>
      <c r="BH47" s="32">
        <v>4727.2182651800003</v>
      </c>
      <c r="BI47" s="32">
        <v>523.48677331500005</v>
      </c>
      <c r="BJ47" s="32">
        <v>398.46690046700002</v>
      </c>
      <c r="BK47" s="32">
        <v>0.34145551811399999</v>
      </c>
      <c r="BL47" s="32">
        <v>6364.0737929999996</v>
      </c>
      <c r="BM47" s="32">
        <v>87.222036882400005</v>
      </c>
      <c r="BN47" s="32">
        <v>1298.22211079</v>
      </c>
      <c r="BO47" s="32">
        <v>6818.4830999400001</v>
      </c>
      <c r="BP47" s="32">
        <v>0</v>
      </c>
      <c r="BQ47" s="32">
        <v>13108.5093478</v>
      </c>
      <c r="BR47" s="32">
        <v>107965.945123</v>
      </c>
      <c r="BS47" s="32">
        <v>6935.2330420300004</v>
      </c>
    </row>
    <row r="48" spans="1:71" x14ac:dyDescent="0.25">
      <c r="A48" s="53" t="s">
        <v>47</v>
      </c>
      <c r="B48" s="53">
        <v>42201.406463193758</v>
      </c>
      <c r="C48" s="53">
        <v>800.16394595049974</v>
      </c>
      <c r="D48" s="53">
        <v>6571.7310290250043</v>
      </c>
      <c r="E48" s="53">
        <v>8964.8937039824868</v>
      </c>
      <c r="F48" s="53">
        <v>8238.6417822464973</v>
      </c>
      <c r="G48" s="53">
        <v>1226.2837175339992</v>
      </c>
      <c r="H48" s="53">
        <v>92643.540084857028</v>
      </c>
      <c r="I48" s="53">
        <v>458.93806257056366</v>
      </c>
      <c r="J48" s="53">
        <v>435.27739228640309</v>
      </c>
      <c r="K48" s="53"/>
      <c r="L48" s="53">
        <v>986.00022703343029</v>
      </c>
      <c r="M48" s="53">
        <v>21.946667374999993</v>
      </c>
      <c r="N48" s="53">
        <v>3945.5429998349964</v>
      </c>
      <c r="O48" s="32"/>
      <c r="P48" s="34" t="s">
        <v>47</v>
      </c>
      <c r="Q48" s="32">
        <v>1073.4787426400001</v>
      </c>
      <c r="R48" s="32">
        <v>458.93226819699998</v>
      </c>
      <c r="S48" s="32">
        <v>720.30080269699999</v>
      </c>
      <c r="T48" s="32">
        <v>467.14497226100002</v>
      </c>
      <c r="U48" s="32">
        <v>528.90791232200002</v>
      </c>
      <c r="V48" s="32">
        <v>0</v>
      </c>
      <c r="W48" s="32">
        <v>42199.591655099997</v>
      </c>
      <c r="X48" s="32">
        <v>583.33586876499999</v>
      </c>
      <c r="Y48" s="32">
        <v>28.828336792000002</v>
      </c>
      <c r="Z48" s="32">
        <v>6224.3084948899996</v>
      </c>
      <c r="AA48" s="32">
        <v>1684.4077975499999</v>
      </c>
      <c r="AB48" s="32">
        <v>985.30583668700001</v>
      </c>
      <c r="AC48" s="32">
        <v>21.9465686287</v>
      </c>
      <c r="AD48" s="32">
        <v>0</v>
      </c>
      <c r="AE48" s="32">
        <v>1037.54742773</v>
      </c>
      <c r="AF48" s="32">
        <v>14.008604844300001</v>
      </c>
      <c r="AG48" s="32">
        <v>4303.3276880000003</v>
      </c>
      <c r="AH48" s="32">
        <v>800.14848441799995</v>
      </c>
      <c r="AI48" s="32">
        <v>0</v>
      </c>
      <c r="AJ48" s="32">
        <v>5914.0772844100002</v>
      </c>
      <c r="AK48" s="32">
        <v>657.11996221699997</v>
      </c>
      <c r="AL48" s="32">
        <v>6571.1972466300003</v>
      </c>
      <c r="AM48" s="32">
        <v>184.55369369799999</v>
      </c>
      <c r="AN48" s="32">
        <v>1417.6862672899999</v>
      </c>
      <c r="AO48" s="32">
        <v>2.73262412408</v>
      </c>
      <c r="AP48" s="32">
        <v>56752.337859300002</v>
      </c>
      <c r="AQ48" s="32">
        <v>5.9038974251100003</v>
      </c>
      <c r="AR48" s="32">
        <v>487.67824923299997</v>
      </c>
      <c r="AS48" s="32">
        <v>668.15875082800005</v>
      </c>
      <c r="AT48" s="32">
        <v>2.6088518120300002</v>
      </c>
      <c r="AU48" s="32">
        <v>1.66493527781E-2</v>
      </c>
      <c r="AV48" s="32">
        <v>402.82039723999998</v>
      </c>
      <c r="AW48" s="32">
        <v>8982.0825370799994</v>
      </c>
      <c r="AX48" s="32">
        <v>8237.4338702700006</v>
      </c>
      <c r="AY48" s="32">
        <v>744.64866681000001</v>
      </c>
      <c r="AZ48" s="32">
        <v>3523.1914325100001</v>
      </c>
      <c r="BA48" s="32">
        <v>6.8329427961200002</v>
      </c>
      <c r="BB48" s="32">
        <v>0.17966733084200001</v>
      </c>
      <c r="BC48" s="32">
        <v>271.465807746</v>
      </c>
      <c r="BD48" s="32">
        <v>43.031815670500002</v>
      </c>
      <c r="BE48" s="32">
        <v>2148.4704558600001</v>
      </c>
      <c r="BF48" s="32">
        <v>91.868882032900004</v>
      </c>
      <c r="BG48" s="32">
        <v>30.5773201706</v>
      </c>
      <c r="BH48" s="32">
        <v>3886.7761200899999</v>
      </c>
      <c r="BI48" s="32">
        <v>59.436193049899998</v>
      </c>
      <c r="BJ48" s="32">
        <v>128.73024667499999</v>
      </c>
      <c r="BK48" s="32">
        <v>0.14453435065600001</v>
      </c>
      <c r="BL48" s="32">
        <v>1226.22118946</v>
      </c>
      <c r="BM48" s="32">
        <v>13.505733880699999</v>
      </c>
      <c r="BN48" s="32">
        <v>1377.1456124900001</v>
      </c>
      <c r="BO48" s="32">
        <v>5775.6422646499996</v>
      </c>
      <c r="BP48" s="32">
        <v>0</v>
      </c>
      <c r="BQ48" s="32">
        <v>11352.1102046</v>
      </c>
      <c r="BR48" s="32">
        <v>92639.676815900006</v>
      </c>
      <c r="BS48" s="32">
        <v>6562.2173752500003</v>
      </c>
    </row>
    <row r="49" spans="1:82" x14ac:dyDescent="0.25">
      <c r="A49" s="53" t="s">
        <v>48</v>
      </c>
      <c r="B49" s="53">
        <v>35006.286726389008</v>
      </c>
      <c r="C49" s="53">
        <v>296.54262765000016</v>
      </c>
      <c r="D49" s="53">
        <v>4860.0716335299976</v>
      </c>
      <c r="E49" s="53">
        <v>6722.2973899090002</v>
      </c>
      <c r="F49" s="53">
        <v>5015.9649202090104</v>
      </c>
      <c r="G49" s="53">
        <v>4562.0387672699981</v>
      </c>
      <c r="H49" s="53">
        <v>23642.008654973521</v>
      </c>
      <c r="I49" s="53">
        <v>54.571949657631045</v>
      </c>
      <c r="J49" s="53">
        <v>187.77978403273801</v>
      </c>
      <c r="K49" s="53"/>
      <c r="L49" s="53">
        <v>21.922988635231142</v>
      </c>
      <c r="M49" s="53">
        <v>31.563026314999995</v>
      </c>
      <c r="N49" s="53">
        <v>1095.73851646</v>
      </c>
      <c r="O49" s="32"/>
      <c r="P49" s="34" t="s">
        <v>48</v>
      </c>
      <c r="Q49" s="32">
        <v>301.55693228299998</v>
      </c>
      <c r="R49" s="32">
        <v>54.571563821700003</v>
      </c>
      <c r="S49" s="32">
        <v>75.576601184799998</v>
      </c>
      <c r="T49" s="32">
        <v>200.343539781</v>
      </c>
      <c r="U49" s="32">
        <v>155.11258146500001</v>
      </c>
      <c r="V49" s="32">
        <v>0</v>
      </c>
      <c r="W49" s="32">
        <v>34993.122463400003</v>
      </c>
      <c r="X49" s="32">
        <v>520.75299437499996</v>
      </c>
      <c r="Y49" s="32">
        <v>9.21472885793</v>
      </c>
      <c r="Z49" s="32">
        <v>1810.7680947599999</v>
      </c>
      <c r="AA49" s="32">
        <v>119.19458598</v>
      </c>
      <c r="AB49" s="32">
        <v>21.920939420900002</v>
      </c>
      <c r="AC49" s="32">
        <v>31.5630137152</v>
      </c>
      <c r="AD49" s="32">
        <v>0</v>
      </c>
      <c r="AE49" s="32">
        <v>514.91167206800003</v>
      </c>
      <c r="AF49" s="32">
        <v>2.2862505035799998</v>
      </c>
      <c r="AG49" s="32">
        <v>1110.4205823499999</v>
      </c>
      <c r="AH49" s="32">
        <v>296.532464925</v>
      </c>
      <c r="AI49" s="32">
        <v>0</v>
      </c>
      <c r="AJ49" s="32">
        <v>4369.5094068600001</v>
      </c>
      <c r="AK49" s="32">
        <v>485.500956594</v>
      </c>
      <c r="AL49" s="32">
        <v>4855.0103634500001</v>
      </c>
      <c r="AM49" s="32">
        <v>2.9626753030600002</v>
      </c>
      <c r="AN49" s="32">
        <v>344.39749616500001</v>
      </c>
      <c r="AO49" s="32">
        <v>7.9219878503299999</v>
      </c>
      <c r="AP49" s="32">
        <v>17210.134846500001</v>
      </c>
      <c r="AQ49" s="32">
        <v>7.6268147158500001</v>
      </c>
      <c r="AR49" s="32">
        <v>369.94283646700001</v>
      </c>
      <c r="AS49" s="32">
        <v>503.890167937</v>
      </c>
      <c r="AT49" s="32">
        <v>4.0321413229900003</v>
      </c>
      <c r="AU49" s="32">
        <v>6.7517586820800002E-3</v>
      </c>
      <c r="AV49" s="32">
        <v>314.36585790100003</v>
      </c>
      <c r="AW49" s="32">
        <v>6717.7356944800003</v>
      </c>
      <c r="AX49" s="32">
        <v>5013.7254361599998</v>
      </c>
      <c r="AY49" s="32">
        <v>1704.0102583299999</v>
      </c>
      <c r="AZ49" s="32">
        <v>2381.55126595</v>
      </c>
      <c r="BA49" s="32">
        <v>4.0650468713699999</v>
      </c>
      <c r="BB49" s="32">
        <v>7.1883656806499996E-2</v>
      </c>
      <c r="BC49" s="32">
        <v>248.63059254699999</v>
      </c>
      <c r="BD49" s="32">
        <v>28.4177215122</v>
      </c>
      <c r="BE49" s="32">
        <v>1266.25388008</v>
      </c>
      <c r="BF49" s="32">
        <v>72.693034221199994</v>
      </c>
      <c r="BG49" s="32">
        <v>18.214998671699998</v>
      </c>
      <c r="BH49" s="32">
        <v>1998.38706901</v>
      </c>
      <c r="BI49" s="32">
        <v>56.992468621100002</v>
      </c>
      <c r="BJ49" s="32">
        <v>111.68193458899999</v>
      </c>
      <c r="BK49" s="32">
        <v>0.52978700386400002</v>
      </c>
      <c r="BL49" s="32">
        <v>4552.4583342799997</v>
      </c>
      <c r="BM49" s="32">
        <v>92.084313734000006</v>
      </c>
      <c r="BN49" s="32">
        <v>127.747973524</v>
      </c>
      <c r="BO49" s="32">
        <v>1425.2782803800001</v>
      </c>
      <c r="BP49" s="32">
        <v>0</v>
      </c>
      <c r="BQ49" s="32">
        <v>2144.5695673999999</v>
      </c>
      <c r="BR49" s="32">
        <v>23641.2589033</v>
      </c>
      <c r="BS49" s="32">
        <v>1342.6700724100001</v>
      </c>
    </row>
    <row r="50" spans="1:82" x14ac:dyDescent="0.25">
      <c r="A50" s="53" t="s">
        <v>49</v>
      </c>
      <c r="B50" s="53">
        <v>38080.051672257665</v>
      </c>
      <c r="C50" s="53">
        <v>1465.7868518034766</v>
      </c>
      <c r="D50" s="53">
        <v>21125.509679774983</v>
      </c>
      <c r="E50" s="53">
        <v>8219.6908949552435</v>
      </c>
      <c r="F50" s="53">
        <v>6809.9628209076836</v>
      </c>
      <c r="G50" s="53">
        <v>2147.3863978478857</v>
      </c>
      <c r="H50" s="53">
        <v>78041.049735482113</v>
      </c>
      <c r="I50" s="53">
        <v>130.10352216565684</v>
      </c>
      <c r="J50" s="53">
        <v>332.98177530592261</v>
      </c>
      <c r="K50" s="53"/>
      <c r="L50" s="53">
        <v>157.26928054197231</v>
      </c>
      <c r="M50" s="53">
        <v>84.112471749000036</v>
      </c>
      <c r="N50" s="53">
        <v>3441.8043060699965</v>
      </c>
      <c r="O50" s="32"/>
      <c r="P50" s="34" t="s">
        <v>49</v>
      </c>
      <c r="Q50" s="32">
        <v>666.25893835299996</v>
      </c>
      <c r="R50" s="32">
        <v>129.14169304800001</v>
      </c>
      <c r="S50" s="32">
        <v>389.198603891</v>
      </c>
      <c r="T50" s="32">
        <v>365.65413792599998</v>
      </c>
      <c r="U50" s="32">
        <v>787.93378403700001</v>
      </c>
      <c r="V50" s="32">
        <v>0</v>
      </c>
      <c r="W50" s="32">
        <v>38065.368150000002</v>
      </c>
      <c r="X50" s="32">
        <v>450.49133388799999</v>
      </c>
      <c r="Y50" s="32">
        <v>34.310557325300003</v>
      </c>
      <c r="Z50" s="32">
        <v>5699.66927691</v>
      </c>
      <c r="AA50" s="32">
        <v>471.86103033000001</v>
      </c>
      <c r="AB50" s="32">
        <v>153.674702035</v>
      </c>
      <c r="AC50" s="32">
        <v>84.031057028199996</v>
      </c>
      <c r="AD50" s="32">
        <v>0</v>
      </c>
      <c r="AE50" s="32">
        <v>1029.4304001099999</v>
      </c>
      <c r="AF50" s="32">
        <v>5.3450399704400002</v>
      </c>
      <c r="AG50" s="32">
        <v>3765.3674936900002</v>
      </c>
      <c r="AH50" s="32">
        <v>1465.61301987</v>
      </c>
      <c r="AI50" s="32">
        <v>0</v>
      </c>
      <c r="AJ50" s="32">
        <v>18987.474047299998</v>
      </c>
      <c r="AK50" s="32">
        <v>2109.71974722</v>
      </c>
      <c r="AL50" s="32">
        <v>21097.1937946</v>
      </c>
      <c r="AM50" s="32">
        <v>102.17019494900001</v>
      </c>
      <c r="AN50" s="32">
        <v>826.083028614</v>
      </c>
      <c r="AO50" s="32">
        <v>6.09937382761</v>
      </c>
      <c r="AP50" s="32">
        <v>51590.463331400002</v>
      </c>
      <c r="AQ50" s="32">
        <v>5.3588733676200002</v>
      </c>
      <c r="AR50" s="32">
        <v>396.11297692300002</v>
      </c>
      <c r="AS50" s="32">
        <v>626.06074306799997</v>
      </c>
      <c r="AT50" s="32">
        <v>4.6270063298000004</v>
      </c>
      <c r="AU50" s="32">
        <v>1.6031437634000001E-2</v>
      </c>
      <c r="AV50" s="32">
        <v>302.03071879499998</v>
      </c>
      <c r="AW50" s="32">
        <v>8216.2908094100003</v>
      </c>
      <c r="AX50" s="32">
        <v>6807.3183973900004</v>
      </c>
      <c r="AY50" s="32">
        <v>1408.9724120200001</v>
      </c>
      <c r="AZ50" s="32">
        <v>3004.86297448</v>
      </c>
      <c r="BA50" s="32">
        <v>4.6764542623600001</v>
      </c>
      <c r="BB50" s="32">
        <v>0.128328464315</v>
      </c>
      <c r="BC50" s="32">
        <v>514.77205545699996</v>
      </c>
      <c r="BD50" s="32">
        <v>33.177533160300001</v>
      </c>
      <c r="BE50" s="32">
        <v>1644.5100884599999</v>
      </c>
      <c r="BF50" s="32">
        <v>76.666588122799993</v>
      </c>
      <c r="BG50" s="32">
        <v>23.404737166099999</v>
      </c>
      <c r="BH50" s="32">
        <v>2884.5066160699998</v>
      </c>
      <c r="BI50" s="32">
        <v>16.2699657611</v>
      </c>
      <c r="BJ50" s="32">
        <v>268.48332660900002</v>
      </c>
      <c r="BK50" s="32">
        <v>0.414872941572</v>
      </c>
      <c r="BL50" s="32">
        <v>2145.93275485</v>
      </c>
      <c r="BM50" s="32">
        <v>30.574703790299999</v>
      </c>
      <c r="BN50" s="32">
        <v>1215.5682542699999</v>
      </c>
      <c r="BO50" s="32">
        <v>5601.9638561000002</v>
      </c>
      <c r="BP50" s="32">
        <v>0</v>
      </c>
      <c r="BQ50" s="32">
        <v>8442.2192131200009</v>
      </c>
      <c r="BR50" s="32">
        <v>78039.966786699995</v>
      </c>
      <c r="BS50" s="32">
        <v>6029.1858152000004</v>
      </c>
    </row>
    <row r="51" spans="1:82" x14ac:dyDescent="0.25">
      <c r="A51" s="53" t="s">
        <v>50</v>
      </c>
      <c r="B51" s="53">
        <v>10591.464696633702</v>
      </c>
      <c r="C51" s="53">
        <v>135.39220873939999</v>
      </c>
      <c r="D51" s="53">
        <v>1762.6976421204986</v>
      </c>
      <c r="E51" s="53">
        <v>1870.6301567841497</v>
      </c>
      <c r="F51" s="53">
        <v>1380.89268819945</v>
      </c>
      <c r="G51" s="53">
        <v>146.04160649000005</v>
      </c>
      <c r="H51" s="53">
        <v>11629.453597270689</v>
      </c>
      <c r="I51" s="53">
        <v>75.956284622279512</v>
      </c>
      <c r="J51" s="53">
        <v>98.753663398473208</v>
      </c>
      <c r="K51" s="53"/>
      <c r="L51" s="53">
        <v>160.82822645823495</v>
      </c>
      <c r="M51" s="53">
        <v>6.4597734900000017</v>
      </c>
      <c r="N51" s="53">
        <v>349.17711141650005</v>
      </c>
      <c r="O51" s="32"/>
      <c r="P51" s="34" t="s">
        <v>50</v>
      </c>
      <c r="Q51" s="32">
        <v>228.52604710700001</v>
      </c>
      <c r="R51" s="32">
        <v>75.955024586299999</v>
      </c>
      <c r="S51" s="32">
        <v>54.011720947800001</v>
      </c>
      <c r="T51" s="32">
        <v>101.168308462</v>
      </c>
      <c r="U51" s="32">
        <v>90.6726640145</v>
      </c>
      <c r="V51" s="32">
        <v>0</v>
      </c>
      <c r="W51" s="32">
        <v>10590.217608999999</v>
      </c>
      <c r="X51" s="32">
        <v>74.491751824999994</v>
      </c>
      <c r="Y51" s="32">
        <v>5.4598357600199998</v>
      </c>
      <c r="Z51" s="32">
        <v>623.08671188300002</v>
      </c>
      <c r="AA51" s="32">
        <v>254.61299504900001</v>
      </c>
      <c r="AB51" s="32">
        <v>160.74144551500001</v>
      </c>
      <c r="AC51" s="32">
        <v>6.4597640886300001</v>
      </c>
      <c r="AD51" s="32">
        <v>0</v>
      </c>
      <c r="AE51" s="32">
        <v>336.31370549600001</v>
      </c>
      <c r="AF51" s="32">
        <v>3.04008299886</v>
      </c>
      <c r="AG51" s="32">
        <v>370.937404829</v>
      </c>
      <c r="AH51" s="32">
        <v>135.38530025899999</v>
      </c>
      <c r="AI51" s="32">
        <v>0</v>
      </c>
      <c r="AJ51" s="32">
        <v>1585.26343559</v>
      </c>
      <c r="AK51" s="32">
        <v>176.14041632499999</v>
      </c>
      <c r="AL51" s="32">
        <v>1761.4038519200001</v>
      </c>
      <c r="AM51" s="32">
        <v>6.2118257041599998</v>
      </c>
      <c r="AN51" s="32">
        <v>129.954812602</v>
      </c>
      <c r="AO51" s="32">
        <v>0.49222857741300002</v>
      </c>
      <c r="AP51" s="32">
        <v>8627.1696308499995</v>
      </c>
      <c r="AQ51" s="32">
        <v>0.60896511196699998</v>
      </c>
      <c r="AR51" s="32">
        <v>106.554795262</v>
      </c>
      <c r="AS51" s="32">
        <v>135.930858645</v>
      </c>
      <c r="AT51" s="32">
        <v>0.34210904854000002</v>
      </c>
      <c r="AU51" s="32">
        <v>1.4462961799400001E-3</v>
      </c>
      <c r="AV51" s="32">
        <v>81.921074180000005</v>
      </c>
      <c r="AW51" s="32">
        <v>1870.5418082799999</v>
      </c>
      <c r="AX51" s="32">
        <v>1380.81522814</v>
      </c>
      <c r="AY51" s="32">
        <v>489.72658013500001</v>
      </c>
      <c r="AZ51" s="32">
        <v>626.19086426700005</v>
      </c>
      <c r="BA51" s="32">
        <v>1.1201706553799999</v>
      </c>
      <c r="BB51" s="32">
        <v>1.5396337880400001E-2</v>
      </c>
      <c r="BC51" s="32">
        <v>33.8751678434</v>
      </c>
      <c r="BD51" s="32">
        <v>8.3318236952800007</v>
      </c>
      <c r="BE51" s="32">
        <v>371.59333983699997</v>
      </c>
      <c r="BF51" s="32">
        <v>20.902847719699999</v>
      </c>
      <c r="BG51" s="32">
        <v>5.21028329503</v>
      </c>
      <c r="BH51" s="32">
        <v>592.79371947300001</v>
      </c>
      <c r="BI51" s="32">
        <v>0.40872006602799998</v>
      </c>
      <c r="BJ51" s="32">
        <v>20.689502460899998</v>
      </c>
      <c r="BK51" s="32">
        <v>2.3805848531400001E-2</v>
      </c>
      <c r="BL51" s="32">
        <v>146.03358222400001</v>
      </c>
      <c r="BM51" s="32">
        <v>1.18468285282</v>
      </c>
      <c r="BN51" s="32">
        <v>85.687880278400002</v>
      </c>
      <c r="BO51" s="32">
        <v>774.34819344300001</v>
      </c>
      <c r="BP51" s="32">
        <v>0</v>
      </c>
      <c r="BQ51" s="32">
        <v>883.30735789000005</v>
      </c>
      <c r="BR51" s="32">
        <v>11628.7222165</v>
      </c>
      <c r="BS51" s="32">
        <v>664.12587693800003</v>
      </c>
    </row>
    <row r="54" spans="1:82" x14ac:dyDescent="0.25">
      <c r="A54" s="53" t="s">
        <v>329</v>
      </c>
      <c r="B54" s="53">
        <v>2503.2248984140542</v>
      </c>
      <c r="C54" s="53">
        <v>6.7054403166698684</v>
      </c>
      <c r="D54" s="53">
        <v>331.77299318357007</v>
      </c>
      <c r="E54" s="53">
        <v>524.89080056268199</v>
      </c>
      <c r="F54" s="53">
        <v>447.82122210144604</v>
      </c>
      <c r="G54" s="53">
        <v>77.228379128040032</v>
      </c>
      <c r="H54" s="53">
        <v>904.61080383563683</v>
      </c>
      <c r="I54" s="53">
        <v>28.012750843656583</v>
      </c>
      <c r="J54" s="53">
        <v>6.2231922091721312</v>
      </c>
      <c r="K54" s="53">
        <v>3.5947431199999998E-2</v>
      </c>
      <c r="L54" s="53">
        <v>19.386740349995158</v>
      </c>
      <c r="M54" s="53">
        <v>2.4037897832960002</v>
      </c>
      <c r="N54" s="53">
        <v>15.226069638469898</v>
      </c>
      <c r="O54" s="32"/>
      <c r="P54" s="34" t="s">
        <v>51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</row>
    <row r="55" spans="1:82" s="34" customFormat="1" x14ac:dyDescent="0.25">
      <c r="A55" s="53" t="s">
        <v>1</v>
      </c>
      <c r="B55" s="53">
        <v>11365.020740187705</v>
      </c>
      <c r="C55" s="53">
        <v>296.85604693265003</v>
      </c>
      <c r="D55" s="53">
        <v>5852.6259635350061</v>
      </c>
      <c r="E55" s="53">
        <v>1457.1110202880006</v>
      </c>
      <c r="F55" s="53">
        <v>1153.0574571435993</v>
      </c>
      <c r="G55" s="53">
        <v>1884.0977345449014</v>
      </c>
      <c r="H55" s="53">
        <v>9291.6122684548591</v>
      </c>
      <c r="I55" s="53">
        <v>17.721759261364241</v>
      </c>
      <c r="J55" s="53">
        <v>93.3424899362616</v>
      </c>
      <c r="K55" s="53"/>
      <c r="L55" s="53">
        <v>46.368002002694979</v>
      </c>
      <c r="M55" s="53">
        <v>43.28055508100001</v>
      </c>
      <c r="N55" s="53">
        <v>405.19157012499977</v>
      </c>
      <c r="O55" s="32"/>
      <c r="P55" s="34" t="s">
        <v>1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>
        <v>0</v>
      </c>
      <c r="BF55" s="32">
        <v>0</v>
      </c>
      <c r="BG55" s="32">
        <v>0</v>
      </c>
      <c r="BH55" s="32">
        <v>0</v>
      </c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/>
      <c r="BU55"/>
      <c r="BV55"/>
      <c r="BW55"/>
      <c r="BX55"/>
      <c r="BY55"/>
      <c r="BZ55"/>
      <c r="CA55"/>
      <c r="CB55"/>
      <c r="CC55"/>
      <c r="CD55"/>
    </row>
    <row r="56" spans="1:82" s="34" customFormat="1" x14ac:dyDescent="0.25">
      <c r="A56" s="53" t="s">
        <v>11</v>
      </c>
      <c r="B56" s="53">
        <v>8325.0704433299779</v>
      </c>
      <c r="C56" s="53">
        <v>202.861882564692</v>
      </c>
      <c r="D56" s="53">
        <v>1533.3185489102602</v>
      </c>
      <c r="E56" s="53">
        <v>2652.8708089347119</v>
      </c>
      <c r="F56" s="53">
        <v>2398.1792242871857</v>
      </c>
      <c r="G56" s="53">
        <v>3503.2287404370004</v>
      </c>
      <c r="H56" s="53">
        <v>18416.93959257345</v>
      </c>
      <c r="I56" s="53">
        <v>9.1491083851346833</v>
      </c>
      <c r="J56" s="53">
        <v>123.94231037681362</v>
      </c>
      <c r="K56" s="53"/>
      <c r="L56" s="53">
        <v>9.901147700251542</v>
      </c>
      <c r="M56" s="53">
        <v>2.5500025234319996</v>
      </c>
      <c r="N56" s="53">
        <v>488.86726368068327</v>
      </c>
      <c r="O56" s="32"/>
      <c r="P56" s="34" t="s">
        <v>11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0</v>
      </c>
      <c r="BH56" s="32">
        <v>0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/>
      <c r="BU56"/>
      <c r="BV56"/>
      <c r="BW56"/>
      <c r="BX56"/>
      <c r="BY56"/>
      <c r="BZ56"/>
      <c r="CA56"/>
      <c r="CB56"/>
      <c r="CC56"/>
    </row>
    <row r="57" spans="1:82" s="34" customFormat="1" x14ac:dyDescent="0.25">
      <c r="A57" s="53" t="s">
        <v>58</v>
      </c>
      <c r="B57" s="53">
        <v>348.74796761810006</v>
      </c>
      <c r="C57" s="53">
        <v>14.914240529999999</v>
      </c>
      <c r="D57" s="53">
        <v>34.858879300000012</v>
      </c>
      <c r="E57" s="53">
        <v>144.91176275300015</v>
      </c>
      <c r="F57" s="53">
        <v>131.77219625300006</v>
      </c>
      <c r="G57" s="53">
        <v>5.7576965850000015</v>
      </c>
      <c r="H57" s="53">
        <v>24423.722470604018</v>
      </c>
      <c r="I57" s="53">
        <v>3.1251087261999997</v>
      </c>
      <c r="J57" s="53">
        <v>9.5538477349000033</v>
      </c>
      <c r="K57" s="53"/>
      <c r="L57" s="53">
        <v>0.36498415371299991</v>
      </c>
      <c r="M57" s="53">
        <v>3.763226945</v>
      </c>
      <c r="N57" s="53">
        <v>2175.5329575465012</v>
      </c>
      <c r="O57" s="32"/>
      <c r="P57" s="34" t="s">
        <v>58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/>
    </row>
    <row r="58" spans="1:82" x14ac:dyDescent="0.25">
      <c r="A58" s="53" t="s">
        <v>178</v>
      </c>
      <c r="B58" s="53">
        <v>6.946617754</v>
      </c>
      <c r="C58" s="53">
        <v>0.42241909999999999</v>
      </c>
      <c r="D58" s="53">
        <v>0.74383724999999989</v>
      </c>
      <c r="E58" s="53">
        <v>2.8896268599999999</v>
      </c>
      <c r="F58" s="53">
        <v>2.6279166599999999</v>
      </c>
      <c r="G58" s="53">
        <v>0.122307685</v>
      </c>
      <c r="H58" s="53">
        <v>687.82792903184998</v>
      </c>
      <c r="I58" s="53">
        <v>6.2460667849999998E-2</v>
      </c>
      <c r="J58" s="53">
        <v>0.19527557795</v>
      </c>
      <c r="K58" s="53"/>
      <c r="L58" s="53">
        <v>4.4861605799999989E-3</v>
      </c>
      <c r="M58" s="53">
        <v>8.2433039999999985E-2</v>
      </c>
      <c r="N58" s="53">
        <v>61.584366515000006</v>
      </c>
      <c r="O58" s="32"/>
      <c r="P58" s="34" t="s">
        <v>178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32">
        <v>0</v>
      </c>
      <c r="BG58" s="32">
        <v>0</v>
      </c>
      <c r="BH58" s="32">
        <v>0</v>
      </c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</row>
    <row r="59" spans="1:82" s="34" customFormat="1" x14ac:dyDescent="0.25">
      <c r="A59" s="53" t="s">
        <v>341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</row>
    <row r="60" spans="1:82" s="34" customFormat="1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</row>
    <row r="61" spans="1:82" x14ac:dyDescent="0.25">
      <c r="A61" s="1" t="s">
        <v>55</v>
      </c>
      <c r="B61" s="1">
        <f>SUM(B3:B58)</f>
        <v>3068924.0975968037</v>
      </c>
      <c r="C61" s="1">
        <f t="shared" ref="C61:N61" si="0">SUM(C3:C58)</f>
        <v>142844.88583083553</v>
      </c>
      <c r="D61" s="1">
        <f t="shared" si="0"/>
        <v>839918.90139700158</v>
      </c>
      <c r="E61" s="1">
        <f t="shared" si="0"/>
        <v>720491.37198566936</v>
      </c>
      <c r="F61" s="1">
        <f t="shared" si="0"/>
        <v>537381.45002437814</v>
      </c>
      <c r="G61" s="1">
        <f t="shared" si="0"/>
        <v>398108.52054075967</v>
      </c>
      <c r="H61" s="1">
        <f t="shared" si="0"/>
        <v>3846336.5081340526</v>
      </c>
      <c r="I61" s="1">
        <f t="shared" si="0"/>
        <v>20876.95756886563</v>
      </c>
      <c r="J61" s="1">
        <f t="shared" si="0"/>
        <v>22839.907567017166</v>
      </c>
      <c r="K61" s="1">
        <f t="shared" si="0"/>
        <v>589.78584683739984</v>
      </c>
      <c r="L61" s="1">
        <f t="shared" si="0"/>
        <v>44187.45442453507</v>
      </c>
      <c r="M61" s="1">
        <f t="shared" si="0"/>
        <v>5357.4526706517236</v>
      </c>
      <c r="N61" s="1">
        <f t="shared" si="0"/>
        <v>156388.94762766911</v>
      </c>
      <c r="Q61" s="1">
        <f t="shared" ref="Q61:BS61" si="1">SUM(Q3:Q58)</f>
        <v>50881.51359398658</v>
      </c>
      <c r="R61" s="1">
        <f t="shared" si="1"/>
        <v>20707.027256862119</v>
      </c>
      <c r="S61" s="1">
        <f t="shared" si="1"/>
        <v>23601.996752847703</v>
      </c>
      <c r="T61" s="1">
        <f t="shared" si="1"/>
        <v>26927.88983596925</v>
      </c>
      <c r="U61" s="1">
        <f t="shared" si="1"/>
        <v>931969.38298132573</v>
      </c>
      <c r="V61" s="1">
        <f t="shared" si="1"/>
        <v>589.66208034551607</v>
      </c>
      <c r="W61" s="1">
        <f t="shared" si="1"/>
        <v>3046776.4578281217</v>
      </c>
      <c r="X61" s="1">
        <f t="shared" si="1"/>
        <v>32694.135373134213</v>
      </c>
      <c r="Y61" s="1">
        <f t="shared" si="1"/>
        <v>9526.7642900135597</v>
      </c>
      <c r="Z61" s="1">
        <f t="shared" si="1"/>
        <v>279528.92258165998</v>
      </c>
      <c r="AA61" s="1">
        <f t="shared" si="1"/>
        <v>67597.589824981333</v>
      </c>
      <c r="AB61" s="1">
        <f t="shared" si="1"/>
        <v>43847.279304353091</v>
      </c>
      <c r="AC61" s="1">
        <f t="shared" si="1"/>
        <v>5296.7154454071215</v>
      </c>
      <c r="AD61" s="1">
        <f t="shared" si="1"/>
        <v>0</v>
      </c>
      <c r="AE61" s="1">
        <f t="shared" si="1"/>
        <v>54619.422181555507</v>
      </c>
      <c r="AF61" s="1">
        <f t="shared" si="1"/>
        <v>717.10991472069952</v>
      </c>
      <c r="AG61" s="1">
        <f t="shared" si="1"/>
        <v>170125.84805177999</v>
      </c>
      <c r="AH61" s="1">
        <f t="shared" si="1"/>
        <v>142327.68158753865</v>
      </c>
      <c r="AI61" s="1">
        <f t="shared" si="1"/>
        <v>0</v>
      </c>
      <c r="AJ61" s="1">
        <f t="shared" si="1"/>
        <v>748125.67749292997</v>
      </c>
      <c r="AK61" s="1">
        <f t="shared" si="1"/>
        <v>83125.079863982988</v>
      </c>
      <c r="AL61" s="1">
        <f t="shared" si="1"/>
        <v>831250.75735706009</v>
      </c>
      <c r="AM61" s="1">
        <f t="shared" si="1"/>
        <v>4098.8660865794245</v>
      </c>
      <c r="AN61" s="1">
        <f t="shared" si="1"/>
        <v>48282.246036047291</v>
      </c>
      <c r="AO61" s="1">
        <f t="shared" si="1"/>
        <v>805.37806155081125</v>
      </c>
      <c r="AP61" s="1">
        <f t="shared" si="1"/>
        <v>2504578.1188886315</v>
      </c>
      <c r="AQ61" s="1">
        <f t="shared" si="1"/>
        <v>1279.5139551666928</v>
      </c>
      <c r="AR61" s="1">
        <f t="shared" si="1"/>
        <v>29151.34991428741</v>
      </c>
      <c r="AS61" s="1">
        <f t="shared" si="1"/>
        <v>44069.727212216989</v>
      </c>
      <c r="AT61" s="1">
        <f t="shared" si="1"/>
        <v>512.12106967400405</v>
      </c>
      <c r="AU61" s="1">
        <f t="shared" si="1"/>
        <v>186.63354718475762</v>
      </c>
      <c r="AV61" s="1">
        <f t="shared" si="1"/>
        <v>30478.893210805669</v>
      </c>
      <c r="AW61" s="1">
        <f t="shared" si="1"/>
        <v>715771.11604375718</v>
      </c>
      <c r="AX61" s="1">
        <f t="shared" si="1"/>
        <v>533057.47082994517</v>
      </c>
      <c r="AY61" s="1">
        <f t="shared" si="1"/>
        <v>182713.64521375962</v>
      </c>
      <c r="AZ61" s="1">
        <f t="shared" si="1"/>
        <v>253515.29896154115</v>
      </c>
      <c r="BA61" s="1">
        <f t="shared" si="1"/>
        <v>455.01017053536003</v>
      </c>
      <c r="BB61" s="1">
        <f t="shared" si="1"/>
        <v>17.260391378563799</v>
      </c>
      <c r="BC61" s="1">
        <f t="shared" si="1"/>
        <v>46078.318871160089</v>
      </c>
      <c r="BD61" s="1">
        <f t="shared" si="1"/>
        <v>2576.0415838380482</v>
      </c>
      <c r="BE61" s="1">
        <f t="shared" si="1"/>
        <v>121247.19943823121</v>
      </c>
      <c r="BF61" s="1">
        <f t="shared" si="1"/>
        <v>5684.0569250592816</v>
      </c>
      <c r="BG61" s="1">
        <f t="shared" si="1"/>
        <v>1773.0893147999791</v>
      </c>
      <c r="BH61" s="1">
        <f t="shared" si="1"/>
        <v>215442.25587835794</v>
      </c>
      <c r="BI61" s="1">
        <f t="shared" si="1"/>
        <v>14915.929629706929</v>
      </c>
      <c r="BJ61" s="1">
        <f t="shared" si="1"/>
        <v>18257.099463141752</v>
      </c>
      <c r="BK61" s="1">
        <f t="shared" si="1"/>
        <v>127.86299574695538</v>
      </c>
      <c r="BL61" s="1">
        <f t="shared" si="1"/>
        <v>392005.707000072</v>
      </c>
      <c r="BM61" s="1">
        <f t="shared" si="1"/>
        <v>5817.4089875383561</v>
      </c>
      <c r="BN61" s="1">
        <f t="shared" si="1"/>
        <v>41814.798390744691</v>
      </c>
      <c r="BO61" s="1">
        <f t="shared" si="1"/>
        <v>270173.34327831701</v>
      </c>
      <c r="BP61" s="1">
        <f t="shared" si="1"/>
        <v>0</v>
      </c>
      <c r="BQ61" s="1">
        <f t="shared" si="1"/>
        <v>418147.17417617782</v>
      </c>
      <c r="BR61" s="1">
        <f t="shared" si="1"/>
        <v>3792585.0645896485</v>
      </c>
      <c r="BS61" s="1">
        <f t="shared" si="1"/>
        <v>254037.16743442006</v>
      </c>
    </row>
    <row r="62" spans="1:82" x14ac:dyDescent="0.25">
      <c r="A62" s="53" t="s">
        <v>56</v>
      </c>
      <c r="B62" s="32">
        <f>SUM(B2:B51)</f>
        <v>3046375.0869294996</v>
      </c>
      <c r="C62" s="32">
        <f t="shared" ref="C62:N62" si="2">SUM(C2:C51)</f>
        <v>142323.12580139149</v>
      </c>
      <c r="D62" s="32">
        <f t="shared" si="2"/>
        <v>832165.58117482276</v>
      </c>
      <c r="E62" s="32">
        <f t="shared" si="2"/>
        <v>715708.69796627096</v>
      </c>
      <c r="F62" s="32">
        <f t="shared" si="2"/>
        <v>533247.99200793297</v>
      </c>
      <c r="G62" s="32">
        <f t="shared" si="2"/>
        <v>392638.08568237978</v>
      </c>
      <c r="H62" s="32">
        <f t="shared" si="2"/>
        <v>3792611.795069553</v>
      </c>
      <c r="I62" s="32">
        <f t="shared" si="2"/>
        <v>20818.886380981425</v>
      </c>
      <c r="J62" s="32">
        <f t="shared" si="2"/>
        <v>22606.650451182071</v>
      </c>
      <c r="K62" s="32">
        <f t="shared" si="2"/>
        <v>589.7498994061998</v>
      </c>
      <c r="L62" s="32">
        <f t="shared" si="2"/>
        <v>44111.429064167838</v>
      </c>
      <c r="M62" s="32">
        <f t="shared" si="2"/>
        <v>5305.3726632789958</v>
      </c>
      <c r="N62" s="32">
        <f t="shared" si="2"/>
        <v>153242.54540016348</v>
      </c>
    </row>
    <row r="63" spans="1:82" x14ac:dyDescent="0.25">
      <c r="A63" s="34" t="s">
        <v>344</v>
      </c>
      <c r="B63" s="32">
        <f>+B3+B5+B8+B9+B11+B12+B14+B15+B16+B17+B18+B19+B20+B21+B22+B23+B24+B25+B26+B28+B30+B31+B33+B34+B35+B36+B37+B39+B40+B41+B42+B43+B44+B46+B47+B49+B50</f>
        <v>2683028.5740618533</v>
      </c>
      <c r="C63" s="32">
        <f t="shared" ref="C63:N63" si="3">+C3+C5+C8+C9+C11+C12+C14+C15+C16+C17+C18+C19+C20+C21+C22+C23+C24+C25+C26+C28+C30+C31+C33+C34+C35+C36+C37+C39+C40+C41+C42+C43+C44+C46+C47+C49+C50</f>
        <v>66665.319478073347</v>
      </c>
      <c r="D63" s="32">
        <f t="shared" si="3"/>
        <v>707844.26151758491</v>
      </c>
      <c r="E63" s="32">
        <f t="shared" si="3"/>
        <v>617564.19230843836</v>
      </c>
      <c r="F63" s="32">
        <f t="shared" si="3"/>
        <v>457005.08725250512</v>
      </c>
      <c r="G63" s="32">
        <f t="shared" si="3"/>
        <v>369540.13973461679</v>
      </c>
      <c r="H63" s="32">
        <f t="shared" si="3"/>
        <v>3129669.0454057055</v>
      </c>
      <c r="I63" s="32">
        <f t="shared" si="3"/>
        <v>18170.62757856588</v>
      </c>
      <c r="J63" s="32">
        <f t="shared" si="3"/>
        <v>18911.494008066365</v>
      </c>
      <c r="K63" s="32">
        <f t="shared" si="3"/>
        <v>12.009009661500004</v>
      </c>
      <c r="L63" s="32">
        <f t="shared" si="3"/>
        <v>37873.153297661847</v>
      </c>
      <c r="M63" s="32">
        <f t="shared" si="3"/>
        <v>4803.4518663680601</v>
      </c>
      <c r="N63" s="32">
        <f t="shared" si="3"/>
        <v>129899.34539098205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20</vt:i4>
      </vt:variant>
    </vt:vector>
  </HeadingPairs>
  <TitlesOfParts>
    <vt:vector size="47" baseType="lpstr">
      <vt:lpstr>README</vt:lpstr>
      <vt:lpstr>All Sectors</vt:lpstr>
      <vt:lpstr>State Totals</vt:lpstr>
      <vt:lpstr>Model Species</vt:lpstr>
      <vt:lpstr>afdust</vt:lpstr>
      <vt:lpstr>biogenics</vt:lpstr>
      <vt:lpstr>ag</vt:lpstr>
      <vt:lpstr>c1c2rail</vt:lpstr>
      <vt:lpstr>nonpt</vt:lpstr>
      <vt:lpstr>nonroad</vt:lpstr>
      <vt:lpstr>onroad all but RFL</vt:lpstr>
      <vt:lpstr>onroad RPD</vt:lpstr>
      <vt:lpstr>onroad RPP</vt:lpstr>
      <vt:lpstr>onroad RPV</vt:lpstr>
      <vt:lpstr>onroad_rfl RPD</vt:lpstr>
      <vt:lpstr>onroad_rfl RPV</vt:lpstr>
      <vt:lpstr>c3marine</vt:lpstr>
      <vt:lpstr>othar</vt:lpstr>
      <vt:lpstr>othon</vt:lpstr>
      <vt:lpstr>othpt</vt:lpstr>
      <vt:lpstr>ptfire</vt:lpstr>
      <vt:lpstr>ptegu_pk</vt:lpstr>
      <vt:lpstr>ptegu</vt:lpstr>
      <vt:lpstr>ptnonipm</vt:lpstr>
      <vt:lpstr>pt_oilgas</vt:lpstr>
      <vt:lpstr>np_oilgas</vt:lpstr>
      <vt:lpstr>rwc</vt:lpstr>
      <vt:lpstr>ag!_2011ea_v6_11f_12US2_cbo5_soa_ag_state</vt:lpstr>
      <vt:lpstr>ptfire!annual_2011_draft_ptfire_12US2_cbo5_soa</vt:lpstr>
      <vt:lpstr>afdust!annual_2011ea_v6_11f_afdust_12US2_cmaq_cb05_soa_state</vt:lpstr>
      <vt:lpstr>'c1c2rail'!annual_2011ea_v6_11f_c1c2rail_12US2_cbo5_soa_state</vt:lpstr>
      <vt:lpstr>'c3marine'!annual_2011ea_v6_11f_c3marine_12US2_cbo5_soa_state</vt:lpstr>
      <vt:lpstr>nonpt!annual_2011ea_v6_11f_nonpt_12US2_cbo5_soa_state</vt:lpstr>
      <vt:lpstr>nonroad!annual_2011ea_v6_11f_nonroad_12US2_cbo5_soa_state</vt:lpstr>
      <vt:lpstr>othar!annual_2011ea_v6_11f_othar_12US2_cmaq_cb05_soa_state</vt:lpstr>
      <vt:lpstr>othon!annual_2011ea_v6_11f_othon_12US2_cmaq_cb05_soa_state</vt:lpstr>
      <vt:lpstr>othpt!annual_2011ea_v6_11f_othpt_12US2_cmaq_cb05_soa_state</vt:lpstr>
      <vt:lpstr>ptegu!annual_2011ea_v6_11f_ptipm_12US2_cbo5_soa_state</vt:lpstr>
      <vt:lpstr>pt_oilgas!annual_2011ea_v6_11f_ptnonipm_12US2_cbo5_soa_state</vt:lpstr>
      <vt:lpstr>ptnonipm!annual_2011ea_v6_11f_ptnonipm_12US2_cbo5_soa_state</vt:lpstr>
      <vt:lpstr>rwc!annual_2011ea_v6_11f_rwc_12US2_cbo5_soa_state</vt:lpstr>
      <vt:lpstr>beis</vt:lpstr>
      <vt:lpstr>'onroad_rfl RPD'!rep_state_annual_onroad_rfl_RPD_2011ea_v6_11f_12US2_1</vt:lpstr>
      <vt:lpstr>'onroad_rfl RPV'!rep_state_annual_onroad_rfl_RPV_2011ea_v6_11f_12US2</vt:lpstr>
      <vt:lpstr>'onroad RPD'!rep_state_annual_onroad_RPD_2011ea_v6_11f_12US2</vt:lpstr>
      <vt:lpstr>'onroad RPP'!rep_state_annual_onroad_RPP_2011ea_v6_11f_12US2</vt:lpstr>
      <vt:lpstr>'onroad RPV'!rep_state_annual_onroad_RPV_2011ea_v6_11f_12US2</vt:lpstr>
    </vt:vector>
  </TitlesOfParts>
  <Company>US-EPA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jbeidler</dc:creator>
  <cp:lastModifiedBy>Eyth, Alison</cp:lastModifiedBy>
  <dcterms:created xsi:type="dcterms:W3CDTF">2013-06-04T13:06:38Z</dcterms:created>
  <dcterms:modified xsi:type="dcterms:W3CDTF">2014-11-17T20:56:18Z</dcterms:modified>
</cp:coreProperties>
</file>