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612" windowWidth="16596" windowHeight="9396" activeTab="3"/>
  </bookViews>
  <sheets>
    <sheet name="Gas Profile" sheetId="3" r:id="rId1"/>
    <sheet name="Reference" sheetId="2" r:id="rId2"/>
    <sheet name="Gas Species" sheetId="4" r:id="rId3"/>
    <sheet name="Keyword" sheetId="5" r:id="rId4"/>
    <sheet name="Sheet1" sheetId="15" r:id="rId5"/>
  </sheets>
  <calcPr calcId="145621"/>
</workbook>
</file>

<file path=xl/calcChain.xml><?xml version="1.0" encoding="utf-8"?>
<calcChain xmlns="http://schemas.openxmlformats.org/spreadsheetml/2006/main">
  <c r="H65" i="15" l="1"/>
  <c r="Z5" i="15" s="1"/>
  <c r="Z40" i="15"/>
  <c r="Z53" i="15"/>
  <c r="Z61" i="15"/>
  <c r="Z60" i="15" l="1"/>
  <c r="Z52" i="15"/>
  <c r="Z39" i="15"/>
  <c r="Z28" i="15"/>
  <c r="Z20" i="15"/>
  <c r="Z12" i="15"/>
  <c r="Z59" i="15"/>
  <c r="Z51" i="15"/>
  <c r="Z38" i="15"/>
  <c r="Z27" i="15"/>
  <c r="Z19" i="15"/>
  <c r="Z11" i="15"/>
  <c r="Z29" i="15"/>
  <c r="Z21" i="15"/>
  <c r="Z13" i="15"/>
  <c r="Z58" i="15"/>
  <c r="Z50" i="15"/>
  <c r="Z36" i="15"/>
  <c r="Z26" i="15"/>
  <c r="Z18" i="15"/>
  <c r="Z10" i="15"/>
  <c r="Z57" i="15"/>
  <c r="Z49" i="15"/>
  <c r="Z34" i="15"/>
  <c r="Z25" i="15"/>
  <c r="Z17" i="15"/>
  <c r="Z9" i="15"/>
  <c r="Z56" i="15"/>
  <c r="Z48" i="15"/>
  <c r="Z33" i="15"/>
  <c r="Z24" i="15"/>
  <c r="Z16" i="15"/>
  <c r="Z8" i="15"/>
  <c r="Z55" i="15"/>
  <c r="Z47" i="15"/>
  <c r="Z32" i="15"/>
  <c r="Z23" i="15"/>
  <c r="Z15" i="15"/>
  <c r="Z7" i="15"/>
  <c r="Z54" i="15"/>
  <c r="Z46" i="15"/>
  <c r="Z30" i="15"/>
  <c r="Z22" i="15"/>
  <c r="Z14" i="15"/>
  <c r="S99" i="15"/>
  <c r="V6" i="15" s="1"/>
  <c r="V89" i="15" l="1"/>
  <c r="V68" i="15"/>
  <c r="V52" i="15"/>
  <c r="V36" i="15"/>
  <c r="V15" i="15"/>
  <c r="U89" i="15"/>
  <c r="U73" i="15"/>
  <c r="U52" i="15"/>
  <c r="U41" i="15"/>
  <c r="U25" i="15"/>
  <c r="U9" i="15"/>
  <c r="V93" i="15"/>
  <c r="V88" i="15"/>
  <c r="V83" i="15"/>
  <c r="V77" i="15"/>
  <c r="V72" i="15"/>
  <c r="V67" i="15"/>
  <c r="V61" i="15"/>
  <c r="V56" i="15"/>
  <c r="V51" i="15"/>
  <c r="V45" i="15"/>
  <c r="V40" i="15"/>
  <c r="V35" i="15"/>
  <c r="V29" i="15"/>
  <c r="V24" i="15"/>
  <c r="V19" i="15"/>
  <c r="V13" i="15"/>
  <c r="V8" i="15"/>
  <c r="V79" i="15"/>
  <c r="V63" i="15"/>
  <c r="V47" i="15"/>
  <c r="V25" i="15"/>
  <c r="V9" i="15"/>
  <c r="U94" i="15"/>
  <c r="U78" i="15"/>
  <c r="U62" i="15"/>
  <c r="U36" i="15"/>
  <c r="U20" i="15"/>
  <c r="U4" i="15"/>
  <c r="U88" i="15"/>
  <c r="U77" i="15"/>
  <c r="U72" i="15"/>
  <c r="U66" i="15"/>
  <c r="U61" i="15"/>
  <c r="U56" i="15"/>
  <c r="U50" i="15"/>
  <c r="U45" i="15"/>
  <c r="U40" i="15"/>
  <c r="U34" i="15"/>
  <c r="U29" i="15"/>
  <c r="U24" i="15"/>
  <c r="U18" i="15"/>
  <c r="U13" i="15"/>
  <c r="U8" i="15"/>
  <c r="V95" i="15"/>
  <c r="V84" i="15"/>
  <c r="V73" i="15"/>
  <c r="V57" i="15"/>
  <c r="V41" i="15"/>
  <c r="V31" i="15"/>
  <c r="V20" i="15"/>
  <c r="V4" i="15"/>
  <c r="U84" i="15"/>
  <c r="U68" i="15"/>
  <c r="U57" i="15"/>
  <c r="U46" i="15"/>
  <c r="U30" i="15"/>
  <c r="U14" i="15"/>
  <c r="U3" i="15"/>
  <c r="V97" i="15"/>
  <c r="V81" i="15"/>
  <c r="V65" i="15"/>
  <c r="V55" i="15"/>
  <c r="V49" i="15"/>
  <c r="V44" i="15"/>
  <c r="V39" i="15"/>
  <c r="V33" i="15"/>
  <c r="V28" i="15"/>
  <c r="V23" i="15"/>
  <c r="V17" i="15"/>
  <c r="V12" i="15"/>
  <c r="V7" i="15"/>
  <c r="U93" i="15"/>
  <c r="U82" i="15"/>
  <c r="V92" i="15"/>
  <c r="V87" i="15"/>
  <c r="V76" i="15"/>
  <c r="V71" i="15"/>
  <c r="V60" i="15"/>
  <c r="U97" i="15"/>
  <c r="U92" i="15"/>
  <c r="U86" i="15"/>
  <c r="U81" i="15"/>
  <c r="U76" i="15"/>
  <c r="U70" i="15"/>
  <c r="U65" i="15"/>
  <c r="U60" i="15"/>
  <c r="U54" i="15"/>
  <c r="U49" i="15"/>
  <c r="U44" i="15"/>
  <c r="U38" i="15"/>
  <c r="U33" i="15"/>
  <c r="U28" i="15"/>
  <c r="U22" i="15"/>
  <c r="U17" i="15"/>
  <c r="U12" i="15"/>
  <c r="U6" i="15"/>
  <c r="V96" i="15"/>
  <c r="V91" i="15"/>
  <c r="V85" i="15"/>
  <c r="V80" i="15"/>
  <c r="V75" i="15"/>
  <c r="V69" i="15"/>
  <c r="V64" i="15"/>
  <c r="V59" i="15"/>
  <c r="V53" i="15"/>
  <c r="V48" i="15"/>
  <c r="V43" i="15"/>
  <c r="V37" i="15"/>
  <c r="V32" i="15"/>
  <c r="V27" i="15"/>
  <c r="V21" i="15"/>
  <c r="V16" i="15"/>
  <c r="V11" i="15"/>
  <c r="V5" i="15"/>
  <c r="U96" i="15"/>
  <c r="U90" i="15"/>
  <c r="U85" i="15"/>
  <c r="U80" i="15"/>
  <c r="U74" i="15"/>
  <c r="U69" i="15"/>
  <c r="U64" i="15"/>
  <c r="U58" i="15"/>
  <c r="U53" i="15"/>
  <c r="U48" i="15"/>
  <c r="U42" i="15"/>
  <c r="U37" i="15"/>
  <c r="U32" i="15"/>
  <c r="U26" i="15"/>
  <c r="U21" i="15"/>
  <c r="U16" i="15"/>
  <c r="U10" i="15"/>
  <c r="U5" i="15"/>
  <c r="U95" i="15"/>
  <c r="U91" i="15"/>
  <c r="U87" i="15"/>
  <c r="U83" i="15"/>
  <c r="U79" i="15"/>
  <c r="U75" i="15"/>
  <c r="U71" i="15"/>
  <c r="U67" i="15"/>
  <c r="U63" i="15"/>
  <c r="U59" i="15"/>
  <c r="U55" i="15"/>
  <c r="U51" i="15"/>
  <c r="U47" i="15"/>
  <c r="U43" i="15"/>
  <c r="U39" i="15"/>
  <c r="U35" i="15"/>
  <c r="U31" i="15"/>
  <c r="U27" i="15"/>
  <c r="U23" i="15"/>
  <c r="U19" i="15"/>
  <c r="U15" i="15"/>
  <c r="U11" i="15"/>
  <c r="U7" i="15"/>
  <c r="V3" i="15"/>
  <c r="V94" i="15"/>
  <c r="V90" i="15"/>
  <c r="V86" i="15"/>
  <c r="V82" i="15"/>
  <c r="V78" i="15"/>
  <c r="V74" i="15"/>
  <c r="V70" i="15"/>
  <c r="V66" i="15"/>
  <c r="V62" i="15"/>
  <c r="V58" i="15"/>
  <c r="V54" i="15"/>
  <c r="V50" i="15"/>
  <c r="V46" i="15"/>
  <c r="V42" i="15"/>
  <c r="V38" i="15"/>
  <c r="V34" i="15"/>
  <c r="V30" i="15"/>
  <c r="V26" i="15"/>
  <c r="V22" i="15"/>
  <c r="V18" i="15"/>
  <c r="V14" i="15"/>
  <c r="V10" i="15"/>
  <c r="D66" i="15"/>
  <c r="M57" i="15" s="1"/>
  <c r="E66" i="15"/>
  <c r="F66" i="15"/>
  <c r="O4" i="15" s="1"/>
  <c r="C66" i="15"/>
  <c r="L9" i="15" s="1"/>
  <c r="V1" i="15" l="1"/>
  <c r="O26" i="15"/>
  <c r="M19" i="15"/>
  <c r="O20" i="15"/>
  <c r="O7" i="15"/>
  <c r="O56" i="15"/>
  <c r="M51" i="15"/>
  <c r="O38" i="15"/>
  <c r="L27" i="15"/>
  <c r="L45" i="15"/>
  <c r="O44" i="15"/>
  <c r="O19" i="15"/>
  <c r="O37" i="15"/>
  <c r="O14" i="15"/>
  <c r="O61" i="15"/>
  <c r="O33" i="15"/>
  <c r="O13" i="15"/>
  <c r="L57" i="15"/>
  <c r="O31" i="15"/>
  <c r="O8" i="15"/>
  <c r="L61" i="15"/>
  <c r="L51" i="15"/>
  <c r="O60" i="15"/>
  <c r="O55" i="15"/>
  <c r="O50" i="15"/>
  <c r="O43" i="15"/>
  <c r="L37" i="15"/>
  <c r="L31" i="15"/>
  <c r="L25" i="15"/>
  <c r="L13" i="15"/>
  <c r="O6" i="15"/>
  <c r="O59" i="15"/>
  <c r="O54" i="15"/>
  <c r="O49" i="15"/>
  <c r="L43" i="15"/>
  <c r="O36" i="15"/>
  <c r="O30" i="15"/>
  <c r="O24" i="15"/>
  <c r="L19" i="15"/>
  <c r="O12" i="15"/>
  <c r="O5" i="15"/>
  <c r="L59" i="15"/>
  <c r="O53" i="15"/>
  <c r="O47" i="15"/>
  <c r="O42" i="15"/>
  <c r="O35" i="15"/>
  <c r="O29" i="15"/>
  <c r="O23" i="15"/>
  <c r="O18" i="15"/>
  <c r="O11" i="15"/>
  <c r="L5" i="15"/>
  <c r="L4" i="15"/>
  <c r="O58" i="15"/>
  <c r="L53" i="15"/>
  <c r="L47" i="15"/>
  <c r="L41" i="15"/>
  <c r="M35" i="15"/>
  <c r="L29" i="15"/>
  <c r="O22" i="15"/>
  <c r="O17" i="15"/>
  <c r="L11" i="15"/>
  <c r="O63" i="15"/>
  <c r="O57" i="15"/>
  <c r="O52" i="15"/>
  <c r="O46" i="15"/>
  <c r="O40" i="15"/>
  <c r="L35" i="15"/>
  <c r="O28" i="15"/>
  <c r="O21" i="15"/>
  <c r="O15" i="15"/>
  <c r="O10" i="15"/>
  <c r="O62" i="15"/>
  <c r="O51" i="15"/>
  <c r="O45" i="15"/>
  <c r="O39" i="15"/>
  <c r="O34" i="15"/>
  <c r="O27" i="15"/>
  <c r="L21" i="15"/>
  <c r="L15" i="15"/>
  <c r="N4" i="15"/>
  <c r="N6" i="15"/>
  <c r="N8" i="15"/>
  <c r="N10" i="15"/>
  <c r="N12" i="15"/>
  <c r="N14" i="15"/>
  <c r="N16" i="15"/>
  <c r="N18" i="15"/>
  <c r="N20" i="15"/>
  <c r="N22" i="15"/>
  <c r="N24" i="15"/>
  <c r="N26" i="15"/>
  <c r="N28" i="15"/>
  <c r="N30" i="15"/>
  <c r="N32" i="15"/>
  <c r="N34" i="15"/>
  <c r="N36" i="15"/>
  <c r="N38" i="15"/>
  <c r="N40" i="15"/>
  <c r="N42" i="15"/>
  <c r="N44" i="15"/>
  <c r="N46" i="15"/>
  <c r="N48" i="15"/>
  <c r="N50" i="15"/>
  <c r="N52" i="15"/>
  <c r="N54" i="15"/>
  <c r="N41" i="15"/>
  <c r="N25" i="15"/>
  <c r="N9" i="15"/>
  <c r="M6" i="15"/>
  <c r="M8" i="15"/>
  <c r="M10" i="15"/>
  <c r="M12" i="15"/>
  <c r="M14" i="15"/>
  <c r="M16" i="15"/>
  <c r="M18" i="15"/>
  <c r="M20" i="15"/>
  <c r="M22" i="15"/>
  <c r="M24" i="15"/>
  <c r="M26" i="15"/>
  <c r="M28" i="15"/>
  <c r="M30" i="15"/>
  <c r="M32" i="15"/>
  <c r="M34" i="15"/>
  <c r="M36" i="15"/>
  <c r="M38" i="15"/>
  <c r="M40" i="15"/>
  <c r="M42" i="15"/>
  <c r="M44" i="15"/>
  <c r="M46" i="15"/>
  <c r="M48" i="15"/>
  <c r="M50" i="15"/>
  <c r="M52" i="15"/>
  <c r="M54" i="15"/>
  <c r="M56" i="15"/>
  <c r="M58" i="15"/>
  <c r="M60" i="15"/>
  <c r="M62" i="15"/>
  <c r="N62" i="15"/>
  <c r="N59" i="15"/>
  <c r="N47" i="15"/>
  <c r="M41" i="15"/>
  <c r="N31" i="15"/>
  <c r="M25" i="15"/>
  <c r="N15" i="15"/>
  <c r="M9" i="15"/>
  <c r="M59" i="15"/>
  <c r="N53" i="15"/>
  <c r="M47" i="15"/>
  <c r="N37" i="15"/>
  <c r="M31" i="15"/>
  <c r="N21" i="15"/>
  <c r="M15" i="15"/>
  <c r="N5" i="15"/>
  <c r="M4" i="15"/>
  <c r="N61" i="15"/>
  <c r="N56" i="15"/>
  <c r="M53" i="15"/>
  <c r="N43" i="15"/>
  <c r="M37" i="15"/>
  <c r="N27" i="15"/>
  <c r="M21" i="15"/>
  <c r="N11" i="15"/>
  <c r="M5" i="15"/>
  <c r="M61" i="15"/>
  <c r="N49" i="15"/>
  <c r="M43" i="15"/>
  <c r="N33" i="15"/>
  <c r="M27" i="15"/>
  <c r="N17" i="15"/>
  <c r="M11" i="15"/>
  <c r="N63" i="15"/>
  <c r="N58" i="15"/>
  <c r="N55" i="15"/>
  <c r="M49" i="15"/>
  <c r="N39" i="15"/>
  <c r="M33" i="15"/>
  <c r="N23" i="15"/>
  <c r="M17" i="15"/>
  <c r="N7" i="15"/>
  <c r="L6" i="15"/>
  <c r="L8" i="15"/>
  <c r="L10" i="15"/>
  <c r="L12" i="15"/>
  <c r="L14" i="15"/>
  <c r="L16" i="15"/>
  <c r="L18" i="15"/>
  <c r="L20" i="15"/>
  <c r="L22" i="15"/>
  <c r="L24" i="15"/>
  <c r="L26" i="15"/>
  <c r="L28" i="15"/>
  <c r="L30" i="15"/>
  <c r="L32" i="15"/>
  <c r="L34" i="15"/>
  <c r="L36" i="15"/>
  <c r="L38" i="15"/>
  <c r="L40" i="15"/>
  <c r="L42" i="15"/>
  <c r="L44" i="15"/>
  <c r="L46" i="15"/>
  <c r="L48" i="15"/>
  <c r="L50" i="15"/>
  <c r="L52" i="15"/>
  <c r="L54" i="15"/>
  <c r="L56" i="15"/>
  <c r="L58" i="15"/>
  <c r="L60" i="15"/>
  <c r="L62" i="15"/>
  <c r="M63" i="15"/>
  <c r="M55" i="15"/>
  <c r="L49" i="15"/>
  <c r="N45" i="15"/>
  <c r="M39" i="15"/>
  <c r="L33" i="15"/>
  <c r="N29" i="15"/>
  <c r="M23" i="15"/>
  <c r="L17" i="15"/>
  <c r="N13" i="15"/>
  <c r="M7" i="15"/>
  <c r="L63" i="15"/>
  <c r="N60" i="15"/>
  <c r="N57" i="15"/>
  <c r="L55" i="15"/>
  <c r="N51" i="15"/>
  <c r="O48" i="15"/>
  <c r="M45" i="15"/>
  <c r="O41" i="15"/>
  <c r="L39" i="15"/>
  <c r="N35" i="15"/>
  <c r="O32" i="15"/>
  <c r="M29" i="15"/>
  <c r="O25" i="15"/>
  <c r="L23" i="15"/>
  <c r="N19" i="15"/>
  <c r="O16" i="15"/>
  <c r="M13" i="15"/>
  <c r="O9" i="15"/>
  <c r="L7" i="15"/>
</calcChain>
</file>

<file path=xl/sharedStrings.xml><?xml version="1.0" encoding="utf-8"?>
<sst xmlns="http://schemas.openxmlformats.org/spreadsheetml/2006/main" count="554" uniqueCount="231">
  <si>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</si>
  <si>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</si>
  <si>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</si>
  <si>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</si>
  <si>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</si>
  <si>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</si>
  <si>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</si>
  <si>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</si>
  <si>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</si>
  <si>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</si>
  <si>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</si>
  <si>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</si>
  <si>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</si>
  <si>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</si>
  <si>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</si>
  <si>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</si>
  <si>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</si>
  <si>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</si>
  <si>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</si>
  <si>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</si>
  <si>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</si>
  <si>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</si>
  <si>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</si>
  <si>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</si>
  <si>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</si>
  <si>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</si>
  <si>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</si>
  <si>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</si>
  <si>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</si>
  <si>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</si>
  <si>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</si>
  <si>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</si>
  <si>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</si>
  <si>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</si>
  <si>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Literature</t>
  </si>
  <si>
    <t>Sum of species</t>
  </si>
  <si>
    <t>N/A</t>
  </si>
  <si>
    <t>Ethane</t>
  </si>
  <si>
    <t>_</t>
  </si>
  <si>
    <t>Propane</t>
  </si>
  <si>
    <t>Isobutane</t>
  </si>
  <si>
    <t>n-Butane</t>
  </si>
  <si>
    <t>Isopentane</t>
  </si>
  <si>
    <t>n-Pentane</t>
  </si>
  <si>
    <t>2,2-Dimthylbutane</t>
  </si>
  <si>
    <t>Cyclopentane</t>
  </si>
  <si>
    <t>2-Methylpentane</t>
  </si>
  <si>
    <t>3-Methylpentane</t>
  </si>
  <si>
    <t>n-Hexane</t>
  </si>
  <si>
    <t>2,4-Dimethylpentane</t>
  </si>
  <si>
    <t>Methylcyclopentane</t>
  </si>
  <si>
    <t>Cyclohexane</t>
  </si>
  <si>
    <t>2-Methylhexane</t>
  </si>
  <si>
    <t>2,3-Dimethylpentane</t>
  </si>
  <si>
    <t>3-Methylhexane</t>
  </si>
  <si>
    <t>2,2,4-Trimethylpentane</t>
  </si>
  <si>
    <t>n-Heptane</t>
  </si>
  <si>
    <t>Methylcyclohexane</t>
  </si>
  <si>
    <t>2,3,4-Trimethylpentane</t>
  </si>
  <si>
    <t>2-Methylheptane</t>
  </si>
  <si>
    <t>3-Methylheptane</t>
  </si>
  <si>
    <t>n-Octane</t>
  </si>
  <si>
    <t>n-Nonane</t>
  </si>
  <si>
    <t>n-Decane</t>
  </si>
  <si>
    <t>Undecane</t>
  </si>
  <si>
    <t>Ethylene</t>
  </si>
  <si>
    <t>Propene</t>
  </si>
  <si>
    <t>trans-2-Butene</t>
  </si>
  <si>
    <t>1-Butene</t>
  </si>
  <si>
    <t>Isobutene</t>
  </si>
  <si>
    <t>cis-2-Butene</t>
  </si>
  <si>
    <t>3-Methyl-1-butene</t>
  </si>
  <si>
    <t>1-Pentene</t>
  </si>
  <si>
    <t>trans-2-Pentene</t>
  </si>
  <si>
    <t>cis-2-Pentene</t>
  </si>
  <si>
    <t>Cyclopentene</t>
  </si>
  <si>
    <t>4-Methyl-1-pentene</t>
  </si>
  <si>
    <t>2-Methyl-1-pentene</t>
  </si>
  <si>
    <t>trans-2-Hexene</t>
  </si>
  <si>
    <t>cis-2-Hexene</t>
  </si>
  <si>
    <t>Benzene</t>
  </si>
  <si>
    <t>Styrene</t>
  </si>
  <si>
    <t>Toluene</t>
  </si>
  <si>
    <t>Ethylbenzene</t>
  </si>
  <si>
    <t>m,p-Xylene</t>
  </si>
  <si>
    <t>o-Xylene</t>
  </si>
  <si>
    <t>Isopropylbenzene</t>
  </si>
  <si>
    <t>n-Propylbenzene</t>
  </si>
  <si>
    <t>m-Ethyltoluene</t>
  </si>
  <si>
    <t>p-Ethyltoluene</t>
  </si>
  <si>
    <t>1,3,5-Trimethylbenzene</t>
  </si>
  <si>
    <t>o-Ethyltoluene</t>
  </si>
  <si>
    <t>1,2,4-Trimethylbenzene</t>
  </si>
  <si>
    <t>1,2,3-Trimethylbenzene</t>
  </si>
  <si>
    <t>m-Diethylbenzene</t>
  </si>
  <si>
    <t>p-Diethylbenzene</t>
  </si>
  <si>
    <t>o-Diethylbenzene</t>
  </si>
  <si>
    <t>Acetylene</t>
  </si>
  <si>
    <t>TNMHC</t>
  </si>
  <si>
    <t>LPG 45</t>
  </si>
  <si>
    <t>LPG 65</t>
  </si>
  <si>
    <t>LPG 75</t>
  </si>
  <si>
    <t>LPG 85</t>
  </si>
  <si>
    <t>Chiang 2007</t>
  </si>
  <si>
    <t>Ho 2009</t>
  </si>
  <si>
    <t>Hwa 2002</t>
  </si>
  <si>
    <t>Compounds</t>
  </si>
  <si>
    <t>95212</t>
  </si>
  <si>
    <t>95213</t>
  </si>
  <si>
    <t>95214</t>
  </si>
  <si>
    <t>95215</t>
  </si>
  <si>
    <t>95216</t>
  </si>
  <si>
    <t>95217</t>
  </si>
  <si>
    <t>95218</t>
  </si>
  <si>
    <t>Chiang, H.-L., Hwu, C.-S., Chen, S.-Y., Wu, M.-C., Ma, S.-Y., Huang, Y.-S., 2007. Emission factors and characteristics of criteria pollutants and volatile organic compounds (VOCs) in a freeway tunnel study. Sci. Total Environ. 381, 200-211</t>
  </si>
  <si>
    <t>Not Available</t>
  </si>
  <si>
    <t>GC-MS and FID</t>
  </si>
  <si>
    <t>NMHC</t>
  </si>
  <si>
    <t>Taiwan</t>
  </si>
  <si>
    <t>Wt %</t>
  </si>
  <si>
    <t>Methane</t>
  </si>
  <si>
    <t>ethane</t>
  </si>
  <si>
    <t>propane</t>
  </si>
  <si>
    <t>i-butane</t>
  </si>
  <si>
    <t>n-butane</t>
  </si>
  <si>
    <t>2,2-dimethylbutane</t>
  </si>
  <si>
    <t>2,3-dimethylbutane</t>
  </si>
  <si>
    <t>2,2,3-trimethylbutane</t>
  </si>
  <si>
    <t>i-pentane</t>
  </si>
  <si>
    <t>n-pentane</t>
  </si>
  <si>
    <t>2-methylpentane</t>
  </si>
  <si>
    <t>3-methylpentane</t>
  </si>
  <si>
    <t>3-ethylpentane</t>
  </si>
  <si>
    <t>2,2-dimethylpentane</t>
  </si>
  <si>
    <t>2,3-dimethylpentane</t>
  </si>
  <si>
    <t>2,4-dimethylpentane</t>
  </si>
  <si>
    <t>3,3-dimethylpentane</t>
  </si>
  <si>
    <t>2,2,4-trimethylpentane</t>
  </si>
  <si>
    <t>2,3,4-trimethylpentane</t>
  </si>
  <si>
    <t>n-hexane</t>
  </si>
  <si>
    <t>2-methylhexane</t>
  </si>
  <si>
    <t>3-methylhexane</t>
  </si>
  <si>
    <t>2,5-dimethylhexane</t>
  </si>
  <si>
    <t>2,4-dimethylhexane</t>
  </si>
  <si>
    <t>2,3-dimethylhexane</t>
  </si>
  <si>
    <t>n-heptane</t>
  </si>
  <si>
    <t>2-methylheptane</t>
  </si>
  <si>
    <t>3-methylheptane</t>
  </si>
  <si>
    <t>4-methylheptane</t>
  </si>
  <si>
    <t>2,4-dimethylheptane</t>
  </si>
  <si>
    <t>2,5-dimethylheptane</t>
  </si>
  <si>
    <t>2,6-dimethylheptane</t>
  </si>
  <si>
    <t>3,3-dimethylheptane</t>
  </si>
  <si>
    <t>4,4-dimethylheptane</t>
  </si>
  <si>
    <t>n-octane</t>
  </si>
  <si>
    <t>n-nonane</t>
  </si>
  <si>
    <t>n-decane</t>
  </si>
  <si>
    <t>cylopentane</t>
  </si>
  <si>
    <t>methylcyclopentane</t>
  </si>
  <si>
    <t>methylcyclohexane</t>
  </si>
  <si>
    <t>cyclohexane</t>
  </si>
  <si>
    <t>ethene</t>
  </si>
  <si>
    <t>propene</t>
  </si>
  <si>
    <t>i-butene</t>
  </si>
  <si>
    <t>cis-2-butene</t>
  </si>
  <si>
    <t>trans-2-butene</t>
  </si>
  <si>
    <t>1-butene</t>
  </si>
  <si>
    <t>1,3-butadiene</t>
  </si>
  <si>
    <t>2-methyl-1-butene</t>
  </si>
  <si>
    <t>2-methyl-2-butene</t>
  </si>
  <si>
    <t>3-methyl-1-butene</t>
  </si>
  <si>
    <t>trans-2-pentene</t>
  </si>
  <si>
    <t>1-pentene</t>
  </si>
  <si>
    <t>2-methyl-1-pentene</t>
  </si>
  <si>
    <t>3-methyl-1-pentene</t>
  </si>
  <si>
    <t>4-methyl-1-pentene</t>
  </si>
  <si>
    <t>2-methyl-2-pentene</t>
  </si>
  <si>
    <t>cis-3-methyl-2-pentene</t>
  </si>
  <si>
    <t>trans-3-methyl-2-pentene</t>
  </si>
  <si>
    <t>1-hexene</t>
  </si>
  <si>
    <t>cis-2-hexene</t>
  </si>
  <si>
    <t>trans-2-hexene</t>
  </si>
  <si>
    <t>cis-3-hexene</t>
  </si>
  <si>
    <t>trans-3-hexene</t>
  </si>
  <si>
    <t>limonene</t>
  </si>
  <si>
    <t>_x000B_−pinene</t>
  </si>
  <si>
    <t>_x000C_-pinene</t>
  </si>
  <si>
    <t>isoprene</t>
  </si>
  <si>
    <t>ethyne</t>
  </si>
  <si>
    <t>propyne</t>
  </si>
  <si>
    <t>2-butyne</t>
  </si>
  <si>
    <t>1-butyne</t>
  </si>
  <si>
    <t>benzene</t>
  </si>
  <si>
    <t>ethylbenzene</t>
  </si>
  <si>
    <t>1,4-diethylbenzene</t>
  </si>
  <si>
    <t>1,3-diethylbenzene</t>
  </si>
  <si>
    <t>1,2-diethylbenzene</t>
  </si>
  <si>
    <t>1,2,3-trimethylbenzene</t>
  </si>
  <si>
    <t>1,2,4-trimethylbenzene</t>
  </si>
  <si>
    <t>1,3,5-trimethylbenzene</t>
  </si>
  <si>
    <t>isopropylbenzene</t>
  </si>
  <si>
    <t>n-propylbenzene</t>
  </si>
  <si>
    <t>isobutylbenzene</t>
  </si>
  <si>
    <t>sec-butylbenzene</t>
  </si>
  <si>
    <t>n-butylbenzene</t>
  </si>
  <si>
    <t>toluene</t>
  </si>
  <si>
    <t>2-ethyltoluene</t>
  </si>
  <si>
    <t>3-ethyltoluene</t>
  </si>
  <si>
    <t>4-ethyltoluene</t>
  </si>
  <si>
    <t>isopropyltoluene</t>
  </si>
  <si>
    <t>o-xylene</t>
  </si>
  <si>
    <t>m-xylene</t>
  </si>
  <si>
    <t>p-xylene</t>
  </si>
  <si>
    <t>CH2Cl2</t>
  </si>
  <si>
    <t>CH3Br</t>
  </si>
  <si>
    <t>Species ID</t>
  </si>
  <si>
    <t>mg/veh/km</t>
  </si>
  <si>
    <t>Average</t>
  </si>
  <si>
    <t>stdev</t>
  </si>
  <si>
    <t>No959 Vehicular emission of VOC in a tunnel in Hong Kong</t>
  </si>
  <si>
    <t>TOG</t>
  </si>
  <si>
    <t>Wt. %</t>
  </si>
  <si>
    <t>StDev</t>
  </si>
  <si>
    <t>VOC to TOG</t>
  </si>
  <si>
    <t>B</t>
  </si>
  <si>
    <t xml:space="preserve">Fifty-seven VOC species of emissions were measured in a freeway tunnel in southern Taiwan. Heavy-duty truck and trailer vehicles contributed 20% of the emissions on workdays and 9.5% on weekends in this study. Paraffins and aromatics were the main VOC groups in the tunnel. Isopentane, toluene, n-pentane, isoprene, 2,3-dimethylbutane, acetone, 2-methylpentane, 1-hexene, 1,2,4-trimethybenzene, 1-butene and propene emissions were the major VOC species. Rainfall and high humidity in the tunnel could have reduced the VOC concentrations and increased the portion of aromatics. </t>
  </si>
  <si>
    <t>Vehicle Exhaust - Tunnel Study - Gasoline and Diesel Vehicles</t>
  </si>
  <si>
    <t>Vehicle Exhaust; Tunnel Study; Gasoline and Diesel Vehicles</t>
  </si>
  <si>
    <t>Samples were collected from three sampling sites: the outside of the tunnel, the entrance of the tunnel, and the center of the tunnel on a freeway in southern Taiwan. The outside sampling site determined the ambient air concentration; the entrance and center sites established the difference between pollutant concentrations at different locations in the tunnel. There are three lanes on each one-way of the bore. An SF6 tracer was used to measure the ventilation flux of the tunnel. The constant SF6 mass flow rate was maintained and released at the sampling site #2. The SF6 concentration profile of the cross-section of the tunnel was determined downwind.  A total of 128 VOC samples (96 samples at the inside of the tunnel for the measurement of emission factors and 32 samples at the outside of the tunnel for the ambient concentration) was taken in this study. Whole air samples for C3–C11 hydrocarbon analysis were collected using the stainless steel canister sampling method. Six-L stainless steel-polished canisters were cleaned in the laboratory, pressurized with humidified zero air at ∼100 °C prior to sampling, and certified as described by U.S. EPA Method TO-14.</t>
  </si>
  <si>
    <t>GC-MS</t>
  </si>
  <si>
    <t>Whole air samples were analyzed for C3–C11 hydrocarbons only, no C1 and C2 compounds.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</si>
</sst>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1">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0" fontId="0" fillId="0" borderId="0" xfId="0" applyFont="1"/>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pane ySplit="1" topLeftCell="A2" activePane="bottomLeft" state="frozen"/>
      <selection pane="bottomLeft" activeCell="F12" sqref="F12"/>
    </sheetView>
  </sheetViews>
  <sheetFormatPr defaultRowHeight="14.4" x14ac:dyDescent="0.3"/>
  <cols>
    <col min="2" max="2" width="30" customWidth="1"/>
    <col min="5" max="5" width="10.6640625" bestFit="1" customWidth="1"/>
    <col min="6" max="6" width="7.88671875" customWidth="1"/>
  </cols>
  <sheetData>
    <row r="1" spans="1:20" s="4" customFormat="1" ht="13.2"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112</v>
      </c>
      <c r="B2" t="s">
        <v>226</v>
      </c>
      <c r="C2" t="s">
        <v>224</v>
      </c>
      <c r="D2" t="s">
        <v>115</v>
      </c>
      <c r="E2" s="11">
        <v>41792</v>
      </c>
      <c r="F2" t="s">
        <v>230</v>
      </c>
      <c r="G2">
        <v>100</v>
      </c>
      <c r="H2" t="s">
        <v>117</v>
      </c>
      <c r="I2" t="s">
        <v>228</v>
      </c>
      <c r="J2" t="s">
        <v>35</v>
      </c>
      <c r="K2" t="s">
        <v>26</v>
      </c>
      <c r="L2" t="b">
        <v>1</v>
      </c>
      <c r="M2">
        <v>2005</v>
      </c>
      <c r="N2">
        <v>5</v>
      </c>
      <c r="O2">
        <v>4</v>
      </c>
      <c r="P2">
        <v>4</v>
      </c>
      <c r="Q2" t="s">
        <v>118</v>
      </c>
      <c r="S2">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I12" sqref="I12"/>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s="20">
        <v>10814</v>
      </c>
      <c r="B2" t="s">
        <v>27</v>
      </c>
      <c r="C2" s="7" t="s">
        <v>112</v>
      </c>
      <c r="D2" t="s">
        <v>34</v>
      </c>
      <c r="E2" s="19" t="b">
        <v>1</v>
      </c>
      <c r="F2" t="s">
        <v>225</v>
      </c>
      <c r="G2" t="s">
        <v>114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4" activePane="bottomLeft" state="frozen"/>
      <selection pane="bottomLeft" activeCell="K321" sqref="K321"/>
    </sheetView>
  </sheetViews>
  <sheetFormatPr defaultRowHeight="14.4" x14ac:dyDescent="0.3"/>
  <cols>
    <col min="1" max="1" width="8.88671875" style="12"/>
    <col min="2" max="2" width="9.109375" style="17"/>
    <col min="3" max="3" width="9.109375" style="18"/>
    <col min="4" max="4" width="11.33203125" style="16" customWidth="1"/>
    <col min="5" max="5" width="8.88671875" style="12"/>
    <col min="6" max="6" width="14.33203125" style="12" customWidth="1"/>
    <col min="7" max="7" width="8.88671875" style="12"/>
  </cols>
  <sheetData>
    <row r="1" spans="1:7" s="8" customFormat="1" x14ac:dyDescent="0.3">
      <c r="A1" s="13" t="s">
        <v>0</v>
      </c>
      <c r="B1" s="13" t="s">
        <v>28</v>
      </c>
      <c r="C1" s="14" t="s">
        <v>2</v>
      </c>
      <c r="D1" s="15" t="s">
        <v>29</v>
      </c>
      <c r="E1" s="13" t="s">
        <v>30</v>
      </c>
      <c r="F1" s="13" t="s">
        <v>31</v>
      </c>
      <c r="G1" s="13" t="s">
        <v>32</v>
      </c>
    </row>
    <row r="2" spans="1:7" x14ac:dyDescent="0.3">
      <c r="A2" s="12">
        <v>191856</v>
      </c>
      <c r="B2" s="17">
        <v>671</v>
      </c>
      <c r="C2" s="7" t="s">
        <v>112</v>
      </c>
      <c r="D2" s="16">
        <v>8.882428940568475E-2</v>
      </c>
      <c r="E2" s="12">
        <v>-99</v>
      </c>
      <c r="F2" s="12" t="s">
        <v>36</v>
      </c>
      <c r="G2" s="12" t="s">
        <v>229</v>
      </c>
    </row>
    <row r="3" spans="1:7" x14ac:dyDescent="0.3">
      <c r="A3" s="12">
        <v>191857</v>
      </c>
      <c r="B3" s="17">
        <v>592</v>
      </c>
      <c r="C3" s="7" t="s">
        <v>112</v>
      </c>
      <c r="D3" s="16">
        <v>2.1883074935400515</v>
      </c>
      <c r="E3" s="12">
        <v>-99</v>
      </c>
      <c r="F3" s="12" t="s">
        <v>36</v>
      </c>
      <c r="G3" s="12" t="s">
        <v>229</v>
      </c>
    </row>
    <row r="4" spans="1:7" x14ac:dyDescent="0.3">
      <c r="A4" s="12">
        <v>191858</v>
      </c>
      <c r="B4" s="17">
        <v>508</v>
      </c>
      <c r="C4" s="7" t="s">
        <v>112</v>
      </c>
      <c r="D4" s="16">
        <v>17.118863049095605</v>
      </c>
      <c r="E4" s="12">
        <v>-99</v>
      </c>
      <c r="F4" s="12" t="s">
        <v>36</v>
      </c>
      <c r="G4" s="12" t="s">
        <v>229</v>
      </c>
    </row>
    <row r="5" spans="1:7" x14ac:dyDescent="0.3">
      <c r="A5" s="12">
        <v>191859</v>
      </c>
      <c r="B5" s="17">
        <v>605</v>
      </c>
      <c r="C5" s="7" t="s">
        <v>112</v>
      </c>
      <c r="D5" s="16">
        <v>8.2364341085271313</v>
      </c>
      <c r="E5" s="12">
        <v>-99</v>
      </c>
      <c r="F5" s="12" t="s">
        <v>36</v>
      </c>
      <c r="G5" s="12" t="s">
        <v>229</v>
      </c>
    </row>
    <row r="6" spans="1:7" x14ac:dyDescent="0.3">
      <c r="A6" s="12">
        <v>191860</v>
      </c>
      <c r="B6" s="17">
        <v>122</v>
      </c>
      <c r="C6" s="7" t="s">
        <v>112</v>
      </c>
      <c r="D6" s="16">
        <v>0.96899224806201545</v>
      </c>
      <c r="E6" s="12">
        <v>-99</v>
      </c>
      <c r="F6" s="12" t="s">
        <v>36</v>
      </c>
      <c r="G6" s="12" t="s">
        <v>229</v>
      </c>
    </row>
    <row r="7" spans="1:7" x14ac:dyDescent="0.3">
      <c r="A7" s="12">
        <v>191861</v>
      </c>
      <c r="B7" s="17">
        <v>390</v>
      </c>
      <c r="C7" s="7" t="s">
        <v>112</v>
      </c>
      <c r="D7" s="16">
        <v>0.85594315245478036</v>
      </c>
      <c r="E7" s="12">
        <v>-99</v>
      </c>
      <c r="F7" s="12" t="s">
        <v>36</v>
      </c>
      <c r="G7" s="12" t="s">
        <v>229</v>
      </c>
    </row>
    <row r="8" spans="1:7" x14ac:dyDescent="0.3">
      <c r="A8" s="12">
        <v>191862</v>
      </c>
      <c r="B8" s="17">
        <v>199</v>
      </c>
      <c r="C8" s="7" t="s">
        <v>112</v>
      </c>
      <c r="D8" s="16">
        <v>5.3698320413436695</v>
      </c>
      <c r="E8" s="12">
        <v>-99</v>
      </c>
      <c r="F8" s="12" t="s">
        <v>36</v>
      </c>
      <c r="G8" s="12" t="s">
        <v>229</v>
      </c>
    </row>
    <row r="9" spans="1:7" x14ac:dyDescent="0.3">
      <c r="A9" s="12">
        <v>191863</v>
      </c>
      <c r="B9" s="17">
        <v>248</v>
      </c>
      <c r="C9" s="7" t="s">
        <v>112</v>
      </c>
      <c r="D9" s="16">
        <v>2.3982558139534884</v>
      </c>
      <c r="E9" s="12">
        <v>-99</v>
      </c>
      <c r="F9" s="12" t="s">
        <v>36</v>
      </c>
      <c r="G9" s="12" t="s">
        <v>229</v>
      </c>
    </row>
    <row r="10" spans="1:7" x14ac:dyDescent="0.3">
      <c r="A10" s="12">
        <v>191864</v>
      </c>
      <c r="B10" s="17">
        <v>601</v>
      </c>
      <c r="C10" s="7" t="s">
        <v>112</v>
      </c>
      <c r="D10" s="16">
        <v>2.4386304909560721</v>
      </c>
      <c r="E10" s="12">
        <v>-99</v>
      </c>
      <c r="F10" s="12" t="s">
        <v>36</v>
      </c>
      <c r="G10" s="12" t="s">
        <v>229</v>
      </c>
    </row>
    <row r="11" spans="1:7" x14ac:dyDescent="0.3">
      <c r="A11" s="12">
        <v>191865</v>
      </c>
      <c r="B11" s="17">
        <v>152</v>
      </c>
      <c r="C11" s="7" t="s">
        <v>112</v>
      </c>
      <c r="D11" s="16">
        <v>0.38759689922480622</v>
      </c>
      <c r="E11" s="12">
        <v>-99</v>
      </c>
      <c r="F11" s="12" t="s">
        <v>36</v>
      </c>
      <c r="G11" s="12" t="s">
        <v>229</v>
      </c>
    </row>
    <row r="12" spans="1:7" x14ac:dyDescent="0.3">
      <c r="A12" s="12">
        <v>191866</v>
      </c>
      <c r="B12" s="17">
        <v>551</v>
      </c>
      <c r="C12" s="7" t="s">
        <v>112</v>
      </c>
      <c r="D12" s="16">
        <v>0.93669250645994817</v>
      </c>
      <c r="E12" s="12">
        <v>-99</v>
      </c>
      <c r="F12" s="12" t="s">
        <v>36</v>
      </c>
      <c r="G12" s="12" t="s">
        <v>229</v>
      </c>
    </row>
    <row r="13" spans="1:7" x14ac:dyDescent="0.3">
      <c r="A13" s="12">
        <v>191867</v>
      </c>
      <c r="B13" s="17">
        <v>385</v>
      </c>
      <c r="C13" s="7" t="s">
        <v>112</v>
      </c>
      <c r="D13" s="16">
        <v>0.16957364341085271</v>
      </c>
      <c r="E13" s="12">
        <v>-99</v>
      </c>
      <c r="F13" s="12" t="s">
        <v>36</v>
      </c>
      <c r="G13" s="12" t="s">
        <v>229</v>
      </c>
    </row>
    <row r="14" spans="1:7" x14ac:dyDescent="0.3">
      <c r="A14" s="12">
        <v>191868</v>
      </c>
      <c r="B14" s="17">
        <v>194</v>
      </c>
      <c r="C14" s="7" t="s">
        <v>112</v>
      </c>
      <c r="D14" s="16">
        <v>1.0820413436692506</v>
      </c>
      <c r="E14" s="12">
        <v>-99</v>
      </c>
      <c r="F14" s="12" t="s">
        <v>36</v>
      </c>
      <c r="G14" s="12" t="s">
        <v>229</v>
      </c>
    </row>
    <row r="15" spans="1:7" x14ac:dyDescent="0.3">
      <c r="A15" s="12">
        <v>191869</v>
      </c>
      <c r="B15" s="17">
        <v>140</v>
      </c>
      <c r="C15" s="7" t="s">
        <v>112</v>
      </c>
      <c r="D15" s="16">
        <v>0.30684754521963825</v>
      </c>
      <c r="E15" s="12">
        <v>-99</v>
      </c>
      <c r="F15" s="12" t="s">
        <v>36</v>
      </c>
      <c r="G15" s="12" t="s">
        <v>229</v>
      </c>
    </row>
    <row r="16" spans="1:7" x14ac:dyDescent="0.3">
      <c r="A16" s="12">
        <v>191870</v>
      </c>
      <c r="B16" s="17">
        <v>245</v>
      </c>
      <c r="C16" s="7" t="s">
        <v>112</v>
      </c>
      <c r="D16" s="16">
        <v>1.1789405684754521</v>
      </c>
      <c r="E16" s="12">
        <v>-99</v>
      </c>
      <c r="F16" s="12" t="s">
        <v>36</v>
      </c>
      <c r="G16" s="12" t="s">
        <v>229</v>
      </c>
    </row>
    <row r="17" spans="1:7" x14ac:dyDescent="0.3">
      <c r="A17" s="12">
        <v>191871</v>
      </c>
      <c r="B17" s="17">
        <v>118</v>
      </c>
      <c r="C17" s="7" t="s">
        <v>112</v>
      </c>
      <c r="D17" s="16">
        <v>0.33107235142118857</v>
      </c>
      <c r="E17" s="12">
        <v>-99</v>
      </c>
      <c r="F17" s="12" t="s">
        <v>36</v>
      </c>
      <c r="G17" s="12" t="s">
        <v>229</v>
      </c>
    </row>
    <row r="18" spans="1:7" x14ac:dyDescent="0.3">
      <c r="A18" s="12">
        <v>191872</v>
      </c>
      <c r="B18" s="17">
        <v>600</v>
      </c>
      <c r="C18" s="7" t="s">
        <v>112</v>
      </c>
      <c r="D18" s="16">
        <v>0.69444444444444442</v>
      </c>
      <c r="E18" s="12">
        <v>-99</v>
      </c>
      <c r="F18" s="12" t="s">
        <v>36</v>
      </c>
      <c r="G18" s="12" t="s">
        <v>229</v>
      </c>
    </row>
    <row r="19" spans="1:7" x14ac:dyDescent="0.3">
      <c r="A19" s="12">
        <v>191873</v>
      </c>
      <c r="B19" s="17">
        <v>550</v>
      </c>
      <c r="C19" s="7" t="s">
        <v>112</v>
      </c>
      <c r="D19" s="16">
        <v>0.31492248062015504</v>
      </c>
      <c r="E19" s="12">
        <v>-99</v>
      </c>
      <c r="F19" s="12" t="s">
        <v>36</v>
      </c>
      <c r="G19" s="12" t="s">
        <v>229</v>
      </c>
    </row>
    <row r="20" spans="1:7" x14ac:dyDescent="0.3">
      <c r="A20" s="12">
        <v>191874</v>
      </c>
      <c r="B20" s="17">
        <v>130</v>
      </c>
      <c r="C20" s="7" t="s">
        <v>112</v>
      </c>
      <c r="D20" s="16">
        <v>2.4224806201550389E-2</v>
      </c>
      <c r="E20" s="12">
        <v>-99</v>
      </c>
      <c r="F20" s="12" t="s">
        <v>36</v>
      </c>
      <c r="G20" s="12" t="s">
        <v>229</v>
      </c>
    </row>
    <row r="21" spans="1:7" x14ac:dyDescent="0.3">
      <c r="A21" s="12">
        <v>191875</v>
      </c>
      <c r="B21" s="17">
        <v>193</v>
      </c>
      <c r="C21" s="7" t="s">
        <v>112</v>
      </c>
      <c r="D21" s="16">
        <v>0.33914728682170542</v>
      </c>
      <c r="E21" s="12">
        <v>-99</v>
      </c>
      <c r="F21" s="12" t="s">
        <v>36</v>
      </c>
      <c r="G21" s="12" t="s">
        <v>229</v>
      </c>
    </row>
    <row r="22" spans="1:7" x14ac:dyDescent="0.3">
      <c r="A22" s="12">
        <v>191876</v>
      </c>
      <c r="B22" s="17">
        <v>244</v>
      </c>
      <c r="C22" s="7" t="s">
        <v>112</v>
      </c>
      <c r="D22" s="16">
        <v>0.85594315245478036</v>
      </c>
      <c r="E22" s="12">
        <v>-99</v>
      </c>
      <c r="F22" s="12" t="s">
        <v>36</v>
      </c>
      <c r="G22" s="12" t="s">
        <v>229</v>
      </c>
    </row>
    <row r="23" spans="1:7" x14ac:dyDescent="0.3">
      <c r="A23" s="12">
        <v>191877</v>
      </c>
      <c r="B23" s="17">
        <v>604</v>
      </c>
      <c r="C23" s="7" t="s">
        <v>112</v>
      </c>
      <c r="D23" s="16">
        <v>0.33107235142118857</v>
      </c>
      <c r="E23" s="12">
        <v>-99</v>
      </c>
      <c r="F23" s="12" t="s">
        <v>36</v>
      </c>
      <c r="G23" s="12" t="s">
        <v>229</v>
      </c>
    </row>
    <row r="24" spans="1:7" x14ac:dyDescent="0.3">
      <c r="A24" s="12">
        <v>191878</v>
      </c>
      <c r="B24" s="17">
        <v>603</v>
      </c>
      <c r="C24" s="7" t="s">
        <v>112</v>
      </c>
      <c r="D24" s="16">
        <v>0.12919896640826875</v>
      </c>
      <c r="E24" s="12">
        <v>-99</v>
      </c>
      <c r="F24" s="12" t="s">
        <v>36</v>
      </c>
      <c r="G24" s="12" t="s">
        <v>229</v>
      </c>
    </row>
    <row r="25" spans="1:7" x14ac:dyDescent="0.3">
      <c r="A25" s="12">
        <v>191879</v>
      </c>
      <c r="B25" s="17">
        <v>598</v>
      </c>
      <c r="C25" s="7" t="s">
        <v>112</v>
      </c>
      <c r="D25" s="16">
        <v>3.2299741602067188E-2</v>
      </c>
      <c r="E25" s="12">
        <v>-99</v>
      </c>
      <c r="F25" s="12" t="s">
        <v>36</v>
      </c>
      <c r="G25" s="12" t="s">
        <v>229</v>
      </c>
    </row>
    <row r="26" spans="1:7" x14ac:dyDescent="0.3">
      <c r="A26" s="12">
        <v>191880</v>
      </c>
      <c r="B26" s="17">
        <v>610</v>
      </c>
      <c r="C26" s="7" t="s">
        <v>112</v>
      </c>
      <c r="D26" s="16">
        <v>0.59754521963824281</v>
      </c>
      <c r="E26" s="12">
        <v>-99</v>
      </c>
      <c r="F26" s="12" t="s">
        <v>36</v>
      </c>
      <c r="G26" s="12" t="s">
        <v>229</v>
      </c>
    </row>
    <row r="27" spans="1:7" x14ac:dyDescent="0.3">
      <c r="A27" s="12">
        <v>191881</v>
      </c>
      <c r="B27" s="17">
        <v>678</v>
      </c>
      <c r="C27" s="7" t="s">
        <v>112</v>
      </c>
      <c r="D27" s="16">
        <v>4.4250645994832043</v>
      </c>
      <c r="E27" s="12">
        <v>-99</v>
      </c>
      <c r="F27" s="12" t="s">
        <v>36</v>
      </c>
      <c r="G27" s="12" t="s">
        <v>229</v>
      </c>
    </row>
    <row r="28" spans="1:7" x14ac:dyDescent="0.3">
      <c r="A28" s="12">
        <v>191882</v>
      </c>
      <c r="B28" s="17">
        <v>737</v>
      </c>
      <c r="C28" s="7" t="s">
        <v>112</v>
      </c>
      <c r="D28" s="16">
        <v>0.34722222222222221</v>
      </c>
      <c r="E28" s="12">
        <v>-99</v>
      </c>
      <c r="F28" s="12" t="s">
        <v>36</v>
      </c>
      <c r="G28" s="12" t="s">
        <v>229</v>
      </c>
    </row>
    <row r="29" spans="1:7" x14ac:dyDescent="0.3">
      <c r="A29" s="12">
        <v>191883</v>
      </c>
      <c r="B29" s="17">
        <v>64</v>
      </c>
      <c r="C29" s="7" t="s">
        <v>112</v>
      </c>
      <c r="D29" s="16">
        <v>4.5623385012919897</v>
      </c>
      <c r="E29" s="12">
        <v>-99</v>
      </c>
      <c r="F29" s="12" t="s">
        <v>36</v>
      </c>
      <c r="G29" s="12" t="s">
        <v>229</v>
      </c>
    </row>
    <row r="30" spans="1:7" x14ac:dyDescent="0.3">
      <c r="A30" s="12">
        <v>191884</v>
      </c>
      <c r="B30" s="17">
        <v>367</v>
      </c>
      <c r="C30" s="7" t="s">
        <v>112</v>
      </c>
      <c r="D30" s="16">
        <v>0.67021963824289399</v>
      </c>
      <c r="E30" s="12">
        <v>-99</v>
      </c>
      <c r="F30" s="12" t="s">
        <v>36</v>
      </c>
      <c r="G30" s="12" t="s">
        <v>229</v>
      </c>
    </row>
    <row r="31" spans="1:7" x14ac:dyDescent="0.3">
      <c r="A31" s="12">
        <v>191885</v>
      </c>
      <c r="B31" s="17">
        <v>108</v>
      </c>
      <c r="C31" s="7" t="s">
        <v>112</v>
      </c>
      <c r="D31" s="16">
        <v>0.41182170542635665</v>
      </c>
      <c r="E31" s="12">
        <v>-99</v>
      </c>
      <c r="F31" s="12" t="s">
        <v>36</v>
      </c>
      <c r="G31" s="12" t="s">
        <v>229</v>
      </c>
    </row>
    <row r="32" spans="1:7" x14ac:dyDescent="0.3">
      <c r="A32" s="12">
        <v>191886</v>
      </c>
      <c r="B32" s="17">
        <v>742</v>
      </c>
      <c r="C32" s="7" t="s">
        <v>112</v>
      </c>
      <c r="D32" s="16">
        <v>1.7441860465116279</v>
      </c>
      <c r="E32" s="12">
        <v>-99</v>
      </c>
      <c r="F32" s="12" t="s">
        <v>36</v>
      </c>
      <c r="G32" s="12" t="s">
        <v>229</v>
      </c>
    </row>
    <row r="33" spans="1:7" x14ac:dyDescent="0.3">
      <c r="A33" s="12">
        <v>191887</v>
      </c>
      <c r="B33" s="17">
        <v>371</v>
      </c>
      <c r="C33" s="7" t="s">
        <v>112</v>
      </c>
      <c r="D33" s="16">
        <v>0.67021963824289399</v>
      </c>
      <c r="E33" s="12">
        <v>-99</v>
      </c>
      <c r="F33" s="12" t="s">
        <v>36</v>
      </c>
      <c r="G33" s="12" t="s">
        <v>229</v>
      </c>
    </row>
    <row r="34" spans="1:7" x14ac:dyDescent="0.3">
      <c r="A34" s="12">
        <v>191888</v>
      </c>
      <c r="B34" s="17">
        <v>302</v>
      </c>
      <c r="C34" s="7" t="s">
        <v>112</v>
      </c>
      <c r="D34" s="16">
        <v>2.5113049095607232</v>
      </c>
      <c r="E34" s="12">
        <v>-99</v>
      </c>
      <c r="F34" s="12" t="s">
        <v>36</v>
      </c>
      <c r="G34" s="12" t="s">
        <v>229</v>
      </c>
    </row>
    <row r="35" spans="1:7" x14ac:dyDescent="0.3">
      <c r="A35" s="12">
        <v>191889</v>
      </c>
      <c r="B35" s="17">
        <v>698</v>
      </c>
      <c r="C35" s="7" t="s">
        <v>112</v>
      </c>
      <c r="D35" s="16">
        <v>1.1789405684754521</v>
      </c>
      <c r="E35" s="12">
        <v>-99</v>
      </c>
      <c r="F35" s="12" t="s">
        <v>36</v>
      </c>
      <c r="G35" s="12" t="s">
        <v>229</v>
      </c>
    </row>
    <row r="36" spans="1:7" x14ac:dyDescent="0.3">
      <c r="A36" s="12">
        <v>191890</v>
      </c>
      <c r="B36" s="17">
        <v>717</v>
      </c>
      <c r="C36" s="7" t="s">
        <v>112</v>
      </c>
      <c r="D36" s="16">
        <v>12.386950904392764</v>
      </c>
      <c r="E36" s="12">
        <v>-99</v>
      </c>
      <c r="F36" s="12" t="s">
        <v>36</v>
      </c>
      <c r="G36" s="12" t="s">
        <v>229</v>
      </c>
    </row>
    <row r="37" spans="1:7" x14ac:dyDescent="0.3">
      <c r="A37" s="12">
        <v>191891</v>
      </c>
      <c r="B37" s="17">
        <v>449</v>
      </c>
      <c r="C37" s="7" t="s">
        <v>112</v>
      </c>
      <c r="D37" s="16">
        <v>2.2609819121447026</v>
      </c>
      <c r="E37" s="12">
        <v>-99</v>
      </c>
      <c r="F37" s="12" t="s">
        <v>36</v>
      </c>
      <c r="G37" s="12" t="s">
        <v>229</v>
      </c>
    </row>
    <row r="38" spans="1:7" x14ac:dyDescent="0.3">
      <c r="A38" s="12">
        <v>191892</v>
      </c>
      <c r="B38" s="17">
        <v>522</v>
      </c>
      <c r="C38" s="7" t="s">
        <v>112</v>
      </c>
      <c r="D38" s="16">
        <v>3.6094961240310073</v>
      </c>
      <c r="E38" s="12">
        <v>-99</v>
      </c>
      <c r="F38" s="12" t="s">
        <v>36</v>
      </c>
      <c r="G38" s="12" t="s">
        <v>229</v>
      </c>
    </row>
    <row r="39" spans="1:7" x14ac:dyDescent="0.3">
      <c r="A39" s="12">
        <v>191893</v>
      </c>
      <c r="B39" s="17">
        <v>620</v>
      </c>
      <c r="C39" s="7" t="s">
        <v>112</v>
      </c>
      <c r="D39" s="16">
        <v>2.7131782945736433</v>
      </c>
      <c r="E39" s="12">
        <v>-99</v>
      </c>
      <c r="F39" s="12" t="s">
        <v>36</v>
      </c>
      <c r="G39" s="12" t="s">
        <v>229</v>
      </c>
    </row>
    <row r="40" spans="1:7" x14ac:dyDescent="0.3">
      <c r="A40" s="12">
        <v>191894</v>
      </c>
      <c r="B40" s="17">
        <v>514</v>
      </c>
      <c r="C40" s="7" t="s">
        <v>112</v>
      </c>
      <c r="D40" s="16">
        <v>0.516795865633075</v>
      </c>
      <c r="E40" s="12">
        <v>-99</v>
      </c>
      <c r="F40" s="12" t="s">
        <v>36</v>
      </c>
      <c r="G40" s="12" t="s">
        <v>229</v>
      </c>
    </row>
    <row r="41" spans="1:7" x14ac:dyDescent="0.3">
      <c r="A41" s="12">
        <v>191895</v>
      </c>
      <c r="B41" s="17">
        <v>608</v>
      </c>
      <c r="C41" s="7" t="s">
        <v>112</v>
      </c>
      <c r="D41" s="16">
        <v>0.72674418604651159</v>
      </c>
      <c r="E41" s="12">
        <v>-99</v>
      </c>
      <c r="F41" s="12" t="s">
        <v>36</v>
      </c>
      <c r="G41" s="12" t="s">
        <v>229</v>
      </c>
    </row>
    <row r="42" spans="1:7" x14ac:dyDescent="0.3">
      <c r="A42" s="12">
        <v>191896</v>
      </c>
      <c r="B42" s="17">
        <v>89</v>
      </c>
      <c r="C42" s="7" t="s">
        <v>112</v>
      </c>
      <c r="D42" s="16">
        <v>2.2609819121447026</v>
      </c>
      <c r="E42" s="12">
        <v>-99</v>
      </c>
      <c r="F42" s="12" t="s">
        <v>36</v>
      </c>
      <c r="G42" s="12" t="s">
        <v>229</v>
      </c>
    </row>
    <row r="43" spans="1:7" x14ac:dyDescent="0.3">
      <c r="A43" s="12">
        <v>191897</v>
      </c>
      <c r="B43" s="17">
        <v>94</v>
      </c>
      <c r="C43" s="7" t="s">
        <v>112</v>
      </c>
      <c r="D43" s="16">
        <v>1.1950904392764856</v>
      </c>
      <c r="E43" s="12">
        <v>-99</v>
      </c>
      <c r="F43" s="12" t="s">
        <v>36</v>
      </c>
      <c r="G43" s="12" t="s">
        <v>229</v>
      </c>
    </row>
    <row r="44" spans="1:7" x14ac:dyDescent="0.3">
      <c r="A44" s="12">
        <v>191898</v>
      </c>
      <c r="B44" s="17">
        <v>44</v>
      </c>
      <c r="C44" s="7" t="s">
        <v>112</v>
      </c>
      <c r="D44" s="16">
        <v>1.5907622739018086</v>
      </c>
      <c r="E44" s="12">
        <v>-99</v>
      </c>
      <c r="F44" s="12" t="s">
        <v>36</v>
      </c>
      <c r="G44" s="12" t="s">
        <v>229</v>
      </c>
    </row>
    <row r="45" spans="1:7" x14ac:dyDescent="0.3">
      <c r="A45" s="12">
        <v>191899</v>
      </c>
      <c r="B45" s="17">
        <v>80</v>
      </c>
      <c r="C45" s="7" t="s">
        <v>112</v>
      </c>
      <c r="D45" s="16">
        <v>1.6715116279069766</v>
      </c>
      <c r="E45" s="12">
        <v>-99</v>
      </c>
      <c r="F45" s="12" t="s">
        <v>36</v>
      </c>
      <c r="G45" s="12" t="s">
        <v>229</v>
      </c>
    </row>
    <row r="46" spans="1:7" x14ac:dyDescent="0.3">
      <c r="A46" s="12">
        <v>191900</v>
      </c>
      <c r="B46" s="17">
        <v>30</v>
      </c>
      <c r="C46" s="7" t="s">
        <v>112</v>
      </c>
      <c r="D46" s="16">
        <v>5.0387596899224807</v>
      </c>
      <c r="E46" s="12">
        <v>-99</v>
      </c>
      <c r="F46" s="12" t="s">
        <v>36</v>
      </c>
      <c r="G46" s="12" t="s">
        <v>229</v>
      </c>
    </row>
    <row r="47" spans="1:7" x14ac:dyDescent="0.3">
      <c r="A47" s="12">
        <v>191901</v>
      </c>
      <c r="B47" s="17">
        <v>25</v>
      </c>
      <c r="C47" s="7" t="s">
        <v>112</v>
      </c>
      <c r="D47" s="16">
        <v>0.83171834625322993</v>
      </c>
      <c r="E47" s="12">
        <v>-99</v>
      </c>
      <c r="F47" s="12" t="s">
        <v>36</v>
      </c>
      <c r="G47" s="12" t="s">
        <v>229</v>
      </c>
    </row>
    <row r="48" spans="1:7" x14ac:dyDescent="0.3">
      <c r="A48" s="12">
        <v>191902</v>
      </c>
      <c r="B48" s="17">
        <v>51</v>
      </c>
      <c r="C48" s="7" t="s">
        <v>112</v>
      </c>
      <c r="D48" s="16">
        <v>0.26647286821705424</v>
      </c>
      <c r="E48" s="12">
        <v>-99</v>
      </c>
      <c r="F48" s="12" t="s">
        <v>36</v>
      </c>
      <c r="G48" s="12" t="s">
        <v>229</v>
      </c>
    </row>
    <row r="49" spans="1:7" x14ac:dyDescent="0.3">
      <c r="A49" s="12">
        <v>191903</v>
      </c>
      <c r="B49" s="17">
        <v>59</v>
      </c>
      <c r="C49" s="7" t="s">
        <v>112</v>
      </c>
      <c r="D49" s="16">
        <v>1.03359173126615</v>
      </c>
      <c r="E49" s="12">
        <v>-99</v>
      </c>
      <c r="F49" s="12" t="s">
        <v>36</v>
      </c>
      <c r="G49" s="12" t="s">
        <v>229</v>
      </c>
    </row>
  </sheetData>
  <sortState ref="A2:G325">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tabSelected="1" workbookViewId="0">
      <selection activeCell="I12" sqref="I12"/>
    </sheetView>
  </sheetViews>
  <sheetFormatPr defaultRowHeight="14.4" x14ac:dyDescent="0.3"/>
  <cols>
    <col min="3" max="3" width="9.109375" style="7"/>
  </cols>
  <sheetData>
    <row r="1" spans="1:4" ht="15" x14ac:dyDescent="0.25">
      <c r="A1" s="9" t="s">
        <v>0</v>
      </c>
      <c r="B1" s="9" t="s">
        <v>1</v>
      </c>
      <c r="C1" s="10" t="s">
        <v>2</v>
      </c>
      <c r="D1" s="9" t="s">
        <v>33</v>
      </c>
    </row>
    <row r="2" spans="1:4" x14ac:dyDescent="0.3">
      <c r="A2">
        <v>5991</v>
      </c>
      <c r="B2" t="s">
        <v>27</v>
      </c>
      <c r="C2" s="7" t="s">
        <v>112</v>
      </c>
      <c r="D2"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workbookViewId="0">
      <pane xSplit="2" ySplit="2" topLeftCell="P3" activePane="bottomRight" state="frozen"/>
      <selection pane="topRight" activeCell="D1" sqref="D1"/>
      <selection pane="bottomLeft" activeCell="A3" sqref="A3"/>
      <selection pane="bottomRight" activeCell="X1" sqref="X1:Z1048576"/>
    </sheetView>
  </sheetViews>
  <sheetFormatPr defaultRowHeight="14.4" x14ac:dyDescent="0.3"/>
  <cols>
    <col min="2" max="2" width="20.21875" bestFit="1" customWidth="1"/>
    <col min="7" max="7" width="13.21875" bestFit="1" customWidth="1"/>
    <col min="11" max="11" width="5.21875" customWidth="1"/>
    <col min="16" max="16" width="2.5546875" customWidth="1"/>
    <col min="18" max="18" width="22.33203125" bestFit="1" customWidth="1"/>
    <col min="19" max="19" width="5.33203125" customWidth="1"/>
    <col min="20" max="20" width="6" customWidth="1"/>
    <col min="23" max="23" width="5.33203125" bestFit="1" customWidth="1"/>
    <col min="25" max="25" width="20.21875" bestFit="1" customWidth="1"/>
  </cols>
  <sheetData>
    <row r="1" spans="1:26" x14ac:dyDescent="0.3">
      <c r="C1" s="7" t="s">
        <v>107</v>
      </c>
      <c r="D1" s="7" t="s">
        <v>108</v>
      </c>
      <c r="E1" s="7" t="s">
        <v>109</v>
      </c>
      <c r="F1" s="7" t="s">
        <v>110</v>
      </c>
      <c r="H1" s="7" t="s">
        <v>112</v>
      </c>
      <c r="I1" s="7" t="s">
        <v>111</v>
      </c>
      <c r="J1" s="7" t="s">
        <v>113</v>
      </c>
      <c r="L1" s="7" t="s">
        <v>107</v>
      </c>
      <c r="M1" s="7" t="s">
        <v>108</v>
      </c>
      <c r="N1" s="7" t="s">
        <v>109</v>
      </c>
      <c r="O1" s="7" t="s">
        <v>110</v>
      </c>
      <c r="Q1" s="7" t="s">
        <v>111</v>
      </c>
      <c r="R1" t="s">
        <v>219</v>
      </c>
      <c r="S1" t="s">
        <v>216</v>
      </c>
      <c r="U1" t="s">
        <v>223</v>
      </c>
      <c r="V1">
        <f>100/(100-U3-U4)</f>
        <v>1.080397470641373</v>
      </c>
      <c r="Z1" s="7" t="s">
        <v>112</v>
      </c>
    </row>
    <row r="2" spans="1:26" x14ac:dyDescent="0.3">
      <c r="A2" t="s">
        <v>0</v>
      </c>
      <c r="B2" t="s">
        <v>106</v>
      </c>
      <c r="C2" t="s">
        <v>99</v>
      </c>
      <c r="D2" t="s">
        <v>100</v>
      </c>
      <c r="E2" t="s">
        <v>101</v>
      </c>
      <c r="F2" t="s">
        <v>102</v>
      </c>
      <c r="H2" t="s">
        <v>103</v>
      </c>
      <c r="I2" t="s">
        <v>104</v>
      </c>
      <c r="J2" t="s">
        <v>105</v>
      </c>
      <c r="K2" t="s">
        <v>119</v>
      </c>
      <c r="L2" t="s">
        <v>99</v>
      </c>
      <c r="M2" t="s">
        <v>100</v>
      </c>
      <c r="N2" t="s">
        <v>101</v>
      </c>
      <c r="O2" t="s">
        <v>102</v>
      </c>
      <c r="Q2" t="s">
        <v>215</v>
      </c>
      <c r="S2" t="s">
        <v>217</v>
      </c>
      <c r="T2" t="s">
        <v>218</v>
      </c>
      <c r="U2" t="s">
        <v>221</v>
      </c>
      <c r="V2" t="s">
        <v>222</v>
      </c>
      <c r="W2" t="s">
        <v>119</v>
      </c>
      <c r="X2" t="s">
        <v>0</v>
      </c>
      <c r="Y2" t="s">
        <v>106</v>
      </c>
      <c r="Z2" t="s">
        <v>103</v>
      </c>
    </row>
    <row r="3" spans="1:26" x14ac:dyDescent="0.3">
      <c r="A3">
        <v>529</v>
      </c>
      <c r="B3" t="s">
        <v>120</v>
      </c>
      <c r="Q3">
        <v>529</v>
      </c>
      <c r="R3" t="s">
        <v>120</v>
      </c>
      <c r="S3">
        <v>7.2</v>
      </c>
      <c r="T3">
        <v>4.8</v>
      </c>
      <c r="U3">
        <f>S3/$S$99*100</f>
        <v>6.0200668896321092</v>
      </c>
      <c r="V3">
        <f>T3/$S$99*100</f>
        <v>4.0133779264214064</v>
      </c>
      <c r="X3">
        <v>529</v>
      </c>
      <c r="Y3" t="s">
        <v>120</v>
      </c>
    </row>
    <row r="4" spans="1:26" x14ac:dyDescent="0.3">
      <c r="A4">
        <v>438</v>
      </c>
      <c r="B4" t="s">
        <v>37</v>
      </c>
      <c r="C4">
        <v>1.61</v>
      </c>
      <c r="D4">
        <v>0.73</v>
      </c>
      <c r="E4">
        <v>1.01</v>
      </c>
      <c r="F4">
        <v>1.48</v>
      </c>
      <c r="G4" t="s">
        <v>116</v>
      </c>
      <c r="H4" t="s">
        <v>38</v>
      </c>
      <c r="I4">
        <v>0.89</v>
      </c>
      <c r="J4">
        <v>1.17</v>
      </c>
      <c r="L4">
        <f>C4/$C$66*100</f>
        <v>0.80479880029992512</v>
      </c>
      <c r="M4">
        <f>D4/$D$66*100</f>
        <v>0.88431253785584485</v>
      </c>
      <c r="N4">
        <f>E4/$E$66*100</f>
        <v>1.8071211307926291</v>
      </c>
      <c r="O4">
        <f>F4/$F$66*100</f>
        <v>1.8159509202453996</v>
      </c>
      <c r="Q4">
        <v>438</v>
      </c>
      <c r="R4" t="s">
        <v>121</v>
      </c>
      <c r="S4">
        <v>1.7</v>
      </c>
      <c r="T4">
        <v>0.6</v>
      </c>
      <c r="U4">
        <f t="shared" ref="U4:U67" si="0">S4/$S$99*100</f>
        <v>1.4214046822742481</v>
      </c>
      <c r="V4">
        <f t="shared" ref="V4:V67" si="1">T4/$S$99*100</f>
        <v>0.50167224080267581</v>
      </c>
      <c r="X4">
        <v>438</v>
      </c>
      <c r="Y4" t="s">
        <v>37</v>
      </c>
    </row>
    <row r="5" spans="1:26" x14ac:dyDescent="0.3">
      <c r="A5">
        <v>671</v>
      </c>
      <c r="B5" t="s">
        <v>39</v>
      </c>
      <c r="C5">
        <v>4.3899999999999997</v>
      </c>
      <c r="D5">
        <v>1.53</v>
      </c>
      <c r="E5">
        <v>0.74</v>
      </c>
      <c r="F5">
        <v>0.33</v>
      </c>
      <c r="G5" t="s">
        <v>116</v>
      </c>
      <c r="H5">
        <v>0.11</v>
      </c>
      <c r="I5">
        <v>3</v>
      </c>
      <c r="J5">
        <v>0.66</v>
      </c>
      <c r="L5">
        <f t="shared" ref="L5:L63" si="2">C5/$C$66*100</f>
        <v>2.1944513871532112</v>
      </c>
      <c r="M5">
        <f t="shared" ref="M5:M63" si="3">D5/$D$66*100</f>
        <v>1.8534221683827985</v>
      </c>
      <c r="N5">
        <f t="shared" ref="N5:N63" si="4">E5/$E$66*100</f>
        <v>1.3240293433530153</v>
      </c>
      <c r="O5">
        <f t="shared" ref="O5:O63" si="5">F5/$F$66*100</f>
        <v>0.40490797546012286</v>
      </c>
      <c r="Q5">
        <v>671</v>
      </c>
      <c r="R5" t="s">
        <v>122</v>
      </c>
      <c r="S5">
        <v>5.7</v>
      </c>
      <c r="T5">
        <v>2.5</v>
      </c>
      <c r="U5">
        <f t="shared" si="0"/>
        <v>4.7658862876254204</v>
      </c>
      <c r="V5">
        <f t="shared" si="1"/>
        <v>2.0903010033444822</v>
      </c>
      <c r="X5">
        <v>671</v>
      </c>
      <c r="Y5" t="s">
        <v>39</v>
      </c>
      <c r="Z5">
        <f>H5/$H$65*100</f>
        <v>8.882428940568475E-2</v>
      </c>
    </row>
    <row r="6" spans="1:26" x14ac:dyDescent="0.3">
      <c r="A6">
        <v>491</v>
      </c>
      <c r="B6" t="s">
        <v>40</v>
      </c>
      <c r="C6">
        <v>11.97</v>
      </c>
      <c r="D6">
        <v>3.94</v>
      </c>
      <c r="E6">
        <v>1.23</v>
      </c>
      <c r="F6">
        <v>1.57</v>
      </c>
      <c r="G6" t="s">
        <v>116</v>
      </c>
      <c r="H6" t="s">
        <v>38</v>
      </c>
      <c r="I6">
        <v>2.89</v>
      </c>
      <c r="J6">
        <v>1.26</v>
      </c>
      <c r="L6">
        <f t="shared" si="2"/>
        <v>5.9835041239690074</v>
      </c>
      <c r="M6">
        <f t="shared" si="3"/>
        <v>4.7728649303452455</v>
      </c>
      <c r="N6">
        <f t="shared" si="4"/>
        <v>2.2007514761137958</v>
      </c>
      <c r="O6">
        <f t="shared" si="5"/>
        <v>1.9263803680981604</v>
      </c>
      <c r="Q6">
        <v>491</v>
      </c>
      <c r="R6" t="s">
        <v>123</v>
      </c>
      <c r="S6">
        <v>5.5</v>
      </c>
      <c r="T6">
        <v>2.2000000000000002</v>
      </c>
      <c r="U6">
        <f t="shared" si="0"/>
        <v>4.5986622073578616</v>
      </c>
      <c r="V6">
        <f t="shared" si="1"/>
        <v>1.8394648829431446</v>
      </c>
      <c r="X6">
        <v>491</v>
      </c>
      <c r="Y6" t="s">
        <v>40</v>
      </c>
    </row>
    <row r="7" spans="1:26" x14ac:dyDescent="0.3">
      <c r="A7">
        <v>592</v>
      </c>
      <c r="B7" t="s">
        <v>41</v>
      </c>
      <c r="C7">
        <v>21.21</v>
      </c>
      <c r="D7">
        <v>6.48</v>
      </c>
      <c r="E7">
        <v>2.37</v>
      </c>
      <c r="F7">
        <v>2.63</v>
      </c>
      <c r="G7" t="s">
        <v>116</v>
      </c>
      <c r="H7">
        <v>2.71</v>
      </c>
      <c r="I7">
        <v>4.58</v>
      </c>
      <c r="J7">
        <v>1.8</v>
      </c>
      <c r="L7">
        <f t="shared" si="2"/>
        <v>10.602349412646838</v>
      </c>
      <c r="M7">
        <f t="shared" si="3"/>
        <v>7.849788007268323</v>
      </c>
      <c r="N7">
        <f t="shared" si="4"/>
        <v>4.2404723564143865</v>
      </c>
      <c r="O7">
        <f t="shared" si="5"/>
        <v>3.2269938650306758</v>
      </c>
      <c r="Q7">
        <v>592</v>
      </c>
      <c r="R7" t="s">
        <v>124</v>
      </c>
      <c r="S7">
        <v>8.6999999999999993</v>
      </c>
      <c r="T7">
        <v>3.1</v>
      </c>
      <c r="U7">
        <f t="shared" si="0"/>
        <v>7.274247491638798</v>
      </c>
      <c r="V7">
        <f t="shared" si="1"/>
        <v>2.5919732441471584</v>
      </c>
      <c r="X7">
        <v>592</v>
      </c>
      <c r="Y7" t="s">
        <v>41</v>
      </c>
      <c r="Z7">
        <f t="shared" ref="Z7:Z30" si="6">H7/$H$65*100</f>
        <v>2.1883074935400515</v>
      </c>
    </row>
    <row r="8" spans="1:26" x14ac:dyDescent="0.3">
      <c r="A8">
        <v>508</v>
      </c>
      <c r="B8" t="s">
        <v>42</v>
      </c>
      <c r="C8">
        <v>37.979999999999997</v>
      </c>
      <c r="D8">
        <v>13.92</v>
      </c>
      <c r="E8">
        <v>5.41</v>
      </c>
      <c r="F8">
        <v>7</v>
      </c>
      <c r="G8" t="s">
        <v>116</v>
      </c>
      <c r="H8">
        <v>21.2</v>
      </c>
      <c r="I8">
        <v>2.95</v>
      </c>
      <c r="J8">
        <v>3.43</v>
      </c>
      <c r="L8">
        <f t="shared" si="2"/>
        <v>18.985253686578353</v>
      </c>
      <c r="M8">
        <f t="shared" si="3"/>
        <v>16.86250757116899</v>
      </c>
      <c r="N8">
        <f t="shared" si="4"/>
        <v>9.6797280372159644</v>
      </c>
      <c r="O8">
        <f t="shared" si="5"/>
        <v>8.5889570552147276</v>
      </c>
      <c r="Q8">
        <v>122</v>
      </c>
      <c r="R8" t="s">
        <v>125</v>
      </c>
      <c r="S8">
        <v>0.2</v>
      </c>
      <c r="T8">
        <v>0.2</v>
      </c>
      <c r="U8">
        <f t="shared" si="0"/>
        <v>0.16722408026755861</v>
      </c>
      <c r="V8">
        <f t="shared" si="1"/>
        <v>0.16722408026755861</v>
      </c>
      <c r="X8">
        <v>508</v>
      </c>
      <c r="Y8" t="s">
        <v>42</v>
      </c>
      <c r="Z8">
        <f t="shared" si="6"/>
        <v>17.118863049095605</v>
      </c>
    </row>
    <row r="9" spans="1:26" x14ac:dyDescent="0.3">
      <c r="A9">
        <v>605</v>
      </c>
      <c r="B9" t="s">
        <v>43</v>
      </c>
      <c r="C9">
        <v>10.85</v>
      </c>
      <c r="D9">
        <v>3.93</v>
      </c>
      <c r="E9">
        <v>1.69</v>
      </c>
      <c r="F9">
        <v>2.0099999999999998</v>
      </c>
      <c r="G9" t="s">
        <v>116</v>
      </c>
      <c r="H9">
        <v>10.199999999999999</v>
      </c>
      <c r="I9">
        <v>0.89</v>
      </c>
      <c r="J9">
        <v>2.62</v>
      </c>
      <c r="L9">
        <f t="shared" si="2"/>
        <v>5.4236440889777553</v>
      </c>
      <c r="M9">
        <f t="shared" si="3"/>
        <v>4.7607510599636589</v>
      </c>
      <c r="N9">
        <f t="shared" si="4"/>
        <v>3.023796743603508</v>
      </c>
      <c r="O9">
        <f t="shared" si="5"/>
        <v>2.4662576687116569</v>
      </c>
      <c r="Q9">
        <v>136</v>
      </c>
      <c r="R9" t="s">
        <v>126</v>
      </c>
      <c r="S9">
        <v>0.3</v>
      </c>
      <c r="T9">
        <v>0.2</v>
      </c>
      <c r="U9">
        <f t="shared" si="0"/>
        <v>0.2508361204013379</v>
      </c>
      <c r="V9">
        <f t="shared" si="1"/>
        <v>0.16722408026755861</v>
      </c>
      <c r="X9">
        <v>605</v>
      </c>
      <c r="Y9" t="s">
        <v>43</v>
      </c>
      <c r="Z9">
        <f t="shared" si="6"/>
        <v>8.2364341085271313</v>
      </c>
    </row>
    <row r="10" spans="1:26" x14ac:dyDescent="0.3">
      <c r="A10">
        <v>122</v>
      </c>
      <c r="B10" t="s">
        <v>44</v>
      </c>
      <c r="C10">
        <v>1.56</v>
      </c>
      <c r="D10">
        <v>0.6</v>
      </c>
      <c r="E10">
        <v>0.34</v>
      </c>
      <c r="F10">
        <v>0.44</v>
      </c>
      <c r="G10" t="s">
        <v>116</v>
      </c>
      <c r="H10">
        <v>1.2</v>
      </c>
      <c r="I10">
        <v>0.11</v>
      </c>
      <c r="J10">
        <v>0.36</v>
      </c>
      <c r="L10">
        <f t="shared" si="2"/>
        <v>0.77980504873781553</v>
      </c>
      <c r="M10">
        <f t="shared" si="3"/>
        <v>0.7268322228952151</v>
      </c>
      <c r="N10">
        <f t="shared" si="4"/>
        <v>0.60833780640543955</v>
      </c>
      <c r="O10">
        <f t="shared" si="5"/>
        <v>0.53987730061349715</v>
      </c>
      <c r="Q10">
        <v>112</v>
      </c>
      <c r="R10" t="s">
        <v>127</v>
      </c>
      <c r="S10">
        <v>0</v>
      </c>
      <c r="T10">
        <v>0</v>
      </c>
      <c r="U10">
        <f t="shared" si="0"/>
        <v>0</v>
      </c>
      <c r="V10">
        <f t="shared" si="1"/>
        <v>0</v>
      </c>
      <c r="X10">
        <v>122</v>
      </c>
      <c r="Y10" t="s">
        <v>44</v>
      </c>
      <c r="Z10">
        <f t="shared" si="6"/>
        <v>0.96899224806201545</v>
      </c>
    </row>
    <row r="11" spans="1:26" x14ac:dyDescent="0.3">
      <c r="A11">
        <v>390</v>
      </c>
      <c r="B11" t="s">
        <v>45</v>
      </c>
      <c r="C11">
        <v>1.58</v>
      </c>
      <c r="D11">
        <v>0.61</v>
      </c>
      <c r="E11">
        <v>0.23</v>
      </c>
      <c r="F11">
        <v>0.31</v>
      </c>
      <c r="G11" t="s">
        <v>116</v>
      </c>
      <c r="H11">
        <v>1.06</v>
      </c>
      <c r="I11">
        <v>0.53</v>
      </c>
      <c r="J11">
        <v>0.24</v>
      </c>
      <c r="L11">
        <f t="shared" si="2"/>
        <v>0.78980254936265937</v>
      </c>
      <c r="M11">
        <f t="shared" si="3"/>
        <v>0.73894609327680194</v>
      </c>
      <c r="N11">
        <f t="shared" si="4"/>
        <v>0.4115226337448562</v>
      </c>
      <c r="O11">
        <f t="shared" si="5"/>
        <v>0.38036809815950934</v>
      </c>
      <c r="Q11">
        <v>508</v>
      </c>
      <c r="R11" t="s">
        <v>128</v>
      </c>
      <c r="S11">
        <v>5.6</v>
      </c>
      <c r="T11">
        <v>2.1</v>
      </c>
      <c r="U11">
        <f t="shared" si="0"/>
        <v>4.6822742474916401</v>
      </c>
      <c r="V11">
        <f t="shared" si="1"/>
        <v>1.7558528428093654</v>
      </c>
      <c r="X11">
        <v>390</v>
      </c>
      <c r="Y11" t="s">
        <v>45</v>
      </c>
      <c r="Z11">
        <f t="shared" si="6"/>
        <v>0.85594315245478036</v>
      </c>
    </row>
    <row r="12" spans="1:26" x14ac:dyDescent="0.3">
      <c r="A12">
        <v>199</v>
      </c>
      <c r="B12" t="s">
        <v>46</v>
      </c>
      <c r="C12">
        <v>7.51</v>
      </c>
      <c r="D12">
        <v>3.1</v>
      </c>
      <c r="E12">
        <v>1.22</v>
      </c>
      <c r="F12">
        <v>1.69</v>
      </c>
      <c r="G12" t="s">
        <v>116</v>
      </c>
      <c r="H12">
        <v>6.65</v>
      </c>
      <c r="I12">
        <v>0.95</v>
      </c>
      <c r="J12">
        <v>1.45</v>
      </c>
      <c r="L12">
        <f t="shared" si="2"/>
        <v>3.7540614846288429</v>
      </c>
      <c r="M12">
        <f t="shared" si="3"/>
        <v>3.7552998182919448</v>
      </c>
      <c r="N12">
        <f t="shared" si="4"/>
        <v>2.1828591876901062</v>
      </c>
      <c r="O12">
        <f t="shared" si="5"/>
        <v>2.073619631901841</v>
      </c>
      <c r="Q12">
        <v>605</v>
      </c>
      <c r="R12" t="s">
        <v>129</v>
      </c>
      <c r="S12">
        <v>1.7</v>
      </c>
      <c r="T12">
        <v>0.6</v>
      </c>
      <c r="U12">
        <f t="shared" si="0"/>
        <v>1.4214046822742481</v>
      </c>
      <c r="V12">
        <f t="shared" si="1"/>
        <v>0.50167224080267581</v>
      </c>
      <c r="X12">
        <v>199</v>
      </c>
      <c r="Y12" t="s">
        <v>46</v>
      </c>
      <c r="Z12">
        <f t="shared" si="6"/>
        <v>5.3698320413436695</v>
      </c>
    </row>
    <row r="13" spans="1:26" x14ac:dyDescent="0.3">
      <c r="A13">
        <v>248</v>
      </c>
      <c r="B13" t="s">
        <v>47</v>
      </c>
      <c r="C13">
        <v>4.6100000000000003</v>
      </c>
      <c r="D13">
        <v>1.96</v>
      </c>
      <c r="E13">
        <v>0.76</v>
      </c>
      <c r="F13">
        <v>1.08</v>
      </c>
      <c r="G13" t="s">
        <v>116</v>
      </c>
      <c r="H13">
        <v>2.97</v>
      </c>
      <c r="I13">
        <v>0.63</v>
      </c>
      <c r="J13">
        <v>1.76</v>
      </c>
      <c r="L13">
        <f t="shared" si="2"/>
        <v>2.3044238940264932</v>
      </c>
      <c r="M13">
        <f t="shared" si="3"/>
        <v>2.3743185947910357</v>
      </c>
      <c r="N13">
        <f t="shared" si="4"/>
        <v>1.3598139202003943</v>
      </c>
      <c r="O13">
        <f t="shared" si="5"/>
        <v>1.3251533742331294</v>
      </c>
      <c r="Q13">
        <v>199</v>
      </c>
      <c r="R13" t="s">
        <v>130</v>
      </c>
      <c r="S13">
        <v>1.8</v>
      </c>
      <c r="T13">
        <v>0.7</v>
      </c>
      <c r="U13">
        <f t="shared" si="0"/>
        <v>1.5050167224080273</v>
      </c>
      <c r="V13">
        <f t="shared" si="1"/>
        <v>0.58528428093645501</v>
      </c>
      <c r="X13">
        <v>248</v>
      </c>
      <c r="Y13" t="s">
        <v>47</v>
      </c>
      <c r="Z13">
        <f t="shared" si="6"/>
        <v>2.3982558139534884</v>
      </c>
    </row>
    <row r="14" spans="1:26" x14ac:dyDescent="0.3">
      <c r="A14">
        <v>601</v>
      </c>
      <c r="B14" t="s">
        <v>48</v>
      </c>
      <c r="C14">
        <v>3.8</v>
      </c>
      <c r="D14">
        <v>1.75</v>
      </c>
      <c r="E14">
        <v>0.7</v>
      </c>
      <c r="F14">
        <v>0.93</v>
      </c>
      <c r="G14" t="s">
        <v>116</v>
      </c>
      <c r="H14">
        <v>3.02</v>
      </c>
      <c r="I14">
        <v>0.68</v>
      </c>
      <c r="J14">
        <v>1.1499999999999999</v>
      </c>
      <c r="L14">
        <f t="shared" si="2"/>
        <v>1.8995251187203199</v>
      </c>
      <c r="M14">
        <f t="shared" si="3"/>
        <v>2.1199273167777104</v>
      </c>
      <c r="N14">
        <f t="shared" si="4"/>
        <v>1.2524601896582577</v>
      </c>
      <c r="O14">
        <f t="shared" si="5"/>
        <v>1.1411042944785281</v>
      </c>
      <c r="Q14">
        <v>248</v>
      </c>
      <c r="R14" t="s">
        <v>131</v>
      </c>
      <c r="S14">
        <v>1.2</v>
      </c>
      <c r="T14">
        <v>0.5</v>
      </c>
      <c r="U14">
        <f t="shared" si="0"/>
        <v>1.0033444816053516</v>
      </c>
      <c r="V14">
        <f t="shared" si="1"/>
        <v>0.41806020066889649</v>
      </c>
      <c r="X14">
        <v>601</v>
      </c>
      <c r="Y14" t="s">
        <v>48</v>
      </c>
      <c r="Z14">
        <f t="shared" si="6"/>
        <v>2.4386304909560721</v>
      </c>
    </row>
    <row r="15" spans="1:26" x14ac:dyDescent="0.3">
      <c r="A15">
        <v>152</v>
      </c>
      <c r="B15" t="s">
        <v>49</v>
      </c>
      <c r="C15">
        <v>0.7</v>
      </c>
      <c r="D15">
        <v>0.33</v>
      </c>
      <c r="E15">
        <v>0.13</v>
      </c>
      <c r="F15">
        <v>0.2</v>
      </c>
      <c r="G15" t="s">
        <v>116</v>
      </c>
      <c r="H15">
        <v>0.48</v>
      </c>
      <c r="I15">
        <v>0.11</v>
      </c>
      <c r="J15">
        <v>0.12</v>
      </c>
      <c r="L15">
        <f t="shared" si="2"/>
        <v>0.34991252186953259</v>
      </c>
      <c r="M15">
        <f t="shared" si="3"/>
        <v>0.3997577225923683</v>
      </c>
      <c r="N15">
        <f t="shared" si="4"/>
        <v>0.23259974950796217</v>
      </c>
      <c r="O15">
        <f t="shared" si="5"/>
        <v>0.24539877300613508</v>
      </c>
      <c r="Q15">
        <v>229</v>
      </c>
      <c r="R15" t="s">
        <v>132</v>
      </c>
      <c r="S15">
        <v>0</v>
      </c>
      <c r="T15">
        <v>0</v>
      </c>
      <c r="U15">
        <f t="shared" si="0"/>
        <v>0</v>
      </c>
      <c r="V15">
        <f t="shared" si="1"/>
        <v>0</v>
      </c>
      <c r="X15">
        <v>152</v>
      </c>
      <c r="Y15" t="s">
        <v>49</v>
      </c>
      <c r="Z15">
        <f t="shared" si="6"/>
        <v>0.38759689922480622</v>
      </c>
    </row>
    <row r="16" spans="1:26" x14ac:dyDescent="0.3">
      <c r="A16">
        <v>551</v>
      </c>
      <c r="B16" t="s">
        <v>50</v>
      </c>
      <c r="C16">
        <v>2.2400000000000002</v>
      </c>
      <c r="D16">
        <v>1.1200000000000001</v>
      </c>
      <c r="E16">
        <v>0.55000000000000004</v>
      </c>
      <c r="F16">
        <v>0.8</v>
      </c>
      <c r="G16" t="s">
        <v>116</v>
      </c>
      <c r="H16">
        <v>1.1599999999999999</v>
      </c>
      <c r="I16">
        <v>0.37</v>
      </c>
      <c r="J16">
        <v>0.73</v>
      </c>
      <c r="L16">
        <f t="shared" si="2"/>
        <v>1.1197200699825045</v>
      </c>
      <c r="M16">
        <f t="shared" si="3"/>
        <v>1.3567534827377348</v>
      </c>
      <c r="N16">
        <f t="shared" si="4"/>
        <v>0.98407586330291685</v>
      </c>
      <c r="O16">
        <f t="shared" si="5"/>
        <v>0.98159509202454032</v>
      </c>
      <c r="Q16">
        <v>126</v>
      </c>
      <c r="R16" t="s">
        <v>133</v>
      </c>
      <c r="S16">
        <v>0.1</v>
      </c>
      <c r="T16">
        <v>0</v>
      </c>
      <c r="U16">
        <f t="shared" si="0"/>
        <v>8.3612040133779306E-2</v>
      </c>
      <c r="V16">
        <f t="shared" si="1"/>
        <v>0</v>
      </c>
      <c r="X16">
        <v>551</v>
      </c>
      <c r="Y16" t="s">
        <v>50</v>
      </c>
      <c r="Z16">
        <f t="shared" si="6"/>
        <v>0.93669250645994817</v>
      </c>
    </row>
    <row r="17" spans="1:26" x14ac:dyDescent="0.3">
      <c r="A17">
        <v>385</v>
      </c>
      <c r="B17" t="s">
        <v>51</v>
      </c>
      <c r="C17">
        <v>0.51</v>
      </c>
      <c r="D17">
        <v>0.3</v>
      </c>
      <c r="E17">
        <v>0.16</v>
      </c>
      <c r="F17">
        <v>0.24</v>
      </c>
      <c r="G17" t="s">
        <v>116</v>
      </c>
      <c r="H17">
        <v>0.21</v>
      </c>
      <c r="I17">
        <v>0.16</v>
      </c>
      <c r="J17">
        <v>0.27</v>
      </c>
      <c r="L17">
        <f t="shared" si="2"/>
        <v>0.25493626593351665</v>
      </c>
      <c r="M17">
        <f t="shared" si="3"/>
        <v>0.36341611144760755</v>
      </c>
      <c r="N17">
        <f t="shared" si="4"/>
        <v>0.28627661477903033</v>
      </c>
      <c r="O17">
        <f t="shared" si="5"/>
        <v>0.29447852760736204</v>
      </c>
      <c r="Q17">
        <v>140</v>
      </c>
      <c r="R17" t="s">
        <v>134</v>
      </c>
      <c r="S17">
        <v>0.1</v>
      </c>
      <c r="T17">
        <v>0.1</v>
      </c>
      <c r="U17">
        <f t="shared" si="0"/>
        <v>8.3612040133779306E-2</v>
      </c>
      <c r="V17">
        <f t="shared" si="1"/>
        <v>8.3612040133779306E-2</v>
      </c>
      <c r="X17">
        <v>385</v>
      </c>
      <c r="Y17" t="s">
        <v>51</v>
      </c>
      <c r="Z17">
        <f t="shared" si="6"/>
        <v>0.16957364341085271</v>
      </c>
    </row>
    <row r="18" spans="1:26" x14ac:dyDescent="0.3">
      <c r="A18">
        <v>194</v>
      </c>
      <c r="B18" t="s">
        <v>52</v>
      </c>
      <c r="C18">
        <v>1.64</v>
      </c>
      <c r="D18">
        <v>0.87</v>
      </c>
      <c r="E18">
        <v>0.47</v>
      </c>
      <c r="F18">
        <v>0.7</v>
      </c>
      <c r="G18" t="s">
        <v>116</v>
      </c>
      <c r="H18">
        <v>1.34</v>
      </c>
      <c r="I18">
        <v>0.37</v>
      </c>
      <c r="J18" t="s">
        <v>38</v>
      </c>
      <c r="L18">
        <f t="shared" si="2"/>
        <v>0.81979505123719065</v>
      </c>
      <c r="M18">
        <f t="shared" si="3"/>
        <v>1.0539067231980619</v>
      </c>
      <c r="N18">
        <f t="shared" si="4"/>
        <v>0.84093755591340158</v>
      </c>
      <c r="O18">
        <f t="shared" si="5"/>
        <v>0.85889570552147265</v>
      </c>
      <c r="Q18">
        <v>152</v>
      </c>
      <c r="R18" t="s">
        <v>135</v>
      </c>
      <c r="S18">
        <v>0.2</v>
      </c>
      <c r="T18">
        <v>0.1</v>
      </c>
      <c r="U18">
        <f t="shared" si="0"/>
        <v>0.16722408026755861</v>
      </c>
      <c r="V18">
        <f t="shared" si="1"/>
        <v>8.3612040133779306E-2</v>
      </c>
      <c r="X18">
        <v>194</v>
      </c>
      <c r="Y18" t="s">
        <v>52</v>
      </c>
      <c r="Z18">
        <f t="shared" si="6"/>
        <v>1.0820413436692506</v>
      </c>
    </row>
    <row r="19" spans="1:26" x14ac:dyDescent="0.3">
      <c r="A19">
        <v>140</v>
      </c>
      <c r="B19" t="s">
        <v>53</v>
      </c>
      <c r="C19">
        <v>0.71</v>
      </c>
      <c r="D19">
        <v>0.39</v>
      </c>
      <c r="E19">
        <v>0.19</v>
      </c>
      <c r="F19">
        <v>0.28000000000000003</v>
      </c>
      <c r="G19" t="s">
        <v>116</v>
      </c>
      <c r="H19">
        <v>0.38</v>
      </c>
      <c r="I19">
        <v>0.05</v>
      </c>
      <c r="J19" t="s">
        <v>38</v>
      </c>
      <c r="L19">
        <f t="shared" si="2"/>
        <v>0.35491127218195445</v>
      </c>
      <c r="M19">
        <f t="shared" si="3"/>
        <v>0.47244094488188976</v>
      </c>
      <c r="N19">
        <f t="shared" si="4"/>
        <v>0.33995348005009857</v>
      </c>
      <c r="O19">
        <f t="shared" si="5"/>
        <v>0.34355828220858908</v>
      </c>
      <c r="Q19">
        <v>208</v>
      </c>
      <c r="R19" t="s">
        <v>136</v>
      </c>
      <c r="S19">
        <v>0.1</v>
      </c>
      <c r="T19">
        <v>0</v>
      </c>
      <c r="U19">
        <f t="shared" si="0"/>
        <v>8.3612040133779306E-2</v>
      </c>
      <c r="V19">
        <f t="shared" si="1"/>
        <v>0</v>
      </c>
      <c r="X19">
        <v>140</v>
      </c>
      <c r="Y19" t="s">
        <v>53</v>
      </c>
      <c r="Z19">
        <f t="shared" si="6"/>
        <v>0.30684754521963825</v>
      </c>
    </row>
    <row r="20" spans="1:26" x14ac:dyDescent="0.3">
      <c r="A20">
        <v>245</v>
      </c>
      <c r="B20" t="s">
        <v>54</v>
      </c>
      <c r="C20">
        <v>1.78</v>
      </c>
      <c r="D20">
        <v>0.99</v>
      </c>
      <c r="E20">
        <v>0.52</v>
      </c>
      <c r="F20">
        <v>0.8</v>
      </c>
      <c r="G20" t="s">
        <v>116</v>
      </c>
      <c r="H20">
        <v>1.46</v>
      </c>
      <c r="I20">
        <v>0.42</v>
      </c>
      <c r="J20">
        <v>0.81</v>
      </c>
      <c r="L20">
        <f t="shared" si="2"/>
        <v>0.88977755561109717</v>
      </c>
      <c r="M20">
        <f t="shared" si="3"/>
        <v>1.1992731677771049</v>
      </c>
      <c r="N20">
        <f t="shared" si="4"/>
        <v>0.93039899803184867</v>
      </c>
      <c r="O20">
        <f t="shared" si="5"/>
        <v>0.98159509202454032</v>
      </c>
      <c r="Q20">
        <v>118</v>
      </c>
      <c r="R20" t="s">
        <v>137</v>
      </c>
      <c r="S20">
        <v>1</v>
      </c>
      <c r="T20">
        <v>0.7</v>
      </c>
      <c r="U20">
        <f t="shared" si="0"/>
        <v>0.83612040133779297</v>
      </c>
      <c r="V20">
        <f t="shared" si="1"/>
        <v>0.58528428093645501</v>
      </c>
      <c r="X20">
        <v>245</v>
      </c>
      <c r="Y20" t="s">
        <v>54</v>
      </c>
      <c r="Z20">
        <f t="shared" si="6"/>
        <v>1.1789405684754521</v>
      </c>
    </row>
    <row r="21" spans="1:26" x14ac:dyDescent="0.3">
      <c r="A21">
        <v>118</v>
      </c>
      <c r="B21" t="s">
        <v>55</v>
      </c>
      <c r="C21">
        <v>2.6</v>
      </c>
      <c r="D21">
        <v>1.42</v>
      </c>
      <c r="E21">
        <v>0.66</v>
      </c>
      <c r="F21">
        <v>1.22</v>
      </c>
      <c r="G21" t="s">
        <v>116</v>
      </c>
      <c r="H21">
        <v>0.41</v>
      </c>
      <c r="I21">
        <v>0.53</v>
      </c>
      <c r="J21">
        <v>0.08</v>
      </c>
      <c r="L21">
        <f t="shared" si="2"/>
        <v>1.2996750812296924</v>
      </c>
      <c r="M21">
        <f t="shared" si="3"/>
        <v>1.7201695941853421</v>
      </c>
      <c r="N21">
        <f t="shared" si="4"/>
        <v>1.1808910359635003</v>
      </c>
      <c r="O21">
        <f t="shared" si="5"/>
        <v>1.4969325153374238</v>
      </c>
      <c r="Q21">
        <v>130</v>
      </c>
      <c r="R21" t="s">
        <v>138</v>
      </c>
      <c r="S21">
        <v>0.2</v>
      </c>
      <c r="T21">
        <v>0.2</v>
      </c>
      <c r="U21">
        <f t="shared" si="0"/>
        <v>0.16722408026755861</v>
      </c>
      <c r="V21">
        <f t="shared" si="1"/>
        <v>0.16722408026755861</v>
      </c>
      <c r="X21">
        <v>118</v>
      </c>
      <c r="Y21" t="s">
        <v>55</v>
      </c>
      <c r="Z21">
        <f t="shared" si="6"/>
        <v>0.33107235142118857</v>
      </c>
    </row>
    <row r="22" spans="1:26" x14ac:dyDescent="0.3">
      <c r="A22">
        <v>600</v>
      </c>
      <c r="B22" t="s">
        <v>56</v>
      </c>
      <c r="C22">
        <v>1.35</v>
      </c>
      <c r="D22">
        <v>0.86</v>
      </c>
      <c r="E22">
        <v>0.48</v>
      </c>
      <c r="F22">
        <v>0.74</v>
      </c>
      <c r="G22" t="s">
        <v>116</v>
      </c>
      <c r="H22">
        <v>0.86</v>
      </c>
      <c r="I22">
        <v>0.47</v>
      </c>
      <c r="J22">
        <v>0.4</v>
      </c>
      <c r="L22">
        <f t="shared" si="2"/>
        <v>0.67483129217695581</v>
      </c>
      <c r="M22">
        <f t="shared" si="3"/>
        <v>1.041792852816475</v>
      </c>
      <c r="N22">
        <f t="shared" si="4"/>
        <v>0.85882984433709109</v>
      </c>
      <c r="O22">
        <f t="shared" si="5"/>
        <v>0.90797546012269981</v>
      </c>
      <c r="Q22">
        <v>601</v>
      </c>
      <c r="R22" t="s">
        <v>139</v>
      </c>
      <c r="S22">
        <v>1.3</v>
      </c>
      <c r="T22">
        <v>0.5</v>
      </c>
      <c r="U22">
        <f t="shared" si="0"/>
        <v>1.0869565217391308</v>
      </c>
      <c r="V22">
        <f t="shared" si="1"/>
        <v>0.41806020066889649</v>
      </c>
      <c r="X22">
        <v>600</v>
      </c>
      <c r="Y22" t="s">
        <v>56</v>
      </c>
      <c r="Z22">
        <f t="shared" si="6"/>
        <v>0.69444444444444442</v>
      </c>
    </row>
    <row r="23" spans="1:26" x14ac:dyDescent="0.3">
      <c r="A23">
        <v>550</v>
      </c>
      <c r="B23" t="s">
        <v>57</v>
      </c>
      <c r="C23">
        <v>0.49</v>
      </c>
      <c r="D23">
        <v>0.32</v>
      </c>
      <c r="E23">
        <v>0.23</v>
      </c>
      <c r="F23">
        <v>0.36</v>
      </c>
      <c r="G23" t="s">
        <v>116</v>
      </c>
      <c r="H23">
        <v>0.39</v>
      </c>
      <c r="I23">
        <v>0.21</v>
      </c>
      <c r="J23">
        <v>0.26</v>
      </c>
      <c r="L23">
        <f t="shared" si="2"/>
        <v>0.24493876530867284</v>
      </c>
      <c r="M23">
        <f t="shared" si="3"/>
        <v>0.3876438522107814</v>
      </c>
      <c r="N23">
        <f t="shared" si="4"/>
        <v>0.4115226337448562</v>
      </c>
      <c r="O23">
        <f t="shared" si="5"/>
        <v>0.44171779141104311</v>
      </c>
      <c r="Q23">
        <v>194</v>
      </c>
      <c r="R23" t="s">
        <v>140</v>
      </c>
      <c r="S23">
        <v>0.7</v>
      </c>
      <c r="T23">
        <v>0.3</v>
      </c>
      <c r="U23">
        <f t="shared" si="0"/>
        <v>0.58528428093645501</v>
      </c>
      <c r="V23">
        <f t="shared" si="1"/>
        <v>0.2508361204013379</v>
      </c>
      <c r="X23">
        <v>550</v>
      </c>
      <c r="Y23" t="s">
        <v>57</v>
      </c>
      <c r="Z23">
        <f t="shared" si="6"/>
        <v>0.31492248062015504</v>
      </c>
    </row>
    <row r="24" spans="1:26" x14ac:dyDescent="0.3">
      <c r="A24">
        <v>130</v>
      </c>
      <c r="B24" t="s">
        <v>58</v>
      </c>
      <c r="C24">
        <v>0.86</v>
      </c>
      <c r="D24">
        <v>0.56999999999999995</v>
      </c>
      <c r="E24">
        <v>0.27</v>
      </c>
      <c r="F24">
        <v>0.53</v>
      </c>
      <c r="G24" t="s">
        <v>116</v>
      </c>
      <c r="H24">
        <v>0.03</v>
      </c>
      <c r="I24">
        <v>0.11</v>
      </c>
      <c r="J24" t="s">
        <v>38</v>
      </c>
      <c r="L24">
        <f t="shared" si="2"/>
        <v>0.42989252686828289</v>
      </c>
      <c r="M24">
        <f t="shared" si="3"/>
        <v>0.69049061175045423</v>
      </c>
      <c r="N24">
        <f t="shared" si="4"/>
        <v>0.48309178743961378</v>
      </c>
      <c r="O24">
        <f t="shared" si="5"/>
        <v>0.65030674846625791</v>
      </c>
      <c r="Q24">
        <v>245</v>
      </c>
      <c r="R24" t="s">
        <v>141</v>
      </c>
      <c r="S24">
        <v>0.8</v>
      </c>
      <c r="T24">
        <v>0.3</v>
      </c>
      <c r="U24">
        <f t="shared" si="0"/>
        <v>0.66889632107023445</v>
      </c>
      <c r="V24">
        <f t="shared" si="1"/>
        <v>0.2508361204013379</v>
      </c>
      <c r="X24">
        <v>130</v>
      </c>
      <c r="Y24" t="s">
        <v>58</v>
      </c>
      <c r="Z24">
        <f t="shared" si="6"/>
        <v>2.4224806201550389E-2</v>
      </c>
    </row>
    <row r="25" spans="1:26" x14ac:dyDescent="0.3">
      <c r="A25">
        <v>193</v>
      </c>
      <c r="B25" t="s">
        <v>59</v>
      </c>
      <c r="C25">
        <v>0.4</v>
      </c>
      <c r="D25">
        <v>0.27</v>
      </c>
      <c r="E25">
        <v>0.18</v>
      </c>
      <c r="F25">
        <v>0.31</v>
      </c>
      <c r="G25" t="s">
        <v>116</v>
      </c>
      <c r="H25">
        <v>0.42</v>
      </c>
      <c r="I25">
        <v>0.16</v>
      </c>
      <c r="J25">
        <v>0.28999999999999998</v>
      </c>
      <c r="L25">
        <f t="shared" si="2"/>
        <v>0.1999500124968758</v>
      </c>
      <c r="M25">
        <f t="shared" si="3"/>
        <v>0.32707450030284679</v>
      </c>
      <c r="N25">
        <f t="shared" si="4"/>
        <v>0.32206119162640917</v>
      </c>
      <c r="O25">
        <f t="shared" si="5"/>
        <v>0.38036809815950934</v>
      </c>
      <c r="Q25">
        <v>156</v>
      </c>
      <c r="R25" t="s">
        <v>142</v>
      </c>
      <c r="S25">
        <v>0.4</v>
      </c>
      <c r="T25">
        <v>0.2</v>
      </c>
      <c r="U25">
        <f t="shared" si="0"/>
        <v>0.33444816053511722</v>
      </c>
      <c r="V25">
        <f t="shared" si="1"/>
        <v>0.16722408026755861</v>
      </c>
      <c r="X25">
        <v>193</v>
      </c>
      <c r="Y25" t="s">
        <v>59</v>
      </c>
      <c r="Z25">
        <f t="shared" si="6"/>
        <v>0.33914728682170542</v>
      </c>
    </row>
    <row r="26" spans="1:26" x14ac:dyDescent="0.3">
      <c r="A26">
        <v>244</v>
      </c>
      <c r="B26" t="s">
        <v>60</v>
      </c>
      <c r="C26">
        <v>0.41</v>
      </c>
      <c r="D26">
        <v>0.28999999999999998</v>
      </c>
      <c r="E26">
        <v>0.19</v>
      </c>
      <c r="F26">
        <v>0.32</v>
      </c>
      <c r="G26" t="s">
        <v>116</v>
      </c>
      <c r="H26">
        <v>1.06</v>
      </c>
      <c r="I26">
        <v>0.11</v>
      </c>
      <c r="J26">
        <v>0.28000000000000003</v>
      </c>
      <c r="L26">
        <f t="shared" si="2"/>
        <v>0.20494876280929766</v>
      </c>
      <c r="M26">
        <f t="shared" si="3"/>
        <v>0.35130224106602059</v>
      </c>
      <c r="N26">
        <f t="shared" si="4"/>
        <v>0.33995348005009857</v>
      </c>
      <c r="O26">
        <f t="shared" si="5"/>
        <v>0.39263803680981607</v>
      </c>
      <c r="Q26">
        <v>149</v>
      </c>
      <c r="R26" t="s">
        <v>143</v>
      </c>
      <c r="S26">
        <v>0.4</v>
      </c>
      <c r="T26">
        <v>0.2</v>
      </c>
      <c r="U26">
        <f t="shared" si="0"/>
        <v>0.33444816053511722</v>
      </c>
      <c r="V26">
        <f t="shared" si="1"/>
        <v>0.16722408026755861</v>
      </c>
      <c r="X26">
        <v>244</v>
      </c>
      <c r="Y26" t="s">
        <v>60</v>
      </c>
      <c r="Z26">
        <f t="shared" si="6"/>
        <v>0.85594315245478036</v>
      </c>
    </row>
    <row r="27" spans="1:26" x14ac:dyDescent="0.3">
      <c r="A27">
        <v>604</v>
      </c>
      <c r="B27" t="s">
        <v>61</v>
      </c>
      <c r="C27">
        <v>0.4</v>
      </c>
      <c r="D27">
        <v>0.28999999999999998</v>
      </c>
      <c r="E27">
        <v>0.24</v>
      </c>
      <c r="F27">
        <v>0.42</v>
      </c>
      <c r="G27" t="s">
        <v>116</v>
      </c>
      <c r="H27">
        <v>0.41</v>
      </c>
      <c r="I27">
        <v>0.26</v>
      </c>
      <c r="J27">
        <v>0.36</v>
      </c>
      <c r="L27">
        <f t="shared" si="2"/>
        <v>0.1999500124968758</v>
      </c>
      <c r="M27">
        <f t="shared" si="3"/>
        <v>0.35130224106602059</v>
      </c>
      <c r="N27">
        <f t="shared" si="4"/>
        <v>0.42941492216854554</v>
      </c>
      <c r="O27">
        <f t="shared" si="5"/>
        <v>0.51533742331288357</v>
      </c>
      <c r="Q27">
        <v>138</v>
      </c>
      <c r="R27" t="s">
        <v>144</v>
      </c>
      <c r="S27">
        <v>0.3</v>
      </c>
      <c r="T27">
        <v>0.2</v>
      </c>
      <c r="U27">
        <f t="shared" si="0"/>
        <v>0.2508361204013379</v>
      </c>
      <c r="V27">
        <f t="shared" si="1"/>
        <v>0.16722408026755861</v>
      </c>
      <c r="X27">
        <v>604</v>
      </c>
      <c r="Y27" t="s">
        <v>61</v>
      </c>
      <c r="Z27">
        <f t="shared" si="6"/>
        <v>0.33107235142118857</v>
      </c>
    </row>
    <row r="28" spans="1:26" x14ac:dyDescent="0.3">
      <c r="A28">
        <v>603</v>
      </c>
      <c r="B28" t="s">
        <v>62</v>
      </c>
      <c r="C28">
        <v>0.21</v>
      </c>
      <c r="D28">
        <v>0.17</v>
      </c>
      <c r="E28">
        <v>0.17</v>
      </c>
      <c r="F28">
        <v>0.33</v>
      </c>
      <c r="G28" t="s">
        <v>116</v>
      </c>
      <c r="H28">
        <v>0.16</v>
      </c>
      <c r="I28">
        <v>0.37</v>
      </c>
      <c r="J28">
        <v>0.15</v>
      </c>
      <c r="L28">
        <f t="shared" si="2"/>
        <v>0.10497375656085978</v>
      </c>
      <c r="M28">
        <f t="shared" si="3"/>
        <v>0.2059357964869776</v>
      </c>
      <c r="N28">
        <f t="shared" si="4"/>
        <v>0.30416890320271978</v>
      </c>
      <c r="O28">
        <f t="shared" si="5"/>
        <v>0.40490797546012286</v>
      </c>
      <c r="Q28">
        <v>600</v>
      </c>
      <c r="R28" t="s">
        <v>145</v>
      </c>
      <c r="S28">
        <v>0.9</v>
      </c>
      <c r="T28">
        <v>0.4</v>
      </c>
      <c r="U28">
        <f t="shared" si="0"/>
        <v>0.75250836120401365</v>
      </c>
      <c r="V28">
        <f t="shared" si="1"/>
        <v>0.33444816053511722</v>
      </c>
      <c r="X28">
        <v>603</v>
      </c>
      <c r="Y28" t="s">
        <v>62</v>
      </c>
      <c r="Z28">
        <f t="shared" si="6"/>
        <v>0.12919896640826875</v>
      </c>
    </row>
    <row r="29" spans="1:26" x14ac:dyDescent="0.3">
      <c r="A29">
        <v>598</v>
      </c>
      <c r="B29" t="s">
        <v>63</v>
      </c>
      <c r="C29">
        <v>0.18</v>
      </c>
      <c r="D29">
        <v>0.15</v>
      </c>
      <c r="E29">
        <v>0.13</v>
      </c>
      <c r="F29">
        <v>0.26</v>
      </c>
      <c r="G29" t="s">
        <v>116</v>
      </c>
      <c r="H29">
        <v>0.04</v>
      </c>
      <c r="I29">
        <v>0.42</v>
      </c>
      <c r="J29" t="s">
        <v>38</v>
      </c>
      <c r="L29">
        <f t="shared" si="2"/>
        <v>8.9977505623594092E-2</v>
      </c>
      <c r="M29">
        <f t="shared" si="3"/>
        <v>0.18170805572380377</v>
      </c>
      <c r="N29">
        <f t="shared" si="4"/>
        <v>0.23259974950796217</v>
      </c>
      <c r="O29">
        <f t="shared" si="5"/>
        <v>0.31901840490797556</v>
      </c>
      <c r="Q29">
        <v>193</v>
      </c>
      <c r="R29" t="s">
        <v>146</v>
      </c>
      <c r="S29">
        <v>0.3</v>
      </c>
      <c r="T29">
        <v>0.1</v>
      </c>
      <c r="U29">
        <f t="shared" si="0"/>
        <v>0.2508361204013379</v>
      </c>
      <c r="V29">
        <f t="shared" si="1"/>
        <v>8.3612040133779306E-2</v>
      </c>
      <c r="X29">
        <v>598</v>
      </c>
      <c r="Y29" t="s">
        <v>63</v>
      </c>
      <c r="Z29">
        <f t="shared" si="6"/>
        <v>3.2299741602067188E-2</v>
      </c>
    </row>
    <row r="30" spans="1:26" x14ac:dyDescent="0.3">
      <c r="A30">
        <v>610</v>
      </c>
      <c r="B30" t="s">
        <v>64</v>
      </c>
      <c r="C30">
        <v>0.15</v>
      </c>
      <c r="D30">
        <v>0.11</v>
      </c>
      <c r="E30">
        <v>0.11</v>
      </c>
      <c r="F30">
        <v>0.2</v>
      </c>
      <c r="G30" t="s">
        <v>116</v>
      </c>
      <c r="H30">
        <v>0.74</v>
      </c>
      <c r="I30" t="s">
        <v>38</v>
      </c>
      <c r="J30" t="s">
        <v>38</v>
      </c>
      <c r="L30">
        <f t="shared" si="2"/>
        <v>7.4981254686328408E-2</v>
      </c>
      <c r="M30">
        <f t="shared" si="3"/>
        <v>0.13325257419745609</v>
      </c>
      <c r="N30">
        <f t="shared" si="4"/>
        <v>0.19681517266058338</v>
      </c>
      <c r="O30">
        <f t="shared" si="5"/>
        <v>0.24539877300613508</v>
      </c>
      <c r="Q30">
        <v>244</v>
      </c>
      <c r="R30" t="s">
        <v>147</v>
      </c>
      <c r="S30">
        <v>0.2</v>
      </c>
      <c r="T30">
        <v>0.1</v>
      </c>
      <c r="U30">
        <f t="shared" si="0"/>
        <v>0.16722408026755861</v>
      </c>
      <c r="V30">
        <f t="shared" si="1"/>
        <v>8.3612040133779306E-2</v>
      </c>
      <c r="X30">
        <v>610</v>
      </c>
      <c r="Y30" t="s">
        <v>64</v>
      </c>
      <c r="Z30">
        <f t="shared" si="6"/>
        <v>0.59754521963824281</v>
      </c>
    </row>
    <row r="31" spans="1:26" x14ac:dyDescent="0.3">
      <c r="A31">
        <v>452</v>
      </c>
      <c r="B31" t="s">
        <v>65</v>
      </c>
      <c r="C31">
        <v>9.1199999999999992</v>
      </c>
      <c r="D31">
        <v>3.85</v>
      </c>
      <c r="E31">
        <v>5.92</v>
      </c>
      <c r="F31">
        <v>8.66</v>
      </c>
      <c r="G31" t="s">
        <v>116</v>
      </c>
      <c r="H31" t="s">
        <v>38</v>
      </c>
      <c r="I31">
        <v>6.84</v>
      </c>
      <c r="J31">
        <v>7.21</v>
      </c>
      <c r="L31">
        <f t="shared" si="2"/>
        <v>4.5588602849287678</v>
      </c>
      <c r="M31">
        <f t="shared" si="3"/>
        <v>4.6638400969109632</v>
      </c>
      <c r="N31">
        <f t="shared" si="4"/>
        <v>10.592234746824122</v>
      </c>
      <c r="O31">
        <f t="shared" si="5"/>
        <v>10.625766871165649</v>
      </c>
      <c r="Q31">
        <v>264</v>
      </c>
      <c r="R31" t="s">
        <v>148</v>
      </c>
      <c r="S31">
        <v>0.1</v>
      </c>
      <c r="T31">
        <v>0</v>
      </c>
      <c r="U31">
        <f t="shared" si="0"/>
        <v>8.3612040133779306E-2</v>
      </c>
      <c r="V31">
        <f t="shared" si="1"/>
        <v>0</v>
      </c>
      <c r="X31">
        <v>452</v>
      </c>
      <c r="Y31" t="s">
        <v>65</v>
      </c>
    </row>
    <row r="32" spans="1:26" x14ac:dyDescent="0.3">
      <c r="A32">
        <v>678</v>
      </c>
      <c r="B32" t="s">
        <v>66</v>
      </c>
      <c r="C32">
        <v>4.45</v>
      </c>
      <c r="D32">
        <v>2.0099999999999998</v>
      </c>
      <c r="E32">
        <v>2.95</v>
      </c>
      <c r="F32">
        <v>4.0599999999999996</v>
      </c>
      <c r="G32" t="s">
        <v>116</v>
      </c>
      <c r="H32">
        <v>5.48</v>
      </c>
      <c r="I32">
        <v>2.79</v>
      </c>
      <c r="J32">
        <v>3.19</v>
      </c>
      <c r="L32">
        <f t="shared" si="2"/>
        <v>2.2244438890277429</v>
      </c>
      <c r="M32">
        <f t="shared" si="3"/>
        <v>2.4348879466989701</v>
      </c>
      <c r="N32">
        <f t="shared" si="4"/>
        <v>5.2782250849883718</v>
      </c>
      <c r="O32">
        <f t="shared" si="5"/>
        <v>4.9815950920245413</v>
      </c>
      <c r="Q32">
        <v>148</v>
      </c>
      <c r="R32" t="s">
        <v>149</v>
      </c>
      <c r="S32">
        <v>0.1</v>
      </c>
      <c r="T32">
        <v>0.1</v>
      </c>
      <c r="U32">
        <f t="shared" si="0"/>
        <v>8.3612040133779306E-2</v>
      </c>
      <c r="V32">
        <f t="shared" si="1"/>
        <v>8.3612040133779306E-2</v>
      </c>
      <c r="X32">
        <v>678</v>
      </c>
      <c r="Y32" t="s">
        <v>66</v>
      </c>
      <c r="Z32">
        <f>H32/$H$65*100</f>
        <v>4.4250645994832043</v>
      </c>
    </row>
    <row r="33" spans="1:26" x14ac:dyDescent="0.3">
      <c r="A33">
        <v>737</v>
      </c>
      <c r="B33" t="s">
        <v>67</v>
      </c>
      <c r="C33">
        <v>4.45</v>
      </c>
      <c r="D33">
        <v>1.44</v>
      </c>
      <c r="E33">
        <v>0.72</v>
      </c>
      <c r="F33">
        <v>1.08</v>
      </c>
      <c r="G33" t="s">
        <v>116</v>
      </c>
      <c r="H33">
        <v>0.43</v>
      </c>
      <c r="I33">
        <v>0.32</v>
      </c>
      <c r="J33">
        <v>0.44</v>
      </c>
      <c r="L33">
        <f t="shared" si="2"/>
        <v>2.2244438890277429</v>
      </c>
      <c r="M33">
        <f t="shared" si="3"/>
        <v>1.744397334948516</v>
      </c>
      <c r="N33">
        <f t="shared" si="4"/>
        <v>1.2882447665056367</v>
      </c>
      <c r="O33">
        <f t="shared" si="5"/>
        <v>1.3251533742331294</v>
      </c>
      <c r="Q33">
        <v>155</v>
      </c>
      <c r="R33" t="s">
        <v>150</v>
      </c>
      <c r="S33">
        <v>0.1</v>
      </c>
      <c r="T33">
        <v>0</v>
      </c>
      <c r="U33">
        <f t="shared" si="0"/>
        <v>8.3612040133779306E-2</v>
      </c>
      <c r="V33">
        <f t="shared" si="1"/>
        <v>0</v>
      </c>
      <c r="X33">
        <v>737</v>
      </c>
      <c r="Y33" t="s">
        <v>67</v>
      </c>
      <c r="Z33">
        <f>H33/$H$65*100</f>
        <v>0.34722222222222221</v>
      </c>
    </row>
    <row r="34" spans="1:26" x14ac:dyDescent="0.3">
      <c r="A34">
        <v>64</v>
      </c>
      <c r="B34" t="s">
        <v>68</v>
      </c>
      <c r="C34">
        <v>2.3199999999999998</v>
      </c>
      <c r="D34">
        <v>0.84</v>
      </c>
      <c r="E34">
        <v>0.68</v>
      </c>
      <c r="F34">
        <v>1.08</v>
      </c>
      <c r="G34" t="s">
        <v>116</v>
      </c>
      <c r="H34">
        <v>5.65</v>
      </c>
      <c r="I34">
        <v>0.84</v>
      </c>
      <c r="J34">
        <v>2.27</v>
      </c>
      <c r="L34">
        <f t="shared" si="2"/>
        <v>1.1597100724818794</v>
      </c>
      <c r="M34">
        <f t="shared" si="3"/>
        <v>1.0175651120533009</v>
      </c>
      <c r="N34">
        <f t="shared" si="4"/>
        <v>1.2166756128108791</v>
      </c>
      <c r="O34">
        <f t="shared" si="5"/>
        <v>1.3251533742331294</v>
      </c>
      <c r="Q34">
        <v>160</v>
      </c>
      <c r="R34" t="s">
        <v>151</v>
      </c>
      <c r="S34">
        <v>0.2</v>
      </c>
      <c r="T34">
        <v>0.1</v>
      </c>
      <c r="U34">
        <f t="shared" si="0"/>
        <v>0.16722408026755861</v>
      </c>
      <c r="V34">
        <f t="shared" si="1"/>
        <v>8.3612040133779306E-2</v>
      </c>
      <c r="X34">
        <v>64</v>
      </c>
      <c r="Y34" t="s">
        <v>68</v>
      </c>
      <c r="Z34">
        <f>H34/$H$65*100</f>
        <v>4.5623385012919897</v>
      </c>
    </row>
    <row r="35" spans="1:26" x14ac:dyDescent="0.3">
      <c r="A35">
        <v>497</v>
      </c>
      <c r="B35" t="s">
        <v>69</v>
      </c>
      <c r="C35">
        <v>7.34</v>
      </c>
      <c r="D35">
        <v>2.78</v>
      </c>
      <c r="E35">
        <v>2.35</v>
      </c>
      <c r="F35">
        <v>3.18</v>
      </c>
      <c r="G35" t="s">
        <v>116</v>
      </c>
      <c r="H35" t="s">
        <v>38</v>
      </c>
      <c r="I35">
        <v>1.32</v>
      </c>
      <c r="J35" t="s">
        <v>38</v>
      </c>
      <c r="L35">
        <f t="shared" si="2"/>
        <v>3.6690827293176702</v>
      </c>
      <c r="M35">
        <f t="shared" si="3"/>
        <v>3.3676559660811631</v>
      </c>
      <c r="N35">
        <f t="shared" si="4"/>
        <v>4.2046877795670081</v>
      </c>
      <c r="O35">
        <f t="shared" si="5"/>
        <v>3.9018404907975479</v>
      </c>
      <c r="Q35">
        <v>205</v>
      </c>
      <c r="R35" t="s">
        <v>152</v>
      </c>
      <c r="S35">
        <v>0.1</v>
      </c>
      <c r="T35">
        <v>0</v>
      </c>
      <c r="U35">
        <f t="shared" si="0"/>
        <v>8.3612040133779306E-2</v>
      </c>
      <c r="V35">
        <f t="shared" si="1"/>
        <v>0</v>
      </c>
      <c r="X35">
        <v>497</v>
      </c>
      <c r="Y35" t="s">
        <v>69</v>
      </c>
    </row>
    <row r="36" spans="1:26" x14ac:dyDescent="0.3">
      <c r="A36">
        <v>367</v>
      </c>
      <c r="B36" t="s">
        <v>70</v>
      </c>
      <c r="C36">
        <v>3.01</v>
      </c>
      <c r="D36">
        <v>0.92</v>
      </c>
      <c r="E36">
        <v>0.44</v>
      </c>
      <c r="F36">
        <v>0.67</v>
      </c>
      <c r="G36" t="s">
        <v>116</v>
      </c>
      <c r="H36">
        <v>0.83</v>
      </c>
      <c r="I36">
        <v>0.26</v>
      </c>
      <c r="J36">
        <v>0.51</v>
      </c>
      <c r="L36">
        <f t="shared" si="2"/>
        <v>1.5046238440389901</v>
      </c>
      <c r="M36">
        <f t="shared" si="3"/>
        <v>1.1144760751059963</v>
      </c>
      <c r="N36">
        <f t="shared" si="4"/>
        <v>0.7872606906423335</v>
      </c>
      <c r="O36">
        <f t="shared" si="5"/>
        <v>0.82208588957055251</v>
      </c>
      <c r="Q36">
        <v>253</v>
      </c>
      <c r="R36" t="s">
        <v>153</v>
      </c>
      <c r="S36">
        <v>0.1</v>
      </c>
      <c r="T36">
        <v>0</v>
      </c>
      <c r="U36">
        <f t="shared" si="0"/>
        <v>8.3612040133779306E-2</v>
      </c>
      <c r="V36">
        <f t="shared" si="1"/>
        <v>0</v>
      </c>
      <c r="X36">
        <v>367</v>
      </c>
      <c r="Y36" t="s">
        <v>70</v>
      </c>
      <c r="Z36">
        <f>H36/$H$65*100</f>
        <v>0.67021963824289399</v>
      </c>
    </row>
    <row r="37" spans="1:26" x14ac:dyDescent="0.3">
      <c r="A37">
        <v>230</v>
      </c>
      <c r="B37" t="s">
        <v>71</v>
      </c>
      <c r="C37">
        <v>1.18</v>
      </c>
      <c r="D37">
        <v>0.37</v>
      </c>
      <c r="E37">
        <v>0.1</v>
      </c>
      <c r="F37">
        <v>0.16</v>
      </c>
      <c r="G37" t="s">
        <v>116</v>
      </c>
      <c r="H37" t="s">
        <v>38</v>
      </c>
      <c r="I37">
        <v>0.11</v>
      </c>
      <c r="J37" t="s">
        <v>38</v>
      </c>
      <c r="L37">
        <f t="shared" si="2"/>
        <v>0.58985253686578354</v>
      </c>
      <c r="M37">
        <f t="shared" si="3"/>
        <v>0.44821320411871596</v>
      </c>
      <c r="N37">
        <f t="shared" si="4"/>
        <v>0.17892288423689398</v>
      </c>
      <c r="O37">
        <f t="shared" si="5"/>
        <v>0.19631901840490804</v>
      </c>
      <c r="Q37">
        <v>604</v>
      </c>
      <c r="R37" t="s">
        <v>154</v>
      </c>
      <c r="S37">
        <v>0.5</v>
      </c>
      <c r="T37">
        <v>0.2</v>
      </c>
      <c r="U37">
        <f t="shared" si="0"/>
        <v>0.41806020066889649</v>
      </c>
      <c r="V37">
        <f t="shared" si="1"/>
        <v>0.16722408026755861</v>
      </c>
      <c r="X37">
        <v>230</v>
      </c>
      <c r="Y37" t="s">
        <v>71</v>
      </c>
    </row>
    <row r="38" spans="1:26" x14ac:dyDescent="0.3">
      <c r="A38">
        <v>108</v>
      </c>
      <c r="B38" t="s">
        <v>72</v>
      </c>
      <c r="C38">
        <v>1.28</v>
      </c>
      <c r="D38">
        <v>0.42</v>
      </c>
      <c r="E38">
        <v>0.18</v>
      </c>
      <c r="F38">
        <v>0.27</v>
      </c>
      <c r="G38" t="s">
        <v>116</v>
      </c>
      <c r="H38">
        <v>0.51</v>
      </c>
      <c r="I38">
        <v>1</v>
      </c>
      <c r="J38">
        <v>0.44</v>
      </c>
      <c r="L38">
        <f t="shared" si="2"/>
        <v>0.6398400399900025</v>
      </c>
      <c r="M38">
        <f t="shared" si="3"/>
        <v>0.50878255602665046</v>
      </c>
      <c r="N38">
        <f t="shared" si="4"/>
        <v>0.32206119162640917</v>
      </c>
      <c r="O38">
        <f t="shared" si="5"/>
        <v>0.33128834355828235</v>
      </c>
      <c r="Q38">
        <v>603</v>
      </c>
      <c r="R38" t="s">
        <v>155</v>
      </c>
      <c r="S38">
        <v>0.7</v>
      </c>
      <c r="T38">
        <v>0.4</v>
      </c>
      <c r="U38">
        <f t="shared" si="0"/>
        <v>0.58528428093645501</v>
      </c>
      <c r="V38">
        <f t="shared" si="1"/>
        <v>0.33444816053511722</v>
      </c>
      <c r="X38">
        <v>108</v>
      </c>
      <c r="Y38" t="s">
        <v>72</v>
      </c>
      <c r="Z38">
        <f>H38/$H$65*100</f>
        <v>0.41182170542635665</v>
      </c>
    </row>
    <row r="39" spans="1:26" x14ac:dyDescent="0.3">
      <c r="A39">
        <v>742</v>
      </c>
      <c r="B39" t="s">
        <v>73</v>
      </c>
      <c r="C39">
        <v>5.77</v>
      </c>
      <c r="D39">
        <v>2.08</v>
      </c>
      <c r="E39">
        <v>0.83</v>
      </c>
      <c r="F39">
        <v>1.1299999999999999</v>
      </c>
      <c r="G39" t="s">
        <v>116</v>
      </c>
      <c r="H39">
        <v>2.16</v>
      </c>
      <c r="I39">
        <v>0.32</v>
      </c>
      <c r="J39">
        <v>0.76</v>
      </c>
      <c r="L39">
        <f t="shared" si="2"/>
        <v>2.8842789302674325</v>
      </c>
      <c r="M39">
        <f t="shared" si="3"/>
        <v>2.5196850393700791</v>
      </c>
      <c r="N39">
        <f t="shared" si="4"/>
        <v>1.4850599391662198</v>
      </c>
      <c r="O39">
        <f t="shared" si="5"/>
        <v>1.3865030674846628</v>
      </c>
      <c r="Q39">
        <v>598</v>
      </c>
      <c r="R39" t="s">
        <v>156</v>
      </c>
      <c r="S39">
        <v>0.8</v>
      </c>
      <c r="T39">
        <v>0.6</v>
      </c>
      <c r="U39">
        <f t="shared" si="0"/>
        <v>0.66889632107023445</v>
      </c>
      <c r="V39">
        <f t="shared" si="1"/>
        <v>0.50167224080267581</v>
      </c>
      <c r="X39">
        <v>742</v>
      </c>
      <c r="Y39" t="s">
        <v>73</v>
      </c>
      <c r="Z39">
        <f>H39/$H$65*100</f>
        <v>1.7441860465116279</v>
      </c>
    </row>
    <row r="40" spans="1:26" x14ac:dyDescent="0.3">
      <c r="A40">
        <v>371</v>
      </c>
      <c r="B40" t="s">
        <v>74</v>
      </c>
      <c r="C40">
        <v>2.3199999999999998</v>
      </c>
      <c r="D40">
        <v>0.81</v>
      </c>
      <c r="E40">
        <v>0.3</v>
      </c>
      <c r="F40">
        <v>0.41</v>
      </c>
      <c r="G40" t="s">
        <v>116</v>
      </c>
      <c r="H40">
        <v>0.83</v>
      </c>
      <c r="I40" t="s">
        <v>38</v>
      </c>
      <c r="J40">
        <v>0.44</v>
      </c>
      <c r="L40">
        <f t="shared" si="2"/>
        <v>1.1597100724818794</v>
      </c>
      <c r="M40">
        <f t="shared" si="3"/>
        <v>0.98122350090854038</v>
      </c>
      <c r="N40">
        <f t="shared" si="4"/>
        <v>0.53676865271068186</v>
      </c>
      <c r="O40">
        <f t="shared" si="5"/>
        <v>0.50306748466257689</v>
      </c>
      <c r="Q40">
        <v>390</v>
      </c>
      <c r="R40" t="s">
        <v>157</v>
      </c>
      <c r="S40">
        <v>1</v>
      </c>
      <c r="T40">
        <v>0.4</v>
      </c>
      <c r="U40">
        <f t="shared" si="0"/>
        <v>0.83612040133779297</v>
      </c>
      <c r="V40">
        <f t="shared" si="1"/>
        <v>0.33444816053511722</v>
      </c>
      <c r="X40">
        <v>371</v>
      </c>
      <c r="Y40" t="s">
        <v>74</v>
      </c>
      <c r="Z40">
        <f>H40/$H$65*100</f>
        <v>0.67021963824289399</v>
      </c>
    </row>
    <row r="41" spans="1:26" x14ac:dyDescent="0.3">
      <c r="A41">
        <v>391</v>
      </c>
      <c r="B41" t="s">
        <v>75</v>
      </c>
      <c r="C41">
        <v>0.8</v>
      </c>
      <c r="D41">
        <v>0.28999999999999998</v>
      </c>
      <c r="E41">
        <v>0.1</v>
      </c>
      <c r="F41">
        <v>0.14000000000000001</v>
      </c>
      <c r="G41" t="s">
        <v>116</v>
      </c>
      <c r="H41" t="s">
        <v>38</v>
      </c>
      <c r="I41" t="s">
        <v>38</v>
      </c>
      <c r="J41" t="s">
        <v>38</v>
      </c>
      <c r="L41">
        <f t="shared" si="2"/>
        <v>0.3999000249937516</v>
      </c>
      <c r="M41">
        <f t="shared" si="3"/>
        <v>0.35130224106602059</v>
      </c>
      <c r="N41">
        <f t="shared" si="4"/>
        <v>0.17892288423689398</v>
      </c>
      <c r="O41">
        <f t="shared" si="5"/>
        <v>0.17177914110429454</v>
      </c>
      <c r="Q41">
        <v>551</v>
      </c>
      <c r="R41" t="s">
        <v>158</v>
      </c>
      <c r="S41">
        <v>0.7</v>
      </c>
      <c r="T41">
        <v>0.2</v>
      </c>
      <c r="U41">
        <f t="shared" si="0"/>
        <v>0.58528428093645501</v>
      </c>
      <c r="V41">
        <f t="shared" si="1"/>
        <v>0.16722408026755861</v>
      </c>
      <c r="X41">
        <v>391</v>
      </c>
      <c r="Y41" t="s">
        <v>75</v>
      </c>
    </row>
    <row r="42" spans="1:26" x14ac:dyDescent="0.3">
      <c r="A42">
        <v>258</v>
      </c>
      <c r="B42" t="s">
        <v>76</v>
      </c>
      <c r="C42">
        <v>0.28999999999999998</v>
      </c>
      <c r="D42">
        <v>0.12</v>
      </c>
      <c r="E42">
        <v>0.03</v>
      </c>
      <c r="F42">
        <v>0.04</v>
      </c>
      <c r="G42" t="s">
        <v>116</v>
      </c>
      <c r="H42" t="s">
        <v>38</v>
      </c>
      <c r="I42">
        <v>0.16</v>
      </c>
      <c r="J42" t="s">
        <v>38</v>
      </c>
      <c r="L42">
        <f t="shared" si="2"/>
        <v>0.14496375906023493</v>
      </c>
      <c r="M42">
        <f t="shared" si="3"/>
        <v>0.14536644457904302</v>
      </c>
      <c r="N42">
        <f t="shared" si="4"/>
        <v>5.3676865271068193E-2</v>
      </c>
      <c r="O42">
        <f t="shared" si="5"/>
        <v>4.9079754601227009E-2</v>
      </c>
      <c r="Q42">
        <v>550</v>
      </c>
      <c r="R42" t="s">
        <v>159</v>
      </c>
      <c r="S42">
        <v>0.4</v>
      </c>
      <c r="T42">
        <v>0.2</v>
      </c>
      <c r="U42">
        <f t="shared" si="0"/>
        <v>0.33444816053511722</v>
      </c>
      <c r="V42">
        <f t="shared" si="1"/>
        <v>0.16722408026755861</v>
      </c>
      <c r="X42">
        <v>258</v>
      </c>
      <c r="Y42" t="s">
        <v>76</v>
      </c>
    </row>
    <row r="43" spans="1:26" x14ac:dyDescent="0.3">
      <c r="A43">
        <v>184</v>
      </c>
      <c r="B43" t="s">
        <v>77</v>
      </c>
      <c r="C43">
        <v>0.63</v>
      </c>
      <c r="D43">
        <v>0.26</v>
      </c>
      <c r="E43">
        <v>0.1</v>
      </c>
      <c r="F43">
        <v>0.17</v>
      </c>
      <c r="G43" t="s">
        <v>116</v>
      </c>
      <c r="H43" t="s">
        <v>38</v>
      </c>
      <c r="I43">
        <v>0.47</v>
      </c>
      <c r="J43">
        <v>0.23</v>
      </c>
      <c r="L43">
        <f t="shared" si="2"/>
        <v>0.31492126968257933</v>
      </c>
      <c r="M43">
        <f t="shared" si="3"/>
        <v>0.31496062992125989</v>
      </c>
      <c r="N43">
        <f t="shared" si="4"/>
        <v>0.17892288423689398</v>
      </c>
      <c r="O43">
        <f t="shared" si="5"/>
        <v>0.20858895705521482</v>
      </c>
      <c r="Q43">
        <v>385</v>
      </c>
      <c r="R43" t="s">
        <v>160</v>
      </c>
      <c r="S43">
        <v>0.3</v>
      </c>
      <c r="T43">
        <v>0.1</v>
      </c>
      <c r="U43">
        <f t="shared" si="0"/>
        <v>0.2508361204013379</v>
      </c>
      <c r="V43">
        <f t="shared" si="1"/>
        <v>8.3612040133779306E-2</v>
      </c>
      <c r="X43">
        <v>184</v>
      </c>
      <c r="Y43" t="s">
        <v>77</v>
      </c>
    </row>
    <row r="44" spans="1:26" x14ac:dyDescent="0.3">
      <c r="A44">
        <v>740</v>
      </c>
      <c r="B44" t="s">
        <v>78</v>
      </c>
      <c r="C44">
        <v>0.72</v>
      </c>
      <c r="D44">
        <v>0.35</v>
      </c>
      <c r="E44">
        <v>0.15</v>
      </c>
      <c r="F44">
        <v>0.25</v>
      </c>
      <c r="G44" t="s">
        <v>116</v>
      </c>
      <c r="H44" t="s">
        <v>38</v>
      </c>
      <c r="I44">
        <v>0.11</v>
      </c>
      <c r="J44" t="s">
        <v>38</v>
      </c>
      <c r="L44">
        <f t="shared" si="2"/>
        <v>0.35991002249437637</v>
      </c>
      <c r="M44">
        <f t="shared" si="3"/>
        <v>0.4239854633555421</v>
      </c>
      <c r="N44">
        <f t="shared" si="4"/>
        <v>0.26838432635534093</v>
      </c>
      <c r="O44">
        <f t="shared" si="5"/>
        <v>0.30674846625766883</v>
      </c>
      <c r="Q44">
        <v>452</v>
      </c>
      <c r="R44" t="s">
        <v>161</v>
      </c>
      <c r="S44">
        <v>13</v>
      </c>
      <c r="T44">
        <v>4</v>
      </c>
      <c r="U44">
        <f t="shared" si="0"/>
        <v>10.869565217391308</v>
      </c>
      <c r="V44">
        <f t="shared" si="1"/>
        <v>3.3444816053511719</v>
      </c>
      <c r="X44">
        <v>740</v>
      </c>
      <c r="Y44" t="s">
        <v>78</v>
      </c>
    </row>
    <row r="45" spans="1:26" x14ac:dyDescent="0.3">
      <c r="A45">
        <v>369</v>
      </c>
      <c r="B45" t="s">
        <v>79</v>
      </c>
      <c r="C45">
        <v>0.28000000000000003</v>
      </c>
      <c r="D45">
        <v>0.14000000000000001</v>
      </c>
      <c r="E45">
        <v>0.05</v>
      </c>
      <c r="F45">
        <v>0.09</v>
      </c>
      <c r="G45" t="s">
        <v>116</v>
      </c>
      <c r="H45" t="s">
        <v>38</v>
      </c>
      <c r="I45">
        <v>0.05</v>
      </c>
      <c r="J45" t="s">
        <v>38</v>
      </c>
      <c r="L45">
        <f t="shared" si="2"/>
        <v>0.13996500874781306</v>
      </c>
      <c r="M45">
        <f t="shared" si="3"/>
        <v>0.16959418534221685</v>
      </c>
      <c r="N45">
        <f t="shared" si="4"/>
        <v>8.946144211844699E-2</v>
      </c>
      <c r="O45">
        <f t="shared" si="5"/>
        <v>0.11042944785276078</v>
      </c>
      <c r="Q45">
        <v>678</v>
      </c>
      <c r="R45" t="s">
        <v>162</v>
      </c>
      <c r="S45">
        <v>5.3</v>
      </c>
      <c r="T45">
        <v>1.5</v>
      </c>
      <c r="U45">
        <f t="shared" si="0"/>
        <v>4.4314381270903027</v>
      </c>
      <c r="V45">
        <f t="shared" si="1"/>
        <v>1.2541806020066895</v>
      </c>
      <c r="X45">
        <v>369</v>
      </c>
      <c r="Y45" t="s">
        <v>79</v>
      </c>
    </row>
    <row r="46" spans="1:26" x14ac:dyDescent="0.3">
      <c r="A46">
        <v>302</v>
      </c>
      <c r="B46" t="s">
        <v>80</v>
      </c>
      <c r="C46">
        <v>3.74</v>
      </c>
      <c r="D46">
        <v>1.79</v>
      </c>
      <c r="E46">
        <v>1.68</v>
      </c>
      <c r="F46">
        <v>2.41</v>
      </c>
      <c r="G46" t="s">
        <v>116</v>
      </c>
      <c r="H46">
        <v>3.11</v>
      </c>
      <c r="I46">
        <v>2.37</v>
      </c>
      <c r="J46">
        <v>3.35</v>
      </c>
      <c r="L46">
        <f t="shared" si="2"/>
        <v>1.8695326168457884</v>
      </c>
      <c r="M46">
        <f t="shared" si="3"/>
        <v>2.1683827983040582</v>
      </c>
      <c r="N46">
        <f t="shared" si="4"/>
        <v>3.0059044551798184</v>
      </c>
      <c r="O46">
        <f t="shared" si="5"/>
        <v>2.9570552147239275</v>
      </c>
      <c r="Q46">
        <v>497</v>
      </c>
      <c r="R46" t="s">
        <v>163</v>
      </c>
      <c r="S46">
        <v>2.5</v>
      </c>
      <c r="T46">
        <v>1.3</v>
      </c>
      <c r="U46">
        <f t="shared" si="0"/>
        <v>2.0903010033444822</v>
      </c>
      <c r="V46">
        <f t="shared" si="1"/>
        <v>1.0869565217391308</v>
      </c>
      <c r="X46">
        <v>302</v>
      </c>
      <c r="Y46" t="s">
        <v>80</v>
      </c>
      <c r="Z46">
        <f t="shared" ref="Z46:Z61" si="7">H46/$H$65*100</f>
        <v>2.5113049095607232</v>
      </c>
    </row>
    <row r="47" spans="1:26" x14ac:dyDescent="0.3">
      <c r="A47">
        <v>698</v>
      </c>
      <c r="B47" t="s">
        <v>81</v>
      </c>
      <c r="C47">
        <v>0.42</v>
      </c>
      <c r="D47">
        <v>0.15</v>
      </c>
      <c r="E47">
        <v>0.34</v>
      </c>
      <c r="F47">
        <v>0.47</v>
      </c>
      <c r="G47" t="s">
        <v>116</v>
      </c>
      <c r="H47">
        <v>1.46</v>
      </c>
      <c r="I47" t="s">
        <v>38</v>
      </c>
      <c r="J47">
        <v>1.32</v>
      </c>
      <c r="L47">
        <f t="shared" si="2"/>
        <v>0.20994751312171955</v>
      </c>
      <c r="M47">
        <f t="shared" si="3"/>
        <v>0.18170805572380377</v>
      </c>
      <c r="N47">
        <f t="shared" si="4"/>
        <v>0.60833780640543955</v>
      </c>
      <c r="O47">
        <f t="shared" si="5"/>
        <v>0.5766871165644174</v>
      </c>
      <c r="Q47">
        <v>367</v>
      </c>
      <c r="R47" t="s">
        <v>164</v>
      </c>
      <c r="S47">
        <v>0.5</v>
      </c>
      <c r="T47">
        <v>0.1</v>
      </c>
      <c r="U47">
        <f t="shared" si="0"/>
        <v>0.41806020066889649</v>
      </c>
      <c r="V47">
        <f t="shared" si="1"/>
        <v>8.3612040133779306E-2</v>
      </c>
      <c r="X47">
        <v>698</v>
      </c>
      <c r="Y47" t="s">
        <v>81</v>
      </c>
      <c r="Z47">
        <f t="shared" si="7"/>
        <v>1.1789405684754521</v>
      </c>
    </row>
    <row r="48" spans="1:26" x14ac:dyDescent="0.3">
      <c r="A48">
        <v>717</v>
      </c>
      <c r="B48" t="s">
        <v>82</v>
      </c>
      <c r="C48">
        <v>5.49</v>
      </c>
      <c r="D48">
        <v>3.71</v>
      </c>
      <c r="E48">
        <v>3.55</v>
      </c>
      <c r="F48">
        <v>5.37</v>
      </c>
      <c r="G48" t="s">
        <v>116</v>
      </c>
      <c r="H48">
        <v>15.34</v>
      </c>
      <c r="I48">
        <v>6.32</v>
      </c>
      <c r="J48">
        <v>7.97</v>
      </c>
      <c r="L48">
        <f t="shared" si="2"/>
        <v>2.7443139215196197</v>
      </c>
      <c r="M48">
        <f t="shared" si="3"/>
        <v>4.4942459115687461</v>
      </c>
      <c r="N48">
        <f t="shared" si="4"/>
        <v>6.3517623904097347</v>
      </c>
      <c r="O48">
        <f t="shared" si="5"/>
        <v>6.5889570552147267</v>
      </c>
      <c r="Q48">
        <v>737</v>
      </c>
      <c r="R48" t="s">
        <v>165</v>
      </c>
      <c r="S48">
        <v>0.6</v>
      </c>
      <c r="T48">
        <v>0.2</v>
      </c>
      <c r="U48">
        <f t="shared" si="0"/>
        <v>0.50167224080267581</v>
      </c>
      <c r="V48">
        <f t="shared" si="1"/>
        <v>0.16722408026755861</v>
      </c>
      <c r="X48">
        <v>717</v>
      </c>
      <c r="Y48" t="s">
        <v>82</v>
      </c>
      <c r="Z48">
        <f t="shared" si="7"/>
        <v>12.386950904392764</v>
      </c>
    </row>
    <row r="49" spans="1:26" x14ac:dyDescent="0.3">
      <c r="A49">
        <v>449</v>
      </c>
      <c r="B49" t="s">
        <v>83</v>
      </c>
      <c r="C49">
        <v>1.36</v>
      </c>
      <c r="D49">
        <v>0.98</v>
      </c>
      <c r="E49">
        <v>0.89</v>
      </c>
      <c r="F49">
        <v>1.35</v>
      </c>
      <c r="G49" t="s">
        <v>116</v>
      </c>
      <c r="H49">
        <v>2.8</v>
      </c>
      <c r="I49">
        <v>0.68</v>
      </c>
      <c r="J49">
        <v>1.62</v>
      </c>
      <c r="L49">
        <f t="shared" si="2"/>
        <v>0.67983004248937762</v>
      </c>
      <c r="M49">
        <f t="shared" si="3"/>
        <v>1.1871592973955178</v>
      </c>
      <c r="N49">
        <f t="shared" si="4"/>
        <v>1.5924136697083564</v>
      </c>
      <c r="O49">
        <f t="shared" si="5"/>
        <v>1.6564417177914119</v>
      </c>
      <c r="Q49">
        <v>64</v>
      </c>
      <c r="R49" t="s">
        <v>166</v>
      </c>
      <c r="S49">
        <v>1.6</v>
      </c>
      <c r="T49">
        <v>0.6</v>
      </c>
      <c r="U49">
        <f t="shared" si="0"/>
        <v>1.3377926421404689</v>
      </c>
      <c r="V49">
        <f t="shared" si="1"/>
        <v>0.50167224080267581</v>
      </c>
      <c r="X49">
        <v>449</v>
      </c>
      <c r="Y49" t="s">
        <v>83</v>
      </c>
      <c r="Z49">
        <f t="shared" si="7"/>
        <v>2.2609819121447026</v>
      </c>
    </row>
    <row r="50" spans="1:26" x14ac:dyDescent="0.3">
      <c r="A50">
        <v>522</v>
      </c>
      <c r="B50" t="s">
        <v>84</v>
      </c>
      <c r="C50">
        <v>4.01</v>
      </c>
      <c r="D50">
        <v>3.03</v>
      </c>
      <c r="E50">
        <v>2.88</v>
      </c>
      <c r="F50">
        <v>4.22</v>
      </c>
      <c r="G50" t="s">
        <v>116</v>
      </c>
      <c r="H50">
        <v>4.47</v>
      </c>
      <c r="I50">
        <v>1.95</v>
      </c>
      <c r="J50">
        <v>2.4700000000000002</v>
      </c>
      <c r="L50">
        <f t="shared" si="2"/>
        <v>2.0044988752811794</v>
      </c>
      <c r="M50">
        <f t="shared" si="3"/>
        <v>3.6705027256208353</v>
      </c>
      <c r="N50">
        <f t="shared" si="4"/>
        <v>5.1529790660225467</v>
      </c>
      <c r="O50">
        <f t="shared" si="5"/>
        <v>5.177914110429449</v>
      </c>
      <c r="Q50">
        <v>46</v>
      </c>
      <c r="R50" t="s">
        <v>167</v>
      </c>
      <c r="S50">
        <v>0.3</v>
      </c>
      <c r="T50">
        <v>0.6</v>
      </c>
      <c r="U50">
        <f t="shared" si="0"/>
        <v>0.2508361204013379</v>
      </c>
      <c r="V50">
        <f t="shared" si="1"/>
        <v>0.50167224080267581</v>
      </c>
      <c r="X50">
        <v>522</v>
      </c>
      <c r="Y50" t="s">
        <v>84</v>
      </c>
      <c r="Z50">
        <f t="shared" si="7"/>
        <v>3.6094961240310073</v>
      </c>
    </row>
    <row r="51" spans="1:26" x14ac:dyDescent="0.3">
      <c r="A51">
        <v>620</v>
      </c>
      <c r="B51" t="s">
        <v>85</v>
      </c>
      <c r="C51">
        <v>1.87</v>
      </c>
      <c r="D51">
        <v>1.36</v>
      </c>
      <c r="E51">
        <v>1.37</v>
      </c>
      <c r="F51">
        <v>1.91</v>
      </c>
      <c r="G51" t="s">
        <v>116</v>
      </c>
      <c r="H51">
        <v>3.36</v>
      </c>
      <c r="I51">
        <v>0.84</v>
      </c>
      <c r="J51">
        <v>1.74</v>
      </c>
      <c r="L51">
        <f t="shared" si="2"/>
        <v>0.93476630842289421</v>
      </c>
      <c r="M51">
        <f t="shared" si="3"/>
        <v>1.6474863718958208</v>
      </c>
      <c r="N51">
        <f t="shared" si="4"/>
        <v>2.4512435140454474</v>
      </c>
      <c r="O51">
        <f t="shared" si="5"/>
        <v>2.3435582822085896</v>
      </c>
      <c r="Q51">
        <v>181</v>
      </c>
      <c r="R51" t="s">
        <v>168</v>
      </c>
      <c r="S51">
        <v>0.5</v>
      </c>
      <c r="T51">
        <v>0.2</v>
      </c>
      <c r="U51">
        <f t="shared" si="0"/>
        <v>0.41806020066889649</v>
      </c>
      <c r="V51">
        <f t="shared" si="1"/>
        <v>0.16722408026755861</v>
      </c>
      <c r="X51">
        <v>620</v>
      </c>
      <c r="Y51" t="s">
        <v>85</v>
      </c>
      <c r="Z51">
        <f t="shared" si="7"/>
        <v>2.7131782945736433</v>
      </c>
    </row>
    <row r="52" spans="1:26" x14ac:dyDescent="0.3">
      <c r="A52">
        <v>514</v>
      </c>
      <c r="B52" t="s">
        <v>86</v>
      </c>
      <c r="C52">
        <v>0.24</v>
      </c>
      <c r="D52">
        <v>0.16</v>
      </c>
      <c r="E52">
        <v>0.14000000000000001</v>
      </c>
      <c r="F52">
        <v>0.22</v>
      </c>
      <c r="G52" t="s">
        <v>116</v>
      </c>
      <c r="H52">
        <v>0.64</v>
      </c>
      <c r="I52">
        <v>0.05</v>
      </c>
      <c r="J52" t="s">
        <v>38</v>
      </c>
      <c r="L52">
        <f t="shared" si="2"/>
        <v>0.11997000749812546</v>
      </c>
      <c r="M52">
        <f t="shared" si="3"/>
        <v>0.1938219261053907</v>
      </c>
      <c r="N52">
        <f t="shared" si="4"/>
        <v>0.25049203793165153</v>
      </c>
      <c r="O52">
        <f t="shared" si="5"/>
        <v>0.26993865030674857</v>
      </c>
      <c r="Q52">
        <v>185</v>
      </c>
      <c r="R52" t="s">
        <v>169</v>
      </c>
      <c r="S52">
        <v>0.6</v>
      </c>
      <c r="T52">
        <v>0.4</v>
      </c>
      <c r="U52">
        <f t="shared" si="0"/>
        <v>0.50167224080267581</v>
      </c>
      <c r="V52">
        <f t="shared" si="1"/>
        <v>0.33444816053511722</v>
      </c>
      <c r="X52">
        <v>514</v>
      </c>
      <c r="Y52" t="s">
        <v>86</v>
      </c>
      <c r="Z52">
        <f t="shared" si="7"/>
        <v>0.516795865633075</v>
      </c>
    </row>
    <row r="53" spans="1:26" x14ac:dyDescent="0.3">
      <c r="A53">
        <v>608</v>
      </c>
      <c r="B53" t="s">
        <v>87</v>
      </c>
      <c r="C53">
        <v>0.48</v>
      </c>
      <c r="D53">
        <v>0.31</v>
      </c>
      <c r="E53">
        <v>0.28000000000000003</v>
      </c>
      <c r="F53">
        <v>0.46</v>
      </c>
      <c r="G53" t="s">
        <v>116</v>
      </c>
      <c r="H53">
        <v>0.9</v>
      </c>
      <c r="I53">
        <v>0.26</v>
      </c>
      <c r="J53">
        <v>0.46</v>
      </c>
      <c r="L53">
        <f t="shared" si="2"/>
        <v>0.23994001499625092</v>
      </c>
      <c r="M53">
        <f t="shared" si="3"/>
        <v>0.37552998182919445</v>
      </c>
      <c r="N53">
        <f t="shared" si="4"/>
        <v>0.50098407586330307</v>
      </c>
      <c r="O53">
        <f t="shared" si="5"/>
        <v>0.56441717791411061</v>
      </c>
      <c r="Q53">
        <v>230</v>
      </c>
      <c r="R53" t="s">
        <v>170</v>
      </c>
      <c r="S53">
        <v>0.2</v>
      </c>
      <c r="T53">
        <v>0.1</v>
      </c>
      <c r="U53">
        <f t="shared" si="0"/>
        <v>0.16722408026755861</v>
      </c>
      <c r="V53">
        <f t="shared" si="1"/>
        <v>8.3612040133779306E-2</v>
      </c>
      <c r="X53">
        <v>608</v>
      </c>
      <c r="Y53" t="s">
        <v>87</v>
      </c>
      <c r="Z53">
        <f t="shared" si="7"/>
        <v>0.72674418604651159</v>
      </c>
    </row>
    <row r="54" spans="1:26" x14ac:dyDescent="0.3">
      <c r="A54">
        <v>89</v>
      </c>
      <c r="B54" t="s">
        <v>88</v>
      </c>
      <c r="C54">
        <v>1.72</v>
      </c>
      <c r="D54">
        <v>1.17</v>
      </c>
      <c r="E54">
        <v>1.03</v>
      </c>
      <c r="F54">
        <v>1.61</v>
      </c>
      <c r="G54" t="s">
        <v>116</v>
      </c>
      <c r="H54">
        <v>2.8</v>
      </c>
      <c r="I54">
        <v>0.74</v>
      </c>
      <c r="J54" t="s">
        <v>38</v>
      </c>
      <c r="L54">
        <f t="shared" si="2"/>
        <v>0.85978505373656577</v>
      </c>
      <c r="M54">
        <f t="shared" si="3"/>
        <v>1.4173228346456692</v>
      </c>
      <c r="N54">
        <f t="shared" si="4"/>
        <v>1.8429057076400079</v>
      </c>
      <c r="O54">
        <f t="shared" si="5"/>
        <v>1.9754601226993871</v>
      </c>
      <c r="Q54">
        <v>742</v>
      </c>
      <c r="R54" t="s">
        <v>171</v>
      </c>
      <c r="S54">
        <v>0.6</v>
      </c>
      <c r="T54">
        <v>0.2</v>
      </c>
      <c r="U54">
        <f t="shared" si="0"/>
        <v>0.50167224080267581</v>
      </c>
      <c r="V54">
        <f t="shared" si="1"/>
        <v>0.16722408026755861</v>
      </c>
      <c r="X54">
        <v>89</v>
      </c>
      <c r="Y54" t="s">
        <v>88</v>
      </c>
      <c r="Z54">
        <f t="shared" si="7"/>
        <v>2.2609819121447026</v>
      </c>
    </row>
    <row r="55" spans="1:26" x14ac:dyDescent="0.3">
      <c r="A55">
        <v>94</v>
      </c>
      <c r="B55" t="s">
        <v>89</v>
      </c>
      <c r="C55">
        <v>0.61</v>
      </c>
      <c r="D55">
        <v>0.43</v>
      </c>
      <c r="E55">
        <v>0.42</v>
      </c>
      <c r="F55">
        <v>0.67</v>
      </c>
      <c r="G55" t="s">
        <v>116</v>
      </c>
      <c r="H55">
        <v>1.48</v>
      </c>
      <c r="I55">
        <v>0.37</v>
      </c>
      <c r="J55" t="s">
        <v>38</v>
      </c>
      <c r="L55">
        <f t="shared" si="2"/>
        <v>0.30492376905773555</v>
      </c>
      <c r="M55">
        <f t="shared" si="3"/>
        <v>0.52089642640823752</v>
      </c>
      <c r="N55">
        <f t="shared" si="4"/>
        <v>0.7514761137949546</v>
      </c>
      <c r="O55">
        <f t="shared" si="5"/>
        <v>0.82208588957055251</v>
      </c>
      <c r="Q55">
        <v>108</v>
      </c>
      <c r="R55" t="s">
        <v>172</v>
      </c>
      <c r="S55">
        <v>1.9</v>
      </c>
      <c r="T55">
        <v>2.1</v>
      </c>
      <c r="U55">
        <f t="shared" si="0"/>
        <v>1.5886287625418067</v>
      </c>
      <c r="V55">
        <f t="shared" si="1"/>
        <v>1.7558528428093654</v>
      </c>
      <c r="X55">
        <v>94</v>
      </c>
      <c r="Y55" t="s">
        <v>89</v>
      </c>
      <c r="Z55">
        <f t="shared" si="7"/>
        <v>1.1950904392764856</v>
      </c>
    </row>
    <row r="56" spans="1:26" x14ac:dyDescent="0.3">
      <c r="A56">
        <v>44</v>
      </c>
      <c r="B56" t="s">
        <v>90</v>
      </c>
      <c r="C56">
        <v>0.49</v>
      </c>
      <c r="D56">
        <v>0.38</v>
      </c>
      <c r="E56">
        <v>0.41</v>
      </c>
      <c r="F56">
        <v>0.6</v>
      </c>
      <c r="G56" t="s">
        <v>116</v>
      </c>
      <c r="H56">
        <v>1.97</v>
      </c>
      <c r="I56">
        <v>0.42</v>
      </c>
      <c r="J56">
        <v>0.63</v>
      </c>
      <c r="L56">
        <f t="shared" si="2"/>
        <v>0.24493876530867284</v>
      </c>
      <c r="M56">
        <f t="shared" si="3"/>
        <v>0.46032707450030286</v>
      </c>
      <c r="N56">
        <f t="shared" si="4"/>
        <v>0.73358382537126521</v>
      </c>
      <c r="O56">
        <f t="shared" si="5"/>
        <v>0.73619631901840521</v>
      </c>
      <c r="Q56">
        <v>184</v>
      </c>
      <c r="R56" t="s">
        <v>173</v>
      </c>
      <c r="S56">
        <v>0.9</v>
      </c>
      <c r="T56">
        <v>0.5</v>
      </c>
      <c r="U56">
        <f t="shared" si="0"/>
        <v>0.75250836120401365</v>
      </c>
      <c r="V56">
        <f t="shared" si="1"/>
        <v>0.41806020066889649</v>
      </c>
      <c r="X56">
        <v>44</v>
      </c>
      <c r="Y56" t="s">
        <v>90</v>
      </c>
      <c r="Z56">
        <f t="shared" si="7"/>
        <v>1.5907622739018086</v>
      </c>
    </row>
    <row r="57" spans="1:26" x14ac:dyDescent="0.3">
      <c r="A57">
        <v>80</v>
      </c>
      <c r="B57" t="s">
        <v>91</v>
      </c>
      <c r="C57">
        <v>0.68</v>
      </c>
      <c r="D57">
        <v>0.48</v>
      </c>
      <c r="E57">
        <v>0.47</v>
      </c>
      <c r="F57">
        <v>0.71</v>
      </c>
      <c r="G57" t="s">
        <v>116</v>
      </c>
      <c r="H57">
        <v>2.0699999999999998</v>
      </c>
      <c r="I57">
        <v>0.53</v>
      </c>
      <c r="J57" t="s">
        <v>38</v>
      </c>
      <c r="L57">
        <f t="shared" si="2"/>
        <v>0.33991502124468881</v>
      </c>
      <c r="M57">
        <f t="shared" si="3"/>
        <v>0.58146577831617208</v>
      </c>
      <c r="N57">
        <f t="shared" si="4"/>
        <v>0.84093755591340158</v>
      </c>
      <c r="O57">
        <f t="shared" si="5"/>
        <v>0.87116564417177944</v>
      </c>
      <c r="Q57">
        <v>232</v>
      </c>
      <c r="R57" t="s">
        <v>174</v>
      </c>
      <c r="S57">
        <v>0.2</v>
      </c>
      <c r="T57">
        <v>0.1</v>
      </c>
      <c r="U57">
        <f t="shared" si="0"/>
        <v>0.16722408026755861</v>
      </c>
      <c r="V57">
        <f t="shared" si="1"/>
        <v>8.3612040133779306E-2</v>
      </c>
      <c r="X57">
        <v>80</v>
      </c>
      <c r="Y57" t="s">
        <v>91</v>
      </c>
      <c r="Z57">
        <f t="shared" si="7"/>
        <v>1.6715116279069766</v>
      </c>
    </row>
    <row r="58" spans="1:26" x14ac:dyDescent="0.3">
      <c r="A58">
        <v>30</v>
      </c>
      <c r="B58" t="s">
        <v>92</v>
      </c>
      <c r="C58">
        <v>2.0099999999999998</v>
      </c>
      <c r="D58">
        <v>1.6</v>
      </c>
      <c r="E58">
        <v>1.64</v>
      </c>
      <c r="F58">
        <v>2.38</v>
      </c>
      <c r="G58" t="s">
        <v>116</v>
      </c>
      <c r="H58">
        <v>6.24</v>
      </c>
      <c r="I58">
        <v>1.58</v>
      </c>
      <c r="J58">
        <v>3.92</v>
      </c>
      <c r="L58">
        <f t="shared" si="2"/>
        <v>1.0047488127968007</v>
      </c>
      <c r="M58">
        <f t="shared" si="3"/>
        <v>1.9382192610539071</v>
      </c>
      <c r="N58">
        <f t="shared" si="4"/>
        <v>2.9343353014850608</v>
      </c>
      <c r="O58">
        <f t="shared" si="5"/>
        <v>2.920245398773007</v>
      </c>
      <c r="Q58">
        <v>258</v>
      </c>
      <c r="R58" t="s">
        <v>175</v>
      </c>
      <c r="S58">
        <v>0.3</v>
      </c>
      <c r="T58">
        <v>0.1</v>
      </c>
      <c r="U58">
        <f t="shared" si="0"/>
        <v>0.2508361204013379</v>
      </c>
      <c r="V58">
        <f t="shared" si="1"/>
        <v>8.3612040133779306E-2</v>
      </c>
      <c r="X58">
        <v>30</v>
      </c>
      <c r="Y58" t="s">
        <v>92</v>
      </c>
      <c r="Z58">
        <f t="shared" si="7"/>
        <v>5.0387596899224807</v>
      </c>
    </row>
    <row r="59" spans="1:26" x14ac:dyDescent="0.3">
      <c r="A59">
        <v>25</v>
      </c>
      <c r="B59" t="s">
        <v>93</v>
      </c>
      <c r="C59">
        <v>0.56999999999999995</v>
      </c>
      <c r="D59">
        <v>0.44</v>
      </c>
      <c r="E59">
        <v>0.51</v>
      </c>
      <c r="F59">
        <v>0.7</v>
      </c>
      <c r="G59" t="s">
        <v>116</v>
      </c>
      <c r="H59">
        <v>1.03</v>
      </c>
      <c r="I59">
        <v>0.74</v>
      </c>
      <c r="J59" t="s">
        <v>38</v>
      </c>
      <c r="L59">
        <f t="shared" si="2"/>
        <v>0.28492876780804799</v>
      </c>
      <c r="M59">
        <f t="shared" si="3"/>
        <v>0.53301029678982437</v>
      </c>
      <c r="N59">
        <f t="shared" si="4"/>
        <v>0.91250670960815927</v>
      </c>
      <c r="O59">
        <f t="shared" si="5"/>
        <v>0.85889570552147265</v>
      </c>
      <c r="Q59">
        <v>187</v>
      </c>
      <c r="R59" t="s">
        <v>176</v>
      </c>
      <c r="S59">
        <v>0.2</v>
      </c>
      <c r="T59">
        <v>0.2</v>
      </c>
      <c r="U59">
        <f t="shared" si="0"/>
        <v>0.16722408026755861</v>
      </c>
      <c r="V59">
        <f t="shared" si="1"/>
        <v>0.16722408026755861</v>
      </c>
      <c r="X59">
        <v>25</v>
      </c>
      <c r="Y59" t="s">
        <v>93</v>
      </c>
      <c r="Z59">
        <f t="shared" si="7"/>
        <v>0.83171834625322993</v>
      </c>
    </row>
    <row r="60" spans="1:26" x14ac:dyDescent="0.3">
      <c r="A60">
        <v>51</v>
      </c>
      <c r="B60" t="s">
        <v>94</v>
      </c>
      <c r="C60">
        <v>0.16</v>
      </c>
      <c r="D60">
        <v>0.11</v>
      </c>
      <c r="E60">
        <v>0.12</v>
      </c>
      <c r="F60">
        <v>0.18</v>
      </c>
      <c r="G60" t="s">
        <v>116</v>
      </c>
      <c r="H60">
        <v>0.33</v>
      </c>
      <c r="I60">
        <v>0.11</v>
      </c>
      <c r="J60" t="s">
        <v>38</v>
      </c>
      <c r="L60">
        <f t="shared" si="2"/>
        <v>7.9980004998750312E-2</v>
      </c>
      <c r="M60">
        <f t="shared" si="3"/>
        <v>0.13325257419745609</v>
      </c>
      <c r="N60">
        <f t="shared" si="4"/>
        <v>0.21470746108427277</v>
      </c>
      <c r="O60">
        <f t="shared" si="5"/>
        <v>0.22085889570552156</v>
      </c>
      <c r="Q60">
        <v>236</v>
      </c>
      <c r="R60" t="s">
        <v>177</v>
      </c>
      <c r="S60">
        <v>0.2</v>
      </c>
      <c r="T60">
        <v>0.1</v>
      </c>
      <c r="U60">
        <f t="shared" si="0"/>
        <v>0.16722408026755861</v>
      </c>
      <c r="V60">
        <f t="shared" si="1"/>
        <v>8.3612040133779306E-2</v>
      </c>
      <c r="X60">
        <v>51</v>
      </c>
      <c r="Y60" t="s">
        <v>94</v>
      </c>
      <c r="Z60">
        <f t="shared" si="7"/>
        <v>0.26647286821705424</v>
      </c>
    </row>
    <row r="61" spans="1:26" x14ac:dyDescent="0.3">
      <c r="A61">
        <v>59</v>
      </c>
      <c r="B61" t="s">
        <v>95</v>
      </c>
      <c r="C61">
        <v>0.77</v>
      </c>
      <c r="D61">
        <v>0.56999999999999995</v>
      </c>
      <c r="E61">
        <v>0.44</v>
      </c>
      <c r="F61">
        <v>0.71</v>
      </c>
      <c r="G61" t="s">
        <v>116</v>
      </c>
      <c r="H61">
        <v>1.28</v>
      </c>
      <c r="I61">
        <v>0.32</v>
      </c>
      <c r="J61" t="s">
        <v>38</v>
      </c>
      <c r="L61">
        <f t="shared" si="2"/>
        <v>0.38490377405648585</v>
      </c>
      <c r="M61">
        <f t="shared" si="3"/>
        <v>0.69049061175045423</v>
      </c>
      <c r="N61">
        <f t="shared" si="4"/>
        <v>0.7872606906423335</v>
      </c>
      <c r="O61">
        <f t="shared" si="5"/>
        <v>0.87116564417177944</v>
      </c>
      <c r="Q61">
        <v>239</v>
      </c>
      <c r="R61" t="s">
        <v>178</v>
      </c>
      <c r="S61">
        <v>0.1</v>
      </c>
      <c r="T61">
        <v>0.1</v>
      </c>
      <c r="U61">
        <f t="shared" si="0"/>
        <v>8.3612040133779306E-2</v>
      </c>
      <c r="V61">
        <f t="shared" si="1"/>
        <v>8.3612040133779306E-2</v>
      </c>
      <c r="X61">
        <v>59</v>
      </c>
      <c r="Y61" t="s">
        <v>95</v>
      </c>
      <c r="Z61">
        <f t="shared" si="7"/>
        <v>1.03359173126615</v>
      </c>
    </row>
    <row r="62" spans="1:26" x14ac:dyDescent="0.3">
      <c r="A62">
        <v>36</v>
      </c>
      <c r="B62" t="s">
        <v>96</v>
      </c>
      <c r="C62">
        <v>0.03</v>
      </c>
      <c r="D62">
        <v>0.02</v>
      </c>
      <c r="E62">
        <v>0.01</v>
      </c>
      <c r="F62">
        <v>0.03</v>
      </c>
      <c r="G62" t="s">
        <v>116</v>
      </c>
      <c r="H62" t="s">
        <v>38</v>
      </c>
      <c r="I62">
        <v>0.05</v>
      </c>
      <c r="J62" t="s">
        <v>38</v>
      </c>
      <c r="L62">
        <f t="shared" si="2"/>
        <v>1.4996250937265683E-2</v>
      </c>
      <c r="M62">
        <f t="shared" si="3"/>
        <v>2.4227740763173838E-2</v>
      </c>
      <c r="N62">
        <f t="shared" si="4"/>
        <v>1.7892288423689395E-2</v>
      </c>
      <c r="O62">
        <f t="shared" si="5"/>
        <v>3.6809815950920255E-2</v>
      </c>
      <c r="Q62">
        <v>78</v>
      </c>
      <c r="R62" t="s">
        <v>179</v>
      </c>
      <c r="S62">
        <v>0.4</v>
      </c>
      <c r="T62">
        <v>0.3</v>
      </c>
      <c r="U62">
        <f t="shared" si="0"/>
        <v>0.33444816053511722</v>
      </c>
      <c r="V62">
        <f t="shared" si="1"/>
        <v>0.2508361204013379</v>
      </c>
      <c r="X62">
        <v>36</v>
      </c>
      <c r="Y62" t="s">
        <v>96</v>
      </c>
    </row>
    <row r="63" spans="1:26" x14ac:dyDescent="0.3">
      <c r="A63">
        <v>282</v>
      </c>
      <c r="B63" t="s">
        <v>97</v>
      </c>
      <c r="C63">
        <v>9.74</v>
      </c>
      <c r="D63">
        <v>2.1800000000000002</v>
      </c>
      <c r="E63">
        <v>4.43</v>
      </c>
      <c r="F63">
        <v>8.93</v>
      </c>
      <c r="G63" t="s">
        <v>116</v>
      </c>
      <c r="H63" t="s">
        <v>38</v>
      </c>
      <c r="I63">
        <v>2.11</v>
      </c>
      <c r="J63">
        <v>3.18</v>
      </c>
      <c r="L63">
        <f t="shared" si="2"/>
        <v>4.8687828042989256</v>
      </c>
      <c r="M63">
        <f t="shared" si="3"/>
        <v>2.6408237431859485</v>
      </c>
      <c r="N63">
        <f t="shared" si="4"/>
        <v>7.9262837716944023</v>
      </c>
      <c r="O63">
        <f t="shared" si="5"/>
        <v>10.95705521472393</v>
      </c>
      <c r="Q63">
        <v>369</v>
      </c>
      <c r="R63" t="s">
        <v>180</v>
      </c>
      <c r="S63">
        <v>0.1</v>
      </c>
      <c r="T63">
        <v>0</v>
      </c>
      <c r="U63">
        <f t="shared" si="0"/>
        <v>8.3612040133779306E-2</v>
      </c>
      <c r="V63">
        <f t="shared" si="1"/>
        <v>0</v>
      </c>
      <c r="X63">
        <v>282</v>
      </c>
      <c r="Y63" t="s">
        <v>97</v>
      </c>
    </row>
    <row r="64" spans="1:26" x14ac:dyDescent="0.3">
      <c r="Q64">
        <v>740</v>
      </c>
      <c r="R64" t="s">
        <v>181</v>
      </c>
      <c r="S64">
        <v>0.2</v>
      </c>
      <c r="T64">
        <v>0.1</v>
      </c>
      <c r="U64">
        <f t="shared" si="0"/>
        <v>0.16722408026755861</v>
      </c>
      <c r="V64">
        <f t="shared" si="1"/>
        <v>8.3612040133779306E-2</v>
      </c>
    </row>
    <row r="65" spans="2:25" x14ac:dyDescent="0.3">
      <c r="B65" t="s">
        <v>98</v>
      </c>
      <c r="C65">
        <v>200.1</v>
      </c>
      <c r="D65">
        <v>82.58</v>
      </c>
      <c r="E65">
        <v>55.88</v>
      </c>
      <c r="F65">
        <v>81.510000000000005</v>
      </c>
      <c r="H65">
        <f>SUM(H4:H63)</f>
        <v>123.84</v>
      </c>
      <c r="I65">
        <v>56.21</v>
      </c>
      <c r="J65">
        <v>61.78</v>
      </c>
      <c r="Q65">
        <v>372</v>
      </c>
      <c r="R65" t="s">
        <v>182</v>
      </c>
      <c r="S65">
        <v>0</v>
      </c>
      <c r="T65">
        <v>0</v>
      </c>
      <c r="U65">
        <f t="shared" si="0"/>
        <v>0</v>
      </c>
      <c r="V65">
        <f t="shared" si="1"/>
        <v>0</v>
      </c>
      <c r="Y65" t="s">
        <v>98</v>
      </c>
    </row>
    <row r="66" spans="2:25" x14ac:dyDescent="0.3">
      <c r="C66">
        <f>SUM(C4:C63)</f>
        <v>200.05</v>
      </c>
      <c r="D66">
        <f t="shared" ref="D66:F66" si="8">SUM(D4:D63)</f>
        <v>82.55</v>
      </c>
      <c r="E66">
        <f t="shared" si="8"/>
        <v>55.889999999999979</v>
      </c>
      <c r="F66">
        <f t="shared" si="8"/>
        <v>81.499999999999972</v>
      </c>
      <c r="Q66">
        <v>744</v>
      </c>
      <c r="R66" t="s">
        <v>183</v>
      </c>
      <c r="S66">
        <v>0.1</v>
      </c>
      <c r="T66">
        <v>0</v>
      </c>
      <c r="U66">
        <f t="shared" si="0"/>
        <v>8.3612040133779306E-2</v>
      </c>
      <c r="V66">
        <f t="shared" si="1"/>
        <v>0</v>
      </c>
    </row>
    <row r="67" spans="2:25" x14ac:dyDescent="0.3">
      <c r="Q67">
        <v>1030</v>
      </c>
      <c r="R67" t="s">
        <v>184</v>
      </c>
      <c r="S67">
        <v>0</v>
      </c>
      <c r="T67">
        <v>0.1</v>
      </c>
      <c r="U67">
        <f t="shared" si="0"/>
        <v>0</v>
      </c>
      <c r="V67">
        <f t="shared" si="1"/>
        <v>8.3612040133779306E-2</v>
      </c>
    </row>
    <row r="68" spans="2:25" x14ac:dyDescent="0.3">
      <c r="Q68">
        <v>1083</v>
      </c>
      <c r="R68" t="s">
        <v>185</v>
      </c>
      <c r="S68">
        <v>0</v>
      </c>
      <c r="T68">
        <v>0</v>
      </c>
      <c r="U68">
        <f t="shared" ref="U68:U97" si="9">S68/$S$99*100</f>
        <v>0</v>
      </c>
      <c r="V68">
        <f t="shared" ref="V68:V97" si="10">T68/$S$99*100</f>
        <v>0</v>
      </c>
    </row>
    <row r="69" spans="2:25" x14ac:dyDescent="0.3">
      <c r="Q69">
        <v>977</v>
      </c>
      <c r="R69" t="s">
        <v>186</v>
      </c>
      <c r="S69">
        <v>0</v>
      </c>
      <c r="T69">
        <v>0</v>
      </c>
      <c r="U69">
        <f t="shared" si="9"/>
        <v>0</v>
      </c>
      <c r="V69">
        <f t="shared" si="10"/>
        <v>0</v>
      </c>
    </row>
    <row r="70" spans="2:25" x14ac:dyDescent="0.3">
      <c r="Q70">
        <v>511</v>
      </c>
      <c r="R70" t="s">
        <v>187</v>
      </c>
      <c r="S70">
        <v>0</v>
      </c>
      <c r="T70">
        <v>0</v>
      </c>
      <c r="U70">
        <f t="shared" si="9"/>
        <v>0</v>
      </c>
      <c r="V70">
        <f t="shared" si="10"/>
        <v>0</v>
      </c>
    </row>
    <row r="71" spans="2:25" x14ac:dyDescent="0.3">
      <c r="Q71">
        <v>282</v>
      </c>
      <c r="R71" t="s">
        <v>188</v>
      </c>
      <c r="S71">
        <v>4</v>
      </c>
      <c r="T71">
        <v>1.3</v>
      </c>
      <c r="U71">
        <f t="shared" si="9"/>
        <v>3.3444816053511719</v>
      </c>
      <c r="V71">
        <f t="shared" si="10"/>
        <v>1.0869565217391308</v>
      </c>
    </row>
    <row r="72" spans="2:25" x14ac:dyDescent="0.3">
      <c r="Q72">
        <v>109</v>
      </c>
      <c r="R72" t="s">
        <v>189</v>
      </c>
      <c r="S72">
        <v>0.3</v>
      </c>
      <c r="T72">
        <v>0.1</v>
      </c>
      <c r="U72">
        <f t="shared" si="9"/>
        <v>0.2508361204013379</v>
      </c>
      <c r="V72">
        <f t="shared" si="10"/>
        <v>8.3612040133779306E-2</v>
      </c>
    </row>
    <row r="73" spans="2:25" x14ac:dyDescent="0.3">
      <c r="Q73">
        <v>170</v>
      </c>
      <c r="R73" t="s">
        <v>190</v>
      </c>
      <c r="S73">
        <v>0</v>
      </c>
      <c r="T73">
        <v>0</v>
      </c>
      <c r="U73">
        <f t="shared" si="9"/>
        <v>0</v>
      </c>
      <c r="V73">
        <f t="shared" si="10"/>
        <v>0</v>
      </c>
    </row>
    <row r="74" spans="2:25" x14ac:dyDescent="0.3">
      <c r="Q74">
        <v>65</v>
      </c>
      <c r="R74" t="s">
        <v>191</v>
      </c>
      <c r="S74">
        <v>0</v>
      </c>
      <c r="T74">
        <v>0</v>
      </c>
      <c r="U74">
        <f t="shared" si="9"/>
        <v>0</v>
      </c>
      <c r="V74">
        <f t="shared" si="10"/>
        <v>0</v>
      </c>
    </row>
    <row r="75" spans="2:25" x14ac:dyDescent="0.3">
      <c r="Q75">
        <v>302</v>
      </c>
      <c r="R75" t="s">
        <v>192</v>
      </c>
      <c r="S75">
        <v>4.5</v>
      </c>
      <c r="T75">
        <v>0.9</v>
      </c>
      <c r="U75">
        <f t="shared" si="9"/>
        <v>3.7625418060200686</v>
      </c>
      <c r="V75">
        <f t="shared" si="10"/>
        <v>0.75250836120401365</v>
      </c>
    </row>
    <row r="76" spans="2:25" x14ac:dyDescent="0.3">
      <c r="Q76">
        <v>449</v>
      </c>
      <c r="R76" t="s">
        <v>193</v>
      </c>
      <c r="S76">
        <v>1.3</v>
      </c>
      <c r="T76">
        <v>0.4</v>
      </c>
      <c r="U76">
        <f t="shared" si="9"/>
        <v>1.0869565217391308</v>
      </c>
      <c r="V76">
        <f t="shared" si="10"/>
        <v>0.33444816053511722</v>
      </c>
    </row>
    <row r="77" spans="2:25" x14ac:dyDescent="0.3">
      <c r="Q77">
        <v>59</v>
      </c>
      <c r="R77" t="s">
        <v>194</v>
      </c>
      <c r="S77">
        <v>0.6</v>
      </c>
      <c r="T77">
        <v>0.4</v>
      </c>
      <c r="U77">
        <f t="shared" si="9"/>
        <v>0.50167224080267581</v>
      </c>
      <c r="V77">
        <f t="shared" si="10"/>
        <v>0.33444816053511722</v>
      </c>
    </row>
    <row r="78" spans="2:25" x14ac:dyDescent="0.3">
      <c r="Q78">
        <v>51</v>
      </c>
      <c r="R78" t="s">
        <v>195</v>
      </c>
      <c r="S78">
        <v>0.2</v>
      </c>
      <c r="T78">
        <v>0.2</v>
      </c>
      <c r="U78">
        <f t="shared" si="9"/>
        <v>0.16722408026755861</v>
      </c>
      <c r="V78">
        <f t="shared" si="10"/>
        <v>0.16722408026755861</v>
      </c>
    </row>
    <row r="79" spans="2:25" x14ac:dyDescent="0.3">
      <c r="Q79">
        <v>36</v>
      </c>
      <c r="R79" t="s">
        <v>196</v>
      </c>
      <c r="S79">
        <v>0.1</v>
      </c>
      <c r="T79">
        <v>0.1</v>
      </c>
      <c r="U79">
        <f t="shared" si="9"/>
        <v>8.3612040133779306E-2</v>
      </c>
      <c r="V79">
        <f t="shared" si="10"/>
        <v>8.3612040133779306E-2</v>
      </c>
    </row>
    <row r="80" spans="2:25" x14ac:dyDescent="0.3">
      <c r="Q80">
        <v>25</v>
      </c>
      <c r="R80" t="s">
        <v>197</v>
      </c>
      <c r="S80">
        <v>1.4</v>
      </c>
      <c r="T80">
        <v>1.1000000000000001</v>
      </c>
      <c r="U80">
        <f t="shared" si="9"/>
        <v>1.17056856187291</v>
      </c>
      <c r="V80">
        <f t="shared" si="10"/>
        <v>0.91973244147157229</v>
      </c>
    </row>
    <row r="81" spans="17:22" x14ac:dyDescent="0.3">
      <c r="Q81">
        <v>30</v>
      </c>
      <c r="R81" t="s">
        <v>198</v>
      </c>
      <c r="S81">
        <v>3</v>
      </c>
      <c r="T81">
        <v>2.4</v>
      </c>
      <c r="U81">
        <f t="shared" si="9"/>
        <v>2.5083612040133789</v>
      </c>
      <c r="V81">
        <f t="shared" si="10"/>
        <v>2.0066889632107032</v>
      </c>
    </row>
    <row r="82" spans="17:22" x14ac:dyDescent="0.3">
      <c r="Q82">
        <v>44</v>
      </c>
      <c r="R82" t="s">
        <v>199</v>
      </c>
      <c r="S82">
        <v>0.8</v>
      </c>
      <c r="T82">
        <v>0.4</v>
      </c>
      <c r="U82">
        <f t="shared" si="9"/>
        <v>0.66889632107023445</v>
      </c>
      <c r="V82">
        <f t="shared" si="10"/>
        <v>0.33444816053511722</v>
      </c>
    </row>
    <row r="83" spans="17:22" x14ac:dyDescent="0.3">
      <c r="Q83">
        <v>514</v>
      </c>
      <c r="R83" t="s">
        <v>200</v>
      </c>
      <c r="S83">
        <v>0.1</v>
      </c>
      <c r="T83">
        <v>0.1</v>
      </c>
      <c r="U83">
        <f t="shared" si="9"/>
        <v>8.3612040133779306E-2</v>
      </c>
      <c r="V83">
        <f t="shared" si="10"/>
        <v>8.3612040133779306E-2</v>
      </c>
    </row>
    <row r="84" spans="17:22" x14ac:dyDescent="0.3">
      <c r="Q84">
        <v>608</v>
      </c>
      <c r="R84" t="s">
        <v>201</v>
      </c>
      <c r="S84">
        <v>0.5</v>
      </c>
      <c r="T84">
        <v>0.2</v>
      </c>
      <c r="U84">
        <f t="shared" si="9"/>
        <v>0.41806020066889649</v>
      </c>
      <c r="V84">
        <f t="shared" si="10"/>
        <v>0.16722408026755861</v>
      </c>
    </row>
    <row r="85" spans="17:22" x14ac:dyDescent="0.3">
      <c r="Q85">
        <v>3</v>
      </c>
      <c r="R85" t="s">
        <v>202</v>
      </c>
      <c r="S85">
        <v>0</v>
      </c>
      <c r="T85">
        <v>0</v>
      </c>
      <c r="U85">
        <f t="shared" si="9"/>
        <v>0</v>
      </c>
      <c r="V85">
        <f t="shared" si="10"/>
        <v>0</v>
      </c>
    </row>
    <row r="86" spans="17:22" x14ac:dyDescent="0.3">
      <c r="Q86">
        <v>1</v>
      </c>
      <c r="R86" t="s">
        <v>203</v>
      </c>
      <c r="S86">
        <v>0.1</v>
      </c>
      <c r="T86">
        <v>0.1</v>
      </c>
      <c r="U86">
        <f t="shared" si="9"/>
        <v>8.3612040133779306E-2</v>
      </c>
      <c r="V86">
        <f t="shared" si="10"/>
        <v>8.3612040133779306E-2</v>
      </c>
    </row>
    <row r="87" spans="17:22" x14ac:dyDescent="0.3">
      <c r="Q87">
        <v>596</v>
      </c>
      <c r="R87" t="s">
        <v>204</v>
      </c>
      <c r="S87">
        <v>0.1</v>
      </c>
      <c r="T87">
        <v>0.1</v>
      </c>
      <c r="U87">
        <f t="shared" si="9"/>
        <v>8.3612040133779306E-2</v>
      </c>
      <c r="V87">
        <f t="shared" si="10"/>
        <v>8.3612040133779306E-2</v>
      </c>
    </row>
    <row r="88" spans="17:22" x14ac:dyDescent="0.3">
      <c r="Q88">
        <v>717</v>
      </c>
      <c r="R88" t="s">
        <v>205</v>
      </c>
      <c r="S88">
        <v>12</v>
      </c>
      <c r="T88">
        <v>3.9</v>
      </c>
      <c r="U88">
        <f t="shared" si="9"/>
        <v>10.033444816053516</v>
      </c>
      <c r="V88">
        <f t="shared" si="10"/>
        <v>3.2608695652173925</v>
      </c>
    </row>
    <row r="89" spans="17:22" x14ac:dyDescent="0.3">
      <c r="Q89">
        <v>80</v>
      </c>
      <c r="R89" t="s">
        <v>206</v>
      </c>
      <c r="S89">
        <v>1</v>
      </c>
      <c r="T89">
        <v>0.7</v>
      </c>
      <c r="U89">
        <f t="shared" si="9"/>
        <v>0.83612040133779297</v>
      </c>
      <c r="V89">
        <f t="shared" si="10"/>
        <v>0.58528428093645501</v>
      </c>
    </row>
    <row r="90" spans="17:22" x14ac:dyDescent="0.3">
      <c r="Q90">
        <v>89</v>
      </c>
      <c r="R90" t="s">
        <v>207</v>
      </c>
      <c r="S90">
        <v>1.4</v>
      </c>
      <c r="T90">
        <v>0.9</v>
      </c>
      <c r="U90">
        <f t="shared" si="9"/>
        <v>1.17056856187291</v>
      </c>
      <c r="V90">
        <f t="shared" si="10"/>
        <v>0.75250836120401365</v>
      </c>
    </row>
    <row r="91" spans="17:22" x14ac:dyDescent="0.3">
      <c r="Q91">
        <v>94</v>
      </c>
      <c r="R91" t="s">
        <v>208</v>
      </c>
      <c r="S91">
        <v>0.7</v>
      </c>
      <c r="T91">
        <v>0.8</v>
      </c>
      <c r="U91">
        <f t="shared" si="9"/>
        <v>0.58528428093645501</v>
      </c>
      <c r="V91">
        <f t="shared" si="10"/>
        <v>0.66889632107023445</v>
      </c>
    </row>
    <row r="92" spans="17:22" x14ac:dyDescent="0.3">
      <c r="Q92">
        <v>1125</v>
      </c>
      <c r="R92" t="s">
        <v>209</v>
      </c>
      <c r="S92">
        <v>0</v>
      </c>
      <c r="T92">
        <v>0</v>
      </c>
      <c r="U92">
        <f t="shared" si="9"/>
        <v>0</v>
      </c>
      <c r="V92">
        <f t="shared" si="10"/>
        <v>0</v>
      </c>
    </row>
    <row r="93" spans="17:22" x14ac:dyDescent="0.3">
      <c r="Q93">
        <v>620</v>
      </c>
      <c r="R93" t="s">
        <v>210</v>
      </c>
      <c r="S93">
        <v>1.6</v>
      </c>
      <c r="T93">
        <v>0.6</v>
      </c>
      <c r="U93">
        <f t="shared" si="9"/>
        <v>1.3377926421404689</v>
      </c>
      <c r="V93">
        <f t="shared" si="10"/>
        <v>0.50167224080267581</v>
      </c>
    </row>
    <row r="94" spans="17:22" x14ac:dyDescent="0.3">
      <c r="Q94">
        <v>524</v>
      </c>
      <c r="R94" t="s">
        <v>211</v>
      </c>
      <c r="S94">
        <v>2.6</v>
      </c>
      <c r="T94">
        <v>0.9</v>
      </c>
      <c r="U94">
        <f t="shared" si="9"/>
        <v>2.1739130434782616</v>
      </c>
      <c r="V94">
        <f t="shared" si="10"/>
        <v>0.75250836120401365</v>
      </c>
    </row>
    <row r="95" spans="17:22" x14ac:dyDescent="0.3">
      <c r="Q95">
        <v>648</v>
      </c>
      <c r="R95" t="s">
        <v>212</v>
      </c>
      <c r="S95">
        <v>1.1000000000000001</v>
      </c>
      <c r="T95">
        <v>0.4</v>
      </c>
      <c r="U95">
        <f t="shared" si="9"/>
        <v>0.91973244147157229</v>
      </c>
      <c r="V95">
        <f t="shared" si="10"/>
        <v>0.33444816053511722</v>
      </c>
    </row>
    <row r="96" spans="17:22" x14ac:dyDescent="0.3">
      <c r="Q96">
        <v>401</v>
      </c>
      <c r="R96" t="s">
        <v>213</v>
      </c>
      <c r="S96">
        <v>0.1</v>
      </c>
      <c r="T96">
        <v>0.1</v>
      </c>
      <c r="U96">
        <f t="shared" si="9"/>
        <v>8.3612040133779306E-2</v>
      </c>
      <c r="V96">
        <f t="shared" si="10"/>
        <v>8.3612040133779306E-2</v>
      </c>
    </row>
    <row r="97" spans="17:22" x14ac:dyDescent="0.3">
      <c r="Q97">
        <v>533</v>
      </c>
      <c r="R97" t="s">
        <v>214</v>
      </c>
      <c r="S97">
        <v>0.1</v>
      </c>
      <c r="T97">
        <v>0.5</v>
      </c>
      <c r="U97">
        <f t="shared" si="9"/>
        <v>8.3612040133779306E-2</v>
      </c>
      <c r="V97">
        <f t="shared" si="10"/>
        <v>0.41806020066889649</v>
      </c>
    </row>
    <row r="99" spans="17:22" x14ac:dyDescent="0.3">
      <c r="R99" t="s">
        <v>220</v>
      </c>
      <c r="S99">
        <f>SUM(S3:S97)</f>
        <v>119.59999999999995</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960</Reference_x0020_No>
    <Ref_x0020_No xmlns="8f75adca-0fe3-4657-b07a-186b256b984e">960</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1691163D-6490-4F42-B91A-11D97A778C27}"/>
</file>

<file path=customXml/itemProps2.xml><?xml version="1.0" encoding="utf-8"?>
<ds:datastoreItem xmlns:ds="http://schemas.openxmlformats.org/officeDocument/2006/customXml" ds:itemID="{C9F0CD77-C1D4-418E-9D8B-53CC0151FA3F}"/>
</file>

<file path=customXml/itemProps3.xml><?xml version="1.0" encoding="utf-8"?>
<ds:datastoreItem xmlns:ds="http://schemas.openxmlformats.org/officeDocument/2006/customXml" ds:itemID="{43ED2A9C-153E-434E-B639-DBCD563BCBEA}"/>
</file>

<file path=customXml/itemProps4.xml><?xml version="1.0" encoding="utf-8"?>
<ds:datastoreItem xmlns:ds="http://schemas.openxmlformats.org/officeDocument/2006/customXml" ds:itemID="{2754B41A-4157-4FDC-BBAD-B8BEFEAE3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2014-06-03T23:10:15Z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