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CBray\Desktop\speciate\SPECIATE data links\"/>
    </mc:Choice>
  </mc:AlternateContent>
  <xr:revisionPtr revIDLastSave="0" documentId="8_{79F95735-4865-4875-A78B-F42387D5E376}" xr6:coauthVersionLast="31" xr6:coauthVersionMax="31" xr10:uidLastSave="{00000000-0000-0000-0000-000000000000}"/>
  <bookViews>
    <workbookView xWindow="350" yWindow="170" windowWidth="14190" windowHeight="12210" xr2:uid="{00000000-000D-0000-FFFF-FFFF00000000}"/>
  </bookViews>
  <sheets>
    <sheet name="Gas Profile" sheetId="3" r:id="rId1"/>
    <sheet name="Reference" sheetId="2" r:id="rId2"/>
    <sheet name="Gas Species" sheetId="4" r:id="rId3"/>
    <sheet name="Keyword" sheetId="5" r:id="rId4"/>
    <sheet name="Sheet1" sheetId="15" r:id="rId5"/>
  </sheets>
  <calcPr calcId="179017"/>
</workbook>
</file>

<file path=xl/calcChain.xml><?xml version="1.0" encoding="utf-8"?>
<calcChain xmlns="http://schemas.openxmlformats.org/spreadsheetml/2006/main">
  <c r="E4" i="15" l="1"/>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F31" i="15" s="1"/>
  <c r="G31" i="15" s="1"/>
  <c r="E32" i="15"/>
  <c r="E33" i="15"/>
  <c r="E34" i="15"/>
  <c r="E35" i="15"/>
  <c r="F35" i="15" s="1"/>
  <c r="G35" i="15" s="1"/>
  <c r="E36" i="15"/>
  <c r="E37" i="15"/>
  <c r="E38" i="15"/>
  <c r="E39" i="15"/>
  <c r="F39" i="15" s="1"/>
  <c r="G39" i="15" s="1"/>
  <c r="E40" i="15"/>
  <c r="E3" i="15"/>
  <c r="E41" i="15" s="1"/>
  <c r="F9" i="15" l="1"/>
  <c r="G9" i="15" s="1"/>
  <c r="F21" i="15"/>
  <c r="G21" i="15" s="1"/>
  <c r="F29" i="15"/>
  <c r="G29" i="15" s="1"/>
  <c r="F37" i="15"/>
  <c r="G37" i="15" s="1"/>
  <c r="F13" i="15"/>
  <c r="G13" i="15" s="1"/>
  <c r="F5" i="15"/>
  <c r="G5" i="15" s="1"/>
  <c r="F17" i="15"/>
  <c r="G17" i="15" s="1"/>
  <c r="F25" i="15"/>
  <c r="G25" i="15" s="1"/>
  <c r="F33" i="15"/>
  <c r="G33" i="15" s="1"/>
  <c r="F3" i="15"/>
  <c r="G3" i="15" s="1"/>
  <c r="F27" i="15"/>
  <c r="G27" i="15" s="1"/>
  <c r="F23" i="15"/>
  <c r="G23" i="15" s="1"/>
  <c r="F19" i="15"/>
  <c r="G19" i="15" s="1"/>
  <c r="F15" i="15"/>
  <c r="G15" i="15" s="1"/>
  <c r="F11" i="15"/>
  <c r="G11" i="15" s="1"/>
  <c r="F7" i="15"/>
  <c r="G7" i="15" s="1"/>
  <c r="F38" i="15"/>
  <c r="G38" i="15" s="1"/>
  <c r="F34" i="15"/>
  <c r="G34" i="15" s="1"/>
  <c r="F30" i="15"/>
  <c r="G30" i="15" s="1"/>
  <c r="F26" i="15"/>
  <c r="G26" i="15" s="1"/>
  <c r="F22" i="15"/>
  <c r="G22" i="15" s="1"/>
  <c r="F18" i="15"/>
  <c r="G18" i="15" s="1"/>
  <c r="F14" i="15"/>
  <c r="G14" i="15" s="1"/>
  <c r="F10" i="15"/>
  <c r="G10" i="15" s="1"/>
  <c r="F6" i="15"/>
  <c r="G6" i="15" s="1"/>
  <c r="F40" i="15"/>
  <c r="G40" i="15" s="1"/>
  <c r="F36" i="15"/>
  <c r="G36" i="15" s="1"/>
  <c r="F32" i="15"/>
  <c r="G32" i="15" s="1"/>
  <c r="F28" i="15"/>
  <c r="G28" i="15" s="1"/>
  <c r="F24" i="15"/>
  <c r="G24" i="15" s="1"/>
  <c r="F20" i="15"/>
  <c r="G20" i="15" s="1"/>
  <c r="F16" i="15"/>
  <c r="G16" i="15" s="1"/>
  <c r="F12" i="15"/>
  <c r="G12" i="15" s="1"/>
  <c r="F8" i="15"/>
  <c r="G8" i="15" s="1"/>
  <c r="F4" i="15"/>
  <c r="G4" i="15" s="1"/>
</calcChain>
</file>

<file path=xl/sharedStrings.xml><?xml version="1.0" encoding="utf-8"?>
<sst xmlns="http://schemas.openxmlformats.org/spreadsheetml/2006/main" count="218" uniqueCount="96">
  <si>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</si>
  <si>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</si>
  <si>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</si>
  <si>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</si>
  <si>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</si>
  <si>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</si>
  <si>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</si>
  <si>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</si>
  <si>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</si>
  <si>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</si>
  <si>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</si>
  <si>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</si>
  <si>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</si>
  <si>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</si>
  <si>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</si>
  <si>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</si>
  <si>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</si>
  <si>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</si>
  <si>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</si>
  <si>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</si>
  <si>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</si>
  <si>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</si>
  <si>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</si>
  <si>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</si>
  <si>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</si>
  <si>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</si>
  <si>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C</t>
  </si>
  <si>
    <t>G</t>
  </si>
  <si>
    <t>SPECIES_ID</t>
  </si>
  <si>
    <t>WEIGHT_PER</t>
  </si>
  <si>
    <t>UNCERTAINT</t>
  </si>
  <si>
    <t>UNC_METHOD</t>
  </si>
  <si>
    <t>ANLYMETHOD</t>
  </si>
  <si>
    <t>KEYWORD</t>
  </si>
  <si>
    <t>Literature</t>
  </si>
  <si>
    <t>Sum of species</t>
  </si>
  <si>
    <t>Not Available</t>
  </si>
  <si>
    <t>NMHC</t>
  </si>
  <si>
    <t>GC-MS</t>
  </si>
  <si>
    <t>ethane</t>
  </si>
  <si>
    <t>propane</t>
  </si>
  <si>
    <t>n-butane</t>
  </si>
  <si>
    <t>n-pentane</t>
  </si>
  <si>
    <t>n-hexane</t>
  </si>
  <si>
    <t>n-heptane</t>
  </si>
  <si>
    <t>isobutane</t>
  </si>
  <si>
    <t>isopentane</t>
  </si>
  <si>
    <t>neopentane</t>
  </si>
  <si>
    <t>3-methylpentane</t>
  </si>
  <si>
    <t>2-methylhexane</t>
  </si>
  <si>
    <t>3-methylhexane</t>
  </si>
  <si>
    <t>2,5-dimethylhexane</t>
  </si>
  <si>
    <t>2,4-dimethylhexane</t>
  </si>
  <si>
    <t>2-methylheptane</t>
  </si>
  <si>
    <t>3-methylheptane</t>
  </si>
  <si>
    <t>2,6-dimethylheptane</t>
  </si>
  <si>
    <t>cyclopentane</t>
  </si>
  <si>
    <t>methylcyclopentane</t>
  </si>
  <si>
    <t>cis-1,3-dimethylcyclopentane</t>
  </si>
  <si>
    <t>trans-1,3-dimethylcyclopentane</t>
  </si>
  <si>
    <t>ethylcyclopentane</t>
  </si>
  <si>
    <t>ctc-1,2,4-trimethylcyclopentane</t>
  </si>
  <si>
    <t>ctt-1,2,4-trimethylcyclopentane</t>
  </si>
  <si>
    <t>iso-propylcyclopentane</t>
  </si>
  <si>
    <t>n-propylcyclopentane</t>
  </si>
  <si>
    <t>cyclohexane</t>
  </si>
  <si>
    <t>methylcyclohexane</t>
  </si>
  <si>
    <t>trans-1,2-dimethylcyclohexane</t>
  </si>
  <si>
    <t>trans-1,3-dimethylcyclohexane</t>
  </si>
  <si>
    <t>cis-1,2-dimethylcyclohexane</t>
  </si>
  <si>
    <t>ethylcyclohexane</t>
  </si>
  <si>
    <t>1,1,3-trimethylcyclohexane</t>
  </si>
  <si>
    <t>2-methylpentane &amp; 2,3-dimethylbutane</t>
  </si>
  <si>
    <t>2,3,4-trimethylpentane &amp; ctc-1,2,3-trimethylcyclopentane</t>
  </si>
  <si>
    <t>cis-1,3- &amp; 1,1-dimethylcyclohexane</t>
  </si>
  <si>
    <t>unidentified C9 cycloalkane</t>
  </si>
  <si>
    <t>methylethylcyclohexane isomer #1</t>
  </si>
  <si>
    <t>95221</t>
  </si>
  <si>
    <t>Emissions of organic carbon and methane from petroleum and dairy operations in California’s San Joaquin Valley, Atmos. Chem. Phys., 14, 4955–4978, 2014</t>
  </si>
  <si>
    <t>The objectives of this work are to examine the magnitude, chemical composition, and spatial distribution of organic carbon emissions from petroleum and dairy operations in the San Joaquin Valley. This is accomplished using multiple gas phase organic carbon data sets from stationary ground sites and aircraft platforms.</t>
  </si>
  <si>
    <t>Petroleum operations</t>
  </si>
  <si>
    <t>Bakersfield, CA</t>
  </si>
  <si>
    <t>Gas-phase organics and other gases were measured 18 May–30 June 2010 in Bakersfield, CA during the CalNex project.  Measurements were made from the top of an 18 m tower. Measurements of a few light VOCs are included from canister measurements at ground level to further characterize the observed sources.  Using six weeks of in situ VOC data from the Bakersfield ground site, we assessed emissions from petroleum operations during spring and summer 2010. Contributions to observed VOC concentrations at the site from petroleum operations were determined (along with other motor vehicle related sources) using a source receptor model with chemical mass balancing and effective variance weighting focused on hydrocarbon emissions from petroleum-related sources (Gentner et al., 2012).</t>
  </si>
  <si>
    <t>D</t>
  </si>
  <si>
    <t>Petroleum operations - extraction, processing, transmission</t>
  </si>
  <si>
    <t>N/A</t>
  </si>
  <si>
    <t>SPEC_MW</t>
  </si>
  <si>
    <t>Wt C %</t>
  </si>
  <si>
    <t>Wt%</t>
  </si>
  <si>
    <t>Table 4</t>
  </si>
  <si>
    <t>Normalization basis</t>
  </si>
  <si>
    <t>Difference between Wt% and Wt C %</t>
  </si>
  <si>
    <t>Converted to</t>
  </si>
  <si>
    <t>Compounds</t>
  </si>
  <si>
    <t>SPECIES ID</t>
  </si>
  <si>
    <t>Not a direct source testing profile.  Based on overall petroleum operations in the Bakersfield region.  Modified the propane content of the modeled source profile to reflect this slight change in the propane composition relative to n-butane.  Speciation profile in carbon weight % in Table 4 is converted into species weight % using compound specific molecular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</si>
</sst>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25">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0" fillId="0" borderId="0" xfId="0" applyBorder="1" applyAlignment="1"/>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14" fontId="0" fillId="0" borderId="0" xfId="0" applyNumberFormat="1"/>
    <xf numFmtId="0" fontId="5"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164" fontId="5" fillId="0" borderId="0" xfId="0" applyNumberFormat="1" applyFont="1" applyFill="1"/>
    <xf numFmtId="0" fontId="5" fillId="0" borderId="0" xfId="0" applyFont="1" applyFill="1" applyAlignment="1">
      <alignment horizontal="right"/>
    </xf>
    <xf numFmtId="49" fontId="5" fillId="0" borderId="0" xfId="0" applyNumberFormat="1" applyFont="1" applyFill="1" applyAlignment="1">
      <alignment horizontal="right"/>
    </xf>
    <xf numFmtId="0" fontId="1" fillId="0" borderId="0" xfId="3" applyFont="1" applyFill="1" applyBorder="1" applyAlignment="1">
      <alignment horizontal="right"/>
    </xf>
    <xf numFmtId="2" fontId="0" fillId="0" borderId="0" xfId="0" applyNumberFormat="1"/>
    <xf numFmtId="0" fontId="0" fillId="4" borderId="0" xfId="0" applyFill="1"/>
    <xf numFmtId="2" fontId="0" fillId="4" borderId="0" xfId="0" applyNumberFormat="1" applyFill="1"/>
    <xf numFmtId="0" fontId="0" fillId="0" borderId="0" xfId="0" applyAlignment="1">
      <alignment horizontal="right"/>
    </xf>
    <xf numFmtId="164" fontId="2" fillId="4" borderId="0" xfId="2" applyNumberFormat="1" applyFont="1" applyFill="1" applyBorder="1" applyAlignment="1"/>
  </cellXfs>
  <cellStyles count="5">
    <cellStyle name="Normal" xfId="0" builtinId="0"/>
    <cellStyle name="Normal_Profile Table" xfId="1" xr:uid="{00000000-0005-0000-0000-000001000000}"/>
    <cellStyle name="Normal_Sheet3" xfId="2" xr:uid="{00000000-0005-0000-0000-000002000000}"/>
    <cellStyle name="Normal_Sheet4" xfId="3" xr:uid="{00000000-0005-0000-0000-000003000000}"/>
    <cellStyle name="Normal_Sheet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
  <sheetViews>
    <sheetView tabSelected="1" workbookViewId="0">
      <pane ySplit="1" topLeftCell="A2" activePane="bottomLeft" state="frozen"/>
      <selection pane="bottomLeft" activeCell="F2" sqref="F2"/>
    </sheetView>
  </sheetViews>
  <sheetFormatPr defaultRowHeight="14.5" x14ac:dyDescent="0.35"/>
  <cols>
    <col min="2" max="2" width="30" customWidth="1"/>
    <col min="5" max="5" width="10.7265625" bestFit="1" customWidth="1"/>
    <col min="6" max="6" width="7.81640625" customWidth="1"/>
  </cols>
  <sheetData>
    <row r="1" spans="1:20" s="4" customFormat="1" ht="12.5" x14ac:dyDescent="0.25">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5">
      <c r="A2" s="7" t="s">
        <v>77</v>
      </c>
      <c r="B2" t="s">
        <v>84</v>
      </c>
      <c r="C2" t="s">
        <v>83</v>
      </c>
      <c r="D2" t="s">
        <v>36</v>
      </c>
      <c r="E2" s="11">
        <v>41821</v>
      </c>
      <c r="F2" t="s">
        <v>95</v>
      </c>
      <c r="G2">
        <v>100</v>
      </c>
      <c r="H2" t="s">
        <v>37</v>
      </c>
      <c r="I2" t="s">
        <v>82</v>
      </c>
      <c r="J2" t="s">
        <v>35</v>
      </c>
      <c r="K2" t="s">
        <v>26</v>
      </c>
      <c r="L2" t="b">
        <v>1</v>
      </c>
      <c r="M2">
        <v>2010</v>
      </c>
      <c r="N2">
        <v>3</v>
      </c>
      <c r="O2">
        <v>5</v>
      </c>
      <c r="P2">
        <v>1</v>
      </c>
      <c r="Q2" t="s">
        <v>81</v>
      </c>
      <c r="S2">
        <v>4.5</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
  <sheetViews>
    <sheetView workbookViewId="0">
      <selection activeCell="F2" sqref="F2"/>
    </sheetView>
  </sheetViews>
  <sheetFormatPr defaultRowHeight="14.5" x14ac:dyDescent="0.35"/>
  <cols>
    <col min="3" max="3" width="9.1796875" style="7"/>
  </cols>
  <sheetData>
    <row r="1" spans="1:7" s="6" customFormat="1" ht="12.5" x14ac:dyDescent="0.25">
      <c r="A1" s="1" t="s">
        <v>0</v>
      </c>
      <c r="B1" s="1" t="s">
        <v>1</v>
      </c>
      <c r="C1" s="5" t="s">
        <v>2</v>
      </c>
      <c r="D1" s="1" t="s">
        <v>3</v>
      </c>
      <c r="E1" s="1" t="s">
        <v>4</v>
      </c>
      <c r="F1" s="1" t="s">
        <v>5</v>
      </c>
      <c r="G1" s="1" t="s">
        <v>6</v>
      </c>
    </row>
    <row r="2" spans="1:7" x14ac:dyDescent="0.35">
      <c r="A2">
        <v>10816</v>
      </c>
      <c r="B2" t="s">
        <v>27</v>
      </c>
      <c r="C2" s="7" t="s">
        <v>77</v>
      </c>
      <c r="D2" t="s">
        <v>34</v>
      </c>
      <c r="E2" s="19" t="b">
        <v>1</v>
      </c>
      <c r="F2" t="s">
        <v>79</v>
      </c>
      <c r="G2" t="s">
        <v>78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workbookViewId="0">
      <pane ySplit="1" topLeftCell="A2" activePane="bottomLeft" state="frozen"/>
      <selection pane="bottomLeft" activeCell="N17" sqref="N17"/>
    </sheetView>
  </sheetViews>
  <sheetFormatPr defaultRowHeight="14.5" x14ac:dyDescent="0.35"/>
  <cols>
    <col min="1" max="1" width="8.81640625" style="12"/>
    <col min="2" max="2" width="9.1796875" style="17"/>
    <col min="3" max="3" width="9.1796875" style="18"/>
    <col min="4" max="4" width="11.26953125" style="16" customWidth="1"/>
    <col min="5" max="5" width="8.81640625" style="12"/>
    <col min="6" max="6" width="14.26953125" style="12" customWidth="1"/>
    <col min="7" max="7" width="8.81640625" style="12"/>
  </cols>
  <sheetData>
    <row r="1" spans="1:9" s="8" customFormat="1" x14ac:dyDescent="0.35">
      <c r="A1" s="13" t="s">
        <v>0</v>
      </c>
      <c r="B1" s="13" t="s">
        <v>28</v>
      </c>
      <c r="C1" s="14" t="s">
        <v>2</v>
      </c>
      <c r="D1" s="15" t="s">
        <v>29</v>
      </c>
      <c r="E1" s="13" t="s">
        <v>30</v>
      </c>
      <c r="F1" s="13" t="s">
        <v>31</v>
      </c>
      <c r="G1" s="13" t="s">
        <v>32</v>
      </c>
      <c r="I1" s="24" t="s">
        <v>29</v>
      </c>
    </row>
    <row r="2" spans="1:9" x14ac:dyDescent="0.35">
      <c r="A2" s="12">
        <v>191952</v>
      </c>
      <c r="B2" s="17">
        <v>438</v>
      </c>
      <c r="C2" s="7" t="s">
        <v>77</v>
      </c>
      <c r="D2" s="16">
        <v>19.72</v>
      </c>
      <c r="E2" s="12">
        <v>-99</v>
      </c>
      <c r="F2" s="12" t="s">
        <v>85</v>
      </c>
      <c r="G2" s="12" t="s">
        <v>38</v>
      </c>
      <c r="I2" s="21">
        <v>11.1451479206043</v>
      </c>
    </row>
    <row r="3" spans="1:9" x14ac:dyDescent="0.35">
      <c r="A3" s="12">
        <v>191953</v>
      </c>
      <c r="B3" s="17">
        <v>671</v>
      </c>
      <c r="C3" s="7" t="s">
        <v>77</v>
      </c>
      <c r="D3" s="16">
        <v>34.020000000000003</v>
      </c>
      <c r="E3" s="12">
        <v>-99</v>
      </c>
      <c r="F3" s="12" t="s">
        <v>85</v>
      </c>
      <c r="G3" s="12" t="s">
        <v>38</v>
      </c>
      <c r="I3" s="21">
        <v>28.196105447984831</v>
      </c>
    </row>
    <row r="4" spans="1:9" x14ac:dyDescent="0.35">
      <c r="A4" s="12">
        <v>191954</v>
      </c>
      <c r="B4" s="17">
        <v>592</v>
      </c>
      <c r="C4" s="7" t="s">
        <v>77</v>
      </c>
      <c r="D4" s="16">
        <v>17.87</v>
      </c>
      <c r="E4" s="12">
        <v>-99</v>
      </c>
      <c r="F4" s="12" t="s">
        <v>85</v>
      </c>
      <c r="G4" s="12" t="s">
        <v>38</v>
      </c>
      <c r="I4" s="21">
        <v>19.522074263547541</v>
      </c>
    </row>
    <row r="5" spans="1:9" x14ac:dyDescent="0.35">
      <c r="A5" s="12">
        <v>191955</v>
      </c>
      <c r="B5" s="17">
        <v>605</v>
      </c>
      <c r="C5" s="7" t="s">
        <v>77</v>
      </c>
      <c r="D5" s="16">
        <v>3.15</v>
      </c>
      <c r="E5" s="12">
        <v>-99</v>
      </c>
      <c r="F5" s="12" t="s">
        <v>85</v>
      </c>
      <c r="G5" s="12" t="s">
        <v>38</v>
      </c>
      <c r="I5" s="21">
        <v>4.2716819443733849</v>
      </c>
    </row>
    <row r="6" spans="1:9" x14ac:dyDescent="0.35">
      <c r="A6" s="12">
        <v>191956</v>
      </c>
      <c r="B6" s="17">
        <v>601</v>
      </c>
      <c r="C6" s="7" t="s">
        <v>77</v>
      </c>
      <c r="D6" s="16">
        <v>1.21</v>
      </c>
      <c r="E6" s="12">
        <v>-99</v>
      </c>
      <c r="F6" s="12" t="s">
        <v>85</v>
      </c>
      <c r="G6" s="12" t="s">
        <v>38</v>
      </c>
      <c r="I6" s="21">
        <v>1.9598725948729059</v>
      </c>
    </row>
    <row r="7" spans="1:9" x14ac:dyDescent="0.35">
      <c r="A7" s="12">
        <v>191957</v>
      </c>
      <c r="B7" s="17">
        <v>600</v>
      </c>
      <c r="C7" s="7" t="s">
        <v>77</v>
      </c>
      <c r="D7" s="16">
        <v>0.56999999999999995</v>
      </c>
      <c r="E7" s="12">
        <v>-99</v>
      </c>
      <c r="F7" s="12" t="s">
        <v>85</v>
      </c>
      <c r="G7" s="12" t="s">
        <v>38</v>
      </c>
      <c r="I7" s="21">
        <v>1.0735205171597224</v>
      </c>
    </row>
    <row r="8" spans="1:9" x14ac:dyDescent="0.35">
      <c r="A8" s="12">
        <v>191958</v>
      </c>
      <c r="B8" s="17">
        <v>491</v>
      </c>
      <c r="C8" s="7" t="s">
        <v>77</v>
      </c>
      <c r="D8" s="16">
        <v>10.61</v>
      </c>
      <c r="E8" s="12">
        <v>-99</v>
      </c>
      <c r="F8" s="12" t="s">
        <v>85</v>
      </c>
      <c r="G8" s="12" t="s">
        <v>38</v>
      </c>
      <c r="I8" s="21">
        <v>11.590890203482898</v>
      </c>
    </row>
    <row r="9" spans="1:9" x14ac:dyDescent="0.35">
      <c r="A9" s="12">
        <v>191959</v>
      </c>
      <c r="B9" s="17">
        <v>508</v>
      </c>
      <c r="C9" s="7" t="s">
        <v>77</v>
      </c>
      <c r="D9" s="16">
        <v>2.57</v>
      </c>
      <c r="E9" s="12">
        <v>-99</v>
      </c>
      <c r="F9" s="12" t="s">
        <v>85</v>
      </c>
      <c r="G9" s="12" t="s">
        <v>38</v>
      </c>
      <c r="I9" s="21">
        <v>3.4851500308062215</v>
      </c>
    </row>
    <row r="10" spans="1:9" x14ac:dyDescent="0.35">
      <c r="A10" s="12">
        <v>191960</v>
      </c>
      <c r="B10" s="17">
        <v>127</v>
      </c>
      <c r="C10" s="7" t="s">
        <v>77</v>
      </c>
      <c r="D10" s="16">
        <v>0.7</v>
      </c>
      <c r="E10" s="12">
        <v>-99</v>
      </c>
      <c r="F10" s="12" t="s">
        <v>85</v>
      </c>
      <c r="G10" s="12" t="s">
        <v>38</v>
      </c>
      <c r="I10" s="21">
        <v>0.94926265430519663</v>
      </c>
    </row>
    <row r="11" spans="1:9" x14ac:dyDescent="0.35">
      <c r="A11" s="12">
        <v>191961</v>
      </c>
      <c r="B11" s="17">
        <v>199</v>
      </c>
      <c r="C11" s="7" t="s">
        <v>77</v>
      </c>
      <c r="D11" s="16">
        <v>0.95</v>
      </c>
      <c r="E11" s="12">
        <v>-99</v>
      </c>
      <c r="F11" s="12" t="s">
        <v>85</v>
      </c>
      <c r="G11" s="12" t="s">
        <v>38</v>
      </c>
      <c r="I11" s="21">
        <v>1.5387429463878186</v>
      </c>
    </row>
    <row r="12" spans="1:9" x14ac:dyDescent="0.35">
      <c r="A12" s="12">
        <v>191962</v>
      </c>
      <c r="B12" s="17">
        <v>248</v>
      </c>
      <c r="C12" s="7" t="s">
        <v>77</v>
      </c>
      <c r="D12" s="16">
        <v>0.73</v>
      </c>
      <c r="E12" s="12">
        <v>-99</v>
      </c>
      <c r="F12" s="12" t="s">
        <v>85</v>
      </c>
      <c r="G12" s="12" t="s">
        <v>38</v>
      </c>
      <c r="I12" s="21">
        <v>1.1824024745927451</v>
      </c>
    </row>
    <row r="13" spans="1:9" x14ac:dyDescent="0.35">
      <c r="A13" s="12">
        <v>191963</v>
      </c>
      <c r="B13" s="17">
        <v>194</v>
      </c>
      <c r="C13" s="7" t="s">
        <v>77</v>
      </c>
      <c r="D13" s="16">
        <v>0.26</v>
      </c>
      <c r="E13" s="12">
        <v>-99</v>
      </c>
      <c r="F13" s="12" t="s">
        <v>85</v>
      </c>
      <c r="G13" s="12" t="s">
        <v>38</v>
      </c>
      <c r="I13" s="21">
        <v>0.4896760253711015</v>
      </c>
    </row>
    <row r="14" spans="1:9" x14ac:dyDescent="0.35">
      <c r="A14" s="12">
        <v>191964</v>
      </c>
      <c r="B14" s="17">
        <v>245</v>
      </c>
      <c r="C14" s="7" t="s">
        <v>77</v>
      </c>
      <c r="D14" s="16">
        <v>0.33</v>
      </c>
      <c r="E14" s="12">
        <v>-99</v>
      </c>
      <c r="F14" s="12" t="s">
        <v>85</v>
      </c>
      <c r="G14" s="12" t="s">
        <v>38</v>
      </c>
      <c r="I14" s="21">
        <v>0.62151187835562882</v>
      </c>
    </row>
    <row r="15" spans="1:9" x14ac:dyDescent="0.35">
      <c r="A15" s="12">
        <v>191965</v>
      </c>
      <c r="B15" s="17">
        <v>156</v>
      </c>
      <c r="C15" s="7" t="s">
        <v>77</v>
      </c>
      <c r="D15" s="16">
        <v>0.14000000000000001</v>
      </c>
      <c r="E15" s="12">
        <v>-99</v>
      </c>
      <c r="F15" s="12" t="s">
        <v>85</v>
      </c>
      <c r="G15" s="12" t="s">
        <v>38</v>
      </c>
      <c r="I15" s="21">
        <v>0.30058129352306234</v>
      </c>
    </row>
    <row r="16" spans="1:9" x14ac:dyDescent="0.35">
      <c r="A16" s="12">
        <v>191966</v>
      </c>
      <c r="B16" s="17">
        <v>149</v>
      </c>
      <c r="C16" s="7" t="s">
        <v>77</v>
      </c>
      <c r="D16" s="16">
        <v>0.08</v>
      </c>
      <c r="E16" s="12">
        <v>-99</v>
      </c>
      <c r="F16" s="12" t="s">
        <v>85</v>
      </c>
      <c r="G16" s="12" t="s">
        <v>38</v>
      </c>
      <c r="I16" s="21">
        <v>0.1717607391560356</v>
      </c>
    </row>
    <row r="17" spans="1:9" x14ac:dyDescent="0.35">
      <c r="A17" s="12">
        <v>191967</v>
      </c>
      <c r="B17" s="17">
        <v>130</v>
      </c>
      <c r="C17" s="7" t="s">
        <v>77</v>
      </c>
      <c r="D17" s="16">
        <v>0.71</v>
      </c>
      <c r="E17" s="12">
        <v>-99</v>
      </c>
      <c r="F17" s="12" t="s">
        <v>85</v>
      </c>
      <c r="G17" s="12" t="s">
        <v>38</v>
      </c>
      <c r="I17" s="21">
        <v>1.5243765600098158</v>
      </c>
    </row>
    <row r="18" spans="1:9" x14ac:dyDescent="0.35">
      <c r="A18" s="12">
        <v>191968</v>
      </c>
      <c r="B18" s="17">
        <v>193</v>
      </c>
      <c r="C18" s="7" t="s">
        <v>77</v>
      </c>
      <c r="D18" s="16">
        <v>0.12</v>
      </c>
      <c r="E18" s="12">
        <v>-99</v>
      </c>
      <c r="F18" s="12" t="s">
        <v>85</v>
      </c>
      <c r="G18" s="12" t="s">
        <v>38</v>
      </c>
      <c r="I18" s="21">
        <v>0.25764110873405344</v>
      </c>
    </row>
    <row r="19" spans="1:9" x14ac:dyDescent="0.35">
      <c r="A19" s="12">
        <v>191969</v>
      </c>
      <c r="B19" s="17">
        <v>244</v>
      </c>
      <c r="C19" s="7" t="s">
        <v>77</v>
      </c>
      <c r="D19" s="16">
        <v>0.17</v>
      </c>
      <c r="E19" s="12">
        <v>-99</v>
      </c>
      <c r="F19" s="12" t="s">
        <v>85</v>
      </c>
      <c r="G19" s="12" t="s">
        <v>38</v>
      </c>
      <c r="I19" s="21">
        <v>0.36499157070657567</v>
      </c>
    </row>
    <row r="20" spans="1:9" x14ac:dyDescent="0.35">
      <c r="A20" s="12">
        <v>191970</v>
      </c>
      <c r="B20" s="17">
        <v>160</v>
      </c>
      <c r="C20" s="7" t="s">
        <v>77</v>
      </c>
      <c r="D20" s="16">
        <v>0.18</v>
      </c>
      <c r="E20" s="12">
        <v>-99</v>
      </c>
      <c r="F20" s="12" t="s">
        <v>85</v>
      </c>
      <c r="G20" s="12" t="s">
        <v>38</v>
      </c>
      <c r="I20" s="21">
        <v>0.4339168470990899</v>
      </c>
    </row>
    <row r="21" spans="1:9" x14ac:dyDescent="0.35">
      <c r="A21" s="12">
        <v>191971</v>
      </c>
      <c r="B21" s="17">
        <v>390</v>
      </c>
      <c r="C21" s="7" t="s">
        <v>77</v>
      </c>
      <c r="D21" s="16">
        <v>0.4</v>
      </c>
      <c r="E21" s="12">
        <v>-99</v>
      </c>
      <c r="F21" s="12" t="s">
        <v>85</v>
      </c>
      <c r="G21" s="12" t="s">
        <v>38</v>
      </c>
      <c r="I21" s="21">
        <v>0.52727982220010949</v>
      </c>
    </row>
    <row r="22" spans="1:9" x14ac:dyDescent="0.35">
      <c r="A22" s="12">
        <v>191972</v>
      </c>
      <c r="B22" s="17">
        <v>551</v>
      </c>
      <c r="C22" s="7" t="s">
        <v>77</v>
      </c>
      <c r="D22" s="16">
        <v>0.89</v>
      </c>
      <c r="E22" s="12">
        <v>-99</v>
      </c>
      <c r="F22" s="12" t="s">
        <v>85</v>
      </c>
      <c r="G22" s="12" t="s">
        <v>38</v>
      </c>
      <c r="I22" s="21">
        <v>1.4078371252742921</v>
      </c>
    </row>
    <row r="23" spans="1:9" x14ac:dyDescent="0.35">
      <c r="A23" s="12">
        <v>191973</v>
      </c>
      <c r="B23" s="17">
        <v>353</v>
      </c>
      <c r="C23" s="7" t="s">
        <v>77</v>
      </c>
      <c r="D23" s="16">
        <v>0.49</v>
      </c>
      <c r="E23" s="12">
        <v>-99</v>
      </c>
      <c r="F23" s="12" t="s">
        <v>85</v>
      </c>
      <c r="G23" s="12" t="s">
        <v>38</v>
      </c>
      <c r="I23" s="21">
        <v>0.90428489507318777</v>
      </c>
    </row>
    <row r="24" spans="1:9" x14ac:dyDescent="0.35">
      <c r="A24" s="12">
        <v>191974</v>
      </c>
      <c r="B24" s="17">
        <v>727</v>
      </c>
      <c r="C24" s="7" t="s">
        <v>77</v>
      </c>
      <c r="D24" s="16">
        <v>0.74</v>
      </c>
      <c r="E24" s="12">
        <v>-99</v>
      </c>
      <c r="F24" s="12" t="s">
        <v>85</v>
      </c>
      <c r="G24" s="12" t="s">
        <v>38</v>
      </c>
      <c r="I24" s="21">
        <v>1.3656547394982834</v>
      </c>
    </row>
    <row r="25" spans="1:9" x14ac:dyDescent="0.35">
      <c r="A25" s="12">
        <v>191975</v>
      </c>
      <c r="B25" s="17">
        <v>451</v>
      </c>
      <c r="C25" s="7" t="s">
        <v>77</v>
      </c>
      <c r="D25" s="16">
        <v>0.18</v>
      </c>
      <c r="E25" s="12">
        <v>-99</v>
      </c>
      <c r="F25" s="12" t="s">
        <v>85</v>
      </c>
      <c r="G25" s="12" t="s">
        <v>38</v>
      </c>
      <c r="I25" s="21">
        <v>0.33218628798606892</v>
      </c>
    </row>
    <row r="26" spans="1:9" x14ac:dyDescent="0.35">
      <c r="A26" s="12">
        <v>191976</v>
      </c>
      <c r="B26" s="17">
        <v>1540</v>
      </c>
      <c r="C26" s="7" t="s">
        <v>77</v>
      </c>
      <c r="D26" s="16">
        <v>0.39</v>
      </c>
      <c r="E26" s="12">
        <v>-99</v>
      </c>
      <c r="F26" s="12" t="s">
        <v>85</v>
      </c>
      <c r="G26" s="12" t="s">
        <v>38</v>
      </c>
      <c r="I26" s="21">
        <v>0.82255652263217072</v>
      </c>
    </row>
    <row r="27" spans="1:9" x14ac:dyDescent="0.35">
      <c r="A27" s="12">
        <v>191977</v>
      </c>
      <c r="B27" s="17">
        <v>31</v>
      </c>
      <c r="C27" s="7" t="s">
        <v>77</v>
      </c>
      <c r="D27" s="16">
        <v>0.12</v>
      </c>
      <c r="E27" s="12">
        <v>-99</v>
      </c>
      <c r="F27" s="12" t="s">
        <v>85</v>
      </c>
      <c r="G27" s="12" t="s">
        <v>38</v>
      </c>
      <c r="I27" s="21">
        <v>0.25309431465605253</v>
      </c>
    </row>
    <row r="28" spans="1:9" x14ac:dyDescent="0.35">
      <c r="A28" s="12">
        <v>191978</v>
      </c>
      <c r="B28" s="17">
        <v>2560</v>
      </c>
      <c r="C28" s="7" t="s">
        <v>77</v>
      </c>
      <c r="D28" s="16">
        <v>0.03</v>
      </c>
      <c r="E28" s="12">
        <v>-99</v>
      </c>
      <c r="F28" s="12" t="s">
        <v>85</v>
      </c>
      <c r="G28" s="12" t="s">
        <v>38</v>
      </c>
      <c r="I28" s="21">
        <v>6.3273781657974593E-2</v>
      </c>
    </row>
    <row r="29" spans="1:9" x14ac:dyDescent="0.35">
      <c r="A29" s="12">
        <v>191979</v>
      </c>
      <c r="B29" s="17">
        <v>2333</v>
      </c>
      <c r="C29" s="7" t="s">
        <v>77</v>
      </c>
      <c r="D29" s="16">
        <v>0.05</v>
      </c>
      <c r="E29" s="12">
        <v>-99</v>
      </c>
      <c r="F29" s="12" t="s">
        <v>85</v>
      </c>
      <c r="G29" s="12" t="s">
        <v>38</v>
      </c>
      <c r="I29" s="21">
        <v>0.105457618464893</v>
      </c>
    </row>
    <row r="30" spans="1:9" x14ac:dyDescent="0.35">
      <c r="A30" s="12">
        <v>191980</v>
      </c>
      <c r="B30" s="17">
        <v>385</v>
      </c>
      <c r="C30" s="7" t="s">
        <v>77</v>
      </c>
      <c r="D30" s="16">
        <v>0.57999999999999996</v>
      </c>
      <c r="E30" s="12">
        <v>-99</v>
      </c>
      <c r="F30" s="12" t="s">
        <v>85</v>
      </c>
      <c r="G30" s="12" t="s">
        <v>38</v>
      </c>
      <c r="I30" s="21">
        <v>0.91746689062819042</v>
      </c>
    </row>
    <row r="31" spans="1:9" x14ac:dyDescent="0.35">
      <c r="A31" s="12">
        <v>191981</v>
      </c>
      <c r="B31" s="17">
        <v>550</v>
      </c>
      <c r="C31" s="7" t="s">
        <v>77</v>
      </c>
      <c r="D31" s="16">
        <v>0.69</v>
      </c>
      <c r="E31" s="12">
        <v>-99</v>
      </c>
      <c r="F31" s="12" t="s">
        <v>85</v>
      </c>
      <c r="G31" s="12" t="s">
        <v>38</v>
      </c>
      <c r="I31" s="21">
        <v>1.2733807706132643</v>
      </c>
    </row>
    <row r="32" spans="1:9" x14ac:dyDescent="0.35">
      <c r="A32" s="12">
        <v>191982</v>
      </c>
      <c r="B32" s="17">
        <v>352</v>
      </c>
      <c r="C32" s="7" t="s">
        <v>77</v>
      </c>
      <c r="D32" s="16">
        <v>0.28000000000000003</v>
      </c>
      <c r="E32" s="12">
        <v>-99</v>
      </c>
      <c r="F32" s="12" t="s">
        <v>85</v>
      </c>
      <c r="G32" s="12" t="s">
        <v>38</v>
      </c>
      <c r="I32" s="21">
        <v>0.59055340086412256</v>
      </c>
    </row>
    <row r="33" spans="1:9" x14ac:dyDescent="0.35">
      <c r="A33" s="12">
        <v>191983</v>
      </c>
      <c r="B33" s="17">
        <v>724</v>
      </c>
      <c r="C33" s="7" t="s">
        <v>77</v>
      </c>
      <c r="D33" s="16">
        <v>0.31</v>
      </c>
      <c r="E33" s="12">
        <v>-99</v>
      </c>
      <c r="F33" s="12" t="s">
        <v>85</v>
      </c>
      <c r="G33" s="12" t="s">
        <v>38</v>
      </c>
      <c r="I33" s="21">
        <v>0.65382697952813562</v>
      </c>
    </row>
    <row r="34" spans="1:9" x14ac:dyDescent="0.35">
      <c r="A34" s="12">
        <v>191984</v>
      </c>
      <c r="B34" s="17">
        <v>726</v>
      </c>
      <c r="C34" s="7" t="s">
        <v>77</v>
      </c>
      <c r="D34" s="16">
        <v>0.09</v>
      </c>
      <c r="E34" s="12">
        <v>-99</v>
      </c>
      <c r="F34" s="12" t="s">
        <v>85</v>
      </c>
      <c r="G34" s="12" t="s">
        <v>38</v>
      </c>
      <c r="I34" s="21">
        <v>0.18982073599203936</v>
      </c>
    </row>
    <row r="35" spans="1:9" x14ac:dyDescent="0.35">
      <c r="A35" s="12">
        <v>191985</v>
      </c>
      <c r="B35" s="17">
        <v>351</v>
      </c>
      <c r="C35" s="7" t="s">
        <v>77</v>
      </c>
      <c r="D35" s="16">
        <v>0.05</v>
      </c>
      <c r="E35" s="12">
        <v>-99</v>
      </c>
      <c r="F35" s="12" t="s">
        <v>85</v>
      </c>
      <c r="G35" s="12" t="s">
        <v>38</v>
      </c>
      <c r="I35" s="21">
        <v>0.10545596444002188</v>
      </c>
    </row>
    <row r="36" spans="1:9" x14ac:dyDescent="0.35">
      <c r="A36" s="12">
        <v>191986</v>
      </c>
      <c r="B36" s="17">
        <v>450</v>
      </c>
      <c r="C36" s="7" t="s">
        <v>77</v>
      </c>
      <c r="D36" s="16">
        <v>0.22</v>
      </c>
      <c r="E36" s="12">
        <v>-99</v>
      </c>
      <c r="F36" s="12" t="s">
        <v>85</v>
      </c>
      <c r="G36" s="12" t="s">
        <v>38</v>
      </c>
      <c r="I36" s="21">
        <v>0.46400624353609632</v>
      </c>
    </row>
    <row r="37" spans="1:9" x14ac:dyDescent="0.35">
      <c r="A37" s="12">
        <v>191987</v>
      </c>
      <c r="B37" s="17">
        <v>12</v>
      </c>
      <c r="C37" s="7" t="s">
        <v>77</v>
      </c>
      <c r="D37" s="16">
        <v>0.22</v>
      </c>
      <c r="E37" s="12">
        <v>-99</v>
      </c>
      <c r="F37" s="12" t="s">
        <v>85</v>
      </c>
      <c r="G37" s="12" t="s">
        <v>38</v>
      </c>
      <c r="I37" s="21">
        <v>0.52200702397810839</v>
      </c>
    </row>
    <row r="38" spans="1:9" x14ac:dyDescent="0.35">
      <c r="A38" s="12">
        <v>191988</v>
      </c>
      <c r="B38" s="17">
        <v>515</v>
      </c>
      <c r="C38" s="7" t="s">
        <v>77</v>
      </c>
      <c r="D38" s="16">
        <v>0.06</v>
      </c>
      <c r="E38" s="12">
        <v>-99</v>
      </c>
      <c r="F38" s="12" t="s">
        <v>85</v>
      </c>
      <c r="G38" s="12" t="s">
        <v>38</v>
      </c>
      <c r="I38" s="21">
        <v>0.14236555199402956</v>
      </c>
    </row>
    <row r="39" spans="1:9" x14ac:dyDescent="0.35">
      <c r="A39" s="12">
        <v>191989</v>
      </c>
      <c r="B39" s="17">
        <v>2123</v>
      </c>
      <c r="C39" s="7" t="s">
        <v>77</v>
      </c>
      <c r="D39" s="16">
        <v>0.12</v>
      </c>
      <c r="E39" s="12">
        <v>-99</v>
      </c>
      <c r="F39" s="12" t="s">
        <v>85</v>
      </c>
      <c r="G39" s="12" t="s">
        <v>38</v>
      </c>
      <c r="I39" s="21">
        <v>0.28018430991005822</v>
      </c>
    </row>
  </sheetData>
  <sortState ref="A2:G325">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
  <sheetViews>
    <sheetView workbookViewId="0">
      <selection activeCell="D11" sqref="D11"/>
    </sheetView>
  </sheetViews>
  <sheetFormatPr defaultRowHeight="14.5" x14ac:dyDescent="0.35"/>
  <cols>
    <col min="3" max="3" width="9.1796875" style="7"/>
  </cols>
  <sheetData>
    <row r="1" spans="1:4" x14ac:dyDescent="0.35">
      <c r="A1" s="9" t="s">
        <v>0</v>
      </c>
      <c r="B1" s="9" t="s">
        <v>1</v>
      </c>
      <c r="C1" s="10" t="s">
        <v>2</v>
      </c>
      <c r="D1" s="9" t="s">
        <v>33</v>
      </c>
    </row>
    <row r="2" spans="1:4" x14ac:dyDescent="0.35">
      <c r="A2">
        <v>5993</v>
      </c>
      <c r="B2" t="s">
        <v>27</v>
      </c>
      <c r="C2" s="7" t="s">
        <v>77</v>
      </c>
      <c r="D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workbookViewId="0">
      <pane xSplit="1" ySplit="2" topLeftCell="B21" activePane="bottomRight" state="frozen"/>
      <selection pane="topRight" activeCell="D1" sqref="D1"/>
      <selection pane="bottomLeft" activeCell="A3" sqref="A3"/>
      <selection pane="bottomRight" activeCell="D7" sqref="D7"/>
    </sheetView>
  </sheetViews>
  <sheetFormatPr defaultRowHeight="14.5" x14ac:dyDescent="0.35"/>
  <cols>
    <col min="1" max="1" width="10.1796875" bestFit="1" customWidth="1"/>
    <col min="2" max="2" width="21.7265625" customWidth="1"/>
    <col min="5" max="5" width="9.1796875" style="20"/>
    <col min="6" max="6" width="12.54296875" style="20" bestFit="1" customWidth="1"/>
  </cols>
  <sheetData>
    <row r="1" spans="1:7" x14ac:dyDescent="0.35">
      <c r="C1" t="s">
        <v>89</v>
      </c>
      <c r="F1" s="22" t="s">
        <v>92</v>
      </c>
    </row>
    <row r="2" spans="1:7" x14ac:dyDescent="0.35">
      <c r="A2" t="s">
        <v>94</v>
      </c>
      <c r="B2" t="s">
        <v>93</v>
      </c>
      <c r="C2" t="s">
        <v>87</v>
      </c>
      <c r="D2" s="21" t="s">
        <v>86</v>
      </c>
      <c r="E2" s="22"/>
      <c r="F2" s="22" t="s">
        <v>88</v>
      </c>
      <c r="G2" s="21" t="s">
        <v>91</v>
      </c>
    </row>
    <row r="3" spans="1:7" x14ac:dyDescent="0.35">
      <c r="A3">
        <v>438</v>
      </c>
      <c r="B3" t="s">
        <v>39</v>
      </c>
      <c r="C3">
        <v>19.72</v>
      </c>
      <c r="D3">
        <v>30.069040000000001</v>
      </c>
      <c r="E3" s="20">
        <f>C3/12.0107*D3</f>
        <v>49.36943465410009</v>
      </c>
      <c r="F3" s="20">
        <f>E3/$E$41*100</f>
        <v>11.1451479206043</v>
      </c>
      <c r="G3" s="20">
        <f>F3-C3</f>
        <v>-8.5748520793956988</v>
      </c>
    </row>
    <row r="4" spans="1:7" x14ac:dyDescent="0.35">
      <c r="A4">
        <v>671</v>
      </c>
      <c r="B4" t="s">
        <v>40</v>
      </c>
      <c r="C4">
        <v>34.020000000000003</v>
      </c>
      <c r="D4">
        <v>44.095619999999997</v>
      </c>
      <c r="E4" s="20">
        <f t="shared" ref="E4:E40" si="0">C4/12.0107*D4</f>
        <v>124.89971378853855</v>
      </c>
      <c r="F4" s="20">
        <f t="shared" ref="F4:F40" si="1">E4/$E$41*100</f>
        <v>28.196105447984831</v>
      </c>
      <c r="G4" s="20">
        <f t="shared" ref="G4:G40" si="2">F4-C4</f>
        <v>-5.8238945520151724</v>
      </c>
    </row>
    <row r="5" spans="1:7" x14ac:dyDescent="0.35">
      <c r="A5">
        <v>592</v>
      </c>
      <c r="B5" t="s">
        <v>41</v>
      </c>
      <c r="C5">
        <v>17.87</v>
      </c>
      <c r="D5">
        <v>58.122199999999999</v>
      </c>
      <c r="E5" s="20">
        <f t="shared" si="0"/>
        <v>86.476534589990592</v>
      </c>
      <c r="F5" s="20">
        <f t="shared" si="1"/>
        <v>19.522074263547541</v>
      </c>
      <c r="G5" s="20">
        <f t="shared" si="2"/>
        <v>1.6520742635475401</v>
      </c>
    </row>
    <row r="6" spans="1:7" x14ac:dyDescent="0.35">
      <c r="A6">
        <v>605</v>
      </c>
      <c r="B6" t="s">
        <v>42</v>
      </c>
      <c r="C6">
        <v>3.15</v>
      </c>
      <c r="D6">
        <v>72.148780000000002</v>
      </c>
      <c r="E6" s="20">
        <f t="shared" si="0"/>
        <v>18.922182470630357</v>
      </c>
      <c r="F6" s="20">
        <f t="shared" si="1"/>
        <v>4.2716819443733849</v>
      </c>
      <c r="G6" s="20">
        <f t="shared" si="2"/>
        <v>1.121681944373385</v>
      </c>
    </row>
    <row r="7" spans="1:7" x14ac:dyDescent="0.35">
      <c r="A7">
        <v>601</v>
      </c>
      <c r="B7" t="s">
        <v>43</v>
      </c>
      <c r="C7">
        <v>1.21</v>
      </c>
      <c r="D7">
        <v>86.175359999999998</v>
      </c>
      <c r="E7" s="20">
        <f t="shared" si="0"/>
        <v>8.6816076998010097</v>
      </c>
      <c r="F7" s="20">
        <f t="shared" si="1"/>
        <v>1.9598725948729059</v>
      </c>
      <c r="G7" s="20">
        <f t="shared" si="2"/>
        <v>0.74987259487290592</v>
      </c>
    </row>
    <row r="8" spans="1:7" x14ac:dyDescent="0.35">
      <c r="A8">
        <v>600</v>
      </c>
      <c r="B8" t="s">
        <v>44</v>
      </c>
      <c r="C8">
        <v>0.56999999999999995</v>
      </c>
      <c r="D8">
        <v>100.20193999999999</v>
      </c>
      <c r="E8" s="20">
        <f t="shared" si="0"/>
        <v>4.7553519611679578</v>
      </c>
      <c r="F8" s="20">
        <f t="shared" si="1"/>
        <v>1.0735205171597224</v>
      </c>
      <c r="G8" s="20">
        <f t="shared" si="2"/>
        <v>0.50352051715972246</v>
      </c>
    </row>
    <row r="9" spans="1:7" x14ac:dyDescent="0.35">
      <c r="A9">
        <v>491</v>
      </c>
      <c r="B9" t="s">
        <v>45</v>
      </c>
      <c r="C9">
        <v>10.61</v>
      </c>
      <c r="D9">
        <v>58.122199999999999</v>
      </c>
      <c r="E9" s="20">
        <f t="shared" si="0"/>
        <v>51.343930162271967</v>
      </c>
      <c r="F9" s="20">
        <f t="shared" si="1"/>
        <v>11.590890203482898</v>
      </c>
      <c r="G9" s="20">
        <f t="shared" si="2"/>
        <v>0.98089020348289857</v>
      </c>
    </row>
    <row r="10" spans="1:7" x14ac:dyDescent="0.35">
      <c r="A10">
        <v>508</v>
      </c>
      <c r="B10" t="s">
        <v>46</v>
      </c>
      <c r="C10">
        <v>2.57</v>
      </c>
      <c r="D10">
        <v>72.148780000000002</v>
      </c>
      <c r="E10" s="20">
        <f t="shared" si="0"/>
        <v>15.438098079212702</v>
      </c>
      <c r="F10" s="20">
        <f t="shared" si="1"/>
        <v>3.4851500308062215</v>
      </c>
      <c r="G10" s="20">
        <f t="shared" si="2"/>
        <v>0.9151500308062217</v>
      </c>
    </row>
    <row r="11" spans="1:7" x14ac:dyDescent="0.35">
      <c r="A11">
        <v>127</v>
      </c>
      <c r="B11" t="s">
        <v>47</v>
      </c>
      <c r="C11">
        <v>0.7</v>
      </c>
      <c r="D11">
        <v>72.148780000000002</v>
      </c>
      <c r="E11" s="20">
        <f t="shared" si="0"/>
        <v>4.2049294379178566</v>
      </c>
      <c r="F11" s="20">
        <f t="shared" si="1"/>
        <v>0.94926265430519663</v>
      </c>
      <c r="G11" s="20">
        <f t="shared" si="2"/>
        <v>0.24926265430519667</v>
      </c>
    </row>
    <row r="12" spans="1:7" x14ac:dyDescent="0.35">
      <c r="A12">
        <v>199</v>
      </c>
      <c r="B12" t="s">
        <v>72</v>
      </c>
      <c r="C12">
        <v>0.95</v>
      </c>
      <c r="D12">
        <v>86.175359999999998</v>
      </c>
      <c r="E12" s="20">
        <f t="shared" si="0"/>
        <v>6.8161382767032723</v>
      </c>
      <c r="F12" s="20">
        <f t="shared" si="1"/>
        <v>1.5387429463878186</v>
      </c>
      <c r="G12" s="20">
        <f t="shared" si="2"/>
        <v>0.58874294638781866</v>
      </c>
    </row>
    <row r="13" spans="1:7" x14ac:dyDescent="0.35">
      <c r="A13">
        <v>248</v>
      </c>
      <c r="B13" t="s">
        <v>48</v>
      </c>
      <c r="C13">
        <v>0.73</v>
      </c>
      <c r="D13">
        <v>86.175359999999998</v>
      </c>
      <c r="E13" s="20">
        <f t="shared" si="0"/>
        <v>5.2376641494667258</v>
      </c>
      <c r="F13" s="20">
        <f t="shared" si="1"/>
        <v>1.1824024745927451</v>
      </c>
      <c r="G13" s="20">
        <f t="shared" si="2"/>
        <v>0.45240247459274507</v>
      </c>
    </row>
    <row r="14" spans="1:7" x14ac:dyDescent="0.35">
      <c r="A14">
        <v>194</v>
      </c>
      <c r="B14" t="s">
        <v>49</v>
      </c>
      <c r="C14">
        <v>0.26</v>
      </c>
      <c r="D14">
        <v>100.20193999999999</v>
      </c>
      <c r="E14" s="20">
        <f t="shared" si="0"/>
        <v>2.1691079121117003</v>
      </c>
      <c r="F14" s="20">
        <f t="shared" si="1"/>
        <v>0.4896760253711015</v>
      </c>
      <c r="G14" s="20">
        <f t="shared" si="2"/>
        <v>0.22967602537110149</v>
      </c>
    </row>
    <row r="15" spans="1:7" x14ac:dyDescent="0.35">
      <c r="A15">
        <v>245</v>
      </c>
      <c r="B15" t="s">
        <v>50</v>
      </c>
      <c r="C15">
        <v>0.33</v>
      </c>
      <c r="D15">
        <v>100.20193999999999</v>
      </c>
      <c r="E15" s="20">
        <f t="shared" si="0"/>
        <v>2.7530985038340812</v>
      </c>
      <c r="F15" s="20">
        <f t="shared" si="1"/>
        <v>0.62151187835562882</v>
      </c>
      <c r="G15" s="20">
        <f t="shared" si="2"/>
        <v>0.29151187835562881</v>
      </c>
    </row>
    <row r="16" spans="1:7" x14ac:dyDescent="0.35">
      <c r="A16">
        <v>156</v>
      </c>
      <c r="B16" t="s">
        <v>51</v>
      </c>
      <c r="C16">
        <v>0.14000000000000001</v>
      </c>
      <c r="D16">
        <v>114.22852</v>
      </c>
      <c r="E16" s="20">
        <f t="shared" si="0"/>
        <v>1.3314788313753572</v>
      </c>
      <c r="F16" s="20">
        <f t="shared" si="1"/>
        <v>0.30058129352306234</v>
      </c>
      <c r="G16" s="20">
        <f t="shared" si="2"/>
        <v>0.16058129352306233</v>
      </c>
    </row>
    <row r="17" spans="1:7" x14ac:dyDescent="0.35">
      <c r="A17">
        <v>149</v>
      </c>
      <c r="B17" t="s">
        <v>52</v>
      </c>
      <c r="C17">
        <v>0.08</v>
      </c>
      <c r="D17">
        <v>114.22852</v>
      </c>
      <c r="E17" s="20">
        <f t="shared" si="0"/>
        <v>0.76084504650020401</v>
      </c>
      <c r="F17" s="20">
        <f t="shared" si="1"/>
        <v>0.1717607391560356</v>
      </c>
      <c r="G17" s="20">
        <f t="shared" si="2"/>
        <v>9.1760739156035595E-2</v>
      </c>
    </row>
    <row r="18" spans="1:7" x14ac:dyDescent="0.35">
      <c r="A18">
        <v>130</v>
      </c>
      <c r="B18" t="s">
        <v>73</v>
      </c>
      <c r="C18">
        <v>0.71</v>
      </c>
      <c r="D18">
        <v>114.22852</v>
      </c>
      <c r="E18" s="20">
        <f t="shared" si="0"/>
        <v>6.7524997876893096</v>
      </c>
      <c r="F18" s="20">
        <f t="shared" si="1"/>
        <v>1.5243765600098158</v>
      </c>
      <c r="G18" s="20">
        <f t="shared" si="2"/>
        <v>0.81437656000981584</v>
      </c>
    </row>
    <row r="19" spans="1:7" x14ac:dyDescent="0.35">
      <c r="A19">
        <v>193</v>
      </c>
      <c r="B19" t="s">
        <v>53</v>
      </c>
      <c r="C19">
        <v>0.12</v>
      </c>
      <c r="D19">
        <v>114.22852</v>
      </c>
      <c r="E19" s="20">
        <f t="shared" si="0"/>
        <v>1.1412675697503061</v>
      </c>
      <c r="F19" s="20">
        <f t="shared" si="1"/>
        <v>0.25764110873405344</v>
      </c>
      <c r="G19" s="20">
        <f t="shared" si="2"/>
        <v>0.13764110873405344</v>
      </c>
    </row>
    <row r="20" spans="1:7" x14ac:dyDescent="0.35">
      <c r="A20">
        <v>244</v>
      </c>
      <c r="B20" t="s">
        <v>54</v>
      </c>
      <c r="C20">
        <v>0.17</v>
      </c>
      <c r="D20">
        <v>114.22852</v>
      </c>
      <c r="E20" s="20">
        <f t="shared" si="0"/>
        <v>1.6167957238129336</v>
      </c>
      <c r="F20" s="20">
        <f t="shared" si="1"/>
        <v>0.36499157070657567</v>
      </c>
      <c r="G20" s="20">
        <f t="shared" si="2"/>
        <v>0.19499157070657566</v>
      </c>
    </row>
    <row r="21" spans="1:7" x14ac:dyDescent="0.35">
      <c r="A21">
        <v>160</v>
      </c>
      <c r="B21" t="s">
        <v>55</v>
      </c>
      <c r="C21">
        <v>0.18</v>
      </c>
      <c r="D21">
        <v>128.2551</v>
      </c>
      <c r="E21" s="20">
        <f t="shared" si="0"/>
        <v>1.9221126162505098</v>
      </c>
      <c r="F21" s="20">
        <f t="shared" si="1"/>
        <v>0.4339168470990899</v>
      </c>
      <c r="G21" s="20">
        <f t="shared" si="2"/>
        <v>0.2539168470990899</v>
      </c>
    </row>
    <row r="22" spans="1:7" x14ac:dyDescent="0.35">
      <c r="A22">
        <v>390</v>
      </c>
      <c r="B22" t="s">
        <v>56</v>
      </c>
      <c r="C22">
        <v>0.4</v>
      </c>
      <c r="D22">
        <v>70.132900000000006</v>
      </c>
      <c r="E22" s="20">
        <f t="shared" si="0"/>
        <v>2.3356806847227891</v>
      </c>
      <c r="F22" s="20">
        <f t="shared" si="1"/>
        <v>0.52727982220010949</v>
      </c>
      <c r="G22" s="20">
        <f t="shared" si="2"/>
        <v>0.12727982220010947</v>
      </c>
    </row>
    <row r="23" spans="1:7" x14ac:dyDescent="0.35">
      <c r="A23">
        <v>551</v>
      </c>
      <c r="B23" t="s">
        <v>57</v>
      </c>
      <c r="C23">
        <v>0.89</v>
      </c>
      <c r="D23">
        <v>84.159480000000002</v>
      </c>
      <c r="E23" s="20">
        <f t="shared" si="0"/>
        <v>6.236267428209846</v>
      </c>
      <c r="F23" s="20">
        <f t="shared" si="1"/>
        <v>1.4078371252742921</v>
      </c>
      <c r="G23" s="20">
        <f t="shared" si="2"/>
        <v>0.51783712527429204</v>
      </c>
    </row>
    <row r="24" spans="1:7" x14ac:dyDescent="0.35">
      <c r="A24">
        <v>353</v>
      </c>
      <c r="B24" t="s">
        <v>58</v>
      </c>
      <c r="C24">
        <v>0.49</v>
      </c>
      <c r="D24">
        <v>98.186059999999998</v>
      </c>
      <c r="E24" s="20">
        <f t="shared" si="0"/>
        <v>4.0056923742995831</v>
      </c>
      <c r="F24" s="20">
        <f t="shared" si="1"/>
        <v>0.90428489507318777</v>
      </c>
      <c r="G24" s="20">
        <f t="shared" si="2"/>
        <v>0.41428489507318778</v>
      </c>
    </row>
    <row r="25" spans="1:7" x14ac:dyDescent="0.35">
      <c r="A25">
        <v>727</v>
      </c>
      <c r="B25" t="s">
        <v>59</v>
      </c>
      <c r="C25">
        <v>0.74</v>
      </c>
      <c r="D25">
        <v>98.186059999999998</v>
      </c>
      <c r="E25" s="20">
        <f t="shared" si="0"/>
        <v>6.0494129734320232</v>
      </c>
      <c r="F25" s="20">
        <f t="shared" si="1"/>
        <v>1.3656547394982834</v>
      </c>
      <c r="G25" s="20">
        <f t="shared" si="2"/>
        <v>0.62565473949828343</v>
      </c>
    </row>
    <row r="26" spans="1:7" x14ac:dyDescent="0.35">
      <c r="A26">
        <v>451</v>
      </c>
      <c r="B26" t="s">
        <v>60</v>
      </c>
      <c r="C26">
        <v>0.18</v>
      </c>
      <c r="D26">
        <v>98.186059999999998</v>
      </c>
      <c r="E26" s="20">
        <f t="shared" si="0"/>
        <v>1.4714788313753568</v>
      </c>
      <c r="F26" s="20">
        <f t="shared" si="1"/>
        <v>0.33218628798606892</v>
      </c>
      <c r="G26" s="20">
        <f t="shared" si="2"/>
        <v>0.15218628798606892</v>
      </c>
    </row>
    <row r="27" spans="1:7" x14ac:dyDescent="0.35">
      <c r="A27">
        <v>1540</v>
      </c>
      <c r="B27" t="s">
        <v>61</v>
      </c>
      <c r="C27">
        <v>0.39</v>
      </c>
      <c r="D27">
        <v>112.21263999999999</v>
      </c>
      <c r="E27" s="20">
        <f t="shared" si="0"/>
        <v>3.6436618681675506</v>
      </c>
      <c r="F27" s="20">
        <f t="shared" si="1"/>
        <v>0.82255652263217072</v>
      </c>
      <c r="G27" s="20">
        <f t="shared" si="2"/>
        <v>0.4325565226321707</v>
      </c>
    </row>
    <row r="28" spans="1:7" x14ac:dyDescent="0.35">
      <c r="A28">
        <v>31</v>
      </c>
      <c r="B28" t="s">
        <v>62</v>
      </c>
      <c r="C28">
        <v>0.12</v>
      </c>
      <c r="D28">
        <v>112.21263999999999</v>
      </c>
      <c r="E28" s="20">
        <f t="shared" si="0"/>
        <v>1.1211267286669386</v>
      </c>
      <c r="F28" s="20">
        <f t="shared" si="1"/>
        <v>0.25309431465605253</v>
      </c>
      <c r="G28" s="20">
        <f t="shared" si="2"/>
        <v>0.13309431465605254</v>
      </c>
    </row>
    <row r="29" spans="1:7" x14ac:dyDescent="0.35">
      <c r="A29">
        <v>2560</v>
      </c>
      <c r="B29" t="s">
        <v>63</v>
      </c>
      <c r="C29">
        <v>0.03</v>
      </c>
      <c r="D29">
        <v>112.21299999999999</v>
      </c>
      <c r="E29" s="20">
        <f t="shared" si="0"/>
        <v>0.2802825813649496</v>
      </c>
      <c r="F29" s="20">
        <f t="shared" si="1"/>
        <v>6.3273781657974593E-2</v>
      </c>
      <c r="G29" s="20">
        <f t="shared" si="2"/>
        <v>3.3273781657974594E-2</v>
      </c>
    </row>
    <row r="30" spans="1:7" x14ac:dyDescent="0.35">
      <c r="A30">
        <v>2333</v>
      </c>
      <c r="B30" t="s">
        <v>64</v>
      </c>
      <c r="C30">
        <v>0.05</v>
      </c>
      <c r="D30">
        <v>112.2144</v>
      </c>
      <c r="E30" s="20">
        <f t="shared" si="0"/>
        <v>0.46714346374482751</v>
      </c>
      <c r="F30" s="20">
        <f t="shared" si="1"/>
        <v>0.105457618464893</v>
      </c>
      <c r="G30" s="20">
        <f t="shared" si="2"/>
        <v>5.5457618464892999E-2</v>
      </c>
    </row>
    <row r="31" spans="1:7" x14ac:dyDescent="0.35">
      <c r="A31">
        <v>385</v>
      </c>
      <c r="B31" t="s">
        <v>65</v>
      </c>
      <c r="C31">
        <v>0.57999999999999996</v>
      </c>
      <c r="D31">
        <v>84.159480000000002</v>
      </c>
      <c r="E31" s="20">
        <f t="shared" si="0"/>
        <v>4.0640843914176523</v>
      </c>
      <c r="F31" s="20">
        <f t="shared" si="1"/>
        <v>0.91746689062819042</v>
      </c>
      <c r="G31" s="20">
        <f t="shared" si="2"/>
        <v>0.33746689062819046</v>
      </c>
    </row>
    <row r="32" spans="1:7" x14ac:dyDescent="0.35">
      <c r="A32">
        <v>550</v>
      </c>
      <c r="B32" t="s">
        <v>66</v>
      </c>
      <c r="C32">
        <v>0.69</v>
      </c>
      <c r="D32">
        <v>98.186059999999998</v>
      </c>
      <c r="E32" s="20">
        <f t="shared" si="0"/>
        <v>5.6406688536055345</v>
      </c>
      <c r="F32" s="20">
        <f t="shared" si="1"/>
        <v>1.2733807706132643</v>
      </c>
      <c r="G32" s="20">
        <f t="shared" si="2"/>
        <v>0.58338077061326432</v>
      </c>
    </row>
    <row r="33" spans="1:7" x14ac:dyDescent="0.35">
      <c r="A33">
        <v>352</v>
      </c>
      <c r="B33" t="s">
        <v>74</v>
      </c>
      <c r="C33">
        <v>0.28000000000000003</v>
      </c>
      <c r="D33">
        <v>112.21263999999999</v>
      </c>
      <c r="E33" s="20">
        <f t="shared" si="0"/>
        <v>2.6159623668895233</v>
      </c>
      <c r="F33" s="20">
        <f t="shared" si="1"/>
        <v>0.59055340086412256</v>
      </c>
      <c r="G33" s="20">
        <f t="shared" si="2"/>
        <v>0.31055340086412253</v>
      </c>
    </row>
    <row r="34" spans="1:7" x14ac:dyDescent="0.35">
      <c r="A34">
        <v>724</v>
      </c>
      <c r="B34" t="s">
        <v>67</v>
      </c>
      <c r="C34">
        <v>0.31</v>
      </c>
      <c r="D34">
        <v>112.21263999999999</v>
      </c>
      <c r="E34" s="20">
        <f t="shared" si="0"/>
        <v>2.896244049056258</v>
      </c>
      <c r="F34" s="20">
        <f t="shared" si="1"/>
        <v>0.65382697952813562</v>
      </c>
      <c r="G34" s="20">
        <f t="shared" si="2"/>
        <v>0.34382697952813562</v>
      </c>
    </row>
    <row r="35" spans="1:7" x14ac:dyDescent="0.35">
      <c r="A35">
        <v>726</v>
      </c>
      <c r="B35" t="s">
        <v>68</v>
      </c>
      <c r="C35">
        <v>0.09</v>
      </c>
      <c r="D35">
        <v>112.21263999999999</v>
      </c>
      <c r="E35" s="20">
        <f t="shared" si="0"/>
        <v>0.84084504650020386</v>
      </c>
      <c r="F35" s="20">
        <f t="shared" si="1"/>
        <v>0.18982073599203936</v>
      </c>
      <c r="G35" s="20">
        <f t="shared" si="2"/>
        <v>9.9820735992039361E-2</v>
      </c>
    </row>
    <row r="36" spans="1:7" x14ac:dyDescent="0.35">
      <c r="A36">
        <v>351</v>
      </c>
      <c r="B36" t="s">
        <v>69</v>
      </c>
      <c r="C36">
        <v>0.05</v>
      </c>
      <c r="D36">
        <v>112.21263999999999</v>
      </c>
      <c r="E36" s="20">
        <f t="shared" si="0"/>
        <v>0.46713613694455774</v>
      </c>
      <c r="F36" s="20">
        <f t="shared" si="1"/>
        <v>0.10545596444002188</v>
      </c>
      <c r="G36" s="20">
        <f t="shared" si="2"/>
        <v>5.5455964440021877E-2</v>
      </c>
    </row>
    <row r="37" spans="1:7" x14ac:dyDescent="0.35">
      <c r="A37">
        <v>450</v>
      </c>
      <c r="B37" t="s">
        <v>70</v>
      </c>
      <c r="C37">
        <v>0.22</v>
      </c>
      <c r="D37">
        <v>112.21263999999999</v>
      </c>
      <c r="E37" s="20">
        <f t="shared" si="0"/>
        <v>2.055399002556054</v>
      </c>
      <c r="F37" s="20">
        <f t="shared" si="1"/>
        <v>0.46400624353609632</v>
      </c>
      <c r="G37" s="20">
        <f t="shared" si="2"/>
        <v>0.24400624353609632</v>
      </c>
    </row>
    <row r="38" spans="1:7" x14ac:dyDescent="0.35">
      <c r="A38">
        <v>12</v>
      </c>
      <c r="B38" t="s">
        <v>71</v>
      </c>
      <c r="C38">
        <v>0.22</v>
      </c>
      <c r="D38">
        <v>126.23922</v>
      </c>
      <c r="E38" s="20">
        <f t="shared" si="0"/>
        <v>2.3123238778755613</v>
      </c>
      <c r="F38" s="20">
        <f t="shared" si="1"/>
        <v>0.52200702397810839</v>
      </c>
      <c r="G38" s="20">
        <f t="shared" si="2"/>
        <v>0.30200702397810841</v>
      </c>
    </row>
    <row r="39" spans="1:7" x14ac:dyDescent="0.35">
      <c r="A39">
        <v>515</v>
      </c>
      <c r="B39" t="s">
        <v>76</v>
      </c>
      <c r="C39">
        <v>0.06</v>
      </c>
      <c r="D39">
        <v>126.23922</v>
      </c>
      <c r="E39" s="20">
        <f t="shared" si="0"/>
        <v>0.63063378487515298</v>
      </c>
      <c r="F39" s="20">
        <f t="shared" si="1"/>
        <v>0.14236555199402956</v>
      </c>
      <c r="G39" s="20">
        <f t="shared" si="2"/>
        <v>8.2365551994029562E-2</v>
      </c>
    </row>
    <row r="40" spans="1:7" x14ac:dyDescent="0.35">
      <c r="A40">
        <v>2123</v>
      </c>
      <c r="B40" t="s">
        <v>75</v>
      </c>
      <c r="C40">
        <v>0.12</v>
      </c>
      <c r="D40">
        <v>124.22333999999999</v>
      </c>
      <c r="E40" s="20">
        <f t="shared" si="0"/>
        <v>1.2411267286669385</v>
      </c>
      <c r="F40" s="20">
        <f t="shared" si="1"/>
        <v>0.28018430991005822</v>
      </c>
      <c r="G40" s="20">
        <f t="shared" si="2"/>
        <v>0.16018430991005822</v>
      </c>
    </row>
    <row r="41" spans="1:7" x14ac:dyDescent="0.35">
      <c r="D41" s="23" t="s">
        <v>90</v>
      </c>
      <c r="E41" s="20">
        <f>SUM(E3:E40)</f>
        <v>442.96796243349667</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Status xmlns="8f75adca-0fe3-4657-b07a-186b256b984e" xsi:nil="true"/>
    <Record xmlns="4ffa91fb-a0ff-4ac5-b2db-65c790d184a4">Shared</Record>
    <Rights xmlns="4ffa91fb-a0ff-4ac5-b2db-65c790d184a4" xsi:nil="true"/>
    <Document_x0020_Creation_x0020_Date xmlns="4ffa91fb-a0ff-4ac5-b2db-65c790d184a4">2016-05-25T04:00:27+00:00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Props1.xml><?xml version="1.0" encoding="utf-8"?>
<ds:datastoreItem xmlns:ds="http://schemas.openxmlformats.org/officeDocument/2006/customXml" ds:itemID="{4FC9CB5E-4667-4560-BF26-521148D50A5E}">
  <ds:schemaRefs>
    <ds:schemaRef ds:uri="http://schemas.microsoft.com/sharepoint/v3/contenttype/forms"/>
  </ds:schemaRefs>
</ds:datastoreItem>
</file>

<file path=customXml/itemProps2.xml><?xml version="1.0" encoding="utf-8"?>
<ds:datastoreItem xmlns:ds="http://schemas.openxmlformats.org/officeDocument/2006/customXml" ds:itemID="{B63B95B4-6561-42E7-AF5A-84BEDF4F24BA}">
  <ds:schemaRefs>
    <ds:schemaRef ds:uri="Microsoft.SharePoint.Taxonomy.ContentTypeSync"/>
  </ds:schemaRefs>
</ds:datastoreItem>
</file>

<file path=customXml/itemProps3.xml><?xml version="1.0" encoding="utf-8"?>
<ds:datastoreItem xmlns:ds="http://schemas.openxmlformats.org/officeDocument/2006/customXml" ds:itemID="{557FC1B5-F6F9-401A-879F-0761BAE5A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E72AC4-A544-441C-B835-680DD3B47546}">
  <ds:schemaRefs>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8f75adca-0fe3-4657-b07a-186b256b984e"/>
    <ds:schemaRef ds:uri="http://schemas.microsoft.com/office/2006/documentManagement/types"/>
    <ds:schemaRef ds:uri="7d7b659b-c050-4388-b6f3-49109a48db57"/>
    <ds:schemaRef ds:uri="http://schemas.microsoft.com/sharepoint/v3/fields"/>
    <ds:schemaRef ds:uri="http://schemas.microsoft.com/sharepoint.v3"/>
    <ds:schemaRef ds:uri="http://purl.org/dc/elements/1.1/"/>
    <ds:schemaRef ds:uri="4ffa91fb-a0ff-4ac5-b2db-65c790d184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Gas Profile</vt:lpstr>
      <vt:lpstr>Reference</vt:lpstr>
      <vt:lpstr>Gas Species</vt:lpstr>
      <vt:lpstr>Keyword</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Bray, Casey</cp:lastModifiedBy>
  <dcterms:created xsi:type="dcterms:W3CDTF">2012-12-24T17:15:41Z</dcterms:created>
  <dcterms:modified xsi:type="dcterms:W3CDTF">2019-02-04T11:54:09Z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ies>
</file>