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28" yWindow="2100" windowWidth="22512" windowHeight="6204" tabRatio="678"/>
  </bookViews>
  <sheets>
    <sheet name="PM Profile" sheetId="7" r:id="rId1"/>
    <sheet name="Reference" sheetId="8" r:id="rId2"/>
    <sheet name="PM Species" sheetId="9" r:id="rId3"/>
    <sheet name="Keyword" sheetId="10" r:id="rId4"/>
    <sheet name="Sheet1" sheetId="13" r:id="rId5"/>
  </sheets>
  <definedNames>
    <definedName name="_xlnm._FilterDatabase" localSheetId="1" hidden="1">Reference!$A$1:$G$1</definedName>
  </definedNames>
  <calcPr calcId="145621"/>
</workbook>
</file>

<file path=xl/calcChain.xml><?xml version="1.0" encoding="utf-8"?>
<calcChain xmlns="http://schemas.openxmlformats.org/spreadsheetml/2006/main">
  <c r="O4" i="13" l="1"/>
  <c r="S4" i="13" s="1"/>
  <c r="P4" i="13"/>
  <c r="Q4" i="13"/>
  <c r="R4" i="13"/>
  <c r="O5" i="13"/>
  <c r="P5" i="13"/>
  <c r="Q5" i="13"/>
  <c r="R5" i="13"/>
  <c r="O6" i="13"/>
  <c r="S6" i="13" s="1"/>
  <c r="P6" i="13"/>
  <c r="Q6" i="13"/>
  <c r="R6" i="13"/>
  <c r="O7" i="13"/>
  <c r="P7" i="13"/>
  <c r="Q7" i="13"/>
  <c r="R7" i="13"/>
  <c r="O8" i="13"/>
  <c r="S8" i="13" s="1"/>
  <c r="P8" i="13"/>
  <c r="Q8" i="13"/>
  <c r="R8" i="13"/>
  <c r="O9" i="13"/>
  <c r="P9" i="13"/>
  <c r="Q9" i="13"/>
  <c r="R9" i="13"/>
  <c r="O10" i="13"/>
  <c r="S10" i="13" s="1"/>
  <c r="P10" i="13"/>
  <c r="Q10" i="13"/>
  <c r="R10" i="13"/>
  <c r="O11" i="13"/>
  <c r="P11" i="13"/>
  <c r="Q11" i="13"/>
  <c r="R11" i="13"/>
  <c r="O12" i="13"/>
  <c r="S12" i="13" s="1"/>
  <c r="P12" i="13"/>
  <c r="Q12" i="13"/>
  <c r="R12" i="13"/>
  <c r="O13" i="13"/>
  <c r="P13" i="13"/>
  <c r="Q13" i="13"/>
  <c r="R13" i="13"/>
  <c r="O21" i="13"/>
  <c r="S21" i="13" s="1"/>
  <c r="P21" i="13"/>
  <c r="Q21" i="13"/>
  <c r="R21" i="13"/>
  <c r="O22" i="13"/>
  <c r="P22" i="13"/>
  <c r="Q22" i="13"/>
  <c r="R22" i="13"/>
  <c r="O14" i="13"/>
  <c r="S14" i="13" s="1"/>
  <c r="P14" i="13"/>
  <c r="Q14" i="13"/>
  <c r="R14" i="13"/>
  <c r="P3" i="13"/>
  <c r="Q3" i="13"/>
  <c r="V15" i="13" s="1"/>
  <c r="R3" i="13"/>
  <c r="O3" i="13"/>
  <c r="S17" i="13" s="1"/>
  <c r="U19" i="13" l="1"/>
  <c r="U22" i="13"/>
  <c r="U13" i="13"/>
  <c r="U11" i="13"/>
  <c r="U9" i="13"/>
  <c r="U7" i="13"/>
  <c r="U5" i="13"/>
  <c r="T20" i="13"/>
  <c r="S32" i="13"/>
  <c r="T31" i="13"/>
  <c r="T16" i="13"/>
  <c r="S31" i="13"/>
  <c r="S16" i="13"/>
  <c r="T27" i="13"/>
  <c r="T15" i="13"/>
  <c r="S27" i="13"/>
  <c r="T26" i="13"/>
  <c r="T14" i="13"/>
  <c r="T21" i="13"/>
  <c r="T12" i="13"/>
  <c r="T10" i="13"/>
  <c r="T8" i="13"/>
  <c r="T6" i="13"/>
  <c r="T4" i="13"/>
  <c r="S23" i="13"/>
  <c r="T34" i="13"/>
  <c r="T30" i="13"/>
  <c r="S26" i="13"/>
  <c r="T19" i="13"/>
  <c r="S15" i="13"/>
  <c r="S34" i="13"/>
  <c r="S30" i="13"/>
  <c r="S25" i="13"/>
  <c r="S19" i="13"/>
  <c r="T22" i="13"/>
  <c r="T13" i="13"/>
  <c r="T11" i="13"/>
  <c r="T9" i="13"/>
  <c r="T7" i="13"/>
  <c r="T5" i="13"/>
  <c r="T33" i="13"/>
  <c r="T29" i="13"/>
  <c r="T24" i="13"/>
  <c r="T18" i="13"/>
  <c r="S22" i="13"/>
  <c r="S13" i="13"/>
  <c r="S11" i="13"/>
  <c r="S9" i="13"/>
  <c r="S7" i="13"/>
  <c r="S5" i="13"/>
  <c r="S33" i="13"/>
  <c r="S29" i="13"/>
  <c r="S24" i="13"/>
  <c r="S18" i="13"/>
  <c r="T32" i="13"/>
  <c r="S28" i="13"/>
  <c r="T23" i="13"/>
  <c r="T17" i="13"/>
  <c r="U33" i="13"/>
  <c r="U15" i="13"/>
  <c r="V21" i="13"/>
  <c r="V8" i="13"/>
  <c r="U23" i="13"/>
  <c r="U8" i="13"/>
  <c r="U27" i="13"/>
  <c r="V14" i="13"/>
  <c r="V12" i="13"/>
  <c r="V10" i="13"/>
  <c r="V6" i="13"/>
  <c r="U14" i="13"/>
  <c r="U21" i="13"/>
  <c r="U12" i="13"/>
  <c r="U10" i="13"/>
  <c r="U6" i="13"/>
  <c r="U29" i="13"/>
  <c r="U17" i="13"/>
  <c r="U25" i="13"/>
  <c r="V22" i="13"/>
  <c r="V13" i="13"/>
  <c r="V11" i="13"/>
  <c r="V9" i="13"/>
  <c r="V7" i="13"/>
  <c r="V5" i="13"/>
  <c r="U31" i="13"/>
  <c r="T28" i="13"/>
  <c r="T25" i="13"/>
  <c r="S20" i="13"/>
  <c r="U4" i="13"/>
  <c r="V4" i="13"/>
  <c r="V34" i="13"/>
  <c r="V32" i="13"/>
  <c r="V30" i="13"/>
  <c r="V28" i="13"/>
  <c r="V26" i="13"/>
  <c r="V24" i="13"/>
  <c r="V20" i="13"/>
  <c r="V18" i="13"/>
  <c r="V16" i="13"/>
  <c r="U34" i="13"/>
  <c r="U32" i="13"/>
  <c r="U30" i="13"/>
  <c r="U28" i="13"/>
  <c r="U26" i="13"/>
  <c r="U24" i="13"/>
  <c r="U20" i="13"/>
  <c r="U18" i="13"/>
  <c r="U16" i="13"/>
  <c r="V33" i="13"/>
  <c r="V31" i="13"/>
  <c r="V29" i="13"/>
  <c r="V27" i="13"/>
  <c r="V25" i="13"/>
  <c r="V23" i="13"/>
  <c r="V19" i="13"/>
  <c r="V17" i="13"/>
</calcChain>
</file>

<file path=xl/sharedStrings.xml><?xml version="1.0" encoding="utf-8"?>
<sst xmlns="http://schemas.openxmlformats.org/spreadsheetml/2006/main" count="271" uniqueCount="122">
  <si>
    <t>Fe</t>
  </si>
  <si>
    <t>Al</t>
  </si>
  <si>
    <t>Si</t>
  </si>
  <si>
    <t>Ti</t>
  </si>
  <si>
    <t>Ca</t>
  </si>
  <si>
    <t>K</t>
  </si>
  <si>
    <t>Mn</t>
  </si>
  <si>
    <t>Cl</t>
  </si>
  <si>
    <t>P</t>
  </si>
  <si>
    <t>Cu</t>
  </si>
  <si>
    <t>Zn</t>
  </si>
  <si>
    <t>Br</t>
  </si>
  <si>
    <t>Pb</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</si>
  <si>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</si>
  <si>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</si>
  <si>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</si>
  <si>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</si>
  <si>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</si>
  <si>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</si>
  <si>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</si>
  <si>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</si>
  <si>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</si>
  <si>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</si>
  <si>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</si>
  <si>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</si>
  <si>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</si>
  <si>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</si>
  <si>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</si>
  <si>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</si>
  <si>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</si>
  <si>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</si>
  <si>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</si>
  <si>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</si>
  <si>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</si>
  <si>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</si>
  <si>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</si>
  <si>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</si>
  <si>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United States</t>
  </si>
  <si>
    <t>ID</t>
  </si>
  <si>
    <t>P_TYPE</t>
  </si>
  <si>
    <t>DATA_ORIGN</t>
  </si>
  <si>
    <t>PRIMARY</t>
  </si>
  <si>
    <t>DESCRIPTIO</t>
  </si>
  <si>
    <t>DOCUMENT</t>
  </si>
  <si>
    <t>SPECIES_ID</t>
  </si>
  <si>
    <t>WEIGHT_PER</t>
  </si>
  <si>
    <t>UNCERTAINT</t>
  </si>
  <si>
    <t>UNC_METHOD</t>
  </si>
  <si>
    <t>ANLYMETHOD</t>
  </si>
  <si>
    <t>Standard deviation</t>
  </si>
  <si>
    <t>KEYWORD</t>
  </si>
  <si>
    <t>Wt. %</t>
  </si>
  <si>
    <t>X-Ray Fluorescence (XRF)</t>
  </si>
  <si>
    <t>S</t>
  </si>
  <si>
    <t>Se</t>
  </si>
  <si>
    <t>O</t>
  </si>
  <si>
    <t>Literature</t>
  </si>
  <si>
    <t>EC</t>
  </si>
  <si>
    <t>OC</t>
  </si>
  <si>
    <t>acetate</t>
  </si>
  <si>
    <t>formate</t>
  </si>
  <si>
    <t>nitrate</t>
  </si>
  <si>
    <t>chloride</t>
  </si>
  <si>
    <t>potassium</t>
  </si>
  <si>
    <t>sulfate</t>
  </si>
  <si>
    <t>ammonium</t>
  </si>
  <si>
    <t>oxalate</t>
  </si>
  <si>
    <t>sodium</t>
  </si>
  <si>
    <t>Na</t>
  </si>
  <si>
    <t>Mg</t>
  </si>
  <si>
    <t>As</t>
  </si>
  <si>
    <t>Rb</t>
  </si>
  <si>
    <t>Sr</t>
  </si>
  <si>
    <t>PM2.5,</t>
  </si>
  <si>
    <t>g/kg</t>
  </si>
  <si>
    <t>OC,</t>
  </si>
  <si>
    <t>EC,</t>
  </si>
  <si>
    <t>acetate,</t>
  </si>
  <si>
    <t>formate,</t>
  </si>
  <si>
    <t>nitrate,</t>
  </si>
  <si>
    <t>Cl-,</t>
  </si>
  <si>
    <t>K+,</t>
  </si>
  <si>
    <t>sulfate,</t>
  </si>
  <si>
    <t>ammonium,</t>
  </si>
  <si>
    <t>oxalate,</t>
  </si>
  <si>
    <t>Cl,</t>
  </si>
  <si>
    <t>K,</t>
  </si>
  <si>
    <t>Na+,</t>
  </si>
  <si>
    <t>Na,</t>
  </si>
  <si>
    <t>mg/kg</t>
  </si>
  <si>
    <t>Mg,</t>
  </si>
  <si>
    <t>Al,</t>
  </si>
  <si>
    <t>Si,</t>
  </si>
  <si>
    <t>P,</t>
  </si>
  <si>
    <t>S,</t>
  </si>
  <si>
    <t>Ca,</t>
  </si>
  <si>
    <t>Ti,</t>
  </si>
  <si>
    <t>Mn,</t>
  </si>
  <si>
    <t>Fe,</t>
  </si>
  <si>
    <t>Cu,</t>
  </si>
  <si>
    <t>Zn,</t>
  </si>
  <si>
    <t>As,</t>
  </si>
  <si>
    <t>Se,</t>
  </si>
  <si>
    <t>Br,</t>
  </si>
  <si>
    <t>Rb,</t>
  </si>
  <si>
    <t>Sr,</t>
  </si>
  <si>
    <t>Pb,</t>
  </si>
  <si>
    <t>Flaming</t>
  </si>
  <si>
    <t>Stages</t>
  </si>
  <si>
    <t>Smoldering</t>
  </si>
  <si>
    <t>AVERAGE</t>
  </si>
  <si>
    <t>STD</t>
  </si>
  <si>
    <t>average</t>
  </si>
  <si>
    <t>Species ID</t>
  </si>
  <si>
    <t>Prescribed Burning</t>
  </si>
  <si>
    <t>None</t>
  </si>
  <si>
    <t>D</t>
  </si>
  <si>
    <t>Emission samples were collected at two pine-dominated forest areas that are managed by prescribed burning.  Ambient samples were collected at two monitoring locations at 21 km and 26 km downwind, respectively, from the prescribed burning sites.  A total of four particle-phase emission samples, two at each site, were collected within a few meters away from the downwind edge of the burning area on 4 different days in April 2004.</t>
  </si>
  <si>
    <t>Schauer and Russell et al., Gaseous and Particulate Emissions from Prescribed Burning in Georgia, Environ. Sci. Technol. 2005, 39, 9049-9056</t>
  </si>
  <si>
    <t>Various organic and inorganic compounds both in the gas and particle phase were measured in the emissions of prescribed burnings conducted at two pine dominated forest areas in Georgia. The measurements of volatile organic compounds and PM2.5 allowed the determination of emission factors for the flaming and smoldering stages of prescribed burnings.</t>
  </si>
  <si>
    <t>Ion Chromatography (IC)</t>
  </si>
  <si>
    <t>Thermal/Optical Transmission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</si>
</sst>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color indexed="8"/>
      <name val="Arial"/>
      <family val="2"/>
    </font>
    <font>
      <sz val="10"/>
      <color indexed="8"/>
      <name val="Arial"/>
      <family val="2"/>
    </font>
    <font>
      <sz val="10"/>
      <name val="Arial"/>
      <family val="2"/>
    </font>
    <font>
      <sz val="10"/>
      <color indexed="8"/>
      <name val="Arial"/>
      <family val="2"/>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4" fillId="0" borderId="0"/>
    <xf numFmtId="0" fontId="1" fillId="0" borderId="0"/>
  </cellStyleXfs>
  <cellXfs count="15">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3" fillId="0" borderId="0" xfId="0" applyFont="1"/>
    <xf numFmtId="0" fontId="1" fillId="0" borderId="0" xfId="1" applyFont="1" applyFill="1" applyBorder="1" applyAlignment="1"/>
    <xf numFmtId="0" fontId="1" fillId="2" borderId="0" xfId="2" applyFont="1" applyFill="1" applyBorder="1" applyAlignment="1">
      <alignment horizontal="center"/>
    </xf>
    <xf numFmtId="0" fontId="2" fillId="0" borderId="0" xfId="2" applyFont="1" applyFill="1" applyBorder="1" applyAlignment="1">
      <alignment horizontal="right"/>
    </xf>
    <xf numFmtId="0" fontId="1" fillId="2" borderId="1" xfId="3" applyFont="1" applyFill="1" applyBorder="1" applyAlignment="1">
      <alignment horizontal="center"/>
    </xf>
    <xf numFmtId="0" fontId="1" fillId="2" borderId="2" xfId="3" applyFont="1" applyFill="1" applyBorder="1" applyAlignment="1">
      <alignment horizontal="center"/>
    </xf>
    <xf numFmtId="0" fontId="1" fillId="2" borderId="2" xfId="4" applyFont="1" applyFill="1" applyBorder="1" applyAlignment="1">
      <alignment horizontal="center"/>
    </xf>
    <xf numFmtId="0" fontId="3" fillId="0" borderId="0" xfId="0" applyFont="1" applyFill="1" applyBorder="1"/>
    <xf numFmtId="0" fontId="0" fillId="0" borderId="0" xfId="0" applyBorder="1"/>
    <xf numFmtId="0" fontId="0" fillId="0" borderId="0" xfId="0" applyFill="1" applyBorder="1"/>
    <xf numFmtId="49" fontId="0" fillId="0" borderId="0" xfId="0" applyNumberFormat="1"/>
    <xf numFmtId="14" fontId="0" fillId="0" borderId="0" xfId="0" applyNumberFormat="1"/>
  </cellXfs>
  <cellStyles count="5">
    <cellStyle name="Normal" xfId="0" builtinId="0"/>
    <cellStyle name="Normal_Sheet1" xfId="1"/>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
  <sheetViews>
    <sheetView tabSelected="1" zoomScaleNormal="100" workbookViewId="0">
      <selection activeCell="D7" sqref="D7"/>
    </sheetView>
  </sheetViews>
  <sheetFormatPr defaultRowHeight="14.4" x14ac:dyDescent="0.3"/>
  <cols>
    <col min="2" max="2" width="24.77734375" customWidth="1"/>
    <col min="4" max="4" width="18" customWidth="1"/>
    <col min="5" max="5" width="9.5546875" bestFit="1" customWidth="1"/>
    <col min="6" max="6" width="14.6640625" customWidth="1"/>
    <col min="9" max="9" width="15.88671875" customWidth="1"/>
  </cols>
  <sheetData>
    <row r="1" spans="1:23" x14ac:dyDescent="0.3">
      <c r="A1" s="1" t="s">
        <v>13</v>
      </c>
      <c r="B1" s="1" t="s">
        <v>14</v>
      </c>
      <c r="C1" s="1" t="s">
        <v>15</v>
      </c>
      <c r="D1" s="1" t="s">
        <v>16</v>
      </c>
      <c r="E1" s="1" t="s">
        <v>17</v>
      </c>
      <c r="F1" s="1" t="s">
        <v>18</v>
      </c>
      <c r="G1" s="1" t="s">
        <v>19</v>
      </c>
      <c r="H1" s="1" t="s">
        <v>20</v>
      </c>
      <c r="I1" s="1" t="s">
        <v>21</v>
      </c>
      <c r="J1" s="2" t="s">
        <v>22</v>
      </c>
      <c r="K1" s="2" t="s">
        <v>23</v>
      </c>
      <c r="L1" s="2" t="s">
        <v>24</v>
      </c>
      <c r="M1" s="2" t="s">
        <v>25</v>
      </c>
      <c r="N1" s="1" t="s">
        <v>26</v>
      </c>
      <c r="O1" s="2" t="s">
        <v>27</v>
      </c>
      <c r="P1" s="2" t="s">
        <v>28</v>
      </c>
      <c r="Q1" s="1" t="s">
        <v>29</v>
      </c>
      <c r="R1" s="2" t="s">
        <v>30</v>
      </c>
      <c r="S1" s="2" t="s">
        <v>31</v>
      </c>
      <c r="T1" s="1" t="s">
        <v>32</v>
      </c>
      <c r="U1" s="1" t="s">
        <v>33</v>
      </c>
      <c r="V1" s="1" t="s">
        <v>34</v>
      </c>
      <c r="W1" s="1" t="s">
        <v>35</v>
      </c>
    </row>
    <row r="2" spans="1:23" x14ac:dyDescent="0.3">
      <c r="A2" s="13">
        <v>95162</v>
      </c>
      <c r="B2" t="s">
        <v>114</v>
      </c>
      <c r="C2" s="10" t="s">
        <v>116</v>
      </c>
      <c r="D2" t="s">
        <v>115</v>
      </c>
      <c r="E2" s="14">
        <v>41707</v>
      </c>
      <c r="G2">
        <v>67.31</v>
      </c>
      <c r="H2" s="4" t="s">
        <v>36</v>
      </c>
      <c r="I2" t="s">
        <v>117</v>
      </c>
      <c r="J2" s="4" t="s">
        <v>36</v>
      </c>
      <c r="K2" t="s">
        <v>55</v>
      </c>
      <c r="L2" t="b">
        <v>1</v>
      </c>
      <c r="M2" t="b">
        <v>0</v>
      </c>
      <c r="N2">
        <v>2004</v>
      </c>
      <c r="O2">
        <v>5</v>
      </c>
      <c r="P2">
        <v>4</v>
      </c>
      <c r="Q2">
        <v>2</v>
      </c>
      <c r="R2" t="s">
        <v>37</v>
      </c>
      <c r="S2">
        <v>0</v>
      </c>
      <c r="T2" s="12">
        <v>2.5</v>
      </c>
      <c r="U2">
        <v>95160</v>
      </c>
      <c r="V2">
        <v>4.5</v>
      </c>
      <c r="W2"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zoomScaleNormal="100" workbookViewId="0">
      <selection activeCell="D26" sqref="D26"/>
    </sheetView>
  </sheetViews>
  <sheetFormatPr defaultRowHeight="14.4" x14ac:dyDescent="0.3"/>
  <cols>
    <col min="1" max="1" width="6" bestFit="1" customWidth="1"/>
    <col min="3" max="3" width="11.33203125" bestFit="1" customWidth="1"/>
    <col min="4" max="4" width="12.6640625" bestFit="1" customWidth="1"/>
    <col min="5" max="5" width="9.44140625" bestFit="1" customWidth="1"/>
    <col min="6" max="6" width="58.33203125" customWidth="1"/>
    <col min="7" max="7" width="12.44140625" customWidth="1"/>
  </cols>
  <sheetData>
    <row r="1" spans="1:7" x14ac:dyDescent="0.3">
      <c r="A1" s="5" t="s">
        <v>38</v>
      </c>
      <c r="B1" s="5" t="s">
        <v>39</v>
      </c>
      <c r="C1" s="5" t="s">
        <v>13</v>
      </c>
      <c r="D1" s="5" t="s">
        <v>40</v>
      </c>
      <c r="E1" s="5" t="s">
        <v>41</v>
      </c>
      <c r="F1" s="5" t="s">
        <v>42</v>
      </c>
      <c r="G1" s="5" t="s">
        <v>43</v>
      </c>
    </row>
    <row r="2" spans="1:7" x14ac:dyDescent="0.3">
      <c r="A2">
        <v>10759</v>
      </c>
      <c r="B2" s="3" t="s">
        <v>8</v>
      </c>
      <c r="C2" s="13">
        <v>95162</v>
      </c>
      <c r="D2" t="s">
        <v>56</v>
      </c>
      <c r="E2" s="6" t="b">
        <v>1</v>
      </c>
      <c r="F2" t="s">
        <v>119</v>
      </c>
      <c r="G2" t="s">
        <v>118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pane ySplit="1" topLeftCell="A2" activePane="bottomLeft" state="frozen"/>
      <selection pane="bottomLeft" activeCell="J241" sqref="J241"/>
    </sheetView>
  </sheetViews>
  <sheetFormatPr defaultRowHeight="14.4" x14ac:dyDescent="0.3"/>
  <cols>
    <col min="6" max="6" width="18" bestFit="1" customWidth="1"/>
  </cols>
  <sheetData>
    <row r="1" spans="1:7" x14ac:dyDescent="0.3">
      <c r="A1" s="7" t="s">
        <v>38</v>
      </c>
      <c r="B1" s="8" t="s">
        <v>44</v>
      </c>
      <c r="C1" s="7" t="s">
        <v>13</v>
      </c>
      <c r="D1" s="7" t="s">
        <v>45</v>
      </c>
      <c r="E1" s="7" t="s">
        <v>46</v>
      </c>
      <c r="F1" s="7" t="s">
        <v>47</v>
      </c>
      <c r="G1" s="7" t="s">
        <v>48</v>
      </c>
    </row>
    <row r="2" spans="1:7" x14ac:dyDescent="0.3">
      <c r="A2">
        <v>188958</v>
      </c>
      <c r="B2">
        <v>626</v>
      </c>
      <c r="C2" s="13">
        <v>95162</v>
      </c>
      <c r="D2">
        <v>60.25</v>
      </c>
      <c r="E2">
        <v>18.52</v>
      </c>
      <c r="F2" t="s">
        <v>49</v>
      </c>
      <c r="G2" t="s">
        <v>121</v>
      </c>
    </row>
    <row r="3" spans="1:7" x14ac:dyDescent="0.3">
      <c r="A3">
        <v>188959</v>
      </c>
      <c r="B3">
        <v>797</v>
      </c>
      <c r="C3" s="13">
        <v>95162</v>
      </c>
      <c r="D3">
        <v>3.92</v>
      </c>
      <c r="E3">
        <v>1.1299999999999999</v>
      </c>
      <c r="F3" t="s">
        <v>49</v>
      </c>
      <c r="G3" t="s">
        <v>121</v>
      </c>
    </row>
    <row r="4" spans="1:7" x14ac:dyDescent="0.3">
      <c r="A4">
        <v>188960</v>
      </c>
      <c r="B4">
        <v>2840</v>
      </c>
      <c r="C4" s="13">
        <v>95162</v>
      </c>
      <c r="D4">
        <v>0.54800000000000004</v>
      </c>
      <c r="E4">
        <v>0.156</v>
      </c>
      <c r="F4" t="s">
        <v>49</v>
      </c>
      <c r="G4" t="s">
        <v>120</v>
      </c>
    </row>
    <row r="5" spans="1:7" x14ac:dyDescent="0.3">
      <c r="A5">
        <v>188961</v>
      </c>
      <c r="B5">
        <v>2841</v>
      </c>
      <c r="C5" s="13">
        <v>95162</v>
      </c>
      <c r="D5">
        <v>0.44700000000000001</v>
      </c>
      <c r="E5">
        <v>0.114</v>
      </c>
      <c r="F5" t="s">
        <v>49</v>
      </c>
      <c r="G5" t="s">
        <v>120</v>
      </c>
    </row>
    <row r="6" spans="1:7" x14ac:dyDescent="0.3">
      <c r="A6">
        <v>188962</v>
      </c>
      <c r="B6">
        <v>613</v>
      </c>
      <c r="C6" s="13">
        <v>95162</v>
      </c>
      <c r="D6">
        <v>0.44</v>
      </c>
      <c r="E6">
        <v>0.29899999999999999</v>
      </c>
      <c r="F6" t="s">
        <v>49</v>
      </c>
      <c r="G6" t="s">
        <v>120</v>
      </c>
    </row>
    <row r="7" spans="1:7" x14ac:dyDescent="0.3">
      <c r="A7">
        <v>188963</v>
      </c>
      <c r="B7">
        <v>337</v>
      </c>
      <c r="C7" s="13">
        <v>95162</v>
      </c>
      <c r="D7">
        <v>0.52700000000000002</v>
      </c>
      <c r="E7">
        <v>0.28899999999999998</v>
      </c>
      <c r="F7" t="s">
        <v>49</v>
      </c>
      <c r="G7" t="s">
        <v>120</v>
      </c>
    </row>
    <row r="8" spans="1:7" x14ac:dyDescent="0.3">
      <c r="A8">
        <v>188964</v>
      </c>
      <c r="B8">
        <v>2302</v>
      </c>
      <c r="C8" s="13">
        <v>95162</v>
      </c>
      <c r="D8">
        <v>0.64900000000000002</v>
      </c>
      <c r="E8">
        <v>0.435</v>
      </c>
      <c r="F8" t="s">
        <v>49</v>
      </c>
      <c r="G8" t="s">
        <v>120</v>
      </c>
    </row>
    <row r="9" spans="1:7" x14ac:dyDescent="0.3">
      <c r="A9">
        <v>188965</v>
      </c>
      <c r="B9">
        <v>699</v>
      </c>
      <c r="C9" s="13">
        <v>95162</v>
      </c>
      <c r="D9">
        <v>0.245</v>
      </c>
      <c r="E9">
        <v>0.112</v>
      </c>
      <c r="F9" t="s">
        <v>49</v>
      </c>
      <c r="G9" t="s">
        <v>120</v>
      </c>
    </row>
    <row r="10" spans="1:7" x14ac:dyDescent="0.3">
      <c r="A10">
        <v>188966</v>
      </c>
      <c r="B10">
        <v>784</v>
      </c>
      <c r="C10" s="13">
        <v>95162</v>
      </c>
      <c r="D10">
        <v>0.107</v>
      </c>
      <c r="E10">
        <v>0.108</v>
      </c>
      <c r="F10" t="s">
        <v>49</v>
      </c>
      <c r="G10" t="s">
        <v>120</v>
      </c>
    </row>
    <row r="11" spans="1:7" x14ac:dyDescent="0.3">
      <c r="A11">
        <v>188967</v>
      </c>
      <c r="B11">
        <v>2839</v>
      </c>
      <c r="C11" s="13">
        <v>95162</v>
      </c>
      <c r="D11">
        <v>6.9000000000000006E-2</v>
      </c>
      <c r="E11">
        <v>1.4E-2</v>
      </c>
      <c r="F11" t="s">
        <v>49</v>
      </c>
      <c r="G11" t="s">
        <v>120</v>
      </c>
    </row>
    <row r="12" spans="1:7" x14ac:dyDescent="0.3">
      <c r="A12">
        <v>188968</v>
      </c>
      <c r="B12">
        <v>785</v>
      </c>
      <c r="C12" s="13">
        <v>95162</v>
      </c>
      <c r="D12">
        <v>1.6E-2</v>
      </c>
      <c r="E12">
        <v>8.0000000000000002E-3</v>
      </c>
      <c r="F12" t="s">
        <v>49</v>
      </c>
      <c r="G12" t="s">
        <v>120</v>
      </c>
    </row>
    <row r="13" spans="1:7" x14ac:dyDescent="0.3">
      <c r="A13">
        <v>188969</v>
      </c>
      <c r="B13">
        <v>696</v>
      </c>
      <c r="C13" s="13">
        <v>95162</v>
      </c>
      <c r="D13">
        <v>4.3099999999999999E-2</v>
      </c>
      <c r="E13">
        <v>1.7500000000000002E-2</v>
      </c>
      <c r="F13" t="s">
        <v>49</v>
      </c>
      <c r="G13" t="s">
        <v>52</v>
      </c>
    </row>
    <row r="14" spans="1:7" x14ac:dyDescent="0.3">
      <c r="A14">
        <v>188970</v>
      </c>
      <c r="B14">
        <v>525</v>
      </c>
      <c r="C14" s="13">
        <v>95162</v>
      </c>
      <c r="D14">
        <v>1E-4</v>
      </c>
      <c r="E14">
        <v>2.9999999999999997E-4</v>
      </c>
      <c r="F14" t="s">
        <v>49</v>
      </c>
      <c r="G14" t="s">
        <v>52</v>
      </c>
    </row>
    <row r="15" spans="1:7" x14ac:dyDescent="0.3">
      <c r="A15">
        <v>188971</v>
      </c>
      <c r="B15">
        <v>292</v>
      </c>
      <c r="C15" s="13">
        <v>95162</v>
      </c>
      <c r="D15">
        <v>2.29E-2</v>
      </c>
      <c r="E15">
        <v>4.2599999999999999E-2</v>
      </c>
      <c r="F15" t="s">
        <v>49</v>
      </c>
      <c r="G15" t="s">
        <v>52</v>
      </c>
    </row>
    <row r="16" spans="1:7" x14ac:dyDescent="0.3">
      <c r="A16">
        <v>188972</v>
      </c>
      <c r="B16">
        <v>694</v>
      </c>
      <c r="C16" s="13">
        <v>95162</v>
      </c>
      <c r="D16">
        <v>1.8599999999999998E-2</v>
      </c>
      <c r="E16">
        <v>2.58E-2</v>
      </c>
      <c r="F16" t="s">
        <v>49</v>
      </c>
      <c r="G16" t="s">
        <v>52</v>
      </c>
    </row>
    <row r="17" spans="1:7" x14ac:dyDescent="0.3">
      <c r="A17">
        <v>188973</v>
      </c>
      <c r="B17">
        <v>666</v>
      </c>
      <c r="C17" s="13">
        <v>95162</v>
      </c>
      <c r="D17">
        <v>1E-3</v>
      </c>
      <c r="E17">
        <v>1.5E-3</v>
      </c>
      <c r="F17" t="s">
        <v>49</v>
      </c>
      <c r="G17" t="s">
        <v>52</v>
      </c>
    </row>
    <row r="18" spans="1:7" x14ac:dyDescent="0.3">
      <c r="A18">
        <v>188974</v>
      </c>
      <c r="B18">
        <v>700</v>
      </c>
      <c r="C18" s="13">
        <v>95162</v>
      </c>
      <c r="D18">
        <v>0.1074</v>
      </c>
      <c r="E18">
        <v>4.0300000000000002E-2</v>
      </c>
      <c r="F18" t="s">
        <v>49</v>
      </c>
      <c r="G18" t="s">
        <v>52</v>
      </c>
    </row>
    <row r="19" spans="1:7" x14ac:dyDescent="0.3">
      <c r="A19">
        <v>188975</v>
      </c>
      <c r="B19">
        <v>795</v>
      </c>
      <c r="C19" s="13">
        <v>95162</v>
      </c>
      <c r="D19">
        <v>0.42170000000000002</v>
      </c>
      <c r="E19">
        <v>0.22950000000000001</v>
      </c>
      <c r="F19" t="s">
        <v>49</v>
      </c>
      <c r="G19" t="s">
        <v>52</v>
      </c>
    </row>
    <row r="20" spans="1:7" x14ac:dyDescent="0.3">
      <c r="A20">
        <v>188976</v>
      </c>
      <c r="B20">
        <v>669</v>
      </c>
      <c r="C20" s="13">
        <v>95162</v>
      </c>
      <c r="D20">
        <v>0.57069999999999999</v>
      </c>
      <c r="E20">
        <v>0.37109999999999999</v>
      </c>
      <c r="F20" t="s">
        <v>49</v>
      </c>
      <c r="G20" t="s">
        <v>52</v>
      </c>
    </row>
    <row r="21" spans="1:7" x14ac:dyDescent="0.3">
      <c r="A21">
        <v>188977</v>
      </c>
      <c r="B21">
        <v>329</v>
      </c>
      <c r="C21" s="13">
        <v>95162</v>
      </c>
      <c r="D21">
        <v>5.9999999999999995E-4</v>
      </c>
      <c r="E21">
        <v>1.1000000000000001E-3</v>
      </c>
      <c r="F21" t="s">
        <v>49</v>
      </c>
      <c r="G21" t="s">
        <v>52</v>
      </c>
    </row>
    <row r="22" spans="1:7" x14ac:dyDescent="0.3">
      <c r="A22">
        <v>188978</v>
      </c>
      <c r="B22">
        <v>715</v>
      </c>
      <c r="C22" s="13">
        <v>95162</v>
      </c>
      <c r="D22">
        <v>4.0000000000000002E-4</v>
      </c>
      <c r="E22">
        <v>5.9999999999999995E-4</v>
      </c>
      <c r="F22" t="s">
        <v>49</v>
      </c>
      <c r="G22" t="s">
        <v>52</v>
      </c>
    </row>
    <row r="23" spans="1:7" x14ac:dyDescent="0.3">
      <c r="A23">
        <v>188979</v>
      </c>
      <c r="B23">
        <v>526</v>
      </c>
      <c r="C23" s="13">
        <v>95162</v>
      </c>
      <c r="D23">
        <v>1.1000000000000001E-3</v>
      </c>
      <c r="E23">
        <v>1E-3</v>
      </c>
      <c r="F23" t="s">
        <v>49</v>
      </c>
      <c r="G23" t="s">
        <v>52</v>
      </c>
    </row>
    <row r="24" spans="1:7" x14ac:dyDescent="0.3">
      <c r="A24">
        <v>188980</v>
      </c>
      <c r="B24">
        <v>488</v>
      </c>
      <c r="C24" s="13">
        <v>95162</v>
      </c>
      <c r="D24">
        <v>8.2000000000000007E-3</v>
      </c>
      <c r="E24">
        <v>1.37E-2</v>
      </c>
      <c r="F24" t="s">
        <v>49</v>
      </c>
      <c r="G24" t="s">
        <v>52</v>
      </c>
    </row>
    <row r="25" spans="1:7" x14ac:dyDescent="0.3">
      <c r="A25">
        <v>188981</v>
      </c>
      <c r="B25">
        <v>380</v>
      </c>
      <c r="C25" s="13">
        <v>95162</v>
      </c>
      <c r="D25">
        <v>1E-3</v>
      </c>
      <c r="E25">
        <v>1E-3</v>
      </c>
      <c r="F25" t="s">
        <v>49</v>
      </c>
      <c r="G25" t="s">
        <v>52</v>
      </c>
    </row>
    <row r="26" spans="1:7" x14ac:dyDescent="0.3">
      <c r="A26">
        <v>188982</v>
      </c>
      <c r="B26">
        <v>778</v>
      </c>
      <c r="C26" s="13">
        <v>95162</v>
      </c>
      <c r="D26">
        <v>1.6E-2</v>
      </c>
      <c r="E26">
        <v>8.8999999999999999E-3</v>
      </c>
      <c r="F26" t="s">
        <v>49</v>
      </c>
      <c r="G26" t="s">
        <v>52</v>
      </c>
    </row>
    <row r="27" spans="1:7" x14ac:dyDescent="0.3">
      <c r="A27">
        <v>188983</v>
      </c>
      <c r="B27">
        <v>298</v>
      </c>
      <c r="C27" s="13">
        <v>95162</v>
      </c>
      <c r="D27">
        <v>2.0000000000000001E-4</v>
      </c>
      <c r="E27">
        <v>2.9999999999999997E-4</v>
      </c>
      <c r="F27" t="s">
        <v>49</v>
      </c>
      <c r="G27" t="s">
        <v>52</v>
      </c>
    </row>
    <row r="28" spans="1:7" x14ac:dyDescent="0.3">
      <c r="A28">
        <v>188984</v>
      </c>
      <c r="B28">
        <v>693</v>
      </c>
      <c r="C28" s="13">
        <v>95162</v>
      </c>
      <c r="D28">
        <v>1E-4</v>
      </c>
      <c r="E28">
        <v>2.0000000000000001E-4</v>
      </c>
      <c r="F28" t="s">
        <v>49</v>
      </c>
      <c r="G28" t="s">
        <v>52</v>
      </c>
    </row>
    <row r="29" spans="1:7" x14ac:dyDescent="0.3">
      <c r="A29">
        <v>188985</v>
      </c>
      <c r="B29">
        <v>810</v>
      </c>
      <c r="C29" s="13">
        <v>95162</v>
      </c>
      <c r="D29">
        <v>1.41E-2</v>
      </c>
      <c r="E29">
        <v>9.1000000000000004E-3</v>
      </c>
      <c r="F29" t="s">
        <v>49</v>
      </c>
      <c r="G29" t="s">
        <v>52</v>
      </c>
    </row>
    <row r="30" spans="1:7" x14ac:dyDescent="0.3">
      <c r="A30">
        <v>188986</v>
      </c>
      <c r="B30">
        <v>689</v>
      </c>
      <c r="C30" s="13">
        <v>95162</v>
      </c>
      <c r="D30">
        <v>4.1999999999999997E-3</v>
      </c>
      <c r="E30">
        <v>2.8E-3</v>
      </c>
      <c r="F30" t="s">
        <v>49</v>
      </c>
      <c r="G30" t="s">
        <v>52</v>
      </c>
    </row>
    <row r="31" spans="1:7" x14ac:dyDescent="0.3">
      <c r="A31">
        <v>188987</v>
      </c>
      <c r="B31">
        <v>697</v>
      </c>
      <c r="C31" s="13">
        <v>95162</v>
      </c>
      <c r="D31">
        <v>2.0000000000000001E-4</v>
      </c>
      <c r="E31">
        <v>2.9999999999999997E-4</v>
      </c>
      <c r="F31" t="s">
        <v>49</v>
      </c>
      <c r="G31" t="s">
        <v>52</v>
      </c>
    </row>
    <row r="32" spans="1:7" x14ac:dyDescent="0.3">
      <c r="A32">
        <v>188988</v>
      </c>
      <c r="B32">
        <v>520</v>
      </c>
      <c r="C32" s="13">
        <v>95162</v>
      </c>
      <c r="D32">
        <v>1E-4</v>
      </c>
      <c r="E32">
        <v>2.9999999999999997E-4</v>
      </c>
      <c r="F32" t="s">
        <v>49</v>
      </c>
      <c r="G32" t="s">
        <v>52</v>
      </c>
    </row>
  </sheetData>
  <sortState ref="A2:G209">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F13" sqref="F13"/>
    </sheetView>
  </sheetViews>
  <sheetFormatPr defaultRowHeight="14.4" x14ac:dyDescent="0.3"/>
  <sheetData>
    <row r="1" spans="1:4" x14ac:dyDescent="0.3">
      <c r="A1" s="9" t="s">
        <v>38</v>
      </c>
      <c r="B1" s="9" t="s">
        <v>39</v>
      </c>
      <c r="C1" s="9" t="s">
        <v>13</v>
      </c>
      <c r="D1" s="9" t="s">
        <v>50</v>
      </c>
    </row>
    <row r="2" spans="1:4" x14ac:dyDescent="0.3">
      <c r="A2">
        <v>5936</v>
      </c>
      <c r="B2" s="3" t="s">
        <v>8</v>
      </c>
      <c r="C2" s="13">
        <v>95162</v>
      </c>
      <c r="D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workbookViewId="0">
      <selection activeCell="E4" sqref="E4:E34"/>
    </sheetView>
  </sheetViews>
  <sheetFormatPr defaultRowHeight="14.4" x14ac:dyDescent="0.3"/>
  <cols>
    <col min="2" max="2" width="10.21875" bestFit="1" customWidth="1"/>
    <col min="9" max="9" width="10.6640625" bestFit="1" customWidth="1"/>
    <col min="10" max="18" width="0" hidden="1" customWidth="1"/>
  </cols>
  <sheetData>
    <row r="1" spans="1:22" x14ac:dyDescent="0.3">
      <c r="K1" t="s">
        <v>107</v>
      </c>
      <c r="L1" t="s">
        <v>108</v>
      </c>
      <c r="M1" t="s">
        <v>109</v>
      </c>
      <c r="N1" t="s">
        <v>108</v>
      </c>
      <c r="S1" t="s">
        <v>107</v>
      </c>
      <c r="T1" t="s">
        <v>108</v>
      </c>
      <c r="U1" t="s">
        <v>109</v>
      </c>
      <c r="V1" t="s">
        <v>108</v>
      </c>
    </row>
    <row r="2" spans="1:22" x14ac:dyDescent="0.3">
      <c r="K2" t="s">
        <v>110</v>
      </c>
      <c r="L2" t="s">
        <v>111</v>
      </c>
      <c r="M2" t="s">
        <v>110</v>
      </c>
      <c r="N2" t="s">
        <v>111</v>
      </c>
      <c r="O2" t="s">
        <v>89</v>
      </c>
      <c r="P2" t="s">
        <v>89</v>
      </c>
      <c r="Q2" t="s">
        <v>89</v>
      </c>
      <c r="R2" t="s">
        <v>89</v>
      </c>
      <c r="S2" t="s">
        <v>110</v>
      </c>
      <c r="T2" t="s">
        <v>111</v>
      </c>
      <c r="U2" t="s">
        <v>110</v>
      </c>
      <c r="V2" t="s">
        <v>111</v>
      </c>
    </row>
    <row r="3" spans="1:22" x14ac:dyDescent="0.3">
      <c r="A3" t="s">
        <v>113</v>
      </c>
      <c r="B3" t="s">
        <v>51</v>
      </c>
      <c r="C3" t="s">
        <v>112</v>
      </c>
      <c r="D3" t="s">
        <v>111</v>
      </c>
      <c r="I3" t="s">
        <v>73</v>
      </c>
      <c r="J3" t="s">
        <v>74</v>
      </c>
      <c r="K3">
        <v>0.66210000000000002</v>
      </c>
      <c r="L3">
        <v>0.24790000000000001</v>
      </c>
      <c r="M3">
        <v>1.1453</v>
      </c>
      <c r="N3">
        <v>0.42880000000000001</v>
      </c>
      <c r="O3">
        <f>K3*1000</f>
        <v>662.1</v>
      </c>
      <c r="P3">
        <f t="shared" ref="P3:R3" si="0">L3*1000</f>
        <v>247.9</v>
      </c>
      <c r="Q3">
        <f t="shared" si="0"/>
        <v>1145.3</v>
      </c>
      <c r="R3">
        <f t="shared" si="0"/>
        <v>428.8</v>
      </c>
      <c r="S3" t="s">
        <v>51</v>
      </c>
      <c r="T3" t="s">
        <v>51</v>
      </c>
      <c r="U3" t="s">
        <v>51</v>
      </c>
      <c r="V3" t="s">
        <v>51</v>
      </c>
    </row>
    <row r="4" spans="1:22" x14ac:dyDescent="0.3">
      <c r="A4">
        <v>626</v>
      </c>
      <c r="B4" t="s">
        <v>58</v>
      </c>
      <c r="C4">
        <v>60.25</v>
      </c>
      <c r="D4">
        <v>18.52</v>
      </c>
      <c r="E4" t="s">
        <v>121</v>
      </c>
      <c r="I4" t="s">
        <v>75</v>
      </c>
      <c r="J4" t="s">
        <v>74</v>
      </c>
      <c r="K4">
        <v>0.39889999999999998</v>
      </c>
      <c r="L4">
        <v>0.19320000000000001</v>
      </c>
      <c r="M4">
        <v>0.69</v>
      </c>
      <c r="N4">
        <v>0.33429999999999999</v>
      </c>
      <c r="O4">
        <f t="shared" ref="O4:O13" si="1">K4*1000</f>
        <v>398.9</v>
      </c>
      <c r="P4">
        <f t="shared" ref="P4:P13" si="2">L4*1000</f>
        <v>193.20000000000002</v>
      </c>
      <c r="Q4">
        <f t="shared" ref="Q4:Q13" si="3">M4*1000</f>
        <v>690</v>
      </c>
      <c r="R4">
        <f t="shared" ref="R4:R13" si="4">N4*1000</f>
        <v>334.3</v>
      </c>
      <c r="S4">
        <f>O4/$O$3*100</f>
        <v>60.247696722549463</v>
      </c>
      <c r="T4">
        <f>P4/$O$3*100</f>
        <v>29.179882193022205</v>
      </c>
      <c r="U4">
        <f>Q4/$Q$3*100</f>
        <v>60.246223696847991</v>
      </c>
      <c r="V4">
        <f>R4/$Q$3*100</f>
        <v>29.188858814284469</v>
      </c>
    </row>
    <row r="5" spans="1:22" x14ac:dyDescent="0.3">
      <c r="A5">
        <v>797</v>
      </c>
      <c r="B5" t="s">
        <v>57</v>
      </c>
      <c r="C5">
        <v>3.92</v>
      </c>
      <c r="D5">
        <v>1.1299999999999999</v>
      </c>
      <c r="E5" t="s">
        <v>121</v>
      </c>
      <c r="I5" t="s">
        <v>76</v>
      </c>
      <c r="J5" t="s">
        <v>74</v>
      </c>
      <c r="K5">
        <v>2.5899999999999999E-2</v>
      </c>
      <c r="L5">
        <v>1.23E-2</v>
      </c>
      <c r="M5">
        <v>4.4900000000000002E-2</v>
      </c>
      <c r="N5">
        <v>2.12E-2</v>
      </c>
      <c r="O5">
        <f t="shared" si="1"/>
        <v>25.9</v>
      </c>
      <c r="P5">
        <f t="shared" si="2"/>
        <v>12.3</v>
      </c>
      <c r="Q5">
        <f t="shared" si="3"/>
        <v>44.900000000000006</v>
      </c>
      <c r="R5">
        <f t="shared" si="4"/>
        <v>21.2</v>
      </c>
      <c r="S5">
        <f t="shared" ref="S5:S34" si="5">O5/$O$3*100</f>
        <v>3.9117958012384833</v>
      </c>
      <c r="T5">
        <f t="shared" ref="T5:T34" si="6">P5/$O$3*100</f>
        <v>1.8577254191209789</v>
      </c>
      <c r="U5">
        <f t="shared" ref="U5:U34" si="7">Q5/$Q$3*100</f>
        <v>3.9203702086789494</v>
      </c>
      <c r="V5">
        <f t="shared" ref="V5:V34" si="8">R5/$Q$3*100</f>
        <v>1.8510433947437355</v>
      </c>
    </row>
    <row r="6" spans="1:22" x14ac:dyDescent="0.3">
      <c r="A6">
        <v>2840</v>
      </c>
      <c r="B6" t="s">
        <v>59</v>
      </c>
      <c r="C6">
        <v>0.54800000000000004</v>
      </c>
      <c r="D6">
        <v>0.156</v>
      </c>
      <c r="E6" t="s">
        <v>120</v>
      </c>
      <c r="I6" t="s">
        <v>77</v>
      </c>
      <c r="J6" t="s">
        <v>74</v>
      </c>
      <c r="K6">
        <v>3.5999999999999999E-3</v>
      </c>
      <c r="L6">
        <v>1.6999999999999999E-3</v>
      </c>
      <c r="M6">
        <v>6.3E-3</v>
      </c>
      <c r="N6">
        <v>3.0000000000000001E-3</v>
      </c>
      <c r="O6">
        <f t="shared" si="1"/>
        <v>3.6</v>
      </c>
      <c r="P6">
        <f t="shared" si="2"/>
        <v>1.7</v>
      </c>
      <c r="Q6">
        <f t="shared" si="3"/>
        <v>6.3</v>
      </c>
      <c r="R6">
        <f t="shared" si="4"/>
        <v>3</v>
      </c>
      <c r="S6">
        <f t="shared" si="5"/>
        <v>0.54372451291345714</v>
      </c>
      <c r="T6">
        <f t="shared" si="6"/>
        <v>0.25675879776468813</v>
      </c>
      <c r="U6">
        <f t="shared" si="7"/>
        <v>0.55007421636252507</v>
      </c>
      <c r="V6">
        <f t="shared" si="8"/>
        <v>0.26194010302977389</v>
      </c>
    </row>
    <row r="7" spans="1:22" x14ac:dyDescent="0.3">
      <c r="A7">
        <v>2841</v>
      </c>
      <c r="B7" t="s">
        <v>60</v>
      </c>
      <c r="C7">
        <v>0.44700000000000001</v>
      </c>
      <c r="D7">
        <v>0.114</v>
      </c>
      <c r="E7" t="s">
        <v>120</v>
      </c>
      <c r="I7" t="s">
        <v>78</v>
      </c>
      <c r="J7" t="s">
        <v>74</v>
      </c>
      <c r="K7">
        <v>3.0000000000000001E-3</v>
      </c>
      <c r="L7">
        <v>1.2999999999999999E-3</v>
      </c>
      <c r="M7">
        <v>5.1000000000000004E-3</v>
      </c>
      <c r="N7">
        <v>2.3E-3</v>
      </c>
      <c r="O7">
        <f t="shared" si="1"/>
        <v>3</v>
      </c>
      <c r="P7">
        <f t="shared" si="2"/>
        <v>1.3</v>
      </c>
      <c r="Q7">
        <f t="shared" si="3"/>
        <v>5.1000000000000005</v>
      </c>
      <c r="R7">
        <f t="shared" si="4"/>
        <v>2.2999999999999998</v>
      </c>
      <c r="S7">
        <f t="shared" si="5"/>
        <v>0.45310376076121428</v>
      </c>
      <c r="T7">
        <f t="shared" si="6"/>
        <v>0.19634496299652621</v>
      </c>
      <c r="U7">
        <f t="shared" si="7"/>
        <v>0.44529817515061559</v>
      </c>
      <c r="V7">
        <f t="shared" si="8"/>
        <v>0.20082074565615995</v>
      </c>
    </row>
    <row r="8" spans="1:22" x14ac:dyDescent="0.3">
      <c r="A8">
        <v>613</v>
      </c>
      <c r="B8" t="s">
        <v>61</v>
      </c>
      <c r="C8">
        <v>0.44</v>
      </c>
      <c r="D8">
        <v>0.29899999999999999</v>
      </c>
      <c r="E8" t="s">
        <v>120</v>
      </c>
      <c r="I8" t="s">
        <v>79</v>
      </c>
      <c r="J8" t="s">
        <v>74</v>
      </c>
      <c r="K8">
        <v>2.8999999999999998E-3</v>
      </c>
      <c r="L8">
        <v>2.3E-3</v>
      </c>
      <c r="M8">
        <v>5.0000000000000001E-3</v>
      </c>
      <c r="N8">
        <v>3.8999999999999998E-3</v>
      </c>
      <c r="O8">
        <f t="shared" si="1"/>
        <v>2.9</v>
      </c>
      <c r="P8">
        <f t="shared" si="2"/>
        <v>2.2999999999999998</v>
      </c>
      <c r="Q8">
        <f t="shared" si="3"/>
        <v>5</v>
      </c>
      <c r="R8">
        <f t="shared" si="4"/>
        <v>3.9</v>
      </c>
      <c r="S8">
        <f t="shared" si="5"/>
        <v>0.43800030206917379</v>
      </c>
      <c r="T8">
        <f t="shared" si="6"/>
        <v>0.34737954991693093</v>
      </c>
      <c r="U8">
        <f t="shared" si="7"/>
        <v>0.4365668383829564</v>
      </c>
      <c r="V8">
        <f t="shared" si="8"/>
        <v>0.34052213393870601</v>
      </c>
    </row>
    <row r="9" spans="1:22" x14ac:dyDescent="0.3">
      <c r="A9">
        <v>337</v>
      </c>
      <c r="B9" t="s">
        <v>62</v>
      </c>
      <c r="C9">
        <v>0.52700000000000002</v>
      </c>
      <c r="D9">
        <v>0.28899999999999998</v>
      </c>
      <c r="E9" t="s">
        <v>120</v>
      </c>
      <c r="I9" t="s">
        <v>80</v>
      </c>
      <c r="J9" t="s">
        <v>74</v>
      </c>
      <c r="K9">
        <v>3.5000000000000001E-3</v>
      </c>
      <c r="L9">
        <v>2.3E-3</v>
      </c>
      <c r="M9">
        <v>6.0000000000000001E-3</v>
      </c>
      <c r="N9">
        <v>4.0000000000000001E-3</v>
      </c>
      <c r="O9">
        <f t="shared" si="1"/>
        <v>3.5</v>
      </c>
      <c r="P9">
        <f t="shared" si="2"/>
        <v>2.2999999999999998</v>
      </c>
      <c r="Q9">
        <f t="shared" si="3"/>
        <v>6</v>
      </c>
      <c r="R9">
        <f t="shared" si="4"/>
        <v>4</v>
      </c>
      <c r="S9">
        <f t="shared" si="5"/>
        <v>0.5286210542214167</v>
      </c>
      <c r="T9">
        <f t="shared" si="6"/>
        <v>0.34737954991693093</v>
      </c>
      <c r="U9">
        <f t="shared" si="7"/>
        <v>0.52388020605954777</v>
      </c>
      <c r="V9">
        <f t="shared" si="8"/>
        <v>0.34925347070636514</v>
      </c>
    </row>
    <row r="10" spans="1:22" x14ac:dyDescent="0.3">
      <c r="A10">
        <v>2302</v>
      </c>
      <c r="B10" t="s">
        <v>63</v>
      </c>
      <c r="C10">
        <v>0.64900000000000002</v>
      </c>
      <c r="D10">
        <v>0.435</v>
      </c>
      <c r="E10" t="s">
        <v>120</v>
      </c>
      <c r="I10" t="s">
        <v>81</v>
      </c>
      <c r="J10" t="s">
        <v>74</v>
      </c>
      <c r="K10">
        <v>4.3E-3</v>
      </c>
      <c r="L10">
        <v>3.3E-3</v>
      </c>
      <c r="M10">
        <v>7.4000000000000003E-3</v>
      </c>
      <c r="N10">
        <v>5.7000000000000002E-3</v>
      </c>
      <c r="O10">
        <f t="shared" si="1"/>
        <v>4.3</v>
      </c>
      <c r="P10">
        <f t="shared" si="2"/>
        <v>3.3</v>
      </c>
      <c r="Q10">
        <f t="shared" si="3"/>
        <v>7.4</v>
      </c>
      <c r="R10">
        <f t="shared" si="4"/>
        <v>5.7</v>
      </c>
      <c r="S10">
        <f t="shared" si="5"/>
        <v>0.64944872375774054</v>
      </c>
      <c r="T10">
        <f t="shared" si="6"/>
        <v>0.49841413683733571</v>
      </c>
      <c r="U10">
        <f t="shared" si="7"/>
        <v>0.64611892080677558</v>
      </c>
      <c r="V10">
        <f t="shared" si="8"/>
        <v>0.49768619575657036</v>
      </c>
    </row>
    <row r="11" spans="1:22" x14ac:dyDescent="0.3">
      <c r="A11">
        <v>699</v>
      </c>
      <c r="B11" t="s">
        <v>64</v>
      </c>
      <c r="C11">
        <v>0.245</v>
      </c>
      <c r="D11">
        <v>0.112</v>
      </c>
      <c r="E11" t="s">
        <v>120</v>
      </c>
      <c r="I11" t="s">
        <v>82</v>
      </c>
      <c r="J11" t="s">
        <v>74</v>
      </c>
      <c r="K11">
        <v>1.6000000000000001E-3</v>
      </c>
      <c r="L11">
        <v>1E-3</v>
      </c>
      <c r="M11">
        <v>2.8E-3</v>
      </c>
      <c r="N11">
        <v>1.6999999999999999E-3</v>
      </c>
      <c r="O11">
        <f t="shared" si="1"/>
        <v>1.6</v>
      </c>
      <c r="P11">
        <f t="shared" si="2"/>
        <v>1</v>
      </c>
      <c r="Q11">
        <f t="shared" si="3"/>
        <v>2.8</v>
      </c>
      <c r="R11">
        <f t="shared" si="4"/>
        <v>1.7</v>
      </c>
      <c r="S11">
        <f t="shared" si="5"/>
        <v>0.24165533907264763</v>
      </c>
      <c r="T11">
        <f t="shared" si="6"/>
        <v>0.15103458692040478</v>
      </c>
      <c r="U11">
        <f t="shared" si="7"/>
        <v>0.24447742949445561</v>
      </c>
      <c r="V11">
        <f t="shared" si="8"/>
        <v>0.14843272505020519</v>
      </c>
    </row>
    <row r="12" spans="1:22" x14ac:dyDescent="0.3">
      <c r="A12">
        <v>784</v>
      </c>
      <c r="B12" t="s">
        <v>65</v>
      </c>
      <c r="C12">
        <v>0.107</v>
      </c>
      <c r="D12">
        <v>0.108</v>
      </c>
      <c r="E12" t="s">
        <v>120</v>
      </c>
      <c r="I12" t="s">
        <v>83</v>
      </c>
      <c r="J12" t="s">
        <v>74</v>
      </c>
      <c r="K12">
        <v>6.9999999999999999E-4</v>
      </c>
      <c r="L12">
        <v>8.0000000000000004E-4</v>
      </c>
      <c r="M12">
        <v>1.1999999999999999E-3</v>
      </c>
      <c r="N12">
        <v>1.2999999999999999E-3</v>
      </c>
      <c r="O12">
        <f t="shared" si="1"/>
        <v>0.7</v>
      </c>
      <c r="P12">
        <f t="shared" si="2"/>
        <v>0.8</v>
      </c>
      <c r="Q12">
        <f t="shared" si="3"/>
        <v>1.2</v>
      </c>
      <c r="R12">
        <f t="shared" si="4"/>
        <v>1.3</v>
      </c>
      <c r="S12">
        <f t="shared" si="5"/>
        <v>0.10572421084428334</v>
      </c>
      <c r="T12">
        <f t="shared" si="6"/>
        <v>0.12082766953632382</v>
      </c>
      <c r="U12">
        <f t="shared" si="7"/>
        <v>0.10477604121190953</v>
      </c>
      <c r="V12">
        <f t="shared" si="8"/>
        <v>0.1135073779795687</v>
      </c>
    </row>
    <row r="13" spans="1:22" x14ac:dyDescent="0.3">
      <c r="A13">
        <v>2839</v>
      </c>
      <c r="B13" t="s">
        <v>66</v>
      </c>
      <c r="C13">
        <v>6.9000000000000006E-2</v>
      </c>
      <c r="D13">
        <v>1.4E-2</v>
      </c>
      <c r="E13" t="s">
        <v>120</v>
      </c>
      <c r="I13" t="s">
        <v>84</v>
      </c>
      <c r="J13" t="s">
        <v>74</v>
      </c>
      <c r="K13">
        <v>5.0000000000000001E-4</v>
      </c>
      <c r="L13">
        <v>2.0000000000000001E-4</v>
      </c>
      <c r="M13">
        <v>8.0000000000000004E-4</v>
      </c>
      <c r="N13">
        <v>2.9999999999999997E-4</v>
      </c>
      <c r="O13">
        <f t="shared" si="1"/>
        <v>0.5</v>
      </c>
      <c r="P13">
        <f t="shared" si="2"/>
        <v>0.2</v>
      </c>
      <c r="Q13">
        <f t="shared" si="3"/>
        <v>0.8</v>
      </c>
      <c r="R13">
        <f t="shared" si="4"/>
        <v>0.3</v>
      </c>
      <c r="S13">
        <f t="shared" si="5"/>
        <v>7.5517293460202389E-2</v>
      </c>
      <c r="T13">
        <f t="shared" si="6"/>
        <v>3.0206917384080954E-2</v>
      </c>
      <c r="U13">
        <f t="shared" si="7"/>
        <v>6.9850694141273026E-2</v>
      </c>
      <c r="V13">
        <f t="shared" si="8"/>
        <v>2.6194010302977383E-2</v>
      </c>
    </row>
    <row r="14" spans="1:22" x14ac:dyDescent="0.3">
      <c r="A14">
        <v>785</v>
      </c>
      <c r="B14" t="s">
        <v>67</v>
      </c>
      <c r="C14">
        <v>1.6E-2</v>
      </c>
      <c r="D14">
        <v>8.0000000000000002E-3</v>
      </c>
      <c r="E14" t="s">
        <v>120</v>
      </c>
      <c r="I14" t="s">
        <v>87</v>
      </c>
      <c r="J14" t="s">
        <v>74</v>
      </c>
      <c r="K14">
        <v>1E-4</v>
      </c>
      <c r="L14">
        <v>1E-4</v>
      </c>
      <c r="M14">
        <v>2.0000000000000001E-4</v>
      </c>
      <c r="N14">
        <v>1E-4</v>
      </c>
      <c r="O14">
        <f>K14*1000</f>
        <v>0.1</v>
      </c>
      <c r="P14">
        <f>L14*1000</f>
        <v>0.1</v>
      </c>
      <c r="Q14">
        <f>M14*1000</f>
        <v>0.2</v>
      </c>
      <c r="R14">
        <f>N14*1000</f>
        <v>0.1</v>
      </c>
      <c r="S14">
        <f>O14/$O$3*100</f>
        <v>1.5103458692040477E-2</v>
      </c>
      <c r="T14">
        <f>P14/$O$3*100</f>
        <v>1.5103458692040477E-2</v>
      </c>
      <c r="U14">
        <f>Q14/$Q$3*100</f>
        <v>1.7462673535318256E-2</v>
      </c>
      <c r="V14">
        <f>R14/$Q$3*100</f>
        <v>8.7313367676591282E-3</v>
      </c>
    </row>
    <row r="15" spans="1:22" x14ac:dyDescent="0.3">
      <c r="A15">
        <v>696</v>
      </c>
      <c r="B15" t="s">
        <v>68</v>
      </c>
      <c r="C15">
        <v>4.3099999999999999E-2</v>
      </c>
      <c r="D15">
        <v>1.7500000000000002E-2</v>
      </c>
      <c r="E15" t="s">
        <v>52</v>
      </c>
      <c r="I15" t="s">
        <v>88</v>
      </c>
      <c r="J15" t="s">
        <v>89</v>
      </c>
      <c r="K15">
        <v>2.9999999999999997E-4</v>
      </c>
      <c r="L15">
        <v>2.0000000000000001E-4</v>
      </c>
      <c r="M15">
        <v>5.0000000000000001E-4</v>
      </c>
      <c r="N15">
        <v>2.9999999999999997E-4</v>
      </c>
      <c r="O15">
        <v>2.9999999999999997E-4</v>
      </c>
      <c r="P15">
        <v>2.0000000000000001E-4</v>
      </c>
      <c r="Q15">
        <v>5.0000000000000001E-4</v>
      </c>
      <c r="R15">
        <v>2.9999999999999997E-4</v>
      </c>
      <c r="S15">
        <f>O15/$O$3*100</f>
        <v>4.5310376076121428E-5</v>
      </c>
      <c r="T15">
        <f>P15/$O$3*100</f>
        <v>3.0206917384080954E-5</v>
      </c>
      <c r="U15">
        <f>Q15/$Q$3*100</f>
        <v>4.3656683838295645E-5</v>
      </c>
      <c r="V15">
        <f>R15/$Q$3*100</f>
        <v>2.6194010302977381E-5</v>
      </c>
    </row>
    <row r="16" spans="1:22" x14ac:dyDescent="0.3">
      <c r="A16">
        <v>525</v>
      </c>
      <c r="B16" t="s">
        <v>69</v>
      </c>
      <c r="C16">
        <v>1E-4</v>
      </c>
      <c r="D16">
        <v>2.9999999999999997E-4</v>
      </c>
      <c r="E16" t="s">
        <v>52</v>
      </c>
      <c r="I16" t="s">
        <v>90</v>
      </c>
      <c r="J16" t="s">
        <v>89</v>
      </c>
      <c r="K16">
        <v>1E-3</v>
      </c>
      <c r="L16">
        <v>1.8E-3</v>
      </c>
      <c r="M16">
        <v>1.6999999999999999E-3</v>
      </c>
      <c r="N16">
        <v>3.2000000000000002E-3</v>
      </c>
      <c r="O16">
        <v>1E-3</v>
      </c>
      <c r="P16">
        <v>1.8E-3</v>
      </c>
      <c r="Q16">
        <v>1.6999999999999999E-3</v>
      </c>
      <c r="R16">
        <v>3.2000000000000002E-3</v>
      </c>
      <c r="S16">
        <f t="shared" si="5"/>
        <v>1.5103458692040478E-4</v>
      </c>
      <c r="T16">
        <f t="shared" si="6"/>
        <v>2.7186225645672857E-4</v>
      </c>
      <c r="U16">
        <f t="shared" si="7"/>
        <v>1.4843272505020517E-4</v>
      </c>
      <c r="V16">
        <f t="shared" si="8"/>
        <v>2.7940277656509217E-4</v>
      </c>
    </row>
    <row r="17" spans="1:22" x14ac:dyDescent="0.3">
      <c r="A17" s="11">
        <v>292</v>
      </c>
      <c r="B17" t="s">
        <v>1</v>
      </c>
      <c r="C17">
        <v>2.29E-2</v>
      </c>
      <c r="D17">
        <v>4.2599999999999999E-2</v>
      </c>
      <c r="E17" t="s">
        <v>52</v>
      </c>
      <c r="I17" t="s">
        <v>91</v>
      </c>
      <c r="J17" t="s">
        <v>89</v>
      </c>
      <c r="K17">
        <v>0.15140000000000001</v>
      </c>
      <c r="L17">
        <v>0.28760000000000002</v>
      </c>
      <c r="M17">
        <v>0.26190000000000002</v>
      </c>
      <c r="N17">
        <v>0.49740000000000001</v>
      </c>
      <c r="O17">
        <v>0.15140000000000001</v>
      </c>
      <c r="P17">
        <v>0.28760000000000002</v>
      </c>
      <c r="Q17">
        <v>0.26190000000000002</v>
      </c>
      <c r="R17">
        <v>0.49740000000000001</v>
      </c>
      <c r="S17">
        <f t="shared" si="5"/>
        <v>2.2866636459749283E-2</v>
      </c>
      <c r="T17">
        <f t="shared" si="6"/>
        <v>4.3437547198308418E-2</v>
      </c>
      <c r="U17">
        <f t="shared" si="7"/>
        <v>2.2867370994499262E-2</v>
      </c>
      <c r="V17">
        <f t="shared" si="8"/>
        <v>4.342966908233651E-2</v>
      </c>
    </row>
    <row r="18" spans="1:22" x14ac:dyDescent="0.3">
      <c r="A18" s="11">
        <v>694</v>
      </c>
      <c r="B18" t="s">
        <v>2</v>
      </c>
      <c r="C18">
        <v>1.8599999999999998E-2</v>
      </c>
      <c r="D18">
        <v>2.58E-2</v>
      </c>
      <c r="E18" t="s">
        <v>52</v>
      </c>
      <c r="I18" t="s">
        <v>92</v>
      </c>
      <c r="J18" t="s">
        <v>89</v>
      </c>
      <c r="K18">
        <v>0.1229</v>
      </c>
      <c r="L18">
        <v>0.17680000000000001</v>
      </c>
      <c r="M18">
        <v>0.21260000000000001</v>
      </c>
      <c r="N18">
        <v>0.30580000000000002</v>
      </c>
      <c r="O18">
        <v>0.1229</v>
      </c>
      <c r="P18">
        <v>0.17680000000000001</v>
      </c>
      <c r="Q18">
        <v>0.21260000000000001</v>
      </c>
      <c r="R18">
        <v>0.30580000000000002</v>
      </c>
      <c r="S18">
        <f t="shared" si="5"/>
        <v>1.8562150732517747E-2</v>
      </c>
      <c r="T18">
        <f t="shared" si="6"/>
        <v>2.6702914967527566E-2</v>
      </c>
      <c r="U18">
        <f t="shared" si="7"/>
        <v>1.8562821968043309E-2</v>
      </c>
      <c r="V18">
        <f t="shared" si="8"/>
        <v>2.6700427835501618E-2</v>
      </c>
    </row>
    <row r="19" spans="1:22" x14ac:dyDescent="0.3">
      <c r="A19" s="11">
        <v>666</v>
      </c>
      <c r="B19" t="s">
        <v>8</v>
      </c>
      <c r="C19">
        <v>1E-3</v>
      </c>
      <c r="D19">
        <v>1.5E-3</v>
      </c>
      <c r="E19" t="s">
        <v>52</v>
      </c>
      <c r="I19" t="s">
        <v>93</v>
      </c>
      <c r="J19" t="s">
        <v>89</v>
      </c>
      <c r="K19">
        <v>6.4000000000000003E-3</v>
      </c>
      <c r="L19">
        <v>1.0200000000000001E-2</v>
      </c>
      <c r="M19">
        <v>1.11E-2</v>
      </c>
      <c r="N19">
        <v>1.77E-2</v>
      </c>
      <c r="O19">
        <v>6.4000000000000003E-3</v>
      </c>
      <c r="P19">
        <v>1.0200000000000001E-2</v>
      </c>
      <c r="Q19">
        <v>1.11E-2</v>
      </c>
      <c r="R19">
        <v>1.77E-2</v>
      </c>
      <c r="S19">
        <f t="shared" si="5"/>
        <v>9.6662135629059054E-4</v>
      </c>
      <c r="T19">
        <f t="shared" si="6"/>
        <v>1.5405527865881288E-3</v>
      </c>
      <c r="U19">
        <f t="shared" si="7"/>
        <v>9.6917838121016327E-4</v>
      </c>
      <c r="V19">
        <f t="shared" si="8"/>
        <v>1.5454466078756658E-3</v>
      </c>
    </row>
    <row r="20" spans="1:22" x14ac:dyDescent="0.3">
      <c r="A20" s="11">
        <v>700</v>
      </c>
      <c r="B20" t="s">
        <v>53</v>
      </c>
      <c r="C20">
        <v>0.1074</v>
      </c>
      <c r="D20">
        <v>4.0300000000000002E-2</v>
      </c>
      <c r="E20" t="s">
        <v>52</v>
      </c>
      <c r="I20" t="s">
        <v>94</v>
      </c>
      <c r="J20" t="s">
        <v>89</v>
      </c>
      <c r="K20">
        <v>0.71079999999999999</v>
      </c>
      <c r="L20">
        <v>0.37690000000000001</v>
      </c>
      <c r="M20">
        <v>1.2295</v>
      </c>
      <c r="N20">
        <v>0.65200000000000002</v>
      </c>
      <c r="O20">
        <v>0.71079999999999999</v>
      </c>
      <c r="P20">
        <v>0.37690000000000001</v>
      </c>
      <c r="Q20">
        <v>1.2295</v>
      </c>
      <c r="R20">
        <v>0.65200000000000002</v>
      </c>
      <c r="S20">
        <f t="shared" si="5"/>
        <v>0.10735538438302371</v>
      </c>
      <c r="T20">
        <f t="shared" si="6"/>
        <v>5.6924935810300559E-2</v>
      </c>
      <c r="U20">
        <f t="shared" si="7"/>
        <v>0.107351785558369</v>
      </c>
      <c r="V20">
        <f t="shared" si="8"/>
        <v>5.692831572513752E-2</v>
      </c>
    </row>
    <row r="21" spans="1:22" x14ac:dyDescent="0.3">
      <c r="A21" s="11">
        <v>795</v>
      </c>
      <c r="B21" t="s">
        <v>7</v>
      </c>
      <c r="C21">
        <v>0.42170000000000002</v>
      </c>
      <c r="D21">
        <v>0.22950000000000001</v>
      </c>
      <c r="E21" t="s">
        <v>52</v>
      </c>
      <c r="I21" t="s">
        <v>85</v>
      </c>
      <c r="J21" t="s">
        <v>74</v>
      </c>
      <c r="K21">
        <v>2.8E-3</v>
      </c>
      <c r="L21">
        <v>1.8E-3</v>
      </c>
      <c r="M21">
        <v>4.7999999999999996E-3</v>
      </c>
      <c r="N21">
        <v>3.2000000000000002E-3</v>
      </c>
      <c r="O21">
        <f t="shared" ref="O21:R22" si="9">K21*1000</f>
        <v>2.8</v>
      </c>
      <c r="P21">
        <f t="shared" si="9"/>
        <v>1.8</v>
      </c>
      <c r="Q21">
        <f t="shared" si="9"/>
        <v>4.8</v>
      </c>
      <c r="R21">
        <f t="shared" si="9"/>
        <v>3.2</v>
      </c>
      <c r="S21">
        <f>O21/$O$3*100</f>
        <v>0.42289684337713335</v>
      </c>
      <c r="T21">
        <f>P21/$O$3*100</f>
        <v>0.27186225645672857</v>
      </c>
      <c r="U21">
        <f>Q21/$Q$3*100</f>
        <v>0.41910416484763813</v>
      </c>
      <c r="V21">
        <f>R21/$Q$3*100</f>
        <v>0.2794027765650921</v>
      </c>
    </row>
    <row r="22" spans="1:22" x14ac:dyDescent="0.3">
      <c r="A22" s="11">
        <v>669</v>
      </c>
      <c r="B22" t="s">
        <v>5</v>
      </c>
      <c r="C22">
        <v>0.57069999999999999</v>
      </c>
      <c r="D22">
        <v>0.37109999999999999</v>
      </c>
      <c r="E22" t="s">
        <v>52</v>
      </c>
      <c r="I22" t="s">
        <v>86</v>
      </c>
      <c r="J22" t="s">
        <v>74</v>
      </c>
      <c r="K22">
        <v>3.8E-3</v>
      </c>
      <c r="L22">
        <v>2.8E-3</v>
      </c>
      <c r="M22">
        <v>6.4999999999999997E-3</v>
      </c>
      <c r="N22">
        <v>4.8999999999999998E-3</v>
      </c>
      <c r="O22">
        <f t="shared" si="9"/>
        <v>3.8</v>
      </c>
      <c r="P22">
        <f t="shared" si="9"/>
        <v>2.8</v>
      </c>
      <c r="Q22">
        <f t="shared" si="9"/>
        <v>6.5</v>
      </c>
      <c r="R22">
        <f t="shared" si="9"/>
        <v>4.8999999999999995</v>
      </c>
      <c r="S22">
        <f>O22/$O$3*100</f>
        <v>0.57393143029753801</v>
      </c>
      <c r="T22">
        <f>P22/$O$3*100</f>
        <v>0.42289684337713335</v>
      </c>
      <c r="U22">
        <f>Q22/$Q$3*100</f>
        <v>0.56753688989784334</v>
      </c>
      <c r="V22">
        <f>R22/$Q$3*100</f>
        <v>0.42783550161529726</v>
      </c>
    </row>
    <row r="23" spans="1:22" x14ac:dyDescent="0.3">
      <c r="A23" s="11">
        <v>329</v>
      </c>
      <c r="B23" t="s">
        <v>4</v>
      </c>
      <c r="C23">
        <v>5.9999999999999995E-4</v>
      </c>
      <c r="D23">
        <v>1.1000000000000001E-3</v>
      </c>
      <c r="E23" t="s">
        <v>52</v>
      </c>
      <c r="I23" t="s">
        <v>95</v>
      </c>
      <c r="J23" t="s">
        <v>89</v>
      </c>
      <c r="K23">
        <v>3.8999999999999998E-3</v>
      </c>
      <c r="L23">
        <v>7.3000000000000001E-3</v>
      </c>
      <c r="M23">
        <v>6.7999999999999996E-3</v>
      </c>
      <c r="N23">
        <v>1.26E-2</v>
      </c>
      <c r="O23">
        <v>3.8999999999999998E-3</v>
      </c>
      <c r="P23">
        <v>7.3000000000000001E-3</v>
      </c>
      <c r="Q23">
        <v>6.7999999999999996E-3</v>
      </c>
      <c r="R23">
        <v>1.26E-2</v>
      </c>
      <c r="S23">
        <f t="shared" si="5"/>
        <v>5.8903488898957856E-4</v>
      </c>
      <c r="T23">
        <f t="shared" si="6"/>
        <v>1.1025524845189548E-3</v>
      </c>
      <c r="U23">
        <f t="shared" si="7"/>
        <v>5.9373090020082067E-4</v>
      </c>
      <c r="V23">
        <f t="shared" si="8"/>
        <v>1.1001484327250502E-3</v>
      </c>
    </row>
    <row r="24" spans="1:22" x14ac:dyDescent="0.3">
      <c r="A24" s="11">
        <v>715</v>
      </c>
      <c r="B24" t="s">
        <v>3</v>
      </c>
      <c r="C24">
        <v>4.0000000000000002E-4</v>
      </c>
      <c r="D24">
        <v>5.9999999999999995E-4</v>
      </c>
      <c r="E24" t="s">
        <v>52</v>
      </c>
      <c r="I24" t="s">
        <v>96</v>
      </c>
      <c r="J24" t="s">
        <v>89</v>
      </c>
      <c r="K24">
        <v>2.5000000000000001E-3</v>
      </c>
      <c r="L24">
        <v>4.3E-3</v>
      </c>
      <c r="M24">
        <v>4.4000000000000003E-3</v>
      </c>
      <c r="N24">
        <v>7.4999999999999997E-3</v>
      </c>
      <c r="O24">
        <v>2.5000000000000001E-3</v>
      </c>
      <c r="P24">
        <v>4.3E-3</v>
      </c>
      <c r="Q24">
        <v>4.4000000000000003E-3</v>
      </c>
      <c r="R24">
        <v>7.4999999999999997E-3</v>
      </c>
      <c r="S24">
        <f t="shared" si="5"/>
        <v>3.7758646730101192E-4</v>
      </c>
      <c r="T24">
        <f t="shared" si="6"/>
        <v>6.4944872375774054E-4</v>
      </c>
      <c r="U24">
        <f t="shared" si="7"/>
        <v>3.8417881777700171E-4</v>
      </c>
      <c r="V24">
        <f t="shared" si="8"/>
        <v>6.5485025757443466E-4</v>
      </c>
    </row>
    <row r="25" spans="1:22" x14ac:dyDescent="0.3">
      <c r="A25" s="11">
        <v>526</v>
      </c>
      <c r="B25" t="s">
        <v>6</v>
      </c>
      <c r="C25">
        <v>1.1000000000000001E-3</v>
      </c>
      <c r="D25">
        <v>1E-3</v>
      </c>
      <c r="E25" t="s">
        <v>52</v>
      </c>
      <c r="I25" t="s">
        <v>97</v>
      </c>
      <c r="J25" t="s">
        <v>89</v>
      </c>
      <c r="K25">
        <v>7.4999999999999997E-3</v>
      </c>
      <c r="L25">
        <v>7.1000000000000004E-3</v>
      </c>
      <c r="M25">
        <v>1.29E-2</v>
      </c>
      <c r="N25">
        <v>1.2200000000000001E-2</v>
      </c>
      <c r="O25">
        <v>7.4999999999999997E-3</v>
      </c>
      <c r="P25">
        <v>7.1000000000000004E-3</v>
      </c>
      <c r="Q25">
        <v>1.29E-2</v>
      </c>
      <c r="R25">
        <v>1.2200000000000001E-2</v>
      </c>
      <c r="S25">
        <f t="shared" si="5"/>
        <v>1.1327594019030357E-3</v>
      </c>
      <c r="T25">
        <f t="shared" si="6"/>
        <v>1.0723455671348739E-3</v>
      </c>
      <c r="U25">
        <f t="shared" si="7"/>
        <v>1.1263424430280277E-3</v>
      </c>
      <c r="V25">
        <f t="shared" si="8"/>
        <v>1.0652230856544138E-3</v>
      </c>
    </row>
    <row r="26" spans="1:22" x14ac:dyDescent="0.3">
      <c r="A26" s="11">
        <v>488</v>
      </c>
      <c r="B26" t="s">
        <v>0</v>
      </c>
      <c r="C26">
        <v>8.2000000000000007E-3</v>
      </c>
      <c r="D26">
        <v>1.37E-2</v>
      </c>
      <c r="E26" t="s">
        <v>52</v>
      </c>
      <c r="I26" t="s">
        <v>98</v>
      </c>
      <c r="J26" t="s">
        <v>89</v>
      </c>
      <c r="K26">
        <v>5.4100000000000002E-2</v>
      </c>
      <c r="L26">
        <v>9.2899999999999996E-2</v>
      </c>
      <c r="M26">
        <v>9.3600000000000003E-2</v>
      </c>
      <c r="N26">
        <v>0.16070000000000001</v>
      </c>
      <c r="O26">
        <v>5.4100000000000002E-2</v>
      </c>
      <c r="P26">
        <v>9.2899999999999996E-2</v>
      </c>
      <c r="Q26">
        <v>9.3600000000000003E-2</v>
      </c>
      <c r="R26">
        <v>0.16070000000000001</v>
      </c>
      <c r="S26">
        <f t="shared" si="5"/>
        <v>8.1709711523938987E-3</v>
      </c>
      <c r="T26">
        <f t="shared" si="6"/>
        <v>1.4031113124905603E-2</v>
      </c>
      <c r="U26">
        <f t="shared" si="7"/>
        <v>8.1725312145289452E-3</v>
      </c>
      <c r="V26">
        <f t="shared" si="8"/>
        <v>1.4031258185628219E-2</v>
      </c>
    </row>
    <row r="27" spans="1:22" x14ac:dyDescent="0.3">
      <c r="A27" s="11">
        <v>380</v>
      </c>
      <c r="B27" t="s">
        <v>9</v>
      </c>
      <c r="C27">
        <v>1E-3</v>
      </c>
      <c r="D27">
        <v>1E-3</v>
      </c>
      <c r="E27" t="s">
        <v>52</v>
      </c>
      <c r="I27" t="s">
        <v>99</v>
      </c>
      <c r="J27" t="s">
        <v>89</v>
      </c>
      <c r="K27">
        <v>6.4999999999999997E-3</v>
      </c>
      <c r="L27">
        <v>7.3000000000000001E-3</v>
      </c>
      <c r="M27">
        <v>1.12E-2</v>
      </c>
      <c r="N27">
        <v>1.2699999999999999E-2</v>
      </c>
      <c r="O27">
        <v>6.4999999999999997E-3</v>
      </c>
      <c r="P27">
        <v>7.3000000000000001E-3</v>
      </c>
      <c r="Q27">
        <v>1.12E-2</v>
      </c>
      <c r="R27">
        <v>1.2699999999999999E-2</v>
      </c>
      <c r="S27">
        <f t="shared" si="5"/>
        <v>9.8172481498263087E-4</v>
      </c>
      <c r="T27">
        <f t="shared" si="6"/>
        <v>1.1025524845189548E-3</v>
      </c>
      <c r="U27">
        <f t="shared" si="7"/>
        <v>9.7790971797782249E-4</v>
      </c>
      <c r="V27">
        <f t="shared" si="8"/>
        <v>1.1088797694927092E-3</v>
      </c>
    </row>
    <row r="28" spans="1:22" x14ac:dyDescent="0.3">
      <c r="A28" s="11">
        <v>778</v>
      </c>
      <c r="B28" t="s">
        <v>10</v>
      </c>
      <c r="C28">
        <v>1.6E-2</v>
      </c>
      <c r="D28">
        <v>8.8999999999999999E-3</v>
      </c>
      <c r="E28" t="s">
        <v>52</v>
      </c>
      <c r="I28" t="s">
        <v>100</v>
      </c>
      <c r="J28" t="s">
        <v>89</v>
      </c>
      <c r="K28">
        <v>0.10580000000000001</v>
      </c>
      <c r="L28">
        <v>7.0900000000000005E-2</v>
      </c>
      <c r="M28">
        <v>0.18310000000000001</v>
      </c>
      <c r="N28">
        <v>0.1226</v>
      </c>
      <c r="O28">
        <v>0.10580000000000001</v>
      </c>
      <c r="P28">
        <v>7.0900000000000005E-2</v>
      </c>
      <c r="Q28">
        <v>0.18310000000000001</v>
      </c>
      <c r="R28">
        <v>0.1226</v>
      </c>
      <c r="S28">
        <f t="shared" si="5"/>
        <v>1.5979459296178826E-2</v>
      </c>
      <c r="T28">
        <f t="shared" si="6"/>
        <v>1.0708352212656699E-2</v>
      </c>
      <c r="U28">
        <f t="shared" si="7"/>
        <v>1.5987077621583867E-2</v>
      </c>
      <c r="V28">
        <f t="shared" si="8"/>
        <v>1.0704618877150091E-2</v>
      </c>
    </row>
    <row r="29" spans="1:22" x14ac:dyDescent="0.3">
      <c r="A29" s="12">
        <v>298</v>
      </c>
      <c r="B29" t="s">
        <v>70</v>
      </c>
      <c r="C29">
        <v>2.0000000000000001E-4</v>
      </c>
      <c r="D29">
        <v>2.9999999999999997E-4</v>
      </c>
      <c r="E29" t="s">
        <v>52</v>
      </c>
      <c r="I29" t="s">
        <v>101</v>
      </c>
      <c r="J29" t="s">
        <v>89</v>
      </c>
      <c r="K29">
        <v>1.2999999999999999E-3</v>
      </c>
      <c r="L29">
        <v>2E-3</v>
      </c>
      <c r="M29">
        <v>2.2000000000000001E-3</v>
      </c>
      <c r="N29">
        <v>3.5000000000000001E-3</v>
      </c>
      <c r="O29">
        <v>1.2999999999999999E-3</v>
      </c>
      <c r="P29">
        <v>2E-3</v>
      </c>
      <c r="Q29">
        <v>2.2000000000000001E-3</v>
      </c>
      <c r="R29">
        <v>3.5000000000000001E-3</v>
      </c>
      <c r="S29">
        <f t="shared" si="5"/>
        <v>1.9634496299652618E-4</v>
      </c>
      <c r="T29">
        <f t="shared" si="6"/>
        <v>3.0206917384080956E-4</v>
      </c>
      <c r="U29">
        <f t="shared" si="7"/>
        <v>1.9208940888850085E-4</v>
      </c>
      <c r="V29">
        <f t="shared" si="8"/>
        <v>3.055967868680695E-4</v>
      </c>
    </row>
    <row r="30" spans="1:22" x14ac:dyDescent="0.3">
      <c r="A30" s="11">
        <v>693</v>
      </c>
      <c r="B30" t="s">
        <v>54</v>
      </c>
      <c r="C30">
        <v>1E-4</v>
      </c>
      <c r="D30">
        <v>2.0000000000000001E-4</v>
      </c>
      <c r="E30" t="s">
        <v>52</v>
      </c>
      <c r="I30" t="s">
        <v>102</v>
      </c>
      <c r="J30" t="s">
        <v>89</v>
      </c>
      <c r="K30">
        <v>8.0000000000000004E-4</v>
      </c>
      <c r="L30">
        <v>1.1000000000000001E-3</v>
      </c>
      <c r="M30">
        <v>1.4E-3</v>
      </c>
      <c r="N30">
        <v>2E-3</v>
      </c>
      <c r="O30">
        <v>8.0000000000000004E-4</v>
      </c>
      <c r="P30">
        <v>1.1000000000000001E-3</v>
      </c>
      <c r="Q30">
        <v>1.4E-3</v>
      </c>
      <c r="R30">
        <v>2E-3</v>
      </c>
      <c r="S30">
        <f t="shared" si="5"/>
        <v>1.2082766953632382E-4</v>
      </c>
      <c r="T30">
        <f t="shared" si="6"/>
        <v>1.6613804561244525E-4</v>
      </c>
      <c r="U30">
        <f t="shared" si="7"/>
        <v>1.2223871474722781E-4</v>
      </c>
      <c r="V30">
        <f t="shared" si="8"/>
        <v>1.7462673535318258E-4</v>
      </c>
    </row>
    <row r="31" spans="1:22" x14ac:dyDescent="0.3">
      <c r="A31" s="11">
        <v>810</v>
      </c>
      <c r="B31" t="s">
        <v>11</v>
      </c>
      <c r="C31">
        <v>1.41E-2</v>
      </c>
      <c r="D31">
        <v>9.1000000000000004E-3</v>
      </c>
      <c r="E31" t="s">
        <v>52</v>
      </c>
      <c r="I31" t="s">
        <v>103</v>
      </c>
      <c r="J31" t="s">
        <v>89</v>
      </c>
      <c r="K31">
        <v>9.3100000000000002E-2</v>
      </c>
      <c r="L31">
        <v>6.9500000000000006E-2</v>
      </c>
      <c r="M31">
        <v>0.161</v>
      </c>
      <c r="N31">
        <v>0.1202</v>
      </c>
      <c r="O31">
        <v>9.3100000000000002E-2</v>
      </c>
      <c r="P31">
        <v>6.9500000000000006E-2</v>
      </c>
      <c r="Q31">
        <v>0.161</v>
      </c>
      <c r="R31">
        <v>0.1202</v>
      </c>
      <c r="S31">
        <f t="shared" si="5"/>
        <v>1.4061320042289683E-2</v>
      </c>
      <c r="T31">
        <f t="shared" si="6"/>
        <v>1.0496903790968133E-2</v>
      </c>
      <c r="U31">
        <f t="shared" si="7"/>
        <v>1.4057452195931198E-2</v>
      </c>
      <c r="V31">
        <f t="shared" si="8"/>
        <v>1.0495066794726273E-2</v>
      </c>
    </row>
    <row r="32" spans="1:22" x14ac:dyDescent="0.3">
      <c r="A32" s="12">
        <v>689</v>
      </c>
      <c r="B32" t="s">
        <v>71</v>
      </c>
      <c r="C32">
        <v>4.1999999999999997E-3</v>
      </c>
      <c r="D32">
        <v>2.8E-3</v>
      </c>
      <c r="E32" t="s">
        <v>52</v>
      </c>
      <c r="I32" t="s">
        <v>104</v>
      </c>
      <c r="J32" t="s">
        <v>89</v>
      </c>
      <c r="K32">
        <v>2.7799999999999998E-2</v>
      </c>
      <c r="L32">
        <v>2.1499999999999998E-2</v>
      </c>
      <c r="M32">
        <v>4.8000000000000001E-2</v>
      </c>
      <c r="N32">
        <v>3.7199999999999997E-2</v>
      </c>
      <c r="O32">
        <v>2.7799999999999998E-2</v>
      </c>
      <c r="P32">
        <v>2.1499999999999998E-2</v>
      </c>
      <c r="Q32">
        <v>4.8000000000000001E-2</v>
      </c>
      <c r="R32">
        <v>3.7199999999999997E-2</v>
      </c>
      <c r="S32">
        <f t="shared" si="5"/>
        <v>4.198761516387252E-3</v>
      </c>
      <c r="T32">
        <f t="shared" si="6"/>
        <v>3.2472436187887021E-3</v>
      </c>
      <c r="U32">
        <f t="shared" si="7"/>
        <v>4.1910416484763824E-3</v>
      </c>
      <c r="V32">
        <f t="shared" si="8"/>
        <v>3.2480572775691954E-3</v>
      </c>
    </row>
    <row r="33" spans="1:22" x14ac:dyDescent="0.3">
      <c r="A33" s="12">
        <v>697</v>
      </c>
      <c r="B33" t="s">
        <v>72</v>
      </c>
      <c r="C33">
        <v>2.0000000000000001E-4</v>
      </c>
      <c r="D33">
        <v>2.9999999999999997E-4</v>
      </c>
      <c r="E33" t="s">
        <v>52</v>
      </c>
      <c r="I33" t="s">
        <v>105</v>
      </c>
      <c r="J33" t="s">
        <v>89</v>
      </c>
      <c r="K33">
        <v>1.1000000000000001E-3</v>
      </c>
      <c r="L33">
        <v>2.3E-3</v>
      </c>
      <c r="M33">
        <v>1.8E-3</v>
      </c>
      <c r="N33">
        <v>3.8999999999999998E-3</v>
      </c>
      <c r="O33">
        <v>1.1000000000000001E-3</v>
      </c>
      <c r="P33">
        <v>2.3E-3</v>
      </c>
      <c r="Q33">
        <v>1.8E-3</v>
      </c>
      <c r="R33">
        <v>3.8999999999999998E-3</v>
      </c>
      <c r="S33">
        <f t="shared" si="5"/>
        <v>1.6613804561244525E-4</v>
      </c>
      <c r="T33">
        <f t="shared" si="6"/>
        <v>3.4737954991693098E-4</v>
      </c>
      <c r="U33">
        <f t="shared" si="7"/>
        <v>1.5716406181786431E-4</v>
      </c>
      <c r="V33">
        <f t="shared" si="8"/>
        <v>3.40522133938706E-4</v>
      </c>
    </row>
    <row r="34" spans="1:22" x14ac:dyDescent="0.3">
      <c r="A34" s="11">
        <v>520</v>
      </c>
      <c r="B34" t="s">
        <v>12</v>
      </c>
      <c r="C34">
        <v>1E-4</v>
      </c>
      <c r="D34">
        <v>2.9999999999999997E-4</v>
      </c>
      <c r="E34" t="s">
        <v>52</v>
      </c>
      <c r="I34" t="s">
        <v>106</v>
      </c>
      <c r="J34" t="s">
        <v>89</v>
      </c>
      <c r="K34">
        <v>1E-3</v>
      </c>
      <c r="L34">
        <v>1.6999999999999999E-3</v>
      </c>
      <c r="M34">
        <v>1.6999999999999999E-3</v>
      </c>
      <c r="N34">
        <v>3.0000000000000001E-3</v>
      </c>
      <c r="O34">
        <v>1E-3</v>
      </c>
      <c r="P34">
        <v>1.6999999999999999E-3</v>
      </c>
      <c r="Q34">
        <v>1.6999999999999999E-3</v>
      </c>
      <c r="R34">
        <v>3.0000000000000001E-3</v>
      </c>
      <c r="S34">
        <f t="shared" si="5"/>
        <v>1.5103458692040478E-4</v>
      </c>
      <c r="T34">
        <f t="shared" si="6"/>
        <v>2.5675879776468807E-4</v>
      </c>
      <c r="U34">
        <f t="shared" si="7"/>
        <v>1.4843272505020517E-4</v>
      </c>
      <c r="V34">
        <f t="shared" si="8"/>
        <v>2.619401030297739E-4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8" ma:contentTypeDescription="Create a new document." ma:contentTypeScope="" ma:versionID="37bb7238eeab749cc3c948e685d0abc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0ab5204db99d1a037df2942a394e40a4"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836</Reference_x0020_No>
    <Ref_x0020_No xmlns="8f75adca-0fe3-4657-b07a-186b256b984e">836</Ref_x0020_No>
  </documentManagement>
</p:properties>
</file>

<file path=customXml/itemProps1.xml><?xml version="1.0" encoding="utf-8"?>
<ds:datastoreItem xmlns:ds="http://schemas.openxmlformats.org/officeDocument/2006/customXml" ds:itemID="{D05BA6C6-36D5-4E4C-8047-F661812CB8D7}"/>
</file>

<file path=customXml/itemProps2.xml><?xml version="1.0" encoding="utf-8"?>
<ds:datastoreItem xmlns:ds="http://schemas.openxmlformats.org/officeDocument/2006/customXml" ds:itemID="{A24D0EFD-7768-4D9A-942D-85B71E5508B8}"/>
</file>

<file path=customXml/itemProps3.xml><?xml version="1.0" encoding="utf-8"?>
<ds:datastoreItem xmlns:ds="http://schemas.openxmlformats.org/officeDocument/2006/customXml" ds:itemID="{46275475-CFEF-4B78-A77F-F326C3D78047}"/>
</file>

<file path=customXml/itemProps4.xml><?xml version="1.0" encoding="utf-8"?>
<ds:datastoreItem xmlns:ds="http://schemas.openxmlformats.org/officeDocument/2006/customXml" ds:itemID="{0D80701D-1025-4C8B-9A6F-FF551169DF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PM Profile</vt:lpstr>
      <vt:lpstr>Reference</vt:lpstr>
      <vt:lpstr>PM Species</vt:lpstr>
      <vt:lpstr>Keyword</vt:lpstr>
      <vt:lpstr>Sheet1</vt:lpstr>
    </vt:vector>
  </TitlesOfParts>
  <Company>US-EPA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Ying Hsu</cp:lastModifiedBy>
  <dcterms:created xsi:type="dcterms:W3CDTF">2013-06-06T17:40:13Z</dcterms:created>
  <dcterms:modified xsi:type="dcterms:W3CDTF">2014-03-09T17:07:13Z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