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ray\Desktop\speciate\SPECIATE data links\"/>
    </mc:Choice>
  </mc:AlternateContent>
  <xr:revisionPtr revIDLastSave="0" documentId="8_{F370B73E-2A66-4518-A1A1-59E0809A8DF8}" xr6:coauthVersionLast="31" xr6:coauthVersionMax="31" xr10:uidLastSave="{00000000-0000-0000-0000-000000000000}"/>
  <bookViews>
    <workbookView xWindow="20" yWindow="60" windowWidth="7940" windowHeight="8760" xr2:uid="{00000000-000D-0000-FFFF-FFFF00000000}"/>
  </bookViews>
  <sheets>
    <sheet name="Gas Profile" sheetId="3" r:id="rId1"/>
    <sheet name="Reference" sheetId="2" r:id="rId2"/>
    <sheet name="Gas Species" sheetId="4" r:id="rId3"/>
    <sheet name="Keyword" sheetId="5" r:id="rId4"/>
    <sheet name="No875" sheetId="14" r:id="rId5"/>
  </sheets>
  <calcPr calcId="179017"/>
</workbook>
</file>

<file path=xl/calcChain.xml><?xml version="1.0" encoding="utf-8"?>
<calcChain xmlns="http://schemas.openxmlformats.org/spreadsheetml/2006/main">
  <c r="AS5" i="14" l="1"/>
  <c r="AT5" i="14"/>
  <c r="AU5" i="14"/>
  <c r="AV5" i="14"/>
  <c r="AS6" i="14"/>
  <c r="AT6" i="14"/>
  <c r="AU6" i="14"/>
  <c r="AV6" i="14"/>
  <c r="AS7" i="14"/>
  <c r="AT7" i="14"/>
  <c r="AU7" i="14"/>
  <c r="AV7" i="14"/>
  <c r="AS8" i="14"/>
  <c r="AT8" i="14"/>
  <c r="AU8" i="14"/>
  <c r="AV8" i="14"/>
  <c r="AS9" i="14"/>
  <c r="AT9" i="14"/>
  <c r="AU9" i="14"/>
  <c r="AV9" i="14"/>
  <c r="AS10" i="14"/>
  <c r="AT10" i="14"/>
  <c r="AU10" i="14"/>
  <c r="AV10" i="14"/>
  <c r="AS11" i="14"/>
  <c r="AT11" i="14"/>
  <c r="AU11" i="14"/>
  <c r="AV11" i="14"/>
  <c r="AS12" i="14"/>
  <c r="AT12" i="14"/>
  <c r="AU12" i="14"/>
  <c r="AV12" i="14"/>
  <c r="AS13" i="14"/>
  <c r="AT13" i="14"/>
  <c r="AU13" i="14"/>
  <c r="AV13" i="14"/>
  <c r="AS14" i="14"/>
  <c r="AT14" i="14"/>
  <c r="AU14" i="14"/>
  <c r="AV14" i="14"/>
  <c r="AS15" i="14"/>
  <c r="AT15" i="14"/>
  <c r="AU15" i="14"/>
  <c r="AV15" i="14"/>
  <c r="AS16" i="14"/>
  <c r="AT16" i="14"/>
  <c r="AU16" i="14"/>
  <c r="AV16" i="14"/>
  <c r="AS17" i="14"/>
  <c r="AT17" i="14"/>
  <c r="AU17" i="14"/>
  <c r="AV17" i="14"/>
  <c r="AS18" i="14"/>
  <c r="AT18" i="14"/>
  <c r="AU18" i="14"/>
  <c r="AV18" i="14"/>
  <c r="AS19" i="14"/>
  <c r="AT19" i="14"/>
  <c r="AU19" i="14"/>
  <c r="AV19" i="14"/>
  <c r="AS20" i="14"/>
  <c r="AT20" i="14"/>
  <c r="AU20" i="14"/>
  <c r="AV20" i="14"/>
  <c r="AS21" i="14"/>
  <c r="AT21" i="14"/>
  <c r="AU21" i="14"/>
  <c r="AV21" i="14"/>
  <c r="AS22" i="14"/>
  <c r="AT22" i="14"/>
  <c r="AU22" i="14"/>
  <c r="AV22" i="14"/>
  <c r="AS23" i="14"/>
  <c r="AT23" i="14"/>
  <c r="AU23" i="14"/>
  <c r="AV23" i="14"/>
  <c r="AS24" i="14"/>
  <c r="AT24" i="14"/>
  <c r="AU24" i="14"/>
  <c r="AV24" i="14"/>
  <c r="AS25" i="14"/>
  <c r="AT25" i="14"/>
  <c r="AU25" i="14"/>
  <c r="AV25" i="14"/>
  <c r="AS26" i="14"/>
  <c r="AT26" i="14"/>
  <c r="AU26" i="14"/>
  <c r="AV26" i="14"/>
  <c r="AS27" i="14"/>
  <c r="AT27" i="14"/>
  <c r="AU27" i="14"/>
  <c r="AV27" i="14"/>
  <c r="AS28" i="14"/>
  <c r="AT28" i="14"/>
  <c r="AU28" i="14"/>
  <c r="AV28" i="14"/>
  <c r="AS29" i="14"/>
  <c r="AT29" i="14"/>
  <c r="AU29" i="14"/>
  <c r="AV29" i="14"/>
  <c r="AS30" i="14"/>
  <c r="AT30" i="14"/>
  <c r="AU30" i="14"/>
  <c r="AV30" i="14"/>
  <c r="AS31" i="14"/>
  <c r="AT31" i="14"/>
  <c r="AU31" i="14"/>
  <c r="AV31" i="14"/>
  <c r="AS32" i="14"/>
  <c r="AT32" i="14"/>
  <c r="AU32" i="14"/>
  <c r="AV32" i="14"/>
  <c r="AS33" i="14"/>
  <c r="AT33" i="14"/>
  <c r="AU33" i="14"/>
  <c r="AV33" i="14"/>
  <c r="AS34" i="14"/>
  <c r="AT34" i="14"/>
  <c r="AU34" i="14"/>
  <c r="AV34" i="14"/>
  <c r="AS35" i="14"/>
  <c r="AT35" i="14"/>
  <c r="AU35" i="14"/>
  <c r="AV35" i="14"/>
  <c r="AS36" i="14"/>
  <c r="AT36" i="14"/>
  <c r="AU36" i="14"/>
  <c r="AV36" i="14"/>
  <c r="AS37" i="14"/>
  <c r="AT37" i="14"/>
  <c r="AU37" i="14"/>
  <c r="AV37" i="14"/>
  <c r="AS38" i="14"/>
  <c r="AT38" i="14"/>
  <c r="AU38" i="14"/>
  <c r="AV38" i="14"/>
  <c r="AS39" i="14"/>
  <c r="AT39" i="14"/>
  <c r="AU39" i="14"/>
  <c r="AV39" i="14"/>
  <c r="AV4" i="14"/>
  <c r="AU4" i="14"/>
  <c r="AT4" i="14"/>
  <c r="AT40" i="14" s="1"/>
  <c r="AS4" i="14"/>
  <c r="AS40" i="14" s="1"/>
  <c r="AY4" i="14"/>
  <c r="AZ4" i="14"/>
  <c r="BA4" i="14"/>
  <c r="BB4" i="14"/>
  <c r="AY5" i="14"/>
  <c r="AZ5" i="14"/>
  <c r="BA5" i="14"/>
  <c r="BB5" i="14"/>
  <c r="AY6" i="14"/>
  <c r="AZ6" i="14"/>
  <c r="BA6" i="14"/>
  <c r="BB6" i="14"/>
  <c r="AY7" i="14"/>
  <c r="AZ7" i="14"/>
  <c r="BA7" i="14"/>
  <c r="BB7" i="14"/>
  <c r="AY8" i="14"/>
  <c r="AZ8" i="14"/>
  <c r="BA8" i="14"/>
  <c r="BB8" i="14"/>
  <c r="AY9" i="14"/>
  <c r="AZ9" i="14"/>
  <c r="BA9" i="14"/>
  <c r="BB9" i="14"/>
  <c r="AY10" i="14"/>
  <c r="AZ10" i="14"/>
  <c r="BA10" i="14"/>
  <c r="BB10" i="14"/>
  <c r="AY11" i="14"/>
  <c r="AZ11" i="14"/>
  <c r="BA11" i="14"/>
  <c r="BB11" i="14"/>
  <c r="AY12" i="14"/>
  <c r="AZ12" i="14"/>
  <c r="BA12" i="14"/>
  <c r="BB12" i="14"/>
  <c r="AY13" i="14"/>
  <c r="AZ13" i="14"/>
  <c r="BA13" i="14"/>
  <c r="BB13" i="14"/>
  <c r="AY14" i="14"/>
  <c r="AZ14" i="14"/>
  <c r="BA14" i="14"/>
  <c r="BB14" i="14"/>
  <c r="AY15" i="14"/>
  <c r="AZ15" i="14"/>
  <c r="BA15" i="14"/>
  <c r="BB15" i="14"/>
  <c r="AY16" i="14"/>
  <c r="AZ16" i="14"/>
  <c r="BA16" i="14"/>
  <c r="BB16" i="14"/>
  <c r="AY17" i="14"/>
  <c r="AZ17" i="14"/>
  <c r="BA17" i="14"/>
  <c r="BB17" i="14"/>
  <c r="AY18" i="14"/>
  <c r="AZ18" i="14"/>
  <c r="BA18" i="14"/>
  <c r="BB18" i="14"/>
  <c r="AY19" i="14"/>
  <c r="AZ19" i="14"/>
  <c r="BA19" i="14"/>
  <c r="BB19" i="14"/>
  <c r="AY20" i="14"/>
  <c r="AZ20" i="14"/>
  <c r="BA20" i="14"/>
  <c r="BB20" i="14"/>
  <c r="AY21" i="14"/>
  <c r="AZ21" i="14"/>
  <c r="BA21" i="14"/>
  <c r="BB21" i="14"/>
  <c r="AY22" i="14"/>
  <c r="AZ22" i="14"/>
  <c r="BA22" i="14"/>
  <c r="BB22" i="14"/>
  <c r="AY23" i="14"/>
  <c r="AZ23" i="14"/>
  <c r="BA23" i="14"/>
  <c r="BB23" i="14"/>
  <c r="AY24" i="14"/>
  <c r="AZ24" i="14"/>
  <c r="BA24" i="14"/>
  <c r="BB24" i="14"/>
  <c r="AY25" i="14"/>
  <c r="AZ25" i="14"/>
  <c r="BA25" i="14"/>
  <c r="BB25" i="14"/>
  <c r="AY26" i="14"/>
  <c r="AZ26" i="14"/>
  <c r="BA26" i="14"/>
  <c r="BB26" i="14"/>
  <c r="AY27" i="14"/>
  <c r="AZ27" i="14"/>
  <c r="BA27" i="14"/>
  <c r="BB27" i="14"/>
  <c r="AY28" i="14"/>
  <c r="AZ28" i="14"/>
  <c r="BA28" i="14"/>
  <c r="BB28" i="14"/>
  <c r="AY29" i="14"/>
  <c r="AZ29" i="14"/>
  <c r="BA29" i="14"/>
  <c r="BB29" i="14"/>
  <c r="AY3" i="14"/>
  <c r="AZ3" i="14"/>
  <c r="BA3" i="14"/>
  <c r="BB3" i="14"/>
  <c r="AU40" i="14" l="1"/>
  <c r="AV40" i="14"/>
  <c r="AF1" i="14"/>
  <c r="AG1" i="14"/>
  <c r="AH1" i="14"/>
  <c r="AI1" i="14"/>
  <c r="AJ1" i="14"/>
  <c r="AE1" i="14"/>
  <c r="R2" i="14" l="1"/>
  <c r="Y12" i="14" s="1"/>
  <c r="S2" i="14"/>
  <c r="Z59" i="14" s="1"/>
  <c r="T2" i="14"/>
  <c r="AA5" i="14" s="1"/>
  <c r="U2" i="14"/>
  <c r="AB13" i="14" s="1"/>
  <c r="V2" i="14"/>
  <c r="AC68" i="14" s="1"/>
  <c r="Q2" i="14"/>
  <c r="X47" i="14" s="1"/>
  <c r="J36" i="14"/>
  <c r="K36" i="14"/>
  <c r="L36" i="14"/>
  <c r="M36" i="14"/>
  <c r="N36" i="14"/>
  <c r="O36" i="14"/>
  <c r="J37" i="14"/>
  <c r="K37" i="14"/>
  <c r="L37" i="14"/>
  <c r="M37" i="14"/>
  <c r="N37" i="14"/>
  <c r="O37" i="14"/>
  <c r="J38" i="14"/>
  <c r="K38" i="14"/>
  <c r="L38" i="14"/>
  <c r="M38" i="14"/>
  <c r="N38" i="14"/>
  <c r="O38" i="14"/>
  <c r="J39" i="14"/>
  <c r="K39" i="14"/>
  <c r="L39" i="14"/>
  <c r="M39" i="14"/>
  <c r="N39" i="14"/>
  <c r="O39" i="14"/>
  <c r="J40" i="14"/>
  <c r="K40" i="14"/>
  <c r="L40" i="14"/>
  <c r="M40" i="14"/>
  <c r="N40" i="14"/>
  <c r="O40" i="14"/>
  <c r="J41" i="14"/>
  <c r="K41" i="14"/>
  <c r="L41" i="14"/>
  <c r="M41" i="14"/>
  <c r="N41" i="14"/>
  <c r="O41" i="14"/>
  <c r="J42" i="14"/>
  <c r="K42" i="14"/>
  <c r="L42" i="14"/>
  <c r="M42" i="14"/>
  <c r="N42" i="14"/>
  <c r="O42" i="14"/>
  <c r="J43" i="14"/>
  <c r="K43" i="14"/>
  <c r="L43" i="14"/>
  <c r="M43" i="14"/>
  <c r="N43" i="14"/>
  <c r="O43" i="14"/>
  <c r="J44" i="14"/>
  <c r="K44" i="14"/>
  <c r="L44" i="14"/>
  <c r="M44" i="14"/>
  <c r="N44" i="14"/>
  <c r="O44" i="14"/>
  <c r="J45" i="14"/>
  <c r="K45" i="14"/>
  <c r="L45" i="14"/>
  <c r="M45" i="14"/>
  <c r="N45" i="14"/>
  <c r="O45" i="14"/>
  <c r="J46" i="14"/>
  <c r="K46" i="14"/>
  <c r="L46" i="14"/>
  <c r="M46" i="14"/>
  <c r="N46" i="14"/>
  <c r="O46" i="14"/>
  <c r="J47" i="14"/>
  <c r="K47" i="14"/>
  <c r="L47" i="14"/>
  <c r="M47" i="14"/>
  <c r="N47" i="14"/>
  <c r="O47" i="14"/>
  <c r="J48" i="14"/>
  <c r="K48" i="14"/>
  <c r="L48" i="14"/>
  <c r="M48" i="14"/>
  <c r="N48" i="14"/>
  <c r="O48" i="14"/>
  <c r="J49" i="14"/>
  <c r="K49" i="14"/>
  <c r="L49" i="14"/>
  <c r="M49" i="14"/>
  <c r="N49" i="14"/>
  <c r="O49" i="14"/>
  <c r="J50" i="14"/>
  <c r="K50" i="14"/>
  <c r="L50" i="14"/>
  <c r="M50" i="14"/>
  <c r="N50" i="14"/>
  <c r="O50" i="14"/>
  <c r="J51" i="14"/>
  <c r="K51" i="14"/>
  <c r="L51" i="14"/>
  <c r="M51" i="14"/>
  <c r="N51" i="14"/>
  <c r="O51" i="14"/>
  <c r="J52" i="14"/>
  <c r="K52" i="14"/>
  <c r="L52" i="14"/>
  <c r="M52" i="14"/>
  <c r="N52" i="14"/>
  <c r="O52" i="14"/>
  <c r="J53" i="14"/>
  <c r="K53" i="14"/>
  <c r="L53" i="14"/>
  <c r="M53" i="14"/>
  <c r="N53" i="14"/>
  <c r="O53" i="14"/>
  <c r="J54" i="14"/>
  <c r="K54" i="14"/>
  <c r="L54" i="14"/>
  <c r="M54" i="14"/>
  <c r="N54" i="14"/>
  <c r="O54" i="14"/>
  <c r="J55" i="14"/>
  <c r="K55" i="14"/>
  <c r="L55" i="14"/>
  <c r="M55" i="14"/>
  <c r="N55" i="14"/>
  <c r="O55" i="14"/>
  <c r="J56" i="14"/>
  <c r="K56" i="14"/>
  <c r="L56" i="14"/>
  <c r="M56" i="14"/>
  <c r="N56" i="14"/>
  <c r="O56" i="14"/>
  <c r="J57" i="14"/>
  <c r="K57" i="14"/>
  <c r="L57" i="14"/>
  <c r="M57" i="14"/>
  <c r="N57" i="14"/>
  <c r="O57" i="14"/>
  <c r="J58" i="14"/>
  <c r="K58" i="14"/>
  <c r="L58" i="14"/>
  <c r="M58" i="14"/>
  <c r="N58" i="14"/>
  <c r="O58" i="14"/>
  <c r="J59" i="14"/>
  <c r="K59" i="14"/>
  <c r="L59" i="14"/>
  <c r="M59" i="14"/>
  <c r="N59" i="14"/>
  <c r="O59" i="14"/>
  <c r="J60" i="14"/>
  <c r="K60" i="14"/>
  <c r="L60" i="14"/>
  <c r="M60" i="14"/>
  <c r="N60" i="14"/>
  <c r="O60" i="14"/>
  <c r="J61" i="14"/>
  <c r="K61" i="14"/>
  <c r="L61" i="14"/>
  <c r="M61" i="14"/>
  <c r="N61" i="14"/>
  <c r="O61" i="14"/>
  <c r="J62" i="14"/>
  <c r="K62" i="14"/>
  <c r="L62" i="14"/>
  <c r="M62" i="14"/>
  <c r="N62" i="14"/>
  <c r="O62" i="14"/>
  <c r="J63" i="14"/>
  <c r="K63" i="14"/>
  <c r="L63" i="14"/>
  <c r="M63" i="14"/>
  <c r="N63" i="14"/>
  <c r="O63" i="14"/>
  <c r="J64" i="14"/>
  <c r="K64" i="14"/>
  <c r="L64" i="14"/>
  <c r="M64" i="14"/>
  <c r="N64" i="14"/>
  <c r="O64" i="14"/>
  <c r="J65" i="14"/>
  <c r="K65" i="14"/>
  <c r="L65" i="14"/>
  <c r="M65" i="14"/>
  <c r="N65" i="14"/>
  <c r="O65" i="14"/>
  <c r="J66" i="14"/>
  <c r="K66" i="14"/>
  <c r="L66" i="14"/>
  <c r="M66" i="14"/>
  <c r="N66" i="14"/>
  <c r="O66" i="14"/>
  <c r="J67" i="14"/>
  <c r="K67" i="14"/>
  <c r="L67" i="14"/>
  <c r="M67" i="14"/>
  <c r="N67" i="14"/>
  <c r="O67" i="14"/>
  <c r="J68" i="14"/>
  <c r="K68" i="14"/>
  <c r="L68" i="14"/>
  <c r="M68" i="14"/>
  <c r="N68" i="14"/>
  <c r="O68" i="14"/>
  <c r="J69" i="14"/>
  <c r="K69" i="14"/>
  <c r="L69" i="14"/>
  <c r="M69" i="14"/>
  <c r="N69" i="14"/>
  <c r="O69" i="14"/>
  <c r="J70" i="14"/>
  <c r="K70" i="14"/>
  <c r="L70" i="14"/>
  <c r="M70" i="14"/>
  <c r="N70" i="14"/>
  <c r="O70" i="14"/>
  <c r="J71" i="14"/>
  <c r="K71" i="14"/>
  <c r="L71" i="14"/>
  <c r="M71" i="14"/>
  <c r="N71" i="14"/>
  <c r="O71" i="14"/>
  <c r="J72" i="14"/>
  <c r="K72" i="14"/>
  <c r="L72" i="14"/>
  <c r="M72" i="14"/>
  <c r="N72" i="14"/>
  <c r="O72" i="14"/>
  <c r="J73" i="14"/>
  <c r="K73" i="14"/>
  <c r="L73" i="14"/>
  <c r="M73" i="14"/>
  <c r="N73" i="14"/>
  <c r="O73" i="14"/>
  <c r="J74" i="14"/>
  <c r="K74" i="14"/>
  <c r="L74" i="14"/>
  <c r="M74" i="14"/>
  <c r="N74" i="14"/>
  <c r="O74" i="14"/>
  <c r="J75" i="14"/>
  <c r="K75" i="14"/>
  <c r="L75" i="14"/>
  <c r="M75" i="14"/>
  <c r="N75" i="14"/>
  <c r="O75" i="14"/>
  <c r="J76" i="14"/>
  <c r="K76" i="14"/>
  <c r="L76" i="14"/>
  <c r="M76" i="14"/>
  <c r="N76" i="14"/>
  <c r="O76" i="14"/>
  <c r="K35" i="14"/>
  <c r="L35" i="14"/>
  <c r="M35" i="14"/>
  <c r="N35" i="14"/>
  <c r="O35" i="14"/>
  <c r="J35" i="14"/>
  <c r="AC40" i="14" l="1"/>
  <c r="X41" i="14"/>
  <c r="X9" i="14"/>
  <c r="AC8" i="14"/>
  <c r="AB23" i="14"/>
  <c r="AB15" i="14"/>
  <c r="AB4" i="14"/>
  <c r="AB51" i="14"/>
  <c r="AB34" i="14"/>
  <c r="AB7" i="14"/>
  <c r="AB76" i="14"/>
  <c r="AB50" i="14"/>
  <c r="AB33" i="14"/>
  <c r="AB69" i="14"/>
  <c r="AB48" i="14"/>
  <c r="AB29" i="14"/>
  <c r="AB68" i="14"/>
  <c r="AB47" i="14"/>
  <c r="AB27" i="14"/>
  <c r="AB65" i="14"/>
  <c r="AB57" i="14"/>
  <c r="AB56" i="14"/>
  <c r="AB45" i="14"/>
  <c r="AB43" i="14"/>
  <c r="AB54" i="14"/>
  <c r="AA69" i="14"/>
  <c r="AA13" i="14"/>
  <c r="AA47" i="14"/>
  <c r="AA38" i="14"/>
  <c r="AA74" i="14"/>
  <c r="AA63" i="14"/>
  <c r="AA51" i="14"/>
  <c r="AA45" i="14"/>
  <c r="AA21" i="14"/>
  <c r="AA73" i="14"/>
  <c r="AA62" i="14"/>
  <c r="X17" i="14"/>
  <c r="AA70" i="14"/>
  <c r="AB60" i="14"/>
  <c r="AA49" i="14"/>
  <c r="AA42" i="14"/>
  <c r="AA29" i="14"/>
  <c r="AC16" i="14"/>
  <c r="AA25" i="14"/>
  <c r="AA66" i="14"/>
  <c r="AA53" i="14"/>
  <c r="AA46" i="14"/>
  <c r="AA23" i="14"/>
  <c r="AA34" i="14"/>
  <c r="AA22" i="14"/>
  <c r="X75" i="14"/>
  <c r="AC71" i="14"/>
  <c r="AC31" i="14"/>
  <c r="AC74" i="14"/>
  <c r="AB71" i="14"/>
  <c r="AA67" i="14"/>
  <c r="AC62" i="14"/>
  <c r="AA57" i="14"/>
  <c r="Y52" i="14"/>
  <c r="Y49" i="14"/>
  <c r="Y46" i="14"/>
  <c r="AB41" i="14"/>
  <c r="AB35" i="14"/>
  <c r="AB31" i="14"/>
  <c r="Y24" i="14"/>
  <c r="AB19" i="14"/>
  <c r="AB11" i="14"/>
  <c r="AA4" i="14"/>
  <c r="AB74" i="14"/>
  <c r="AA71" i="14"/>
  <c r="AB66" i="14"/>
  <c r="AB62" i="14"/>
  <c r="AC56" i="14"/>
  <c r="X52" i="14"/>
  <c r="X49" i="14"/>
  <c r="X46" i="14"/>
  <c r="AA41" i="14"/>
  <c r="AA35" i="14"/>
  <c r="AA31" i="14"/>
  <c r="AC23" i="14"/>
  <c r="AA19" i="14"/>
  <c r="AA11" i="14"/>
  <c r="X55" i="14"/>
  <c r="AC75" i="14"/>
  <c r="AC59" i="14"/>
  <c r="AB75" i="14"/>
  <c r="AB72" i="14"/>
  <c r="X69" i="14"/>
  <c r="AA65" i="14"/>
  <c r="AB59" i="14"/>
  <c r="AA54" i="14"/>
  <c r="AA50" i="14"/>
  <c r="AC46" i="14"/>
  <c r="AA43" i="14"/>
  <c r="AC38" i="14"/>
  <c r="AA33" i="14"/>
  <c r="AA27" i="14"/>
  <c r="Y22" i="14"/>
  <c r="AA15" i="14"/>
  <c r="AA7" i="14"/>
  <c r="X66" i="14"/>
  <c r="AC72" i="14"/>
  <c r="X39" i="14"/>
  <c r="AA75" i="14"/>
  <c r="X72" i="14"/>
  <c r="AB63" i="14"/>
  <c r="AA59" i="14"/>
  <c r="AB53" i="14"/>
  <c r="AB49" i="14"/>
  <c r="AB46" i="14"/>
  <c r="AB42" i="14"/>
  <c r="AB38" i="14"/>
  <c r="X32" i="14"/>
  <c r="AB25" i="14"/>
  <c r="AB21" i="14"/>
  <c r="Z44" i="14"/>
  <c r="Z30" i="14"/>
  <c r="Z26" i="14"/>
  <c r="Z6" i="14"/>
  <c r="AC7" i="14"/>
  <c r="AC11" i="14"/>
  <c r="AC15" i="14"/>
  <c r="AC19" i="14"/>
  <c r="AC5" i="14"/>
  <c r="AC9" i="14"/>
  <c r="AC13" i="14"/>
  <c r="AC17" i="14"/>
  <c r="AC21" i="14"/>
  <c r="AC25" i="14"/>
  <c r="AC29" i="14"/>
  <c r="AC33" i="14"/>
  <c r="AC37" i="14"/>
  <c r="AC41" i="14"/>
  <c r="AC45" i="14"/>
  <c r="AC49" i="14"/>
  <c r="AC53" i="14"/>
  <c r="AC57" i="14"/>
  <c r="AC61" i="14"/>
  <c r="AC65" i="14"/>
  <c r="AC69" i="14"/>
  <c r="AC73" i="14"/>
  <c r="Y74" i="14"/>
  <c r="X71" i="14"/>
  <c r="X68" i="14"/>
  <c r="X65" i="14"/>
  <c r="X62" i="14"/>
  <c r="Z60" i="14"/>
  <c r="AC58" i="14"/>
  <c r="Z57" i="14"/>
  <c r="AC55" i="14"/>
  <c r="Z54" i="14"/>
  <c r="AC52" i="14"/>
  <c r="Z51" i="14"/>
  <c r="Y48" i="14"/>
  <c r="Y45" i="14"/>
  <c r="AC39" i="14"/>
  <c r="Y38" i="14"/>
  <c r="Y36" i="14"/>
  <c r="AC32" i="14"/>
  <c r="AC30" i="14"/>
  <c r="Y29" i="14"/>
  <c r="X27" i="14"/>
  <c r="X25" i="14"/>
  <c r="AC22" i="14"/>
  <c r="AC20" i="14"/>
  <c r="Y18" i="14"/>
  <c r="AC12" i="14"/>
  <c r="Y10" i="14"/>
  <c r="AB6" i="14"/>
  <c r="AB10" i="14"/>
  <c r="AB14" i="14"/>
  <c r="AB18" i="14"/>
  <c r="AB22" i="14"/>
  <c r="AB26" i="14"/>
  <c r="AB8" i="14"/>
  <c r="AB12" i="14"/>
  <c r="AB16" i="14"/>
  <c r="AB20" i="14"/>
  <c r="AB24" i="14"/>
  <c r="AB28" i="14"/>
  <c r="AB32" i="14"/>
  <c r="AB36" i="14"/>
  <c r="AB40" i="14"/>
  <c r="AB44" i="14"/>
  <c r="AC4" i="14"/>
  <c r="X74" i="14"/>
  <c r="Z72" i="14"/>
  <c r="AC70" i="14"/>
  <c r="Z69" i="14"/>
  <c r="AC67" i="14"/>
  <c r="Z66" i="14"/>
  <c r="AC64" i="14"/>
  <c r="Z63" i="14"/>
  <c r="AB61" i="14"/>
  <c r="Y60" i="14"/>
  <c r="AB58" i="14"/>
  <c r="Y57" i="14"/>
  <c r="AB55" i="14"/>
  <c r="Y54" i="14"/>
  <c r="AB52" i="14"/>
  <c r="X51" i="14"/>
  <c r="X48" i="14"/>
  <c r="X45" i="14"/>
  <c r="X43" i="14"/>
  <c r="Z41" i="14"/>
  <c r="AB39" i="14"/>
  <c r="AB37" i="14"/>
  <c r="X36" i="14"/>
  <c r="Z34" i="14"/>
  <c r="Z32" i="14"/>
  <c r="AB30" i="14"/>
  <c r="X29" i="14"/>
  <c r="AC26" i="14"/>
  <c r="AC24" i="14"/>
  <c r="Z20" i="14"/>
  <c r="AB17" i="14"/>
  <c r="X15" i="14"/>
  <c r="Z12" i="14"/>
  <c r="AB9" i="14"/>
  <c r="X7" i="14"/>
  <c r="AA6" i="14"/>
  <c r="AA10" i="14"/>
  <c r="AA14" i="14"/>
  <c r="AA18" i="14"/>
  <c r="AA8" i="14"/>
  <c r="AA12" i="14"/>
  <c r="AA16" i="14"/>
  <c r="AA20" i="14"/>
  <c r="AA24" i="14"/>
  <c r="AA28" i="14"/>
  <c r="AA32" i="14"/>
  <c r="AA36" i="14"/>
  <c r="AA40" i="14"/>
  <c r="AA44" i="14"/>
  <c r="AA48" i="14"/>
  <c r="AA52" i="14"/>
  <c r="AA56" i="14"/>
  <c r="AA60" i="14"/>
  <c r="AA64" i="14"/>
  <c r="AA68" i="14"/>
  <c r="AA72" i="14"/>
  <c r="AA76" i="14"/>
  <c r="AC76" i="14"/>
  <c r="Z75" i="14"/>
  <c r="AB73" i="14"/>
  <c r="Y72" i="14"/>
  <c r="AB70" i="14"/>
  <c r="Y69" i="14"/>
  <c r="AB67" i="14"/>
  <c r="Y66" i="14"/>
  <c r="AB64" i="14"/>
  <c r="X63" i="14"/>
  <c r="AA61" i="14"/>
  <c r="X60" i="14"/>
  <c r="AA58" i="14"/>
  <c r="X57" i="14"/>
  <c r="AA55" i="14"/>
  <c r="X54" i="14"/>
  <c r="Z52" i="14"/>
  <c r="AC50" i="14"/>
  <c r="Z49" i="14"/>
  <c r="AC47" i="14"/>
  <c r="Z46" i="14"/>
  <c r="AC44" i="14"/>
  <c r="AC42" i="14"/>
  <c r="Y41" i="14"/>
  <c r="AA39" i="14"/>
  <c r="AA37" i="14"/>
  <c r="AC35" i="14"/>
  <c r="Y34" i="14"/>
  <c r="Y32" i="14"/>
  <c r="AA30" i="14"/>
  <c r="AC28" i="14"/>
  <c r="AA26" i="14"/>
  <c r="Z24" i="14"/>
  <c r="Z22" i="14"/>
  <c r="Y20" i="14"/>
  <c r="AA17" i="14"/>
  <c r="AC14" i="14"/>
  <c r="AA9" i="14"/>
  <c r="AC6" i="14"/>
  <c r="Z64" i="14"/>
  <c r="Z58" i="14"/>
  <c r="Z14" i="14"/>
  <c r="Y5" i="14"/>
  <c r="Y9" i="14"/>
  <c r="Y13" i="14"/>
  <c r="Y17" i="14"/>
  <c r="Y7" i="14"/>
  <c r="Y11" i="14"/>
  <c r="Y15" i="14"/>
  <c r="Y19" i="14"/>
  <c r="Y23" i="14"/>
  <c r="Y27" i="14"/>
  <c r="Y31" i="14"/>
  <c r="Y35" i="14"/>
  <c r="Y39" i="14"/>
  <c r="Y43" i="14"/>
  <c r="Y47" i="14"/>
  <c r="Y51" i="14"/>
  <c r="Y55" i="14"/>
  <c r="Y59" i="14"/>
  <c r="Y63" i="14"/>
  <c r="Y67" i="14"/>
  <c r="Y71" i="14"/>
  <c r="Y75" i="14"/>
  <c r="Z76" i="14"/>
  <c r="Z70" i="14"/>
  <c r="Z67" i="14"/>
  <c r="Y64" i="14"/>
  <c r="Y61" i="14"/>
  <c r="Y58" i="14"/>
  <c r="Y44" i="14"/>
  <c r="Y37" i="14"/>
  <c r="Y30" i="14"/>
  <c r="Y28" i="14"/>
  <c r="Y26" i="14"/>
  <c r="Y14" i="14"/>
  <c r="Y6" i="14"/>
  <c r="Y4" i="14"/>
  <c r="Y76" i="14"/>
  <c r="Y73" i="14"/>
  <c r="Y70" i="14"/>
  <c r="X67" i="14"/>
  <c r="X64" i="14"/>
  <c r="X61" i="14"/>
  <c r="X58" i="14"/>
  <c r="Z56" i="14"/>
  <c r="AC54" i="14"/>
  <c r="Z53" i="14"/>
  <c r="AC51" i="14"/>
  <c r="Z50" i="14"/>
  <c r="AC48" i="14"/>
  <c r="Z47" i="14"/>
  <c r="X44" i="14"/>
  <c r="Z42" i="14"/>
  <c r="Z40" i="14"/>
  <c r="X37" i="14"/>
  <c r="X35" i="14"/>
  <c r="Z33" i="14"/>
  <c r="AC27" i="14"/>
  <c r="X19" i="14"/>
  <c r="Z16" i="14"/>
  <c r="X11" i="14"/>
  <c r="Z8" i="14"/>
  <c r="AB5" i="14"/>
  <c r="Z61" i="14"/>
  <c r="Z37" i="14"/>
  <c r="Z73" i="14"/>
  <c r="Z4" i="14"/>
  <c r="X76" i="14"/>
  <c r="X73" i="14"/>
  <c r="X70" i="14"/>
  <c r="Z68" i="14"/>
  <c r="AC66" i="14"/>
  <c r="Z65" i="14"/>
  <c r="AC63" i="14"/>
  <c r="Z62" i="14"/>
  <c r="AC60" i="14"/>
  <c r="Y56" i="14"/>
  <c r="Y53" i="14"/>
  <c r="Y50" i="14"/>
  <c r="AC43" i="14"/>
  <c r="Y42" i="14"/>
  <c r="Y40" i="14"/>
  <c r="AC36" i="14"/>
  <c r="AC34" i="14"/>
  <c r="Y33" i="14"/>
  <c r="Y21" i="14"/>
  <c r="AC18" i="14"/>
  <c r="Y16" i="14"/>
  <c r="AC10" i="14"/>
  <c r="Y8" i="14"/>
  <c r="Z5" i="14"/>
  <c r="Z9" i="14"/>
  <c r="Z13" i="14"/>
  <c r="Z17" i="14"/>
  <c r="Z21" i="14"/>
  <c r="Z25" i="14"/>
  <c r="Z7" i="14"/>
  <c r="Z11" i="14"/>
  <c r="Z15" i="14"/>
  <c r="Z19" i="14"/>
  <c r="Z23" i="14"/>
  <c r="Z27" i="14"/>
  <c r="Z31" i="14"/>
  <c r="Z35" i="14"/>
  <c r="Z39" i="14"/>
  <c r="Z43" i="14"/>
  <c r="Z55" i="14"/>
  <c r="Z28" i="14"/>
  <c r="X8" i="14"/>
  <c r="X12" i="14"/>
  <c r="X16" i="14"/>
  <c r="X20" i="14"/>
  <c r="X24" i="14"/>
  <c r="X28" i="14"/>
  <c r="X4" i="14"/>
  <c r="X6" i="14"/>
  <c r="X10" i="14"/>
  <c r="X14" i="14"/>
  <c r="X18" i="14"/>
  <c r="X22" i="14"/>
  <c r="X26" i="14"/>
  <c r="X30" i="14"/>
  <c r="X34" i="14"/>
  <c r="X38" i="14"/>
  <c r="X42" i="14"/>
  <c r="Z74" i="14"/>
  <c r="Z71" i="14"/>
  <c r="Y68" i="14"/>
  <c r="Y65" i="14"/>
  <c r="Y62" i="14"/>
  <c r="X59" i="14"/>
  <c r="X56" i="14"/>
  <c r="X53" i="14"/>
  <c r="X50" i="14"/>
  <c r="Z48" i="14"/>
  <c r="Z45" i="14"/>
  <c r="X40" i="14"/>
  <c r="Z38" i="14"/>
  <c r="Z36" i="14"/>
  <c r="X33" i="14"/>
  <c r="X31" i="14"/>
  <c r="Z29" i="14"/>
  <c r="Y25" i="14"/>
  <c r="X23" i="14"/>
  <c r="X21" i="14"/>
  <c r="Z18" i="14"/>
  <c r="X13" i="14"/>
  <c r="Z10" i="14"/>
  <c r="X5" i="14"/>
</calcChain>
</file>

<file path=xl/sharedStrings.xml><?xml version="1.0" encoding="utf-8"?>
<sst xmlns="http://schemas.openxmlformats.org/spreadsheetml/2006/main" count="780" uniqueCount="190">
  <si>
    <t>ID</t>
  </si>
  <si>
    <t>P_TYPE</t>
  </si>
  <si>
    <t>P_NUMBER</t>
  </si>
  <si>
    <t>DATA_ORIGN</t>
  </si>
  <si>
    <t>PRIMARY</t>
  </si>
  <si>
    <t>DESCRIPTIO</t>
  </si>
  <si>
    <t>DOCUMENT</t>
  </si>
  <si>
    <t>NAME</t>
  </si>
  <si>
    <t>QUALITY</t>
  </si>
  <si>
    <t>CONTROLS</t>
  </si>
  <si>
    <t>P_DATE</t>
  </si>
  <si>
    <t>NOTES</t>
  </si>
  <si>
    <t>TOTAL</t>
  </si>
  <si>
    <t>MASTER_POL</t>
  </si>
  <si>
    <t>T_METHOD</t>
  </si>
  <si>
    <t>NORM_BASIS</t>
  </si>
  <si>
    <t>ORIG_COMPO</t>
  </si>
  <si>
    <t>STANDARD</t>
  </si>
  <si>
    <t>TEST_YEAR</t>
  </si>
  <si>
    <t>J_RATING</t>
  </si>
  <si>
    <t>V_RATING</t>
  </si>
  <si>
    <t>D_RATING</t>
  </si>
  <si>
    <t>REGION</t>
  </si>
  <si>
    <t>SIBLING</t>
  </si>
  <si>
    <t>Version</t>
  </si>
  <si>
    <t>VOCtoTOG</t>
  </si>
  <si>
    <t>C</t>
  </si>
  <si>
    <t>G</t>
  </si>
  <si>
    <t>SPECIES_ID</t>
  </si>
  <si>
    <t>WEIGHT_PER</t>
  </si>
  <si>
    <t>UNCERTAINT</t>
  </si>
  <si>
    <t>UNC_METHOD</t>
  </si>
  <si>
    <t>ANLYMETHOD</t>
  </si>
  <si>
    <t>KEYWORD</t>
  </si>
  <si>
    <t>Species ID</t>
  </si>
  <si>
    <t>N/A</t>
  </si>
  <si>
    <t>n-butane</t>
  </si>
  <si>
    <t>propane</t>
  </si>
  <si>
    <t>1-butene</t>
  </si>
  <si>
    <t>toluene</t>
  </si>
  <si>
    <t>ethylbenzene</t>
  </si>
  <si>
    <t>o-xylene</t>
  </si>
  <si>
    <t>ethane</t>
  </si>
  <si>
    <t>123-trimethylbenzene</t>
  </si>
  <si>
    <t>D</t>
  </si>
  <si>
    <t>&lt;0.02</t>
  </si>
  <si>
    <t>&lt;0.01</t>
  </si>
  <si>
    <t>&lt;0.04</t>
  </si>
  <si>
    <t>&lt;0.03</t>
  </si>
  <si>
    <t>&lt;0.05</t>
  </si>
  <si>
    <t>&lt;0.002</t>
  </si>
  <si>
    <t>&lt;0.003</t>
  </si>
  <si>
    <t>fluorene</t>
  </si>
  <si>
    <t>2-methylfluorene</t>
  </si>
  <si>
    <t>dibenzothiophene</t>
  </si>
  <si>
    <t>phenanthrene</t>
  </si>
  <si>
    <t>anthracene</t>
  </si>
  <si>
    <t>3-methylphenanthrene</t>
  </si>
  <si>
    <t>2-methylphenanthrene</t>
  </si>
  <si>
    <t>2-methylanthracene</t>
  </si>
  <si>
    <t>9-methylphenanthrene</t>
  </si>
  <si>
    <t>1-methylphenanthrene</t>
  </si>
  <si>
    <t>9-methylanthracene</t>
  </si>
  <si>
    <t>2-phenylnaphthalene</t>
  </si>
  <si>
    <t>fluoranthene</t>
  </si>
  <si>
    <t>pyrene</t>
  </si>
  <si>
    <t>retene</t>
  </si>
  <si>
    <t>4-methylpyrene</t>
  </si>
  <si>
    <t>1-methylpyrene</t>
  </si>
  <si>
    <t>3-methylchrysene</t>
  </si>
  <si>
    <t>2-methylchrysene</t>
  </si>
  <si>
    <t>6-methylchrysene</t>
  </si>
  <si>
    <t>1-methylchrysene</t>
  </si>
  <si>
    <t>perylene</t>
  </si>
  <si>
    <t>coronene</t>
  </si>
  <si>
    <t>&lt;0.10</t>
  </si>
  <si>
    <t>&lt;0.13</t>
  </si>
  <si>
    <t>m &amp; p xylene</t>
  </si>
  <si>
    <t>3,6-dimethylphenanthrene</t>
  </si>
  <si>
    <t>3,9-dimethylphenanthrene</t>
  </si>
  <si>
    <t>9,10-dimethylanthracene</t>
  </si>
  <si>
    <t>benz[a]fluorene</t>
  </si>
  <si>
    <t>benzo[ghi]fluoranthene</t>
  </si>
  <si>
    <t>benzo[c]phenanthrene</t>
  </si>
  <si>
    <t>cyclopenta[cd]pyrene</t>
  </si>
  <si>
    <t>benzo[a]anthracene</t>
  </si>
  <si>
    <t>chrysene</t>
  </si>
  <si>
    <t>benzo[b]fluoranthene</t>
  </si>
  <si>
    <t>benzo[k]fluoranthene</t>
  </si>
  <si>
    <t>benzo[e]pyrene</t>
  </si>
  <si>
    <t>benzo[a]pyrene</t>
  </si>
  <si>
    <t>indeno[1,2,3-cd]fluoranthe</t>
  </si>
  <si>
    <t>indeno[1,2,3-cd]pyrene</t>
  </si>
  <si>
    <t>dibenz[a,h]anthracene</t>
  </si>
  <si>
    <t>benzo[ghi]perylene</t>
  </si>
  <si>
    <t>benzo[b]naphto-[1,2-d]thiophene</t>
  </si>
  <si>
    <t>benz[b]fluorene/2-methylpyrene</t>
  </si>
  <si>
    <t>all experimental fuel and stove variation included, i.e., operation modes 1,2, and 3 (8 experiments)</t>
  </si>
  <si>
    <t>only operation modes 1 and 2 included (6 experiments)</t>
  </si>
  <si>
    <t>spruce wood-mode 1</t>
  </si>
  <si>
    <t>Pine wood-mode 1</t>
  </si>
  <si>
    <t>birch wood-mode 1 (expt 2)</t>
  </si>
  <si>
    <t>birch wood-mode 1 (expt 3)</t>
  </si>
  <si>
    <t>mg/Mjfuel</t>
  </si>
  <si>
    <t>ug/Mjfuel</t>
  </si>
  <si>
    <t>methane</t>
  </si>
  <si>
    <t>ethene</t>
  </si>
  <si>
    <t>acetylene</t>
  </si>
  <si>
    <t>propene</t>
  </si>
  <si>
    <t>propyne</t>
  </si>
  <si>
    <t>1,3-butadiene</t>
  </si>
  <si>
    <t>pentane</t>
  </si>
  <si>
    <t>hexane</t>
  </si>
  <si>
    <t>benzene</t>
  </si>
  <si>
    <t>isobutane</t>
  </si>
  <si>
    <t>isobutene</t>
  </si>
  <si>
    <t>cis-2-butene</t>
  </si>
  <si>
    <t>trans-2-butene</t>
  </si>
  <si>
    <t>ethylacetylene</t>
  </si>
  <si>
    <t>R-pinene</t>
  </si>
  <si>
    <t>β-pinene</t>
  </si>
  <si>
    <t>campene</t>
  </si>
  <si>
    <t>myrcene</t>
  </si>
  <si>
    <t>δ-3-carene</t>
  </si>
  <si>
    <t>limonene</t>
  </si>
  <si>
    <t>Confirmed PAHs units for both No904 and No905 papers</t>
  </si>
  <si>
    <t>Wt. %</t>
  </si>
  <si>
    <t>Wood Stove</t>
  </si>
  <si>
    <t>GC-MS</t>
  </si>
  <si>
    <t>VOC to TOG</t>
  </si>
  <si>
    <t>Chloromethane</t>
  </si>
  <si>
    <t>Dichloromethane</t>
  </si>
  <si>
    <t>Benzene</t>
  </si>
  <si>
    <t>Toluene</t>
  </si>
  <si>
    <t>Ethylbenzene</t>
  </si>
  <si>
    <t>m,p-xylene</t>
  </si>
  <si>
    <t>Styrene</t>
  </si>
  <si>
    <t>Naphthalene</t>
  </si>
  <si>
    <t>All VOCs</t>
  </si>
  <si>
    <t>Maple</t>
  </si>
  <si>
    <t>Spruce</t>
  </si>
  <si>
    <t>EPA-Certified</t>
  </si>
  <si>
    <t>Conventional</t>
  </si>
  <si>
    <t>Acenapthylene</t>
  </si>
  <si>
    <t>Acenapthene</t>
  </si>
  <si>
    <t>Fluorene</t>
  </si>
  <si>
    <t>2-Methyl-Fluorene</t>
  </si>
  <si>
    <t>Phenanthrene</t>
  </si>
  <si>
    <t>Anthracene</t>
  </si>
  <si>
    <t>Fluoranthene</t>
  </si>
  <si>
    <t>Pyrene</t>
  </si>
  <si>
    <t>Benzo(a)Fluorene</t>
  </si>
  <si>
    <t>Benzo(b)Fluorene</t>
  </si>
  <si>
    <t>1-Methyl-Pyrene</t>
  </si>
  <si>
    <t>Benzo(g,h,i)Fluoranthene</t>
  </si>
  <si>
    <t>Benzo(a)Anthracene</t>
  </si>
  <si>
    <t>Chrysene</t>
  </si>
  <si>
    <t>Triphenylene</t>
  </si>
  <si>
    <t>7-Methyl-Benzo(a)Anthracene</t>
  </si>
  <si>
    <t>Benzo(b)Fluoranthene</t>
  </si>
  <si>
    <t>Benzo(k)Fluoranthene</t>
  </si>
  <si>
    <t>Benzo(e)Pyrene</t>
  </si>
  <si>
    <t>Benzo(a)Pyrene</t>
  </si>
  <si>
    <t>Perylene</t>
  </si>
  <si>
    <t>3-Methyl-Cholanthrene</t>
  </si>
  <si>
    <t>Indeno(1,2,3-cd)Pyrene</t>
  </si>
  <si>
    <t>Dibenzo(a,h)Anthracene</t>
  </si>
  <si>
    <t>Benzo(b)Chrysene</t>
  </si>
  <si>
    <t>Benzo(g,h,i)Perylene</t>
  </si>
  <si>
    <t>Anthanthrene</t>
  </si>
  <si>
    <t>Run 1</t>
  </si>
  <si>
    <t>Run 2</t>
  </si>
  <si>
    <t>Run 3</t>
  </si>
  <si>
    <t>Environment Canada</t>
  </si>
  <si>
    <t>Characterization of Organic Compounds from Selected Residential Wood Stoves and Fuels, ERMD 2000-01, December 2000</t>
  </si>
  <si>
    <t>This study compared the releases from a conventional wood stove and a certified (non-catalytic, advanced technology) wood stove for a number of pollutants.  Releases of particulate matter (PM), volatile organic compounds (VOCs) and polycyclic aromatic compounds (PAHs) from the certified (non-catalytic, advanced technology) stove are significantly less than those from the conventional stove. On average, releases of these substances from the certified stove are 94% less than those from the conventional stove for PM, 80% for VOCs and 85% for PAHs.</t>
  </si>
  <si>
    <t>Canada</t>
  </si>
  <si>
    <t>VOC</t>
  </si>
  <si>
    <t>Unknown</t>
  </si>
  <si>
    <t>None</t>
  </si>
  <si>
    <t>Baffle and/or secondary combustion chamber</t>
  </si>
  <si>
    <t>Advanced combustion, non-catalytic stoves use reduction designs such as baffles and secondary combustion chambers to achieve emission reductions.</t>
  </si>
  <si>
    <t>Wood Stove; Residential Wood Combustion; Maple</t>
  </si>
  <si>
    <t>Wood Stove; Residential Wood Combustion; Spruce</t>
  </si>
  <si>
    <t>Residential Wood Combustion - Wood Stove - Maple</t>
  </si>
  <si>
    <t>Residential Wood Combustion - Wood Stove - Spruce</t>
  </si>
  <si>
    <t>Tests were conducted at a single representative burn rate and testing was initiated from a hot start. The testing was carried out in triplicate for each wood stove and each fuel type for a total of 12 burn cycle tests. Sampling was carried out in the dilution tunnel using EPA Method #28 test method. Sampling was conducted at the exit of the wood stove and at the down flow leg of the dilution tunnel.</t>
  </si>
  <si>
    <t>95157</t>
  </si>
  <si>
    <t>95158</t>
  </si>
  <si>
    <t>95159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</si>
</sst>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2" borderId="0" xfId="3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0" borderId="0" xfId="0" applyFont="1" applyBorder="1" applyAlignment="1"/>
    <xf numFmtId="49" fontId="1" fillId="2" borderId="0" xfId="3" applyNumberFormat="1" applyFont="1" applyFill="1" applyBorder="1" applyAlignment="1">
      <alignment horizontal="center"/>
    </xf>
    <xf numFmtId="0" fontId="4" fillId="0" borderId="0" xfId="0" applyFont="1"/>
    <xf numFmtId="49" fontId="0" fillId="0" borderId="0" xfId="0" applyNumberFormat="1"/>
    <xf numFmtId="0" fontId="0" fillId="0" borderId="0" xfId="0" applyBorder="1" applyAlignment="1"/>
    <xf numFmtId="0" fontId="1" fillId="2" borderId="1" xfId="4" applyFont="1" applyFill="1" applyBorder="1" applyAlignment="1">
      <alignment horizontal="center"/>
    </xf>
    <xf numFmtId="49" fontId="1" fillId="2" borderId="1" xfId="4" applyNumberFormat="1" applyFont="1" applyFill="1" applyBorder="1" applyAlignment="1">
      <alignment horizontal="center"/>
    </xf>
    <xf numFmtId="14" fontId="0" fillId="0" borderId="0" xfId="0" applyNumberFormat="1"/>
    <xf numFmtId="0" fontId="5" fillId="0" borderId="0" xfId="0" applyFont="1" applyFill="1"/>
    <xf numFmtId="0" fontId="2" fillId="0" borderId="0" xfId="2" applyFont="1" applyFill="1" applyBorder="1" applyAlignment="1"/>
    <xf numFmtId="49" fontId="2" fillId="0" borderId="0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5" fillId="0" borderId="0" xfId="0" applyNumberFormat="1" applyFont="1" applyFill="1"/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0" fillId="0" borderId="0" xfId="0" applyAlignment="1">
      <alignment vertical="center"/>
    </xf>
    <xf numFmtId="164" fontId="0" fillId="0" borderId="0" xfId="0" applyNumberFormat="1"/>
    <xf numFmtId="0" fontId="1" fillId="0" borderId="0" xfId="3" applyFont="1" applyFill="1" applyBorder="1" applyAlignment="1">
      <alignment horizontal="right"/>
    </xf>
  </cellXfs>
  <cellStyles count="5">
    <cellStyle name="Normal" xfId="0" builtinId="0"/>
    <cellStyle name="Normal_Profile Table" xfId="1" xr:uid="{00000000-0005-0000-0000-000001000000}"/>
    <cellStyle name="Normal_Sheet3" xfId="2" xr:uid="{00000000-0005-0000-0000-000002000000}"/>
    <cellStyle name="Normal_Sheet4" xfId="3" xr:uid="{00000000-0005-0000-0000-000003000000}"/>
    <cellStyle name="Normal_Sheet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workbookViewId="0">
      <pane ySplit="1" topLeftCell="A2" activePane="bottomLeft" state="frozen"/>
      <selection pane="bottomLeft" activeCell="B1" sqref="B1"/>
    </sheetView>
  </sheetViews>
  <sheetFormatPr defaultRowHeight="14.5" x14ac:dyDescent="0.35"/>
  <cols>
    <col min="2" max="2" width="30" customWidth="1"/>
    <col min="5" max="5" width="10.6328125" bestFit="1" customWidth="1"/>
    <col min="6" max="6" width="7.90625" customWidth="1"/>
  </cols>
  <sheetData>
    <row r="1" spans="1:20" s="4" customFormat="1" ht="12.5" x14ac:dyDescent="0.25">
      <c r="A1" s="2" t="s">
        <v>2</v>
      </c>
      <c r="B1" s="3" t="s">
        <v>7</v>
      </c>
      <c r="C1" s="2" t="s">
        <v>8</v>
      </c>
      <c r="D1" s="2" t="s">
        <v>9</v>
      </c>
      <c r="E1" s="3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</row>
    <row r="2" spans="1:20" x14ac:dyDescent="0.35">
      <c r="A2" s="7">
        <v>95156</v>
      </c>
      <c r="B2" t="s">
        <v>184</v>
      </c>
      <c r="C2" t="s">
        <v>44</v>
      </c>
      <c r="D2" t="s">
        <v>180</v>
      </c>
      <c r="E2" s="11">
        <v>41695</v>
      </c>
      <c r="F2" t="s">
        <v>181</v>
      </c>
      <c r="G2">
        <v>100</v>
      </c>
      <c r="H2" t="s">
        <v>177</v>
      </c>
      <c r="I2" s="19" t="s">
        <v>186</v>
      </c>
      <c r="J2" t="s">
        <v>177</v>
      </c>
      <c r="K2" t="s">
        <v>26</v>
      </c>
      <c r="L2" t="b">
        <v>1</v>
      </c>
      <c r="M2">
        <v>2000</v>
      </c>
      <c r="N2">
        <v>4</v>
      </c>
      <c r="O2">
        <v>3</v>
      </c>
      <c r="P2">
        <v>2</v>
      </c>
      <c r="Q2" t="s">
        <v>176</v>
      </c>
      <c r="S2">
        <v>4.5</v>
      </c>
    </row>
    <row r="3" spans="1:20" x14ac:dyDescent="0.35">
      <c r="A3" s="7">
        <v>95157</v>
      </c>
      <c r="B3" t="s">
        <v>185</v>
      </c>
      <c r="C3" t="s">
        <v>44</v>
      </c>
      <c r="D3" t="s">
        <v>180</v>
      </c>
      <c r="E3" s="11">
        <v>41695</v>
      </c>
      <c r="F3" t="s">
        <v>181</v>
      </c>
      <c r="G3">
        <v>100</v>
      </c>
      <c r="H3" t="s">
        <v>177</v>
      </c>
      <c r="I3" s="19" t="s">
        <v>186</v>
      </c>
      <c r="J3" t="s">
        <v>177</v>
      </c>
      <c r="K3" t="s">
        <v>26</v>
      </c>
      <c r="L3" t="b">
        <v>1</v>
      </c>
      <c r="M3">
        <v>2000</v>
      </c>
      <c r="N3">
        <v>4</v>
      </c>
      <c r="O3">
        <v>3</v>
      </c>
      <c r="P3">
        <v>2</v>
      </c>
      <c r="Q3" t="s">
        <v>176</v>
      </c>
      <c r="S3">
        <v>4.5</v>
      </c>
    </row>
    <row r="4" spans="1:20" x14ac:dyDescent="0.35">
      <c r="A4" s="7">
        <v>95158</v>
      </c>
      <c r="B4" t="s">
        <v>184</v>
      </c>
      <c r="C4" t="s">
        <v>44</v>
      </c>
      <c r="D4" t="s">
        <v>179</v>
      </c>
      <c r="E4" s="11">
        <v>41695</v>
      </c>
      <c r="G4">
        <v>100</v>
      </c>
      <c r="H4" t="s">
        <v>177</v>
      </c>
      <c r="I4" s="19" t="s">
        <v>186</v>
      </c>
      <c r="J4" t="s">
        <v>177</v>
      </c>
      <c r="K4" t="s">
        <v>26</v>
      </c>
      <c r="L4" t="b">
        <v>1</v>
      </c>
      <c r="M4">
        <v>2000</v>
      </c>
      <c r="N4">
        <v>4</v>
      </c>
      <c r="O4">
        <v>3</v>
      </c>
      <c r="P4">
        <v>2</v>
      </c>
      <c r="Q4" t="s">
        <v>176</v>
      </c>
      <c r="S4">
        <v>4.5</v>
      </c>
    </row>
    <row r="5" spans="1:20" x14ac:dyDescent="0.35">
      <c r="A5" s="7">
        <v>95159</v>
      </c>
      <c r="B5" t="s">
        <v>185</v>
      </c>
      <c r="C5" t="s">
        <v>44</v>
      </c>
      <c r="D5" t="s">
        <v>179</v>
      </c>
      <c r="E5" s="11">
        <v>41695</v>
      </c>
      <c r="G5">
        <v>100</v>
      </c>
      <c r="H5" t="s">
        <v>177</v>
      </c>
      <c r="I5" s="19" t="s">
        <v>186</v>
      </c>
      <c r="J5" t="s">
        <v>177</v>
      </c>
      <c r="K5" t="s">
        <v>26</v>
      </c>
      <c r="L5" t="b">
        <v>1</v>
      </c>
      <c r="M5">
        <v>2000</v>
      </c>
      <c r="N5">
        <v>4</v>
      </c>
      <c r="O5">
        <v>3</v>
      </c>
      <c r="P5">
        <v>2</v>
      </c>
      <c r="Q5" t="s">
        <v>176</v>
      </c>
      <c r="S5">
        <v>4.5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activeCell="F2" sqref="F2"/>
    </sheetView>
  </sheetViews>
  <sheetFormatPr defaultRowHeight="14.5" x14ac:dyDescent="0.35"/>
  <cols>
    <col min="3" max="3" width="9.08984375" style="7"/>
  </cols>
  <sheetData>
    <row r="1" spans="1:7" s="6" customFormat="1" ht="12.5" x14ac:dyDescent="0.25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>
        <v>10753</v>
      </c>
      <c r="B2" t="s">
        <v>27</v>
      </c>
      <c r="C2" s="7">
        <v>95156</v>
      </c>
      <c r="D2" t="s">
        <v>173</v>
      </c>
      <c r="E2" s="21" t="b">
        <v>1</v>
      </c>
      <c r="F2" t="s">
        <v>175</v>
      </c>
      <c r="G2" t="s">
        <v>174</v>
      </c>
    </row>
    <row r="3" spans="1:7" x14ac:dyDescent="0.35">
      <c r="A3">
        <v>10754</v>
      </c>
      <c r="B3" t="s">
        <v>27</v>
      </c>
      <c r="C3" s="7">
        <v>95157</v>
      </c>
      <c r="D3" t="s">
        <v>173</v>
      </c>
      <c r="E3" s="21" t="b">
        <v>1</v>
      </c>
      <c r="F3" t="s">
        <v>175</v>
      </c>
      <c r="G3" t="s">
        <v>174</v>
      </c>
    </row>
    <row r="4" spans="1:7" x14ac:dyDescent="0.35">
      <c r="A4">
        <v>10755</v>
      </c>
      <c r="B4" t="s">
        <v>27</v>
      </c>
      <c r="C4" s="7">
        <v>95158</v>
      </c>
      <c r="D4" t="s">
        <v>173</v>
      </c>
      <c r="E4" s="21" t="b">
        <v>1</v>
      </c>
      <c r="F4" t="s">
        <v>175</v>
      </c>
      <c r="G4" t="s">
        <v>174</v>
      </c>
    </row>
    <row r="5" spans="1:7" x14ac:dyDescent="0.35">
      <c r="A5">
        <v>10756</v>
      </c>
      <c r="B5" t="s">
        <v>27</v>
      </c>
      <c r="C5" s="7">
        <v>95159</v>
      </c>
      <c r="D5" t="s">
        <v>173</v>
      </c>
      <c r="E5" s="21" t="b">
        <v>1</v>
      </c>
      <c r="F5" t="s">
        <v>175</v>
      </c>
      <c r="G5" t="s">
        <v>174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8"/>
  <sheetViews>
    <sheetView workbookViewId="0">
      <pane ySplit="1" topLeftCell="A120" activePane="bottomLeft" state="frozen"/>
      <selection pane="bottomLeft" activeCell="S143" sqref="S143"/>
    </sheetView>
  </sheetViews>
  <sheetFormatPr defaultRowHeight="14.5" x14ac:dyDescent="0.35"/>
  <cols>
    <col min="1" max="1" width="8.90625" style="12"/>
    <col min="2" max="2" width="9.08984375" style="17"/>
    <col min="3" max="3" width="9.08984375" style="18"/>
    <col min="4" max="4" width="11.36328125" style="16" customWidth="1"/>
    <col min="5" max="5" width="8.90625" style="12"/>
    <col min="6" max="6" width="14.36328125" style="12" customWidth="1"/>
    <col min="7" max="7" width="8.90625" style="12"/>
  </cols>
  <sheetData>
    <row r="1" spans="1:7" s="8" customFormat="1" x14ac:dyDescent="0.35">
      <c r="A1" s="13" t="s">
        <v>0</v>
      </c>
      <c r="B1" s="13" t="s">
        <v>28</v>
      </c>
      <c r="C1" s="14" t="s">
        <v>2</v>
      </c>
      <c r="D1" s="15" t="s">
        <v>29</v>
      </c>
      <c r="E1" s="13" t="s">
        <v>30</v>
      </c>
      <c r="F1" s="13" t="s">
        <v>31</v>
      </c>
      <c r="G1" s="13" t="s">
        <v>32</v>
      </c>
    </row>
    <row r="2" spans="1:7" x14ac:dyDescent="0.35">
      <c r="A2" s="12">
        <v>191278</v>
      </c>
      <c r="B2" s="17">
        <v>535</v>
      </c>
      <c r="C2" s="18">
        <v>95156</v>
      </c>
      <c r="D2" s="16">
        <v>0.3401360544217687</v>
      </c>
      <c r="E2" s="12">
        <v>-99</v>
      </c>
      <c r="F2" s="12" t="s">
        <v>35</v>
      </c>
      <c r="G2" s="12" t="s">
        <v>128</v>
      </c>
    </row>
    <row r="3" spans="1:7" x14ac:dyDescent="0.35">
      <c r="A3" s="12">
        <v>191279</v>
      </c>
      <c r="B3" s="17">
        <v>46</v>
      </c>
      <c r="C3" s="18">
        <v>95156</v>
      </c>
      <c r="D3" s="16">
        <v>0.68027210884353739</v>
      </c>
      <c r="E3" s="12">
        <v>-99</v>
      </c>
      <c r="F3" s="12" t="s">
        <v>35</v>
      </c>
      <c r="G3" s="12" t="s">
        <v>128</v>
      </c>
    </row>
    <row r="4" spans="1:7" x14ac:dyDescent="0.35">
      <c r="A4" s="12">
        <v>191280</v>
      </c>
      <c r="B4" s="17">
        <v>401</v>
      </c>
      <c r="C4" s="18">
        <v>95156</v>
      </c>
      <c r="D4" s="16">
        <v>0.64625850340136048</v>
      </c>
      <c r="E4" s="12">
        <v>-99</v>
      </c>
      <c r="F4" s="12" t="s">
        <v>35</v>
      </c>
      <c r="G4" s="12" t="s">
        <v>128</v>
      </c>
    </row>
    <row r="5" spans="1:7" x14ac:dyDescent="0.35">
      <c r="A5" s="12">
        <v>191281</v>
      </c>
      <c r="B5" s="17">
        <v>302</v>
      </c>
      <c r="C5" s="18">
        <v>95156</v>
      </c>
      <c r="D5" s="16">
        <v>33.673469387755098</v>
      </c>
      <c r="E5" s="12">
        <v>-99</v>
      </c>
      <c r="F5" s="12" t="s">
        <v>35</v>
      </c>
      <c r="G5" s="12" t="s">
        <v>128</v>
      </c>
    </row>
    <row r="6" spans="1:7" x14ac:dyDescent="0.35">
      <c r="A6" s="12">
        <v>191282</v>
      </c>
      <c r="B6" s="17">
        <v>717</v>
      </c>
      <c r="C6" s="18">
        <v>95156</v>
      </c>
      <c r="D6" s="16">
        <v>8.8435374149659864</v>
      </c>
      <c r="E6" s="12">
        <v>-99</v>
      </c>
      <c r="F6" s="12" t="s">
        <v>35</v>
      </c>
      <c r="G6" s="12" t="s">
        <v>128</v>
      </c>
    </row>
    <row r="7" spans="1:7" x14ac:dyDescent="0.35">
      <c r="A7" s="12">
        <v>191283</v>
      </c>
      <c r="B7" s="17">
        <v>449</v>
      </c>
      <c r="C7" s="18">
        <v>95156</v>
      </c>
      <c r="D7" s="16">
        <v>1.0204081632653061</v>
      </c>
      <c r="E7" s="12">
        <v>-99</v>
      </c>
      <c r="F7" s="12" t="s">
        <v>35</v>
      </c>
      <c r="G7" s="12" t="s">
        <v>128</v>
      </c>
    </row>
    <row r="8" spans="1:7" x14ac:dyDescent="0.35">
      <c r="A8" s="12">
        <v>191284</v>
      </c>
      <c r="B8" s="17">
        <v>522</v>
      </c>
      <c r="C8" s="18">
        <v>95156</v>
      </c>
      <c r="D8" s="16">
        <v>1.0204081632653061</v>
      </c>
      <c r="E8" s="12">
        <v>-99</v>
      </c>
      <c r="F8" s="12" t="s">
        <v>35</v>
      </c>
      <c r="G8" s="12" t="s">
        <v>128</v>
      </c>
    </row>
    <row r="9" spans="1:7" x14ac:dyDescent="0.35">
      <c r="A9" s="12">
        <v>191285</v>
      </c>
      <c r="B9" s="17">
        <v>620</v>
      </c>
      <c r="C9" s="18">
        <v>95156</v>
      </c>
      <c r="D9" s="16">
        <v>0.3401360544217687</v>
      </c>
      <c r="E9" s="12">
        <v>-99</v>
      </c>
      <c r="F9" s="12" t="s">
        <v>35</v>
      </c>
      <c r="G9" s="12" t="s">
        <v>128</v>
      </c>
    </row>
    <row r="10" spans="1:7" x14ac:dyDescent="0.35">
      <c r="A10" s="12">
        <v>191286</v>
      </c>
      <c r="B10" s="17">
        <v>698</v>
      </c>
      <c r="C10" s="18">
        <v>95156</v>
      </c>
      <c r="D10" s="16">
        <v>2.0408163265306123</v>
      </c>
      <c r="E10" s="12">
        <v>-99</v>
      </c>
      <c r="F10" s="12" t="s">
        <v>35</v>
      </c>
      <c r="G10" s="12" t="s">
        <v>128</v>
      </c>
    </row>
    <row r="11" spans="1:7" x14ac:dyDescent="0.35">
      <c r="A11" s="12">
        <v>191287</v>
      </c>
      <c r="B11" s="17">
        <v>611</v>
      </c>
      <c r="C11" s="18">
        <v>95156</v>
      </c>
      <c r="D11" s="16">
        <v>15.986394557823131</v>
      </c>
      <c r="E11" s="12">
        <v>-99</v>
      </c>
      <c r="F11" s="12" t="s">
        <v>35</v>
      </c>
      <c r="G11" s="12" t="s">
        <v>128</v>
      </c>
    </row>
    <row r="12" spans="1:7" x14ac:dyDescent="0.35">
      <c r="A12" s="12">
        <v>191288</v>
      </c>
      <c r="B12" s="17">
        <v>847</v>
      </c>
      <c r="C12" s="18">
        <v>95156</v>
      </c>
      <c r="D12" s="16">
        <v>0.1179138321995465</v>
      </c>
      <c r="E12" s="12">
        <v>-99</v>
      </c>
      <c r="F12" s="12" t="s">
        <v>35</v>
      </c>
      <c r="G12" s="12" t="s">
        <v>128</v>
      </c>
    </row>
    <row r="13" spans="1:7" x14ac:dyDescent="0.35">
      <c r="A13" s="12">
        <v>191289</v>
      </c>
      <c r="B13" s="17">
        <v>846</v>
      </c>
      <c r="C13" s="18">
        <v>95156</v>
      </c>
      <c r="D13" s="16">
        <v>9.0702947845804974E-3</v>
      </c>
      <c r="E13" s="12">
        <v>-99</v>
      </c>
      <c r="F13" s="12" t="s">
        <v>35</v>
      </c>
      <c r="G13" s="12" t="s">
        <v>128</v>
      </c>
    </row>
    <row r="14" spans="1:7" x14ac:dyDescent="0.35">
      <c r="A14" s="12">
        <v>191290</v>
      </c>
      <c r="B14" s="17">
        <v>883</v>
      </c>
      <c r="C14" s="18">
        <v>95156</v>
      </c>
      <c r="D14" s="16">
        <v>5.5555555555555552E-2</v>
      </c>
      <c r="E14" s="12">
        <v>-99</v>
      </c>
      <c r="F14" s="12" t="s">
        <v>35</v>
      </c>
      <c r="G14" s="12" t="s">
        <v>128</v>
      </c>
    </row>
    <row r="15" spans="1:7" x14ac:dyDescent="0.35">
      <c r="A15" s="12">
        <v>191291</v>
      </c>
      <c r="B15" s="17">
        <v>1167</v>
      </c>
      <c r="C15" s="18">
        <v>95156</v>
      </c>
      <c r="D15" s="16">
        <v>4.5351473922902496E-3</v>
      </c>
      <c r="E15" s="12">
        <v>-99</v>
      </c>
      <c r="F15" s="12" t="s">
        <v>35</v>
      </c>
      <c r="G15" s="12" t="s">
        <v>128</v>
      </c>
    </row>
    <row r="16" spans="1:7" x14ac:dyDescent="0.35">
      <c r="A16" s="12">
        <v>191292</v>
      </c>
      <c r="B16" s="17">
        <v>902</v>
      </c>
      <c r="C16" s="18">
        <v>95156</v>
      </c>
      <c r="D16" s="16">
        <v>0.5113378684807256</v>
      </c>
      <c r="E16" s="12">
        <v>-99</v>
      </c>
      <c r="F16" s="12" t="s">
        <v>35</v>
      </c>
      <c r="G16" s="12" t="s">
        <v>128</v>
      </c>
    </row>
    <row r="17" spans="1:7" x14ac:dyDescent="0.35">
      <c r="A17" s="12">
        <v>191293</v>
      </c>
      <c r="B17" s="17">
        <v>852</v>
      </c>
      <c r="C17" s="18">
        <v>95156</v>
      </c>
      <c r="D17" s="16">
        <v>3.5147392290249435E-2</v>
      </c>
      <c r="E17" s="12">
        <v>-99</v>
      </c>
      <c r="F17" s="12" t="s">
        <v>35</v>
      </c>
      <c r="G17" s="12" t="s">
        <v>128</v>
      </c>
    </row>
    <row r="18" spans="1:7" x14ac:dyDescent="0.35">
      <c r="A18" s="12">
        <v>191294</v>
      </c>
      <c r="B18" s="17">
        <v>882</v>
      </c>
      <c r="C18" s="18">
        <v>95156</v>
      </c>
      <c r="D18" s="16">
        <v>0.19501133786848074</v>
      </c>
      <c r="E18" s="12">
        <v>-99</v>
      </c>
      <c r="F18" s="12" t="s">
        <v>35</v>
      </c>
      <c r="G18" s="12" t="s">
        <v>128</v>
      </c>
    </row>
    <row r="19" spans="1:7" x14ac:dyDescent="0.35">
      <c r="A19" s="12">
        <v>191295</v>
      </c>
      <c r="B19" s="17">
        <v>904</v>
      </c>
      <c r="C19" s="18">
        <v>95156</v>
      </c>
      <c r="D19" s="16">
        <v>0.16439909297052155</v>
      </c>
      <c r="E19" s="12">
        <v>-99</v>
      </c>
      <c r="F19" s="12" t="s">
        <v>35</v>
      </c>
      <c r="G19" s="12" t="s">
        <v>128</v>
      </c>
    </row>
    <row r="20" spans="1:7" x14ac:dyDescent="0.35">
      <c r="A20" s="12">
        <v>191296</v>
      </c>
      <c r="B20" s="17">
        <v>2559</v>
      </c>
      <c r="C20" s="18">
        <v>95156</v>
      </c>
      <c r="D20" s="16">
        <v>1.2471655328798186E-2</v>
      </c>
      <c r="E20" s="12">
        <v>-99</v>
      </c>
      <c r="F20" s="12" t="s">
        <v>35</v>
      </c>
      <c r="G20" s="12" t="s">
        <v>128</v>
      </c>
    </row>
    <row r="21" spans="1:7" x14ac:dyDescent="0.35">
      <c r="A21" s="12">
        <v>191297</v>
      </c>
      <c r="B21" s="17">
        <v>2835</v>
      </c>
      <c r="C21" s="18">
        <v>95156</v>
      </c>
      <c r="D21" s="16">
        <v>6.8027210884353739E-3</v>
      </c>
      <c r="E21" s="12">
        <v>-99</v>
      </c>
      <c r="F21" s="12" t="s">
        <v>35</v>
      </c>
      <c r="G21" s="12" t="s">
        <v>128</v>
      </c>
    </row>
    <row r="22" spans="1:7" x14ac:dyDescent="0.35">
      <c r="A22" s="12">
        <v>191298</v>
      </c>
      <c r="B22" s="17">
        <v>887</v>
      </c>
      <c r="C22" s="18">
        <v>95156</v>
      </c>
      <c r="D22" s="16">
        <v>1.0204081632653062E-2</v>
      </c>
      <c r="E22" s="12">
        <v>-99</v>
      </c>
      <c r="F22" s="12" t="s">
        <v>35</v>
      </c>
      <c r="G22" s="12" t="s">
        <v>128</v>
      </c>
    </row>
    <row r="23" spans="1:7" x14ac:dyDescent="0.35">
      <c r="A23" s="12">
        <v>191299</v>
      </c>
      <c r="B23" s="17">
        <v>1172</v>
      </c>
      <c r="C23" s="18">
        <v>95156</v>
      </c>
      <c r="D23" s="16">
        <v>3.0612244897959186E-2</v>
      </c>
      <c r="E23" s="12">
        <v>-99</v>
      </c>
      <c r="F23" s="12" t="s">
        <v>35</v>
      </c>
      <c r="G23" s="12" t="s">
        <v>128</v>
      </c>
    </row>
    <row r="24" spans="1:7" x14ac:dyDescent="0.35">
      <c r="A24" s="12">
        <v>191300</v>
      </c>
      <c r="B24" s="17">
        <v>854</v>
      </c>
      <c r="C24" s="18">
        <v>95156</v>
      </c>
      <c r="D24" s="16">
        <v>2.834467120181406E-2</v>
      </c>
      <c r="E24" s="12">
        <v>-99</v>
      </c>
      <c r="F24" s="12" t="s">
        <v>35</v>
      </c>
      <c r="G24" s="12" t="s">
        <v>128</v>
      </c>
    </row>
    <row r="25" spans="1:7" x14ac:dyDescent="0.35">
      <c r="A25" s="12">
        <v>191301</v>
      </c>
      <c r="B25" s="17">
        <v>867</v>
      </c>
      <c r="C25" s="18">
        <v>95156</v>
      </c>
      <c r="D25" s="16">
        <v>3.1746031746031744E-2</v>
      </c>
      <c r="E25" s="12">
        <v>-99</v>
      </c>
      <c r="F25" s="12" t="s">
        <v>35</v>
      </c>
      <c r="G25" s="12" t="s">
        <v>128</v>
      </c>
    </row>
    <row r="26" spans="1:7" x14ac:dyDescent="0.35">
      <c r="A26" s="12">
        <v>191302</v>
      </c>
      <c r="B26" s="17">
        <v>1170</v>
      </c>
      <c r="C26" s="18">
        <v>95156</v>
      </c>
      <c r="D26" s="16">
        <v>7.9365079365079361E-3</v>
      </c>
      <c r="E26" s="12">
        <v>-99</v>
      </c>
      <c r="F26" s="12" t="s">
        <v>35</v>
      </c>
      <c r="G26" s="12" t="s">
        <v>128</v>
      </c>
    </row>
    <row r="27" spans="1:7" x14ac:dyDescent="0.35">
      <c r="A27" s="12">
        <v>191303</v>
      </c>
      <c r="B27" s="17">
        <v>1171</v>
      </c>
      <c r="C27" s="18">
        <v>95156</v>
      </c>
      <c r="D27" s="16">
        <v>4.0816326530612242E-2</v>
      </c>
      <c r="E27" s="12">
        <v>-99</v>
      </c>
      <c r="F27" s="12" t="s">
        <v>35</v>
      </c>
      <c r="G27" s="12" t="s">
        <v>128</v>
      </c>
    </row>
    <row r="28" spans="1:7" x14ac:dyDescent="0.35">
      <c r="A28" s="12">
        <v>191304</v>
      </c>
      <c r="B28" s="17">
        <v>1610</v>
      </c>
      <c r="C28" s="18">
        <v>95156</v>
      </c>
      <c r="D28" s="16">
        <v>1.2471655328798185E-2</v>
      </c>
      <c r="E28" s="12">
        <v>-99</v>
      </c>
      <c r="F28" s="12" t="s">
        <v>35</v>
      </c>
      <c r="G28" s="12" t="s">
        <v>128</v>
      </c>
    </row>
    <row r="29" spans="1:7" x14ac:dyDescent="0.35">
      <c r="A29" s="12">
        <v>191305</v>
      </c>
      <c r="B29" s="17">
        <v>857</v>
      </c>
      <c r="C29" s="18">
        <v>95156</v>
      </c>
      <c r="D29" s="16">
        <v>2.0408163265306121E-2</v>
      </c>
      <c r="E29" s="12">
        <v>-99</v>
      </c>
      <c r="F29" s="12" t="s">
        <v>35</v>
      </c>
      <c r="G29" s="12" t="s">
        <v>128</v>
      </c>
    </row>
    <row r="30" spans="1:7" x14ac:dyDescent="0.35">
      <c r="A30" s="12">
        <v>191306</v>
      </c>
      <c r="B30" s="17">
        <v>855</v>
      </c>
      <c r="C30" s="18">
        <v>95156</v>
      </c>
      <c r="D30" s="16">
        <v>2.1541950113378686E-2</v>
      </c>
      <c r="E30" s="12">
        <v>-99</v>
      </c>
      <c r="F30" s="12" t="s">
        <v>35</v>
      </c>
      <c r="G30" s="12" t="s">
        <v>128</v>
      </c>
    </row>
    <row r="31" spans="1:7" x14ac:dyDescent="0.35">
      <c r="A31" s="12">
        <v>191307</v>
      </c>
      <c r="B31" s="17">
        <v>901</v>
      </c>
      <c r="C31" s="18">
        <v>95156</v>
      </c>
      <c r="D31" s="16">
        <v>3.4013605442176869E-3</v>
      </c>
      <c r="E31" s="12">
        <v>-99</v>
      </c>
      <c r="F31" s="12" t="s">
        <v>35</v>
      </c>
      <c r="G31" s="12" t="s">
        <v>128</v>
      </c>
    </row>
    <row r="32" spans="1:7" x14ac:dyDescent="0.35">
      <c r="A32" s="12">
        <v>191308</v>
      </c>
      <c r="B32" s="17">
        <v>884</v>
      </c>
      <c r="C32" s="18">
        <v>95156</v>
      </c>
      <c r="D32" s="16">
        <v>2.0408163265306121E-2</v>
      </c>
      <c r="E32" s="12">
        <v>-99</v>
      </c>
      <c r="F32" s="12" t="s">
        <v>35</v>
      </c>
      <c r="G32" s="12" t="s">
        <v>128</v>
      </c>
    </row>
    <row r="33" spans="1:7" x14ac:dyDescent="0.35">
      <c r="A33" s="12">
        <v>191309</v>
      </c>
      <c r="B33" s="17">
        <v>1848</v>
      </c>
      <c r="C33" s="18">
        <v>95156</v>
      </c>
      <c r="D33" s="16">
        <v>2.2675736961451248E-3</v>
      </c>
      <c r="E33" s="12">
        <v>-99</v>
      </c>
      <c r="F33" s="12" t="s">
        <v>35</v>
      </c>
      <c r="G33" s="12" t="s">
        <v>128</v>
      </c>
    </row>
    <row r="34" spans="1:7" x14ac:dyDescent="0.35">
      <c r="A34" s="12">
        <v>191310</v>
      </c>
      <c r="B34" s="17">
        <v>856</v>
      </c>
      <c r="C34" s="18">
        <v>95156</v>
      </c>
      <c r="D34" s="16">
        <v>1.1337868480725624E-3</v>
      </c>
      <c r="E34" s="12">
        <v>-99</v>
      </c>
      <c r="F34" s="12" t="s">
        <v>35</v>
      </c>
      <c r="G34" s="12" t="s">
        <v>128</v>
      </c>
    </row>
    <row r="35" spans="1:7" x14ac:dyDescent="0.35">
      <c r="A35" s="12">
        <v>191311</v>
      </c>
      <c r="B35" s="17">
        <v>858</v>
      </c>
      <c r="C35" s="18">
        <v>95156</v>
      </c>
      <c r="D35" s="16">
        <v>2.2675736961451247E-2</v>
      </c>
      <c r="E35" s="12">
        <v>-99</v>
      </c>
      <c r="F35" s="12" t="s">
        <v>35</v>
      </c>
      <c r="G35" s="12" t="s">
        <v>128</v>
      </c>
    </row>
    <row r="36" spans="1:7" x14ac:dyDescent="0.35">
      <c r="A36" s="12">
        <v>191312</v>
      </c>
      <c r="B36" s="17">
        <v>1770</v>
      </c>
      <c r="C36" s="18">
        <v>95156</v>
      </c>
      <c r="D36" s="16">
        <v>2.2675736961451248E-3</v>
      </c>
      <c r="E36" s="12">
        <v>-99</v>
      </c>
      <c r="F36" s="12" t="s">
        <v>35</v>
      </c>
      <c r="G36" s="12" t="s">
        <v>128</v>
      </c>
    </row>
    <row r="37" spans="1:7" x14ac:dyDescent="0.35">
      <c r="A37" s="12">
        <v>191313</v>
      </c>
      <c r="B37" s="17">
        <v>2297</v>
      </c>
      <c r="C37" s="18">
        <v>95156</v>
      </c>
      <c r="D37" s="16">
        <v>34.039682539682573</v>
      </c>
      <c r="E37" s="12">
        <v>-99</v>
      </c>
      <c r="F37" s="12" t="s">
        <v>35</v>
      </c>
      <c r="G37" s="12" t="s">
        <v>128</v>
      </c>
    </row>
    <row r="38" spans="1:7" x14ac:dyDescent="0.35">
      <c r="A38" s="12">
        <v>191314</v>
      </c>
      <c r="B38" s="17">
        <v>535</v>
      </c>
      <c r="C38" s="18" t="s">
        <v>187</v>
      </c>
      <c r="D38" s="16">
        <v>0.13623978201634876</v>
      </c>
      <c r="E38" s="12">
        <v>-99</v>
      </c>
      <c r="F38" s="12" t="s">
        <v>35</v>
      </c>
      <c r="G38" s="12" t="s">
        <v>128</v>
      </c>
    </row>
    <row r="39" spans="1:7" x14ac:dyDescent="0.35">
      <c r="A39" s="12">
        <v>191315</v>
      </c>
      <c r="B39" s="17">
        <v>46</v>
      </c>
      <c r="C39" s="18" t="s">
        <v>187</v>
      </c>
      <c r="D39" s="16">
        <v>1.4986376021798364</v>
      </c>
      <c r="E39" s="12">
        <v>-99</v>
      </c>
      <c r="F39" s="12" t="s">
        <v>35</v>
      </c>
      <c r="G39" s="12" t="s">
        <v>128</v>
      </c>
    </row>
    <row r="40" spans="1:7" x14ac:dyDescent="0.35">
      <c r="A40" s="12">
        <v>191316</v>
      </c>
      <c r="B40" s="17">
        <v>401</v>
      </c>
      <c r="C40" s="18" t="s">
        <v>187</v>
      </c>
      <c r="D40" s="16">
        <v>0.14986376021798367</v>
      </c>
      <c r="E40" s="12">
        <v>-99</v>
      </c>
      <c r="F40" s="12" t="s">
        <v>35</v>
      </c>
      <c r="G40" s="12" t="s">
        <v>128</v>
      </c>
    </row>
    <row r="41" spans="1:7" x14ac:dyDescent="0.35">
      <c r="A41" s="12">
        <v>191317</v>
      </c>
      <c r="B41" s="17">
        <v>302</v>
      </c>
      <c r="C41" s="18" t="s">
        <v>187</v>
      </c>
      <c r="D41" s="16">
        <v>33.242506811989102</v>
      </c>
      <c r="E41" s="12">
        <v>-99</v>
      </c>
      <c r="F41" s="12" t="s">
        <v>35</v>
      </c>
      <c r="G41" s="12" t="s">
        <v>128</v>
      </c>
    </row>
    <row r="42" spans="1:7" x14ac:dyDescent="0.35">
      <c r="A42" s="12">
        <v>191318</v>
      </c>
      <c r="B42" s="17">
        <v>717</v>
      </c>
      <c r="C42" s="18" t="s">
        <v>187</v>
      </c>
      <c r="D42" s="16">
        <v>12.125340599455042</v>
      </c>
      <c r="E42" s="12">
        <v>-99</v>
      </c>
      <c r="F42" s="12" t="s">
        <v>35</v>
      </c>
      <c r="G42" s="12" t="s">
        <v>128</v>
      </c>
    </row>
    <row r="43" spans="1:7" x14ac:dyDescent="0.35">
      <c r="A43" s="12">
        <v>191319</v>
      </c>
      <c r="B43" s="17">
        <v>449</v>
      </c>
      <c r="C43" s="18" t="s">
        <v>187</v>
      </c>
      <c r="D43" s="16">
        <v>1.0899182561307901</v>
      </c>
      <c r="E43" s="12">
        <v>-99</v>
      </c>
      <c r="F43" s="12" t="s">
        <v>35</v>
      </c>
      <c r="G43" s="12" t="s">
        <v>128</v>
      </c>
    </row>
    <row r="44" spans="1:7" x14ac:dyDescent="0.35">
      <c r="A44" s="12">
        <v>191320</v>
      </c>
      <c r="B44" s="17">
        <v>522</v>
      </c>
      <c r="C44" s="18" t="s">
        <v>187</v>
      </c>
      <c r="D44" s="16">
        <v>1.4986376021798364</v>
      </c>
      <c r="E44" s="12">
        <v>-99</v>
      </c>
      <c r="F44" s="12" t="s">
        <v>35</v>
      </c>
      <c r="G44" s="12" t="s">
        <v>128</v>
      </c>
    </row>
    <row r="45" spans="1:7" x14ac:dyDescent="0.35">
      <c r="A45" s="12">
        <v>191321</v>
      </c>
      <c r="B45" s="17">
        <v>620</v>
      </c>
      <c r="C45" s="18" t="s">
        <v>187</v>
      </c>
      <c r="D45" s="16">
        <v>0.54495912806539504</v>
      </c>
      <c r="E45" s="12">
        <v>-99</v>
      </c>
      <c r="F45" s="12" t="s">
        <v>35</v>
      </c>
      <c r="G45" s="12" t="s">
        <v>128</v>
      </c>
    </row>
    <row r="46" spans="1:7" x14ac:dyDescent="0.35">
      <c r="A46" s="12">
        <v>191322</v>
      </c>
      <c r="B46" s="17">
        <v>698</v>
      </c>
      <c r="C46" s="18" t="s">
        <v>187</v>
      </c>
      <c r="D46" s="16">
        <v>2.0435967302452318</v>
      </c>
      <c r="E46" s="12">
        <v>-99</v>
      </c>
      <c r="F46" s="12" t="s">
        <v>35</v>
      </c>
      <c r="G46" s="12" t="s">
        <v>128</v>
      </c>
    </row>
    <row r="47" spans="1:7" x14ac:dyDescent="0.35">
      <c r="A47" s="12">
        <v>191323</v>
      </c>
      <c r="B47" s="17">
        <v>611</v>
      </c>
      <c r="C47" s="18" t="s">
        <v>187</v>
      </c>
      <c r="D47" s="16">
        <v>5.5858310626702998</v>
      </c>
      <c r="E47" s="12">
        <v>-99</v>
      </c>
      <c r="F47" s="12" t="s">
        <v>35</v>
      </c>
      <c r="G47" s="12" t="s">
        <v>128</v>
      </c>
    </row>
    <row r="48" spans="1:7" x14ac:dyDescent="0.35">
      <c r="A48" s="12">
        <v>191324</v>
      </c>
      <c r="B48" s="17">
        <v>847</v>
      </c>
      <c r="C48" s="18" t="s">
        <v>187</v>
      </c>
      <c r="D48" s="16">
        <v>0.29564032697547682</v>
      </c>
      <c r="E48" s="12">
        <v>-99</v>
      </c>
      <c r="F48" s="12" t="s">
        <v>35</v>
      </c>
      <c r="G48" s="12" t="s">
        <v>128</v>
      </c>
    </row>
    <row r="49" spans="1:7" x14ac:dyDescent="0.35">
      <c r="A49" s="12">
        <v>191325</v>
      </c>
      <c r="B49" s="17">
        <v>846</v>
      </c>
      <c r="C49" s="18" t="s">
        <v>187</v>
      </c>
      <c r="D49" s="16">
        <v>2.0890099909173478E-2</v>
      </c>
      <c r="E49" s="12">
        <v>-99</v>
      </c>
      <c r="F49" s="12" t="s">
        <v>35</v>
      </c>
      <c r="G49" s="12" t="s">
        <v>128</v>
      </c>
    </row>
    <row r="50" spans="1:7" x14ac:dyDescent="0.35">
      <c r="A50" s="12">
        <v>191326</v>
      </c>
      <c r="B50" s="17">
        <v>883</v>
      </c>
      <c r="C50" s="18" t="s">
        <v>187</v>
      </c>
      <c r="D50" s="16">
        <v>0.12125340599455042</v>
      </c>
      <c r="E50" s="12">
        <v>-99</v>
      </c>
      <c r="F50" s="12" t="s">
        <v>35</v>
      </c>
      <c r="G50" s="12" t="s">
        <v>128</v>
      </c>
    </row>
    <row r="51" spans="1:7" x14ac:dyDescent="0.35">
      <c r="A51" s="12">
        <v>191327</v>
      </c>
      <c r="B51" s="17">
        <v>1167</v>
      </c>
      <c r="C51" s="18" t="s">
        <v>187</v>
      </c>
      <c r="D51" s="16">
        <v>7.7202543142597642E-3</v>
      </c>
      <c r="E51" s="12">
        <v>-99</v>
      </c>
      <c r="F51" s="12" t="s">
        <v>35</v>
      </c>
      <c r="G51" s="12" t="s">
        <v>128</v>
      </c>
    </row>
    <row r="52" spans="1:7" x14ac:dyDescent="0.35">
      <c r="A52" s="12">
        <v>191328</v>
      </c>
      <c r="B52" s="17">
        <v>902</v>
      </c>
      <c r="C52" s="18" t="s">
        <v>187</v>
      </c>
      <c r="D52" s="16">
        <v>0.78837420526793822</v>
      </c>
      <c r="E52" s="12">
        <v>-99</v>
      </c>
      <c r="F52" s="12" t="s">
        <v>35</v>
      </c>
      <c r="G52" s="12" t="s">
        <v>128</v>
      </c>
    </row>
    <row r="53" spans="1:7" x14ac:dyDescent="0.35">
      <c r="A53" s="12">
        <v>191329</v>
      </c>
      <c r="B53" s="17">
        <v>852</v>
      </c>
      <c r="C53" s="18" t="s">
        <v>187</v>
      </c>
      <c r="D53" s="16">
        <v>0.11580381471389646</v>
      </c>
      <c r="E53" s="12">
        <v>-99</v>
      </c>
      <c r="F53" s="12" t="s">
        <v>35</v>
      </c>
      <c r="G53" s="12" t="s">
        <v>128</v>
      </c>
    </row>
    <row r="54" spans="1:7" x14ac:dyDescent="0.35">
      <c r="A54" s="12">
        <v>191330</v>
      </c>
      <c r="B54" s="17">
        <v>882</v>
      </c>
      <c r="C54" s="18" t="s">
        <v>187</v>
      </c>
      <c r="D54" s="16">
        <v>0.32243415077202542</v>
      </c>
      <c r="E54" s="12">
        <v>-99</v>
      </c>
      <c r="F54" s="12" t="s">
        <v>35</v>
      </c>
      <c r="G54" s="12" t="s">
        <v>128</v>
      </c>
    </row>
    <row r="55" spans="1:7" x14ac:dyDescent="0.35">
      <c r="A55" s="12">
        <v>191331</v>
      </c>
      <c r="B55" s="17">
        <v>904</v>
      </c>
      <c r="C55" s="18" t="s">
        <v>187</v>
      </c>
      <c r="D55" s="16">
        <v>0.2325158946412352</v>
      </c>
      <c r="E55" s="12">
        <v>-99</v>
      </c>
      <c r="F55" s="12" t="s">
        <v>35</v>
      </c>
      <c r="G55" s="12" t="s">
        <v>128</v>
      </c>
    </row>
    <row r="56" spans="1:7" x14ac:dyDescent="0.35">
      <c r="A56" s="12">
        <v>191332</v>
      </c>
      <c r="B56" s="17">
        <v>2559</v>
      </c>
      <c r="C56" s="18" t="s">
        <v>187</v>
      </c>
      <c r="D56" s="16">
        <v>3.0881017257039057E-2</v>
      </c>
      <c r="E56" s="12">
        <v>-99</v>
      </c>
      <c r="F56" s="12" t="s">
        <v>35</v>
      </c>
      <c r="G56" s="12" t="s">
        <v>128</v>
      </c>
    </row>
    <row r="57" spans="1:7" x14ac:dyDescent="0.35">
      <c r="A57" s="12">
        <v>191333</v>
      </c>
      <c r="B57" s="17">
        <v>2835</v>
      </c>
      <c r="C57" s="18" t="s">
        <v>187</v>
      </c>
      <c r="D57" s="16">
        <v>1.6348773841961851E-2</v>
      </c>
      <c r="E57" s="12">
        <v>-99</v>
      </c>
      <c r="F57" s="12" t="s">
        <v>35</v>
      </c>
      <c r="G57" s="12" t="s">
        <v>128</v>
      </c>
    </row>
    <row r="58" spans="1:7" x14ac:dyDescent="0.35">
      <c r="A58" s="12">
        <v>191334</v>
      </c>
      <c r="B58" s="17">
        <v>887</v>
      </c>
      <c r="C58" s="18" t="s">
        <v>187</v>
      </c>
      <c r="D58" s="16">
        <v>2.7247956403269751E-2</v>
      </c>
      <c r="E58" s="12">
        <v>-99</v>
      </c>
      <c r="F58" s="12" t="s">
        <v>35</v>
      </c>
      <c r="G58" s="12" t="s">
        <v>128</v>
      </c>
    </row>
    <row r="59" spans="1:7" x14ac:dyDescent="0.35">
      <c r="A59" s="12">
        <v>191335</v>
      </c>
      <c r="B59" s="17">
        <v>1172</v>
      </c>
      <c r="C59" s="18" t="s">
        <v>187</v>
      </c>
      <c r="D59" s="16">
        <v>5.1771117166212542E-2</v>
      </c>
      <c r="E59" s="12">
        <v>-99</v>
      </c>
      <c r="F59" s="12" t="s">
        <v>35</v>
      </c>
      <c r="G59" s="12" t="s">
        <v>128</v>
      </c>
    </row>
    <row r="60" spans="1:7" x14ac:dyDescent="0.35">
      <c r="A60" s="12">
        <v>191336</v>
      </c>
      <c r="B60" s="17">
        <v>854</v>
      </c>
      <c r="C60" s="18" t="s">
        <v>187</v>
      </c>
      <c r="D60" s="16">
        <v>7.9473206176203459E-2</v>
      </c>
      <c r="E60" s="12">
        <v>-99</v>
      </c>
      <c r="F60" s="12" t="s">
        <v>35</v>
      </c>
      <c r="G60" s="12" t="s">
        <v>128</v>
      </c>
    </row>
    <row r="61" spans="1:7" x14ac:dyDescent="0.35">
      <c r="A61" s="12">
        <v>191337</v>
      </c>
      <c r="B61" s="17">
        <v>867</v>
      </c>
      <c r="C61" s="18" t="s">
        <v>187</v>
      </c>
      <c r="D61" s="16">
        <v>7.8564940962761121E-2</v>
      </c>
      <c r="E61" s="12">
        <v>-99</v>
      </c>
      <c r="F61" s="12" t="s">
        <v>35</v>
      </c>
      <c r="G61" s="12" t="s">
        <v>128</v>
      </c>
    </row>
    <row r="62" spans="1:7" x14ac:dyDescent="0.35">
      <c r="A62" s="12">
        <v>191338</v>
      </c>
      <c r="B62" s="17">
        <v>1170</v>
      </c>
      <c r="C62" s="18" t="s">
        <v>187</v>
      </c>
      <c r="D62" s="16">
        <v>1.407811080835604E-2</v>
      </c>
      <c r="E62" s="12">
        <v>-99</v>
      </c>
      <c r="F62" s="12" t="s">
        <v>35</v>
      </c>
      <c r="G62" s="12" t="s">
        <v>128</v>
      </c>
    </row>
    <row r="63" spans="1:7" x14ac:dyDescent="0.35">
      <c r="A63" s="12">
        <v>191339</v>
      </c>
      <c r="B63" s="17">
        <v>893</v>
      </c>
      <c r="C63" s="18" t="s">
        <v>187</v>
      </c>
      <c r="D63" s="16">
        <v>9.0826521344232523E-4</v>
      </c>
      <c r="E63" s="12">
        <v>-99</v>
      </c>
      <c r="F63" s="12" t="s">
        <v>35</v>
      </c>
      <c r="G63" s="12" t="s">
        <v>128</v>
      </c>
    </row>
    <row r="64" spans="1:7" x14ac:dyDescent="0.35">
      <c r="A64" s="12">
        <v>191340</v>
      </c>
      <c r="B64" s="17">
        <v>1171</v>
      </c>
      <c r="C64" s="18" t="s">
        <v>187</v>
      </c>
      <c r="D64" s="16">
        <v>9.4005449591280668E-2</v>
      </c>
      <c r="E64" s="12">
        <v>-99</v>
      </c>
      <c r="F64" s="12" t="s">
        <v>35</v>
      </c>
      <c r="G64" s="12" t="s">
        <v>128</v>
      </c>
    </row>
    <row r="65" spans="1:7" x14ac:dyDescent="0.35">
      <c r="A65" s="12">
        <v>191341</v>
      </c>
      <c r="B65" s="17">
        <v>1610</v>
      </c>
      <c r="C65" s="18" t="s">
        <v>187</v>
      </c>
      <c r="D65" s="16">
        <v>2.4977293369663943E-2</v>
      </c>
      <c r="E65" s="12">
        <v>-99</v>
      </c>
      <c r="F65" s="12" t="s">
        <v>35</v>
      </c>
      <c r="G65" s="12" t="s">
        <v>128</v>
      </c>
    </row>
    <row r="66" spans="1:7" x14ac:dyDescent="0.35">
      <c r="A66" s="12">
        <v>191342</v>
      </c>
      <c r="B66" s="17">
        <v>857</v>
      </c>
      <c r="C66" s="18" t="s">
        <v>187</v>
      </c>
      <c r="D66" s="16">
        <v>3.7693006357856496E-2</v>
      </c>
      <c r="E66" s="12">
        <v>-99</v>
      </c>
      <c r="F66" s="12" t="s">
        <v>35</v>
      </c>
      <c r="G66" s="12" t="s">
        <v>128</v>
      </c>
    </row>
    <row r="67" spans="1:7" x14ac:dyDescent="0.35">
      <c r="A67" s="12">
        <v>191343</v>
      </c>
      <c r="B67" s="17">
        <v>855</v>
      </c>
      <c r="C67" s="18" t="s">
        <v>187</v>
      </c>
      <c r="D67" s="16">
        <v>5.2225249772933698E-2</v>
      </c>
      <c r="E67" s="12">
        <v>-99</v>
      </c>
      <c r="F67" s="12" t="s">
        <v>35</v>
      </c>
      <c r="G67" s="12" t="s">
        <v>128</v>
      </c>
    </row>
    <row r="68" spans="1:7" x14ac:dyDescent="0.35">
      <c r="A68" s="12">
        <v>191344</v>
      </c>
      <c r="B68" s="17">
        <v>901</v>
      </c>
      <c r="C68" s="18" t="s">
        <v>187</v>
      </c>
      <c r="D68" s="16">
        <v>6.8119891008174378E-3</v>
      </c>
      <c r="E68" s="12">
        <v>-99</v>
      </c>
      <c r="F68" s="12" t="s">
        <v>35</v>
      </c>
      <c r="G68" s="12" t="s">
        <v>128</v>
      </c>
    </row>
    <row r="69" spans="1:7" x14ac:dyDescent="0.35">
      <c r="A69" s="12">
        <v>191345</v>
      </c>
      <c r="B69" s="17">
        <v>884</v>
      </c>
      <c r="C69" s="18" t="s">
        <v>187</v>
      </c>
      <c r="D69" s="16">
        <v>3.4968210717529515E-2</v>
      </c>
      <c r="E69" s="12">
        <v>-99</v>
      </c>
      <c r="F69" s="12" t="s">
        <v>35</v>
      </c>
      <c r="G69" s="12" t="s">
        <v>128</v>
      </c>
    </row>
    <row r="70" spans="1:7" x14ac:dyDescent="0.35">
      <c r="A70" s="12">
        <v>191346</v>
      </c>
      <c r="B70" s="17">
        <v>1848</v>
      </c>
      <c r="C70" s="18" t="s">
        <v>187</v>
      </c>
      <c r="D70" s="16">
        <v>5.903723887375114E-3</v>
      </c>
      <c r="E70" s="12">
        <v>-99</v>
      </c>
      <c r="F70" s="12" t="s">
        <v>35</v>
      </c>
      <c r="G70" s="12" t="s">
        <v>128</v>
      </c>
    </row>
    <row r="71" spans="1:7" x14ac:dyDescent="0.35">
      <c r="A71" s="12">
        <v>191347</v>
      </c>
      <c r="B71" s="17">
        <v>856</v>
      </c>
      <c r="C71" s="18" t="s">
        <v>187</v>
      </c>
      <c r="D71" s="16">
        <v>3.1789282470481382E-3</v>
      </c>
      <c r="E71" s="12">
        <v>-99</v>
      </c>
      <c r="F71" s="12" t="s">
        <v>35</v>
      </c>
      <c r="G71" s="12" t="s">
        <v>128</v>
      </c>
    </row>
    <row r="72" spans="1:7" x14ac:dyDescent="0.35">
      <c r="A72" s="12">
        <v>191348</v>
      </c>
      <c r="B72" s="17">
        <v>858</v>
      </c>
      <c r="C72" s="18" t="s">
        <v>187</v>
      </c>
      <c r="D72" s="16">
        <v>2.9064486830154401E-2</v>
      </c>
      <c r="E72" s="12">
        <v>-99</v>
      </c>
      <c r="F72" s="12" t="s">
        <v>35</v>
      </c>
      <c r="G72" s="12" t="s">
        <v>128</v>
      </c>
    </row>
    <row r="73" spans="1:7" x14ac:dyDescent="0.35">
      <c r="A73" s="12">
        <v>191349</v>
      </c>
      <c r="B73" s="17">
        <v>1770</v>
      </c>
      <c r="C73" s="18" t="s">
        <v>187</v>
      </c>
      <c r="D73" s="16">
        <v>3.6330608537693009E-3</v>
      </c>
      <c r="E73" s="12">
        <v>-99</v>
      </c>
      <c r="F73" s="12" t="s">
        <v>35</v>
      </c>
      <c r="G73" s="12" t="s">
        <v>128</v>
      </c>
    </row>
    <row r="74" spans="1:7" x14ac:dyDescent="0.35">
      <c r="A74" s="12">
        <v>191350</v>
      </c>
      <c r="B74" s="17">
        <v>2297</v>
      </c>
      <c r="C74" s="18" t="s">
        <v>187</v>
      </c>
      <c r="D74" s="16">
        <v>39.588101725703901</v>
      </c>
      <c r="E74" s="12">
        <v>-99</v>
      </c>
      <c r="F74" s="12" t="s">
        <v>35</v>
      </c>
      <c r="G74" s="12" t="s">
        <v>128</v>
      </c>
    </row>
    <row r="75" spans="1:7" x14ac:dyDescent="0.35">
      <c r="A75" s="12">
        <v>191351</v>
      </c>
      <c r="B75" s="17">
        <v>535</v>
      </c>
      <c r="C75" s="18" t="s">
        <v>188</v>
      </c>
      <c r="D75" s="16">
        <v>0.74626865671641784</v>
      </c>
      <c r="E75" s="12">
        <v>-99</v>
      </c>
      <c r="F75" s="12" t="s">
        <v>35</v>
      </c>
      <c r="G75" s="12" t="s">
        <v>128</v>
      </c>
    </row>
    <row r="76" spans="1:7" x14ac:dyDescent="0.35">
      <c r="A76" s="12">
        <v>191352</v>
      </c>
      <c r="B76" s="17">
        <v>46</v>
      </c>
      <c r="C76" s="18" t="s">
        <v>188</v>
      </c>
      <c r="D76" s="16">
        <v>4.8507462686567164</v>
      </c>
      <c r="E76" s="12">
        <v>-99</v>
      </c>
      <c r="F76" s="12" t="s">
        <v>35</v>
      </c>
      <c r="G76" s="12" t="s">
        <v>128</v>
      </c>
    </row>
    <row r="77" spans="1:7" x14ac:dyDescent="0.35">
      <c r="A77" s="12">
        <v>191353</v>
      </c>
      <c r="B77" s="17">
        <v>401</v>
      </c>
      <c r="C77" s="18" t="s">
        <v>188</v>
      </c>
      <c r="D77" s="16">
        <v>0.22388059701492538</v>
      </c>
      <c r="E77" s="12">
        <v>-99</v>
      </c>
      <c r="F77" s="12" t="s">
        <v>35</v>
      </c>
      <c r="G77" s="12" t="s">
        <v>128</v>
      </c>
    </row>
    <row r="78" spans="1:7" x14ac:dyDescent="0.35">
      <c r="A78" s="12">
        <v>191354</v>
      </c>
      <c r="B78" s="17">
        <v>302</v>
      </c>
      <c r="C78" s="18" t="s">
        <v>188</v>
      </c>
      <c r="D78" s="16">
        <v>17.164179104477611</v>
      </c>
      <c r="E78" s="12">
        <v>-99</v>
      </c>
      <c r="F78" s="12" t="s">
        <v>35</v>
      </c>
      <c r="G78" s="12" t="s">
        <v>128</v>
      </c>
    </row>
    <row r="79" spans="1:7" x14ac:dyDescent="0.35">
      <c r="A79" s="12">
        <v>191355</v>
      </c>
      <c r="B79" s="17">
        <v>717</v>
      </c>
      <c r="C79" s="18" t="s">
        <v>188</v>
      </c>
      <c r="D79" s="16">
        <v>8.8619402985074629</v>
      </c>
      <c r="E79" s="12">
        <v>-99</v>
      </c>
      <c r="F79" s="12" t="s">
        <v>35</v>
      </c>
      <c r="G79" s="12" t="s">
        <v>128</v>
      </c>
    </row>
    <row r="80" spans="1:7" x14ac:dyDescent="0.35">
      <c r="A80" s="12">
        <v>191356</v>
      </c>
      <c r="B80" s="17">
        <v>449</v>
      </c>
      <c r="C80" s="18" t="s">
        <v>188</v>
      </c>
      <c r="D80" s="16">
        <v>1.4925373134328357</v>
      </c>
      <c r="E80" s="12">
        <v>-99</v>
      </c>
      <c r="F80" s="12" t="s">
        <v>35</v>
      </c>
      <c r="G80" s="12" t="s">
        <v>128</v>
      </c>
    </row>
    <row r="81" spans="1:7" x14ac:dyDescent="0.35">
      <c r="A81" s="12">
        <v>191357</v>
      </c>
      <c r="B81" s="17">
        <v>522</v>
      </c>
      <c r="C81" s="18" t="s">
        <v>188</v>
      </c>
      <c r="D81" s="16">
        <v>1.4925373134328357</v>
      </c>
      <c r="E81" s="12">
        <v>-99</v>
      </c>
      <c r="F81" s="12" t="s">
        <v>35</v>
      </c>
      <c r="G81" s="12" t="s">
        <v>128</v>
      </c>
    </row>
    <row r="82" spans="1:7" x14ac:dyDescent="0.35">
      <c r="A82" s="12">
        <v>191358</v>
      </c>
      <c r="B82" s="17">
        <v>620</v>
      </c>
      <c r="C82" s="18" t="s">
        <v>188</v>
      </c>
      <c r="D82" s="16">
        <v>0.65298507462686561</v>
      </c>
      <c r="E82" s="12">
        <v>-99</v>
      </c>
      <c r="F82" s="12" t="s">
        <v>35</v>
      </c>
      <c r="G82" s="12" t="s">
        <v>128</v>
      </c>
    </row>
    <row r="83" spans="1:7" x14ac:dyDescent="0.35">
      <c r="A83" s="12">
        <v>191359</v>
      </c>
      <c r="B83" s="17">
        <v>698</v>
      </c>
      <c r="C83" s="18" t="s">
        <v>188</v>
      </c>
      <c r="D83" s="16">
        <v>1.6791044776119404</v>
      </c>
      <c r="E83" s="12">
        <v>-99</v>
      </c>
      <c r="F83" s="12" t="s">
        <v>35</v>
      </c>
      <c r="G83" s="12" t="s">
        <v>128</v>
      </c>
    </row>
    <row r="84" spans="1:7" x14ac:dyDescent="0.35">
      <c r="A84" s="12">
        <v>191360</v>
      </c>
      <c r="B84" s="17">
        <v>611</v>
      </c>
      <c r="C84" s="18" t="s">
        <v>188</v>
      </c>
      <c r="D84" s="16">
        <v>2.0522388059701493</v>
      </c>
      <c r="E84" s="12">
        <v>-99</v>
      </c>
      <c r="F84" s="12" t="s">
        <v>35</v>
      </c>
      <c r="G84" s="12" t="s">
        <v>128</v>
      </c>
    </row>
    <row r="85" spans="1:7" x14ac:dyDescent="0.35">
      <c r="A85" s="12">
        <v>191361</v>
      </c>
      <c r="B85" s="17">
        <v>847</v>
      </c>
      <c r="C85" s="18" t="s">
        <v>188</v>
      </c>
      <c r="D85" s="16">
        <v>0.34141791044776121</v>
      </c>
      <c r="E85" s="12">
        <v>-99</v>
      </c>
      <c r="F85" s="12" t="s">
        <v>35</v>
      </c>
      <c r="G85" s="12" t="s">
        <v>128</v>
      </c>
    </row>
    <row r="86" spans="1:7" x14ac:dyDescent="0.35">
      <c r="A86" s="12">
        <v>191362</v>
      </c>
      <c r="B86" s="17">
        <v>846</v>
      </c>
      <c r="C86" s="18" t="s">
        <v>188</v>
      </c>
      <c r="D86" s="16">
        <v>3.4514925373134331E-2</v>
      </c>
      <c r="E86" s="12">
        <v>-99</v>
      </c>
      <c r="F86" s="12" t="s">
        <v>35</v>
      </c>
      <c r="G86" s="12" t="s">
        <v>128</v>
      </c>
    </row>
    <row r="87" spans="1:7" x14ac:dyDescent="0.35">
      <c r="A87" s="12">
        <v>191363</v>
      </c>
      <c r="B87" s="17">
        <v>883</v>
      </c>
      <c r="C87" s="18" t="s">
        <v>188</v>
      </c>
      <c r="D87" s="16">
        <v>0.15267412935323382</v>
      </c>
      <c r="E87" s="12">
        <v>-99</v>
      </c>
      <c r="F87" s="12" t="s">
        <v>35</v>
      </c>
      <c r="G87" s="12" t="s">
        <v>128</v>
      </c>
    </row>
    <row r="88" spans="1:7" x14ac:dyDescent="0.35">
      <c r="A88" s="12">
        <v>191364</v>
      </c>
      <c r="B88" s="17">
        <v>1167</v>
      </c>
      <c r="C88" s="18" t="s">
        <v>188</v>
      </c>
      <c r="D88" s="16">
        <v>1.8967661691542289E-2</v>
      </c>
      <c r="E88" s="12">
        <v>-99</v>
      </c>
      <c r="F88" s="12" t="s">
        <v>35</v>
      </c>
      <c r="G88" s="12" t="s">
        <v>128</v>
      </c>
    </row>
    <row r="89" spans="1:7" x14ac:dyDescent="0.35">
      <c r="A89" s="12">
        <v>191365</v>
      </c>
      <c r="B89" s="17">
        <v>902</v>
      </c>
      <c r="C89" s="18" t="s">
        <v>188</v>
      </c>
      <c r="D89" s="16">
        <v>0.56871890547263682</v>
      </c>
      <c r="E89" s="12">
        <v>-99</v>
      </c>
      <c r="F89" s="12" t="s">
        <v>35</v>
      </c>
      <c r="G89" s="12" t="s">
        <v>128</v>
      </c>
    </row>
    <row r="90" spans="1:7" x14ac:dyDescent="0.35">
      <c r="A90" s="12">
        <v>191366</v>
      </c>
      <c r="B90" s="17">
        <v>852</v>
      </c>
      <c r="C90" s="18" t="s">
        <v>188</v>
      </c>
      <c r="D90" s="16">
        <v>0.10043532338308457</v>
      </c>
      <c r="E90" s="12">
        <v>-99</v>
      </c>
      <c r="F90" s="12" t="s">
        <v>35</v>
      </c>
      <c r="G90" s="12" t="s">
        <v>128</v>
      </c>
    </row>
    <row r="91" spans="1:7" x14ac:dyDescent="0.35">
      <c r="A91" s="12">
        <v>191367</v>
      </c>
      <c r="B91" s="17">
        <v>882</v>
      </c>
      <c r="C91" s="18" t="s">
        <v>188</v>
      </c>
      <c r="D91" s="16">
        <v>0.2537313432835821</v>
      </c>
      <c r="E91" s="12">
        <v>-99</v>
      </c>
      <c r="F91" s="12" t="s">
        <v>35</v>
      </c>
      <c r="G91" s="12" t="s">
        <v>128</v>
      </c>
    </row>
    <row r="92" spans="1:7" x14ac:dyDescent="0.35">
      <c r="A92" s="12">
        <v>191368</v>
      </c>
      <c r="B92" s="17">
        <v>904</v>
      </c>
      <c r="C92" s="18" t="s">
        <v>188</v>
      </c>
      <c r="D92" s="16">
        <v>0.1999378109452736</v>
      </c>
      <c r="E92" s="12">
        <v>-99</v>
      </c>
      <c r="F92" s="12" t="s">
        <v>35</v>
      </c>
      <c r="G92" s="12" t="s">
        <v>128</v>
      </c>
    </row>
    <row r="93" spans="1:7" x14ac:dyDescent="0.35">
      <c r="A93" s="12">
        <v>191369</v>
      </c>
      <c r="B93" s="17">
        <v>2559</v>
      </c>
      <c r="C93" s="18" t="s">
        <v>188</v>
      </c>
      <c r="D93" s="16">
        <v>2.7052238805970148E-2</v>
      </c>
      <c r="E93" s="12">
        <v>-99</v>
      </c>
      <c r="F93" s="12" t="s">
        <v>35</v>
      </c>
      <c r="G93" s="12" t="s">
        <v>128</v>
      </c>
    </row>
    <row r="94" spans="1:7" x14ac:dyDescent="0.35">
      <c r="A94" s="12">
        <v>191370</v>
      </c>
      <c r="B94" s="17">
        <v>2835</v>
      </c>
      <c r="C94" s="18" t="s">
        <v>188</v>
      </c>
      <c r="D94" s="16">
        <v>1.5858208955223881E-2</v>
      </c>
      <c r="E94" s="12">
        <v>-99</v>
      </c>
      <c r="F94" s="12" t="s">
        <v>35</v>
      </c>
      <c r="G94" s="12" t="s">
        <v>128</v>
      </c>
    </row>
    <row r="95" spans="1:7" x14ac:dyDescent="0.35">
      <c r="A95" s="12">
        <v>191371</v>
      </c>
      <c r="B95" s="17">
        <v>887</v>
      </c>
      <c r="C95" s="18" t="s">
        <v>188</v>
      </c>
      <c r="D95" s="16">
        <v>1.8345771144278607E-2</v>
      </c>
      <c r="E95" s="12">
        <v>-99</v>
      </c>
      <c r="F95" s="12" t="s">
        <v>35</v>
      </c>
      <c r="G95" s="12" t="s">
        <v>128</v>
      </c>
    </row>
    <row r="96" spans="1:7" x14ac:dyDescent="0.35">
      <c r="A96" s="12">
        <v>191372</v>
      </c>
      <c r="B96" s="17">
        <v>1172</v>
      </c>
      <c r="C96" s="18" t="s">
        <v>188</v>
      </c>
      <c r="D96" s="16">
        <v>3.9179104477611942E-2</v>
      </c>
      <c r="E96" s="12">
        <v>-99</v>
      </c>
      <c r="F96" s="12" t="s">
        <v>35</v>
      </c>
      <c r="G96" s="12" t="s">
        <v>128</v>
      </c>
    </row>
    <row r="97" spans="1:7" x14ac:dyDescent="0.35">
      <c r="A97" s="12">
        <v>191373</v>
      </c>
      <c r="B97" s="17">
        <v>854</v>
      </c>
      <c r="C97" s="18" t="s">
        <v>188</v>
      </c>
      <c r="D97" s="16">
        <v>5.4415422885572141E-2</v>
      </c>
      <c r="E97" s="12">
        <v>-99</v>
      </c>
      <c r="F97" s="12" t="s">
        <v>35</v>
      </c>
      <c r="G97" s="12" t="s">
        <v>128</v>
      </c>
    </row>
    <row r="98" spans="1:7" x14ac:dyDescent="0.35">
      <c r="A98" s="12">
        <v>191374</v>
      </c>
      <c r="B98" s="17">
        <v>867</v>
      </c>
      <c r="C98" s="18" t="s">
        <v>188</v>
      </c>
      <c r="D98" s="16">
        <v>5.0684079601990055E-2</v>
      </c>
      <c r="E98" s="12">
        <v>-99</v>
      </c>
      <c r="F98" s="12" t="s">
        <v>35</v>
      </c>
      <c r="G98" s="12" t="s">
        <v>128</v>
      </c>
    </row>
    <row r="99" spans="1:7" x14ac:dyDescent="0.35">
      <c r="A99" s="12">
        <v>191375</v>
      </c>
      <c r="B99" s="17">
        <v>1170</v>
      </c>
      <c r="C99" s="18" t="s">
        <v>188</v>
      </c>
      <c r="D99" s="16">
        <v>9.0174129353233854E-3</v>
      </c>
      <c r="E99" s="12">
        <v>-99</v>
      </c>
      <c r="F99" s="12" t="s">
        <v>35</v>
      </c>
      <c r="G99" s="12" t="s">
        <v>128</v>
      </c>
    </row>
    <row r="100" spans="1:7" x14ac:dyDescent="0.35">
      <c r="A100" s="12">
        <v>191376</v>
      </c>
      <c r="B100" s="17">
        <v>893</v>
      </c>
      <c r="C100" s="18" t="s">
        <v>188</v>
      </c>
      <c r="D100" s="16">
        <v>1.2437810945273634E-3</v>
      </c>
      <c r="E100" s="12">
        <v>-99</v>
      </c>
      <c r="F100" s="12" t="s">
        <v>35</v>
      </c>
      <c r="G100" s="12" t="s">
        <v>128</v>
      </c>
    </row>
    <row r="101" spans="1:7" x14ac:dyDescent="0.35">
      <c r="A101" s="12">
        <v>191377</v>
      </c>
      <c r="B101" s="17">
        <v>1171</v>
      </c>
      <c r="C101" s="18" t="s">
        <v>188</v>
      </c>
      <c r="D101" s="16">
        <v>6.7786069651741276E-2</v>
      </c>
      <c r="E101" s="12">
        <v>-99</v>
      </c>
      <c r="F101" s="12" t="s">
        <v>35</v>
      </c>
      <c r="G101" s="12" t="s">
        <v>128</v>
      </c>
    </row>
    <row r="102" spans="1:7" x14ac:dyDescent="0.35">
      <c r="A102" s="12">
        <v>191378</v>
      </c>
      <c r="B102" s="17">
        <v>1610</v>
      </c>
      <c r="C102" s="18" t="s">
        <v>188</v>
      </c>
      <c r="D102" s="16">
        <v>1.7412935323383085E-2</v>
      </c>
      <c r="E102" s="12">
        <v>-99</v>
      </c>
      <c r="F102" s="12" t="s">
        <v>35</v>
      </c>
      <c r="G102" s="12" t="s">
        <v>128</v>
      </c>
    </row>
    <row r="103" spans="1:7" x14ac:dyDescent="0.35">
      <c r="A103" s="12">
        <v>191379</v>
      </c>
      <c r="B103" s="17">
        <v>857</v>
      </c>
      <c r="C103" s="18" t="s">
        <v>188</v>
      </c>
      <c r="D103" s="16">
        <v>3.0161691542288555E-2</v>
      </c>
      <c r="E103" s="12">
        <v>-99</v>
      </c>
      <c r="F103" s="12" t="s">
        <v>35</v>
      </c>
      <c r="G103" s="12" t="s">
        <v>128</v>
      </c>
    </row>
    <row r="104" spans="1:7" x14ac:dyDescent="0.35">
      <c r="A104" s="12">
        <v>191380</v>
      </c>
      <c r="B104" s="17">
        <v>855</v>
      </c>
      <c r="C104" s="18" t="s">
        <v>188</v>
      </c>
      <c r="D104" s="16">
        <v>4.8196517412935319E-2</v>
      </c>
      <c r="E104" s="12">
        <v>-99</v>
      </c>
      <c r="F104" s="12" t="s">
        <v>35</v>
      </c>
      <c r="G104" s="12" t="s">
        <v>128</v>
      </c>
    </row>
    <row r="105" spans="1:7" x14ac:dyDescent="0.35">
      <c r="A105" s="12">
        <v>191381</v>
      </c>
      <c r="B105" s="17">
        <v>901</v>
      </c>
      <c r="C105" s="18" t="s">
        <v>188</v>
      </c>
      <c r="D105" s="16">
        <v>6.8407960199004993E-3</v>
      </c>
      <c r="E105" s="12">
        <v>-99</v>
      </c>
      <c r="F105" s="12" t="s">
        <v>35</v>
      </c>
      <c r="G105" s="12" t="s">
        <v>128</v>
      </c>
    </row>
    <row r="106" spans="1:7" x14ac:dyDescent="0.35">
      <c r="A106" s="12">
        <v>191382</v>
      </c>
      <c r="B106" s="17">
        <v>884</v>
      </c>
      <c r="C106" s="18" t="s">
        <v>188</v>
      </c>
      <c r="D106" s="16">
        <v>3.296019900497512E-2</v>
      </c>
      <c r="E106" s="12">
        <v>-99</v>
      </c>
      <c r="F106" s="12" t="s">
        <v>35</v>
      </c>
      <c r="G106" s="12" t="s">
        <v>128</v>
      </c>
    </row>
    <row r="107" spans="1:7" x14ac:dyDescent="0.35">
      <c r="A107" s="12">
        <v>191383</v>
      </c>
      <c r="B107" s="17">
        <v>1848</v>
      </c>
      <c r="C107" s="18" t="s">
        <v>188</v>
      </c>
      <c r="D107" s="16">
        <v>4.6641791044776124E-3</v>
      </c>
      <c r="E107" s="12">
        <v>-99</v>
      </c>
      <c r="F107" s="12" t="s">
        <v>35</v>
      </c>
      <c r="G107" s="12" t="s">
        <v>128</v>
      </c>
    </row>
    <row r="108" spans="1:7" x14ac:dyDescent="0.35">
      <c r="A108" s="12">
        <v>191384</v>
      </c>
      <c r="B108" s="17">
        <v>856</v>
      </c>
      <c r="C108" s="18" t="s">
        <v>188</v>
      </c>
      <c r="D108" s="16">
        <v>3.4203980099502488E-3</v>
      </c>
      <c r="E108" s="12">
        <v>-99</v>
      </c>
      <c r="F108" s="12" t="s">
        <v>35</v>
      </c>
      <c r="G108" s="12" t="s">
        <v>128</v>
      </c>
    </row>
    <row r="109" spans="1:7" x14ac:dyDescent="0.35">
      <c r="A109" s="12">
        <v>191385</v>
      </c>
      <c r="B109" s="17">
        <v>858</v>
      </c>
      <c r="C109" s="18" t="s">
        <v>188</v>
      </c>
      <c r="D109" s="16">
        <v>3.2338308457711441E-2</v>
      </c>
      <c r="E109" s="12">
        <v>-99</v>
      </c>
      <c r="F109" s="12" t="s">
        <v>35</v>
      </c>
      <c r="G109" s="12" t="s">
        <v>128</v>
      </c>
    </row>
    <row r="110" spans="1:7" x14ac:dyDescent="0.35">
      <c r="A110" s="12">
        <v>191386</v>
      </c>
      <c r="B110" s="17">
        <v>1770</v>
      </c>
      <c r="C110" s="18" t="s">
        <v>188</v>
      </c>
      <c r="D110" s="16">
        <v>6.8407960199004976E-3</v>
      </c>
      <c r="E110" s="12">
        <v>-99</v>
      </c>
      <c r="F110" s="12" t="s">
        <v>35</v>
      </c>
      <c r="G110" s="12" t="s">
        <v>128</v>
      </c>
    </row>
    <row r="111" spans="1:7" x14ac:dyDescent="0.35">
      <c r="A111" s="12">
        <v>191387</v>
      </c>
      <c r="B111" s="17">
        <v>2297</v>
      </c>
      <c r="C111" s="18" t="s">
        <v>188</v>
      </c>
      <c r="D111" s="16">
        <v>58.646766169154233</v>
      </c>
      <c r="E111" s="12">
        <v>-99</v>
      </c>
      <c r="F111" s="12" t="s">
        <v>35</v>
      </c>
      <c r="G111" s="12" t="s">
        <v>128</v>
      </c>
    </row>
    <row r="112" spans="1:7" x14ac:dyDescent="0.35">
      <c r="A112" s="12">
        <v>191388</v>
      </c>
      <c r="B112" s="17">
        <v>535</v>
      </c>
      <c r="C112" s="18" t="s">
        <v>189</v>
      </c>
      <c r="D112" s="16">
        <v>0.12027904738994466</v>
      </c>
      <c r="E112" s="12">
        <v>-99</v>
      </c>
      <c r="F112" s="12" t="s">
        <v>35</v>
      </c>
      <c r="G112" s="12" t="s">
        <v>128</v>
      </c>
    </row>
    <row r="113" spans="1:7" x14ac:dyDescent="0.35">
      <c r="A113" s="12">
        <v>191389</v>
      </c>
      <c r="B113" s="17">
        <v>46</v>
      </c>
      <c r="C113" s="18" t="s">
        <v>189</v>
      </c>
      <c r="D113" s="16">
        <v>4.5465479913399092</v>
      </c>
      <c r="E113" s="12">
        <v>-99</v>
      </c>
      <c r="F113" s="12" t="s">
        <v>35</v>
      </c>
      <c r="G113" s="12" t="s">
        <v>128</v>
      </c>
    </row>
    <row r="114" spans="1:7" x14ac:dyDescent="0.35">
      <c r="A114" s="12">
        <v>191390</v>
      </c>
      <c r="B114" s="17">
        <v>401</v>
      </c>
      <c r="C114" s="18" t="s">
        <v>189</v>
      </c>
      <c r="D114" s="16">
        <v>3.6083714216983406E-2</v>
      </c>
      <c r="E114" s="12">
        <v>-99</v>
      </c>
      <c r="F114" s="12" t="s">
        <v>35</v>
      </c>
      <c r="G114" s="12" t="s">
        <v>128</v>
      </c>
    </row>
    <row r="115" spans="1:7" x14ac:dyDescent="0.35">
      <c r="A115" s="12">
        <v>191391</v>
      </c>
      <c r="B115" s="17">
        <v>302</v>
      </c>
      <c r="C115" s="18" t="s">
        <v>189</v>
      </c>
      <c r="D115" s="16">
        <v>10.680779408227087</v>
      </c>
      <c r="E115" s="12">
        <v>-99</v>
      </c>
      <c r="F115" s="12" t="s">
        <v>35</v>
      </c>
      <c r="G115" s="12" t="s">
        <v>128</v>
      </c>
    </row>
    <row r="116" spans="1:7" x14ac:dyDescent="0.35">
      <c r="A116" s="12">
        <v>191392</v>
      </c>
      <c r="B116" s="17">
        <v>717</v>
      </c>
      <c r="C116" s="18" t="s">
        <v>189</v>
      </c>
      <c r="D116" s="16">
        <v>6.3507337021890793</v>
      </c>
      <c r="E116" s="12">
        <v>-99</v>
      </c>
      <c r="F116" s="12" t="s">
        <v>35</v>
      </c>
      <c r="G116" s="12" t="s">
        <v>128</v>
      </c>
    </row>
    <row r="117" spans="1:7" x14ac:dyDescent="0.35">
      <c r="A117" s="12">
        <v>191393</v>
      </c>
      <c r="B117" s="17">
        <v>449</v>
      </c>
      <c r="C117" s="18" t="s">
        <v>189</v>
      </c>
      <c r="D117" s="16">
        <v>1.1306230454654798</v>
      </c>
      <c r="E117" s="12">
        <v>-99</v>
      </c>
      <c r="F117" s="12" t="s">
        <v>35</v>
      </c>
      <c r="G117" s="12" t="s">
        <v>128</v>
      </c>
    </row>
    <row r="118" spans="1:7" x14ac:dyDescent="0.35">
      <c r="A118" s="12">
        <v>191394</v>
      </c>
      <c r="B118" s="17">
        <v>522</v>
      </c>
      <c r="C118" s="18" t="s">
        <v>189</v>
      </c>
      <c r="D118" s="16">
        <v>2.5499158046668269</v>
      </c>
      <c r="E118" s="12">
        <v>-99</v>
      </c>
      <c r="F118" s="12" t="s">
        <v>35</v>
      </c>
      <c r="G118" s="12" t="s">
        <v>128</v>
      </c>
    </row>
    <row r="119" spans="1:7" x14ac:dyDescent="0.35">
      <c r="A119" s="12">
        <v>191395</v>
      </c>
      <c r="B119" s="17">
        <v>620</v>
      </c>
      <c r="C119" s="18" t="s">
        <v>189</v>
      </c>
      <c r="D119" s="16">
        <v>0.81789752225162382</v>
      </c>
      <c r="E119" s="12">
        <v>-99</v>
      </c>
      <c r="F119" s="12" t="s">
        <v>35</v>
      </c>
      <c r="G119" s="12" t="s">
        <v>128</v>
      </c>
    </row>
    <row r="120" spans="1:7" x14ac:dyDescent="0.35">
      <c r="A120" s="12">
        <v>191396</v>
      </c>
      <c r="B120" s="17">
        <v>698</v>
      </c>
      <c r="C120" s="18" t="s">
        <v>189</v>
      </c>
      <c r="D120" s="16">
        <v>1.5636276160692808</v>
      </c>
      <c r="E120" s="12">
        <v>-99</v>
      </c>
      <c r="F120" s="12" t="s">
        <v>35</v>
      </c>
      <c r="G120" s="12" t="s">
        <v>128</v>
      </c>
    </row>
    <row r="121" spans="1:7" x14ac:dyDescent="0.35">
      <c r="A121" s="12">
        <v>191397</v>
      </c>
      <c r="B121" s="17">
        <v>611</v>
      </c>
      <c r="C121" s="18" t="s">
        <v>189</v>
      </c>
      <c r="D121" s="16">
        <v>1.5636276160692808</v>
      </c>
      <c r="E121" s="12">
        <v>-99</v>
      </c>
      <c r="F121" s="12" t="s">
        <v>35</v>
      </c>
      <c r="G121" s="12" t="s">
        <v>128</v>
      </c>
    </row>
    <row r="122" spans="1:7" x14ac:dyDescent="0.35">
      <c r="A122" s="12">
        <v>191398</v>
      </c>
      <c r="B122" s="17">
        <v>847</v>
      </c>
      <c r="C122" s="18" t="s">
        <v>189</v>
      </c>
      <c r="D122" s="16">
        <v>0.18041857108491702</v>
      </c>
      <c r="E122" s="12">
        <v>-99</v>
      </c>
      <c r="F122" s="12" t="s">
        <v>35</v>
      </c>
      <c r="G122" s="12" t="s">
        <v>128</v>
      </c>
    </row>
    <row r="123" spans="1:7" x14ac:dyDescent="0.35">
      <c r="A123" s="12">
        <v>191399</v>
      </c>
      <c r="B123" s="17">
        <v>846</v>
      </c>
      <c r="C123" s="18" t="s">
        <v>189</v>
      </c>
      <c r="D123" s="16">
        <v>1.9324833613984446E-2</v>
      </c>
      <c r="E123" s="12">
        <v>-99</v>
      </c>
      <c r="F123" s="12" t="s">
        <v>35</v>
      </c>
      <c r="G123" s="12" t="s">
        <v>128</v>
      </c>
    </row>
    <row r="124" spans="1:7" x14ac:dyDescent="0.35">
      <c r="A124" s="12">
        <v>191400</v>
      </c>
      <c r="B124" s="17">
        <v>883</v>
      </c>
      <c r="C124" s="18" t="s">
        <v>189</v>
      </c>
      <c r="D124" s="16">
        <v>0.10135514393392671</v>
      </c>
      <c r="E124" s="12">
        <v>-99</v>
      </c>
      <c r="F124" s="12" t="s">
        <v>35</v>
      </c>
      <c r="G124" s="12" t="s">
        <v>128</v>
      </c>
    </row>
    <row r="125" spans="1:7" x14ac:dyDescent="0.35">
      <c r="A125" s="12">
        <v>191401</v>
      </c>
      <c r="B125" s="17">
        <v>1167</v>
      </c>
      <c r="C125" s="18" t="s">
        <v>189</v>
      </c>
      <c r="D125" s="16">
        <v>2.8706599310400129E-2</v>
      </c>
      <c r="E125" s="12">
        <v>-99</v>
      </c>
      <c r="F125" s="12" t="s">
        <v>35</v>
      </c>
      <c r="G125" s="12" t="s">
        <v>128</v>
      </c>
    </row>
    <row r="126" spans="1:7" x14ac:dyDescent="0.35">
      <c r="A126" s="12">
        <v>191402</v>
      </c>
      <c r="B126" s="17">
        <v>902</v>
      </c>
      <c r="C126" s="18" t="s">
        <v>189</v>
      </c>
      <c r="D126" s="16">
        <v>0.27912757597626492</v>
      </c>
      <c r="E126" s="12">
        <v>-99</v>
      </c>
      <c r="F126" s="12" t="s">
        <v>35</v>
      </c>
      <c r="G126" s="12" t="s">
        <v>128</v>
      </c>
    </row>
    <row r="127" spans="1:7" x14ac:dyDescent="0.35">
      <c r="A127" s="12">
        <v>191403</v>
      </c>
      <c r="B127" s="17">
        <v>852</v>
      </c>
      <c r="C127" s="18" t="s">
        <v>189</v>
      </c>
      <c r="D127" s="16">
        <v>5.0837944030149948E-2</v>
      </c>
      <c r="E127" s="12">
        <v>-99</v>
      </c>
      <c r="F127" s="12" t="s">
        <v>35</v>
      </c>
      <c r="G127" s="12" t="s">
        <v>128</v>
      </c>
    </row>
    <row r="128" spans="1:7" x14ac:dyDescent="0.35">
      <c r="A128" s="12">
        <v>191404</v>
      </c>
      <c r="B128" s="17">
        <v>882</v>
      </c>
      <c r="C128" s="18" t="s">
        <v>189</v>
      </c>
      <c r="D128" s="16">
        <v>9.0289471574051802E-2</v>
      </c>
      <c r="E128" s="12">
        <v>-99</v>
      </c>
      <c r="F128" s="12" t="s">
        <v>35</v>
      </c>
      <c r="G128" s="12" t="s">
        <v>128</v>
      </c>
    </row>
    <row r="129" spans="1:7" x14ac:dyDescent="0.35">
      <c r="A129" s="12">
        <v>191405</v>
      </c>
      <c r="B129" s="17">
        <v>904</v>
      </c>
      <c r="C129" s="18" t="s">
        <v>189</v>
      </c>
      <c r="D129" s="16">
        <v>6.6153476064469571E-2</v>
      </c>
      <c r="E129" s="12">
        <v>-99</v>
      </c>
      <c r="F129" s="12" t="s">
        <v>35</v>
      </c>
      <c r="G129" s="12" t="s">
        <v>128</v>
      </c>
    </row>
    <row r="130" spans="1:7" x14ac:dyDescent="0.35">
      <c r="A130" s="12">
        <v>191406</v>
      </c>
      <c r="B130" s="17">
        <v>2559</v>
      </c>
      <c r="C130" s="18" t="s">
        <v>189</v>
      </c>
      <c r="D130" s="16">
        <v>1.5716462192286104E-2</v>
      </c>
      <c r="E130" s="12">
        <v>-99</v>
      </c>
      <c r="F130" s="12" t="s">
        <v>35</v>
      </c>
      <c r="G130" s="12" t="s">
        <v>128</v>
      </c>
    </row>
    <row r="131" spans="1:7" x14ac:dyDescent="0.35">
      <c r="A131" s="12">
        <v>191407</v>
      </c>
      <c r="B131" s="17">
        <v>2835</v>
      </c>
      <c r="C131" s="18" t="s">
        <v>189</v>
      </c>
      <c r="D131" s="16">
        <v>8.0186031593296441E-3</v>
      </c>
      <c r="E131" s="12">
        <v>-99</v>
      </c>
      <c r="F131" s="12" t="s">
        <v>35</v>
      </c>
      <c r="G131" s="12" t="s">
        <v>128</v>
      </c>
    </row>
    <row r="132" spans="1:7" x14ac:dyDescent="0.35">
      <c r="A132" s="12">
        <v>191408</v>
      </c>
      <c r="B132" s="17">
        <v>887</v>
      </c>
      <c r="C132" s="18" t="s">
        <v>189</v>
      </c>
      <c r="D132" s="16">
        <v>2.2772832972496191E-2</v>
      </c>
      <c r="E132" s="12">
        <v>-99</v>
      </c>
      <c r="F132" s="12" t="s">
        <v>35</v>
      </c>
      <c r="G132" s="12" t="s">
        <v>128</v>
      </c>
    </row>
    <row r="133" spans="1:7" x14ac:dyDescent="0.35">
      <c r="A133" s="12">
        <v>191409</v>
      </c>
      <c r="B133" s="17">
        <v>1172</v>
      </c>
      <c r="C133" s="18" t="s">
        <v>189</v>
      </c>
      <c r="D133" s="16">
        <v>1.2268462833774356E-2</v>
      </c>
      <c r="E133" s="12">
        <v>-99</v>
      </c>
      <c r="F133" s="12" t="s">
        <v>35</v>
      </c>
      <c r="G133" s="12" t="s">
        <v>128</v>
      </c>
    </row>
    <row r="134" spans="1:7" x14ac:dyDescent="0.35">
      <c r="A134" s="12">
        <v>191410</v>
      </c>
      <c r="B134" s="17">
        <v>854</v>
      </c>
      <c r="C134" s="18" t="s">
        <v>189</v>
      </c>
      <c r="D134" s="16">
        <v>2.5579344078261564E-2</v>
      </c>
      <c r="E134" s="12">
        <v>-99</v>
      </c>
      <c r="F134" s="12" t="s">
        <v>35</v>
      </c>
      <c r="G134" s="12" t="s">
        <v>128</v>
      </c>
    </row>
    <row r="135" spans="1:7" x14ac:dyDescent="0.35">
      <c r="A135" s="12">
        <v>191411</v>
      </c>
      <c r="B135" s="17">
        <v>867</v>
      </c>
      <c r="C135" s="18" t="s">
        <v>189</v>
      </c>
      <c r="D135" s="16">
        <v>2.4857669793921903E-2</v>
      </c>
      <c r="E135" s="12">
        <v>-99</v>
      </c>
      <c r="F135" s="12" t="s">
        <v>35</v>
      </c>
      <c r="G135" s="12" t="s">
        <v>128</v>
      </c>
    </row>
    <row r="136" spans="1:7" x14ac:dyDescent="0.35">
      <c r="A136" s="12">
        <v>191412</v>
      </c>
      <c r="B136" s="17">
        <v>1170</v>
      </c>
      <c r="C136" s="18" t="s">
        <v>189</v>
      </c>
      <c r="D136" s="16">
        <v>3.367813326918451E-3</v>
      </c>
      <c r="E136" s="12">
        <v>-99</v>
      </c>
      <c r="F136" s="12" t="s">
        <v>35</v>
      </c>
      <c r="G136" s="12" t="s">
        <v>128</v>
      </c>
    </row>
    <row r="137" spans="1:7" x14ac:dyDescent="0.35">
      <c r="A137" s="12">
        <v>191413</v>
      </c>
      <c r="B137" s="17">
        <v>893</v>
      </c>
      <c r="C137" s="18" t="s">
        <v>189</v>
      </c>
      <c r="D137" s="16">
        <v>1.2027904738994468E-3</v>
      </c>
      <c r="E137" s="12">
        <v>-99</v>
      </c>
      <c r="F137" s="12" t="s">
        <v>35</v>
      </c>
      <c r="G137" s="12" t="s">
        <v>128</v>
      </c>
    </row>
    <row r="138" spans="1:7" x14ac:dyDescent="0.35">
      <c r="A138" s="12">
        <v>191414</v>
      </c>
      <c r="B138" s="17">
        <v>1171</v>
      </c>
      <c r="C138" s="18" t="s">
        <v>189</v>
      </c>
      <c r="D138" s="16">
        <v>2.7102878678534198E-2</v>
      </c>
      <c r="E138" s="12">
        <v>-99</v>
      </c>
      <c r="F138" s="12" t="s">
        <v>35</v>
      </c>
      <c r="G138" s="12" t="s">
        <v>128</v>
      </c>
    </row>
    <row r="139" spans="1:7" x14ac:dyDescent="0.35">
      <c r="A139" s="12">
        <v>191415</v>
      </c>
      <c r="B139" s="17">
        <v>1610</v>
      </c>
      <c r="C139" s="18" t="s">
        <v>189</v>
      </c>
      <c r="D139" s="16">
        <v>5.8535803063106406E-3</v>
      </c>
      <c r="E139" s="12">
        <v>-99</v>
      </c>
      <c r="F139" s="12" t="s">
        <v>35</v>
      </c>
      <c r="G139" s="12" t="s">
        <v>128</v>
      </c>
    </row>
    <row r="140" spans="1:7" x14ac:dyDescent="0.35">
      <c r="A140" s="12">
        <v>191416</v>
      </c>
      <c r="B140" s="17">
        <v>857</v>
      </c>
      <c r="C140" s="18" t="s">
        <v>189</v>
      </c>
      <c r="D140" s="16">
        <v>1.1145858391468207E-2</v>
      </c>
      <c r="E140" s="12">
        <v>-99</v>
      </c>
      <c r="F140" s="12" t="s">
        <v>35</v>
      </c>
      <c r="G140" s="12" t="s">
        <v>128</v>
      </c>
    </row>
    <row r="141" spans="1:7" x14ac:dyDescent="0.35">
      <c r="A141" s="12">
        <v>191417</v>
      </c>
      <c r="B141" s="17">
        <v>855</v>
      </c>
      <c r="C141" s="18" t="s">
        <v>189</v>
      </c>
      <c r="D141" s="16">
        <v>2.076818218266378E-2</v>
      </c>
      <c r="E141" s="12">
        <v>-99</v>
      </c>
      <c r="F141" s="12" t="s">
        <v>35</v>
      </c>
      <c r="G141" s="12" t="s">
        <v>128</v>
      </c>
    </row>
    <row r="142" spans="1:7" x14ac:dyDescent="0.35">
      <c r="A142" s="12">
        <v>191418</v>
      </c>
      <c r="B142" s="17">
        <v>901</v>
      </c>
      <c r="C142" s="18" t="s">
        <v>189</v>
      </c>
      <c r="D142" s="16">
        <v>2.8065111057653754E-3</v>
      </c>
      <c r="E142" s="12">
        <v>-99</v>
      </c>
      <c r="F142" s="12" t="s">
        <v>35</v>
      </c>
      <c r="G142" s="12" t="s">
        <v>128</v>
      </c>
    </row>
    <row r="143" spans="1:7" x14ac:dyDescent="0.35">
      <c r="A143" s="12">
        <v>191419</v>
      </c>
      <c r="B143" s="17">
        <v>884</v>
      </c>
      <c r="C143" s="18" t="s">
        <v>189</v>
      </c>
      <c r="D143" s="16">
        <v>1.0985486328281615E-2</v>
      </c>
      <c r="E143" s="12">
        <v>-99</v>
      </c>
      <c r="F143" s="12" t="s">
        <v>35</v>
      </c>
      <c r="G143" s="12" t="s">
        <v>128</v>
      </c>
    </row>
    <row r="144" spans="1:7" x14ac:dyDescent="0.35">
      <c r="A144" s="12">
        <v>191420</v>
      </c>
      <c r="B144" s="17">
        <v>1848</v>
      </c>
      <c r="C144" s="18" t="s">
        <v>189</v>
      </c>
      <c r="D144" s="16">
        <v>2.004650789832411E-3</v>
      </c>
      <c r="E144" s="12">
        <v>-99</v>
      </c>
      <c r="F144" s="12" t="s">
        <v>35</v>
      </c>
      <c r="G144" s="12" t="s">
        <v>128</v>
      </c>
    </row>
    <row r="145" spans="1:7" x14ac:dyDescent="0.35">
      <c r="A145" s="12">
        <v>191421</v>
      </c>
      <c r="B145" s="17">
        <v>856</v>
      </c>
      <c r="C145" s="18" t="s">
        <v>189</v>
      </c>
      <c r="D145" s="16">
        <v>1.603720631865929E-3</v>
      </c>
      <c r="E145" s="12">
        <v>-99</v>
      </c>
      <c r="F145" s="12" t="s">
        <v>35</v>
      </c>
      <c r="G145" s="12" t="s">
        <v>128</v>
      </c>
    </row>
    <row r="146" spans="1:7" x14ac:dyDescent="0.35">
      <c r="A146" s="12">
        <v>191422</v>
      </c>
      <c r="B146" s="17">
        <v>858</v>
      </c>
      <c r="C146" s="18" t="s">
        <v>189</v>
      </c>
      <c r="D146" s="16">
        <v>9.2213936332290903E-3</v>
      </c>
      <c r="E146" s="12">
        <v>-99</v>
      </c>
      <c r="F146" s="12" t="s">
        <v>35</v>
      </c>
      <c r="G146" s="12" t="s">
        <v>128</v>
      </c>
    </row>
    <row r="147" spans="1:7" x14ac:dyDescent="0.35">
      <c r="A147" s="12">
        <v>191423</v>
      </c>
      <c r="B147" s="17">
        <v>1770</v>
      </c>
      <c r="C147" s="18" t="s">
        <v>189</v>
      </c>
      <c r="D147" s="16">
        <v>3.6083714216983407E-3</v>
      </c>
      <c r="E147" s="12">
        <v>-99</v>
      </c>
      <c r="F147" s="12" t="s">
        <v>35</v>
      </c>
      <c r="G147" s="12" t="s">
        <v>128</v>
      </c>
    </row>
    <row r="148" spans="1:7" x14ac:dyDescent="0.35">
      <c r="A148" s="12">
        <v>191424</v>
      </c>
      <c r="B148" s="17">
        <v>2297</v>
      </c>
      <c r="C148" s="18" t="s">
        <v>189</v>
      </c>
      <c r="D148" s="16">
        <v>69.614786304225802</v>
      </c>
      <c r="E148" s="12">
        <v>-99</v>
      </c>
      <c r="F148" s="12" t="s">
        <v>35</v>
      </c>
      <c r="G148" s="12" t="s">
        <v>128</v>
      </c>
    </row>
  </sheetData>
  <sortState ref="A2:G148">
    <sortCondition ref="A2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G19" sqref="G19"/>
    </sheetView>
  </sheetViews>
  <sheetFormatPr defaultRowHeight="14.5" x14ac:dyDescent="0.35"/>
  <cols>
    <col min="3" max="3" width="9.08984375" style="7"/>
  </cols>
  <sheetData>
    <row r="1" spans="1:4" x14ac:dyDescent="0.35">
      <c r="A1" s="9" t="s">
        <v>0</v>
      </c>
      <c r="B1" s="9" t="s">
        <v>1</v>
      </c>
      <c r="C1" s="10" t="s">
        <v>2</v>
      </c>
      <c r="D1" s="9" t="s">
        <v>33</v>
      </c>
    </row>
    <row r="2" spans="1:4" x14ac:dyDescent="0.35">
      <c r="A2">
        <v>5930</v>
      </c>
      <c r="B2" t="s">
        <v>27</v>
      </c>
      <c r="C2" s="7">
        <v>95156</v>
      </c>
      <c r="D2" t="s">
        <v>182</v>
      </c>
    </row>
    <row r="3" spans="1:4" x14ac:dyDescent="0.35">
      <c r="A3">
        <v>5931</v>
      </c>
      <c r="B3" t="s">
        <v>27</v>
      </c>
      <c r="C3" s="7">
        <v>95157</v>
      </c>
      <c r="D3" t="s">
        <v>183</v>
      </c>
    </row>
    <row r="4" spans="1:4" x14ac:dyDescent="0.35">
      <c r="A4">
        <v>5932</v>
      </c>
      <c r="B4" t="s">
        <v>27</v>
      </c>
      <c r="C4" s="7">
        <v>95158</v>
      </c>
      <c r="D4" t="s">
        <v>182</v>
      </c>
    </row>
    <row r="5" spans="1:4" x14ac:dyDescent="0.35">
      <c r="A5">
        <v>5933</v>
      </c>
      <c r="B5" t="s">
        <v>27</v>
      </c>
      <c r="C5" s="7">
        <v>95159</v>
      </c>
      <c r="D5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76"/>
  <sheetViews>
    <sheetView topLeftCell="AM1" workbookViewId="0">
      <pane xSplit="2" ySplit="3" topLeftCell="AO10" activePane="bottomRight" state="frozen"/>
      <selection activeCell="AM1" sqref="AM1"/>
      <selection pane="topRight" activeCell="AO1" sqref="AO1"/>
      <selection pane="bottomLeft" activeCell="AM4" sqref="AM4"/>
      <selection pane="bottomRight" activeCell="AS29" sqref="AS29"/>
    </sheetView>
  </sheetViews>
  <sheetFormatPr defaultRowHeight="14.5" x14ac:dyDescent="0.35"/>
  <cols>
    <col min="1" max="1" width="0" hidden="1" customWidth="1"/>
    <col min="2" max="2" width="28.81640625" hidden="1" customWidth="1"/>
    <col min="3" max="38" width="0" hidden="1" customWidth="1"/>
    <col min="40" max="40" width="15.1796875" bestFit="1" customWidth="1"/>
  </cols>
  <sheetData>
    <row r="1" spans="1:66" x14ac:dyDescent="0.35">
      <c r="AD1" t="s">
        <v>129</v>
      </c>
      <c r="AE1">
        <f>100/(100-AE4-AE5)</f>
        <v>1.7368252343729766</v>
      </c>
      <c r="AF1">
        <f t="shared" ref="AF1:AJ1" si="0">100/(100-AF4-AF5)</f>
        <v>1.7125040971483856</v>
      </c>
      <c r="AG1">
        <f t="shared" si="0"/>
        <v>1.6961750619215081</v>
      </c>
      <c r="AH1">
        <f t="shared" si="0"/>
        <v>1.8018636454087529</v>
      </c>
      <c r="AI1">
        <f t="shared" si="0"/>
        <v>1.726899899070887</v>
      </c>
      <c r="AJ1">
        <f t="shared" si="0"/>
        <v>1.7621628487953587</v>
      </c>
      <c r="AN1" t="s">
        <v>138</v>
      </c>
      <c r="AO1">
        <v>294</v>
      </c>
      <c r="AP1">
        <v>734</v>
      </c>
      <c r="AQ1">
        <v>1072</v>
      </c>
      <c r="AR1">
        <v>4157</v>
      </c>
      <c r="AS1" t="s">
        <v>126</v>
      </c>
      <c r="AT1" t="s">
        <v>126</v>
      </c>
      <c r="AU1" t="s">
        <v>126</v>
      </c>
      <c r="AV1" t="s">
        <v>126</v>
      </c>
      <c r="AY1" t="s">
        <v>141</v>
      </c>
      <c r="AZ1" t="s">
        <v>141</v>
      </c>
      <c r="BA1" t="s">
        <v>142</v>
      </c>
      <c r="BB1" t="s">
        <v>142</v>
      </c>
    </row>
    <row r="2" spans="1:66" x14ac:dyDescent="0.35">
      <c r="B2" t="s">
        <v>127</v>
      </c>
      <c r="C2" t="s">
        <v>125</v>
      </c>
      <c r="Q2">
        <f>SUM(Q4:Q76)</f>
        <v>994.72739899999954</v>
      </c>
      <c r="R2">
        <f t="shared" ref="R2:V2" si="1">SUM(R4:R76)</f>
        <v>171.36959999999988</v>
      </c>
      <c r="S2">
        <f t="shared" si="1"/>
        <v>93.558540000000022</v>
      </c>
      <c r="T2">
        <f t="shared" si="1"/>
        <v>201.78911499999992</v>
      </c>
      <c r="U2">
        <f t="shared" si="1"/>
        <v>321.90806000000021</v>
      </c>
      <c r="V2">
        <f t="shared" si="1"/>
        <v>268.42965000000009</v>
      </c>
      <c r="X2" t="s">
        <v>126</v>
      </c>
      <c r="Y2" t="s">
        <v>126</v>
      </c>
      <c r="Z2" t="s">
        <v>126</v>
      </c>
      <c r="AA2" t="s">
        <v>126</v>
      </c>
      <c r="AB2" t="s">
        <v>126</v>
      </c>
      <c r="AC2" t="s">
        <v>126</v>
      </c>
      <c r="AE2" t="s">
        <v>126</v>
      </c>
      <c r="AF2" t="s">
        <v>126</v>
      </c>
      <c r="AG2" t="s">
        <v>126</v>
      </c>
      <c r="AH2" t="s">
        <v>126</v>
      </c>
      <c r="AI2" t="s">
        <v>126</v>
      </c>
      <c r="AJ2" t="s">
        <v>126</v>
      </c>
      <c r="AO2" t="s">
        <v>141</v>
      </c>
      <c r="AP2" t="s">
        <v>141</v>
      </c>
      <c r="AQ2" t="s">
        <v>142</v>
      </c>
      <c r="AR2" t="s">
        <v>142</v>
      </c>
      <c r="AS2" t="s">
        <v>141</v>
      </c>
      <c r="AT2" t="s">
        <v>141</v>
      </c>
      <c r="AU2" t="s">
        <v>142</v>
      </c>
      <c r="AV2" t="s">
        <v>142</v>
      </c>
      <c r="AY2" t="s">
        <v>139</v>
      </c>
      <c r="AZ2" t="s">
        <v>140</v>
      </c>
      <c r="BA2" t="s">
        <v>139</v>
      </c>
      <c r="BB2" t="s">
        <v>140</v>
      </c>
      <c r="BC2" t="s">
        <v>170</v>
      </c>
      <c r="BD2" t="s">
        <v>171</v>
      </c>
      <c r="BE2" t="s">
        <v>172</v>
      </c>
      <c r="BF2" t="s">
        <v>170</v>
      </c>
      <c r="BG2" t="s">
        <v>171</v>
      </c>
      <c r="BH2" t="s">
        <v>172</v>
      </c>
      <c r="BI2" t="s">
        <v>170</v>
      </c>
      <c r="BJ2" t="s">
        <v>171</v>
      </c>
      <c r="BK2" t="s">
        <v>172</v>
      </c>
      <c r="BL2" t="s">
        <v>170</v>
      </c>
      <c r="BM2" t="s">
        <v>171</v>
      </c>
      <c r="BN2" t="s">
        <v>172</v>
      </c>
    </row>
    <row r="3" spans="1:66" x14ac:dyDescent="0.35">
      <c r="A3" t="s">
        <v>34</v>
      </c>
      <c r="B3" t="s">
        <v>103</v>
      </c>
      <c r="C3" t="s">
        <v>97</v>
      </c>
      <c r="D3" t="s">
        <v>98</v>
      </c>
      <c r="E3" t="s">
        <v>101</v>
      </c>
      <c r="F3" t="s">
        <v>102</v>
      </c>
      <c r="G3" t="s">
        <v>99</v>
      </c>
      <c r="H3" t="s">
        <v>100</v>
      </c>
      <c r="J3" t="s">
        <v>97</v>
      </c>
      <c r="K3" t="s">
        <v>98</v>
      </c>
      <c r="L3" t="s">
        <v>101</v>
      </c>
      <c r="M3" t="s">
        <v>102</v>
      </c>
      <c r="N3" t="s">
        <v>99</v>
      </c>
      <c r="O3" t="s">
        <v>100</v>
      </c>
      <c r="Q3" t="s">
        <v>97</v>
      </c>
      <c r="R3" t="s">
        <v>98</v>
      </c>
      <c r="S3" t="s">
        <v>101</v>
      </c>
      <c r="T3" t="s">
        <v>102</v>
      </c>
      <c r="U3" t="s">
        <v>99</v>
      </c>
      <c r="V3" t="s">
        <v>100</v>
      </c>
      <c r="X3" t="s">
        <v>97</v>
      </c>
      <c r="Y3" t="s">
        <v>98</v>
      </c>
      <c r="Z3" t="s">
        <v>101</v>
      </c>
      <c r="AA3" t="s">
        <v>102</v>
      </c>
      <c r="AB3" t="s">
        <v>99</v>
      </c>
      <c r="AC3" t="s">
        <v>100</v>
      </c>
      <c r="AE3" t="s">
        <v>97</v>
      </c>
      <c r="AF3" t="s">
        <v>98</v>
      </c>
      <c r="AG3" t="s">
        <v>101</v>
      </c>
      <c r="AH3" t="s">
        <v>102</v>
      </c>
      <c r="AI3" t="s">
        <v>99</v>
      </c>
      <c r="AJ3" t="s">
        <v>100</v>
      </c>
      <c r="AM3" t="s">
        <v>34</v>
      </c>
      <c r="AO3" t="s">
        <v>139</v>
      </c>
      <c r="AP3" t="s">
        <v>140</v>
      </c>
      <c r="AQ3" t="s">
        <v>139</v>
      </c>
      <c r="AR3" t="s">
        <v>140</v>
      </c>
      <c r="AS3" t="s">
        <v>139</v>
      </c>
      <c r="AT3" t="s">
        <v>140</v>
      </c>
      <c r="AU3" t="s">
        <v>139</v>
      </c>
      <c r="AV3" t="s">
        <v>140</v>
      </c>
      <c r="AX3" t="s">
        <v>143</v>
      </c>
      <c r="AY3">
        <f>AVERAGE(BC3:BE3)</f>
        <v>0.34666666666666668</v>
      </c>
      <c r="AZ3">
        <f>AVERAGE(BF3:BH3)</f>
        <v>2.17</v>
      </c>
      <c r="BA3">
        <f>AVERAGE(BI3:BK3)</f>
        <v>3.66</v>
      </c>
      <c r="BB3">
        <f>AVERAGE(BL3:BN3)</f>
        <v>7.5</v>
      </c>
      <c r="BC3">
        <v>0.11</v>
      </c>
      <c r="BD3">
        <v>0.69</v>
      </c>
      <c r="BE3">
        <v>0.24</v>
      </c>
      <c r="BF3">
        <v>2.77</v>
      </c>
      <c r="BG3">
        <v>1.1100000000000001</v>
      </c>
      <c r="BH3">
        <v>2.63</v>
      </c>
      <c r="BI3">
        <v>5.64</v>
      </c>
      <c r="BJ3">
        <v>2.25</v>
      </c>
      <c r="BK3">
        <v>3.09</v>
      </c>
      <c r="BL3">
        <v>3.87</v>
      </c>
      <c r="BM3">
        <v>12.44</v>
      </c>
      <c r="BN3">
        <v>6.19</v>
      </c>
    </row>
    <row r="4" spans="1:66" x14ac:dyDescent="0.35">
      <c r="B4" t="s">
        <v>110</v>
      </c>
      <c r="C4">
        <v>11</v>
      </c>
      <c r="D4">
        <v>0.73</v>
      </c>
      <c r="E4">
        <v>0.62</v>
      </c>
      <c r="F4">
        <v>0.91</v>
      </c>
      <c r="G4">
        <v>1.6</v>
      </c>
      <c r="H4">
        <v>0.66</v>
      </c>
      <c r="J4">
        <v>400</v>
      </c>
      <c r="K4">
        <v>68</v>
      </c>
      <c r="L4">
        <v>37</v>
      </c>
      <c r="M4">
        <v>84</v>
      </c>
      <c r="N4">
        <v>130</v>
      </c>
      <c r="O4">
        <v>110</v>
      </c>
      <c r="Q4">
        <v>400</v>
      </c>
      <c r="R4">
        <v>68</v>
      </c>
      <c r="S4">
        <v>37</v>
      </c>
      <c r="T4">
        <v>84</v>
      </c>
      <c r="U4">
        <v>130</v>
      </c>
      <c r="V4">
        <v>110</v>
      </c>
      <c r="X4">
        <f>Q4/$Q$2*100</f>
        <v>40.212021947130481</v>
      </c>
      <c r="Y4">
        <f>R4/$R$2*100</f>
        <v>39.680316695609989</v>
      </c>
      <c r="Z4">
        <f>S4/$S$2*100</f>
        <v>39.547432014223382</v>
      </c>
      <c r="AA4">
        <f>T4/$T$2*100</f>
        <v>41.627617029788759</v>
      </c>
      <c r="AB4">
        <f>U4/$U$2*100</f>
        <v>40.384201625768526</v>
      </c>
      <c r="AC4">
        <f>V4/$V$2*100</f>
        <v>40.979079621047809</v>
      </c>
      <c r="AE4">
        <v>40.212021947130481</v>
      </c>
      <c r="AF4">
        <v>39.680316695609989</v>
      </c>
      <c r="AG4">
        <v>39.547432014223382</v>
      </c>
      <c r="AH4">
        <v>41.627617029788759</v>
      </c>
      <c r="AI4">
        <v>40.384201625768526</v>
      </c>
      <c r="AJ4">
        <v>40.979079621047809</v>
      </c>
      <c r="AM4">
        <v>535</v>
      </c>
      <c r="AN4" t="s">
        <v>130</v>
      </c>
      <c r="AO4">
        <v>1</v>
      </c>
      <c r="AP4">
        <v>1</v>
      </c>
      <c r="AQ4">
        <v>8</v>
      </c>
      <c r="AR4">
        <v>5</v>
      </c>
      <c r="AS4" s="20">
        <f>AO4/$AO$1*100</f>
        <v>0.3401360544217687</v>
      </c>
      <c r="AT4" s="20">
        <f>AP4/$AP$1*100</f>
        <v>0.13623978201634876</v>
      </c>
      <c r="AU4" s="20">
        <f>AQ4/$AQ$1*100</f>
        <v>0.74626865671641784</v>
      </c>
      <c r="AV4" s="20">
        <f>AR4/$AR$1*100</f>
        <v>0.12027904738994466</v>
      </c>
      <c r="AW4" s="20"/>
      <c r="AX4" t="s">
        <v>144</v>
      </c>
      <c r="AY4">
        <f t="shared" ref="AY4:AY29" si="2">AVERAGE(BC4:BE4)</f>
        <v>2.6666666666666661E-2</v>
      </c>
      <c r="AZ4">
        <f t="shared" ref="AZ4:AZ29" si="3">AVERAGE(BF4:BH4)</f>
        <v>0.15333333333333332</v>
      </c>
      <c r="BA4">
        <f t="shared" ref="BA4:BA29" si="4">AVERAGE(BI4:BK4)</f>
        <v>0.37000000000000005</v>
      </c>
      <c r="BB4">
        <f t="shared" ref="BB4:BB29" si="5">AVERAGE(BL4:BN4)</f>
        <v>0.80333333333333334</v>
      </c>
      <c r="BC4">
        <v>0.01</v>
      </c>
      <c r="BD4">
        <v>0.06</v>
      </c>
      <c r="BE4">
        <v>0.01</v>
      </c>
      <c r="BF4">
        <v>0.15</v>
      </c>
      <c r="BG4">
        <v>0.06</v>
      </c>
      <c r="BH4">
        <v>0.25</v>
      </c>
      <c r="BI4">
        <v>0.68</v>
      </c>
      <c r="BJ4">
        <v>0.23</v>
      </c>
      <c r="BK4">
        <v>0.2</v>
      </c>
      <c r="BL4">
        <v>0.56000000000000005</v>
      </c>
      <c r="BM4">
        <v>1.2</v>
      </c>
      <c r="BN4">
        <v>0.65</v>
      </c>
    </row>
    <row r="5" spans="1:66" x14ac:dyDescent="0.35">
      <c r="A5">
        <v>25</v>
      </c>
      <c r="B5" t="s">
        <v>43</v>
      </c>
      <c r="C5">
        <v>0.06</v>
      </c>
      <c r="D5">
        <v>0.04</v>
      </c>
      <c r="E5">
        <v>0.05</v>
      </c>
      <c r="F5" t="s">
        <v>46</v>
      </c>
      <c r="G5" t="s">
        <v>48</v>
      </c>
      <c r="H5">
        <v>0.15</v>
      </c>
      <c r="J5">
        <v>22</v>
      </c>
      <c r="K5">
        <v>3.3</v>
      </c>
      <c r="L5">
        <v>1.4</v>
      </c>
      <c r="M5">
        <v>5.8</v>
      </c>
      <c r="N5">
        <v>5.5</v>
      </c>
      <c r="O5">
        <v>6.1</v>
      </c>
      <c r="Q5">
        <v>22</v>
      </c>
      <c r="R5">
        <v>3.3</v>
      </c>
      <c r="S5">
        <v>1.4</v>
      </c>
      <c r="T5">
        <v>5.8</v>
      </c>
      <c r="U5">
        <v>5.5</v>
      </c>
      <c r="V5">
        <v>6.1</v>
      </c>
      <c r="X5">
        <f t="shared" ref="X5:X68" si="6">Q5/$Q$2*100</f>
        <v>2.2116612070921766</v>
      </c>
      <c r="Y5">
        <f t="shared" ref="Y5:Y68" si="7">R5/$R$2*100</f>
        <v>1.9256624278751904</v>
      </c>
      <c r="Z5">
        <f t="shared" ref="Z5:Z68" si="8">S5/$S$2*100</f>
        <v>1.496389319457101</v>
      </c>
      <c r="AA5">
        <f t="shared" ref="AA5:AA68" si="9">T5/$T$2*100</f>
        <v>2.8742878425330338</v>
      </c>
      <c r="AB5">
        <f t="shared" ref="AB5:AB68" si="10">U5/$U$2*100</f>
        <v>1.7085623764748221</v>
      </c>
      <c r="AC5">
        <f t="shared" ref="AC5:AC68" si="11">V5/$V$2*100</f>
        <v>2.2724762335308331</v>
      </c>
      <c r="AE5">
        <v>2.2116612070921766</v>
      </c>
      <c r="AF5">
        <v>1.9256624278751904</v>
      </c>
      <c r="AG5">
        <v>1.496389319457101</v>
      </c>
      <c r="AH5">
        <v>2.8742878425330338</v>
      </c>
      <c r="AI5">
        <v>1.7085623764748221</v>
      </c>
      <c r="AJ5">
        <v>2.2724762335308331</v>
      </c>
      <c r="AM5">
        <v>46</v>
      </c>
      <c r="AN5" t="s">
        <v>110</v>
      </c>
      <c r="AO5">
        <v>2</v>
      </c>
      <c r="AP5">
        <v>11</v>
      </c>
      <c r="AQ5">
        <v>52</v>
      </c>
      <c r="AR5">
        <v>189</v>
      </c>
      <c r="AS5" s="20">
        <f t="shared" ref="AS5:AS39" si="12">AO5/$AO$1*100</f>
        <v>0.68027210884353739</v>
      </c>
      <c r="AT5" s="20">
        <f t="shared" ref="AT5:AT39" si="13">AP5/$AP$1*100</f>
        <v>1.4986376021798364</v>
      </c>
      <c r="AU5" s="20">
        <f t="shared" ref="AU5:AU39" si="14">AQ5/$AQ$1*100</f>
        <v>4.8507462686567164</v>
      </c>
      <c r="AV5" s="20">
        <f t="shared" ref="AV5:AV39" si="15">AR5/$AR$1*100</f>
        <v>4.5465479913399092</v>
      </c>
      <c r="AW5" s="20"/>
      <c r="AX5" t="s">
        <v>145</v>
      </c>
      <c r="AY5">
        <f t="shared" si="2"/>
        <v>0.16333333333333333</v>
      </c>
      <c r="AZ5">
        <f t="shared" si="3"/>
        <v>0.89</v>
      </c>
      <c r="BA5">
        <f t="shared" si="4"/>
        <v>1.6366666666666667</v>
      </c>
      <c r="BB5">
        <f t="shared" si="5"/>
        <v>4.2133333333333338</v>
      </c>
      <c r="BC5">
        <v>0.06</v>
      </c>
      <c r="BD5">
        <v>0.32</v>
      </c>
      <c r="BE5">
        <v>0.11</v>
      </c>
      <c r="BF5">
        <v>1.1599999999999999</v>
      </c>
      <c r="BG5">
        <v>0.48</v>
      </c>
      <c r="BH5">
        <v>1.03</v>
      </c>
      <c r="BI5">
        <v>2.34</v>
      </c>
      <c r="BJ5">
        <v>1.1599999999999999</v>
      </c>
      <c r="BK5">
        <v>1.41</v>
      </c>
      <c r="BL5">
        <v>2.58</v>
      </c>
      <c r="BM5">
        <v>6.74</v>
      </c>
      <c r="BN5">
        <v>3.32</v>
      </c>
    </row>
    <row r="6" spans="1:66" x14ac:dyDescent="0.35">
      <c r="A6">
        <v>64</v>
      </c>
      <c r="B6" t="s">
        <v>38</v>
      </c>
      <c r="C6">
        <v>2.9</v>
      </c>
      <c r="D6">
        <v>0.42</v>
      </c>
      <c r="E6">
        <v>0.38</v>
      </c>
      <c r="F6">
        <v>0.85</v>
      </c>
      <c r="G6">
        <v>0.44</v>
      </c>
      <c r="H6">
        <v>0.8</v>
      </c>
      <c r="J6">
        <v>220</v>
      </c>
      <c r="K6">
        <v>40</v>
      </c>
      <c r="L6">
        <v>23</v>
      </c>
      <c r="M6">
        <v>36</v>
      </c>
      <c r="N6">
        <v>79</v>
      </c>
      <c r="O6">
        <v>63</v>
      </c>
      <c r="Q6">
        <v>220</v>
      </c>
      <c r="R6">
        <v>40</v>
      </c>
      <c r="S6">
        <v>23</v>
      </c>
      <c r="T6">
        <v>36</v>
      </c>
      <c r="U6">
        <v>79</v>
      </c>
      <c r="V6">
        <v>63</v>
      </c>
      <c r="X6">
        <f t="shared" si="6"/>
        <v>22.116612070921764</v>
      </c>
      <c r="Y6">
        <f t="shared" si="7"/>
        <v>23.34136276212352</v>
      </c>
      <c r="Z6">
        <f t="shared" si="8"/>
        <v>24.583538819652375</v>
      </c>
      <c r="AA6">
        <f t="shared" si="9"/>
        <v>17.840407298480898</v>
      </c>
      <c r="AB6">
        <f t="shared" si="10"/>
        <v>24.541168680274719</v>
      </c>
      <c r="AC6">
        <f t="shared" si="11"/>
        <v>23.469836510236473</v>
      </c>
      <c r="AE6">
        <v>22.116612070921764</v>
      </c>
      <c r="AF6">
        <v>23.34136276212352</v>
      </c>
      <c r="AG6">
        <v>24.583538819652375</v>
      </c>
      <c r="AH6">
        <v>17.840407298480898</v>
      </c>
      <c r="AI6">
        <v>24.541168680274719</v>
      </c>
      <c r="AJ6">
        <v>23.469836510236473</v>
      </c>
      <c r="AM6">
        <v>401</v>
      </c>
      <c r="AN6" t="s">
        <v>131</v>
      </c>
      <c r="AO6">
        <v>1.9</v>
      </c>
      <c r="AP6">
        <v>1.1000000000000001</v>
      </c>
      <c r="AQ6">
        <v>2.4</v>
      </c>
      <c r="AR6">
        <v>1.5</v>
      </c>
      <c r="AS6" s="20">
        <f t="shared" si="12"/>
        <v>0.64625850340136048</v>
      </c>
      <c r="AT6" s="20">
        <f t="shared" si="13"/>
        <v>0.14986376021798367</v>
      </c>
      <c r="AU6" s="20">
        <f t="shared" si="14"/>
        <v>0.22388059701492538</v>
      </c>
      <c r="AV6" s="20">
        <f t="shared" si="15"/>
        <v>3.6083714216983406E-2</v>
      </c>
      <c r="AW6" s="20"/>
      <c r="AX6" t="s">
        <v>146</v>
      </c>
      <c r="AY6">
        <f t="shared" si="2"/>
        <v>1.3333333333333334E-2</v>
      </c>
      <c r="AZ6">
        <f t="shared" si="3"/>
        <v>5.6666666666666664E-2</v>
      </c>
      <c r="BA6">
        <f t="shared" si="4"/>
        <v>0.20333333333333334</v>
      </c>
      <c r="BB6">
        <f t="shared" si="5"/>
        <v>1.1933333333333334</v>
      </c>
      <c r="BC6">
        <v>0.01</v>
      </c>
      <c r="BD6">
        <v>0.02</v>
      </c>
      <c r="BE6">
        <v>0.01</v>
      </c>
      <c r="BF6">
        <v>0.08</v>
      </c>
      <c r="BG6">
        <v>0.04</v>
      </c>
      <c r="BH6">
        <v>0.05</v>
      </c>
      <c r="BI6">
        <v>0.36</v>
      </c>
      <c r="BJ6">
        <v>0.1</v>
      </c>
      <c r="BK6">
        <v>0.15</v>
      </c>
      <c r="BL6">
        <v>0.73</v>
      </c>
      <c r="BM6">
        <v>1.9</v>
      </c>
      <c r="BN6">
        <v>0.95</v>
      </c>
    </row>
    <row r="7" spans="1:66" x14ac:dyDescent="0.35">
      <c r="A7">
        <v>282</v>
      </c>
      <c r="B7" t="s">
        <v>107</v>
      </c>
      <c r="C7">
        <v>130</v>
      </c>
      <c r="D7">
        <v>23</v>
      </c>
      <c r="E7">
        <v>13</v>
      </c>
      <c r="F7">
        <v>33</v>
      </c>
      <c r="G7">
        <v>40</v>
      </c>
      <c r="H7">
        <v>29</v>
      </c>
      <c r="J7">
        <v>130</v>
      </c>
      <c r="K7">
        <v>23</v>
      </c>
      <c r="L7">
        <v>13</v>
      </c>
      <c r="M7">
        <v>33</v>
      </c>
      <c r="N7">
        <v>40</v>
      </c>
      <c r="O7">
        <v>29</v>
      </c>
      <c r="Q7">
        <v>130</v>
      </c>
      <c r="R7">
        <v>23</v>
      </c>
      <c r="S7">
        <v>13</v>
      </c>
      <c r="T7">
        <v>33</v>
      </c>
      <c r="U7">
        <v>40</v>
      </c>
      <c r="V7">
        <v>29</v>
      </c>
      <c r="X7">
        <f t="shared" si="6"/>
        <v>13.068907132817406</v>
      </c>
      <c r="Y7">
        <f t="shared" si="7"/>
        <v>13.421283588221025</v>
      </c>
      <c r="Z7">
        <f t="shared" si="8"/>
        <v>13.89504368067308</v>
      </c>
      <c r="AA7">
        <f t="shared" si="9"/>
        <v>16.353706690274155</v>
      </c>
      <c r="AB7">
        <f t="shared" si="10"/>
        <v>12.425908192544162</v>
      </c>
      <c r="AC7">
        <f t="shared" si="11"/>
        <v>10.803575536458059</v>
      </c>
      <c r="AE7">
        <v>13.068907132817406</v>
      </c>
      <c r="AF7">
        <v>13.421283588221025</v>
      </c>
      <c r="AG7">
        <v>13.89504368067308</v>
      </c>
      <c r="AH7">
        <v>16.353706690274155</v>
      </c>
      <c r="AI7">
        <v>12.425908192544162</v>
      </c>
      <c r="AJ7">
        <v>10.803575536458059</v>
      </c>
      <c r="AM7">
        <v>302</v>
      </c>
      <c r="AN7" t="s">
        <v>132</v>
      </c>
      <c r="AO7">
        <v>99</v>
      </c>
      <c r="AP7">
        <v>244</v>
      </c>
      <c r="AQ7">
        <v>184</v>
      </c>
      <c r="AR7">
        <v>444</v>
      </c>
      <c r="AS7" s="20">
        <f t="shared" si="12"/>
        <v>33.673469387755098</v>
      </c>
      <c r="AT7" s="20">
        <f t="shared" si="13"/>
        <v>33.242506811989102</v>
      </c>
      <c r="AU7" s="20">
        <f t="shared" si="14"/>
        <v>17.164179104477611</v>
      </c>
      <c r="AV7" s="20">
        <f t="shared" si="15"/>
        <v>10.680779408227087</v>
      </c>
      <c r="AW7" s="20"/>
      <c r="AX7" t="s">
        <v>147</v>
      </c>
      <c r="AY7">
        <f t="shared" si="2"/>
        <v>1.5033333333333332</v>
      </c>
      <c r="AZ7">
        <f t="shared" si="3"/>
        <v>5.7866666666666662</v>
      </c>
      <c r="BA7">
        <f t="shared" si="4"/>
        <v>6.0966666666666667</v>
      </c>
      <c r="BB7">
        <f t="shared" si="5"/>
        <v>11.603333333333333</v>
      </c>
      <c r="BC7">
        <v>0.55000000000000004</v>
      </c>
      <c r="BD7">
        <v>2.0299999999999998</v>
      </c>
      <c r="BE7">
        <v>1.93</v>
      </c>
      <c r="BF7">
        <v>7.12</v>
      </c>
      <c r="BG7">
        <v>4.38</v>
      </c>
      <c r="BH7">
        <v>5.86</v>
      </c>
      <c r="BI7">
        <v>6.68</v>
      </c>
      <c r="BJ7">
        <v>6.21</v>
      </c>
      <c r="BK7">
        <v>5.4</v>
      </c>
      <c r="BL7">
        <v>8.7200000000000006</v>
      </c>
      <c r="BM7">
        <v>16.93</v>
      </c>
      <c r="BN7">
        <v>9.16</v>
      </c>
    </row>
    <row r="8" spans="1:66" x14ac:dyDescent="0.35">
      <c r="B8" t="s">
        <v>113</v>
      </c>
      <c r="C8">
        <v>110</v>
      </c>
      <c r="D8">
        <v>21</v>
      </c>
      <c r="E8">
        <v>10</v>
      </c>
      <c r="F8">
        <v>23</v>
      </c>
      <c r="G8">
        <v>40</v>
      </c>
      <c r="H8">
        <v>31</v>
      </c>
      <c r="J8">
        <v>2.2999999999999998</v>
      </c>
      <c r="K8">
        <v>0.71</v>
      </c>
      <c r="L8">
        <v>0.25</v>
      </c>
      <c r="M8">
        <v>1.8</v>
      </c>
      <c r="N8">
        <v>0.65</v>
      </c>
      <c r="O8">
        <v>1.3</v>
      </c>
      <c r="Q8">
        <v>2.2999999999999998</v>
      </c>
      <c r="R8">
        <v>0.71</v>
      </c>
      <c r="S8">
        <v>0.25</v>
      </c>
      <c r="T8">
        <v>1.8</v>
      </c>
      <c r="U8">
        <v>0.65</v>
      </c>
      <c r="V8">
        <v>1.3</v>
      </c>
      <c r="X8">
        <f t="shared" si="6"/>
        <v>0.23121912619600027</v>
      </c>
      <c r="Y8">
        <f t="shared" si="7"/>
        <v>0.41430918902769248</v>
      </c>
      <c r="Z8">
        <f t="shared" si="8"/>
        <v>0.26721237847448231</v>
      </c>
      <c r="AA8">
        <f t="shared" si="9"/>
        <v>0.89202036492404491</v>
      </c>
      <c r="AB8">
        <f t="shared" si="10"/>
        <v>0.20192100812884262</v>
      </c>
      <c r="AC8">
        <f t="shared" si="11"/>
        <v>0.48429821370329235</v>
      </c>
      <c r="AE8">
        <v>0.23121912619600027</v>
      </c>
      <c r="AF8">
        <v>0.41430918902769248</v>
      </c>
      <c r="AG8">
        <v>0.26721237847448231</v>
      </c>
      <c r="AH8">
        <v>0.89202036492404491</v>
      </c>
      <c r="AI8">
        <v>0.20192100812884262</v>
      </c>
      <c r="AJ8">
        <v>0.48429821370329235</v>
      </c>
      <c r="AM8">
        <v>717</v>
      </c>
      <c r="AN8" t="s">
        <v>133</v>
      </c>
      <c r="AO8">
        <v>26</v>
      </c>
      <c r="AP8">
        <v>89</v>
      </c>
      <c r="AQ8">
        <v>95</v>
      </c>
      <c r="AR8">
        <v>264</v>
      </c>
      <c r="AS8" s="20">
        <f t="shared" si="12"/>
        <v>8.8435374149659864</v>
      </c>
      <c r="AT8" s="20">
        <f t="shared" si="13"/>
        <v>12.125340599455042</v>
      </c>
      <c r="AU8" s="20">
        <f t="shared" si="14"/>
        <v>8.8619402985074629</v>
      </c>
      <c r="AV8" s="20">
        <f t="shared" si="15"/>
        <v>6.3507337021890793</v>
      </c>
      <c r="AW8" s="20"/>
      <c r="AX8" t="s">
        <v>148</v>
      </c>
      <c r="AY8">
        <f t="shared" si="2"/>
        <v>0.10333333333333333</v>
      </c>
      <c r="AZ8">
        <f t="shared" si="3"/>
        <v>0.85</v>
      </c>
      <c r="BA8">
        <f t="shared" si="4"/>
        <v>1.0766666666666667</v>
      </c>
      <c r="BB8">
        <f t="shared" si="5"/>
        <v>2.1133333333333333</v>
      </c>
      <c r="BC8">
        <v>0.02</v>
      </c>
      <c r="BD8">
        <v>0.22</v>
      </c>
      <c r="BE8">
        <v>7.0000000000000007E-2</v>
      </c>
      <c r="BF8">
        <v>1.25</v>
      </c>
      <c r="BG8">
        <v>0.43</v>
      </c>
      <c r="BH8">
        <v>0.87</v>
      </c>
      <c r="BI8">
        <v>1.47</v>
      </c>
      <c r="BJ8">
        <v>0.83</v>
      </c>
      <c r="BK8">
        <v>0.93</v>
      </c>
      <c r="BL8">
        <v>1.44</v>
      </c>
      <c r="BM8">
        <v>3.28</v>
      </c>
      <c r="BN8">
        <v>1.62</v>
      </c>
    </row>
    <row r="9" spans="1:66" x14ac:dyDescent="0.35">
      <c r="A9">
        <v>2832</v>
      </c>
      <c r="B9" t="s">
        <v>121</v>
      </c>
      <c r="C9">
        <v>0.23</v>
      </c>
      <c r="D9">
        <v>0.18</v>
      </c>
      <c r="E9">
        <v>0.11</v>
      </c>
      <c r="F9">
        <v>0.14000000000000001</v>
      </c>
      <c r="G9">
        <v>0.21</v>
      </c>
      <c r="H9">
        <v>0.22</v>
      </c>
      <c r="J9">
        <v>25</v>
      </c>
      <c r="K9">
        <v>3.4</v>
      </c>
      <c r="L9">
        <v>2.2000000000000002</v>
      </c>
      <c r="M9">
        <v>4.3</v>
      </c>
      <c r="N9">
        <v>5.5</v>
      </c>
      <c r="O9">
        <v>6.6</v>
      </c>
      <c r="Q9">
        <v>25</v>
      </c>
      <c r="R9">
        <v>3.4</v>
      </c>
      <c r="S9">
        <v>2.2000000000000002</v>
      </c>
      <c r="T9">
        <v>4.3</v>
      </c>
      <c r="U9">
        <v>5.5</v>
      </c>
      <c r="V9">
        <v>6.6</v>
      </c>
      <c r="X9">
        <f t="shared" si="6"/>
        <v>2.513251371695655</v>
      </c>
      <c r="Y9">
        <f t="shared" si="7"/>
        <v>1.9840158347804993</v>
      </c>
      <c r="Z9">
        <f t="shared" si="8"/>
        <v>2.3514689305754448</v>
      </c>
      <c r="AA9">
        <f t="shared" si="9"/>
        <v>2.1309375384296629</v>
      </c>
      <c r="AB9">
        <f t="shared" si="10"/>
        <v>1.7085623764748221</v>
      </c>
      <c r="AC9">
        <f t="shared" si="11"/>
        <v>2.4587447772628686</v>
      </c>
      <c r="AE9">
        <v>2.513251371695655</v>
      </c>
      <c r="AF9">
        <v>1.9840158347804993</v>
      </c>
      <c r="AG9">
        <v>2.3514689305754448</v>
      </c>
      <c r="AH9">
        <v>2.1309375384296629</v>
      </c>
      <c r="AI9">
        <v>1.7085623764748221</v>
      </c>
      <c r="AJ9">
        <v>2.4587447772628686</v>
      </c>
      <c r="AM9">
        <v>449</v>
      </c>
      <c r="AN9" t="s">
        <v>134</v>
      </c>
      <c r="AO9">
        <v>3</v>
      </c>
      <c r="AP9">
        <v>8</v>
      </c>
      <c r="AQ9">
        <v>16</v>
      </c>
      <c r="AR9">
        <v>47</v>
      </c>
      <c r="AS9" s="20">
        <f t="shared" si="12"/>
        <v>1.0204081632653061</v>
      </c>
      <c r="AT9" s="20">
        <f t="shared" si="13"/>
        <v>1.0899182561307901</v>
      </c>
      <c r="AU9" s="20">
        <f t="shared" si="14"/>
        <v>1.4925373134328357</v>
      </c>
      <c r="AV9" s="20">
        <f t="shared" si="15"/>
        <v>1.1306230454654798</v>
      </c>
      <c r="AW9" s="20"/>
      <c r="AX9" t="s">
        <v>149</v>
      </c>
      <c r="AY9">
        <f t="shared" si="2"/>
        <v>0.57333333333333336</v>
      </c>
      <c r="AZ9">
        <f t="shared" si="3"/>
        <v>2.3666666666666667</v>
      </c>
      <c r="BA9">
        <f t="shared" si="4"/>
        <v>2.72</v>
      </c>
      <c r="BB9">
        <f t="shared" si="5"/>
        <v>3.7533333333333339</v>
      </c>
      <c r="BC9">
        <v>0.15</v>
      </c>
      <c r="BD9">
        <v>0.85</v>
      </c>
      <c r="BE9">
        <v>0.72</v>
      </c>
      <c r="BF9">
        <v>3.24</v>
      </c>
      <c r="BG9">
        <v>1.83</v>
      </c>
      <c r="BH9">
        <v>2.0299999999999998</v>
      </c>
      <c r="BI9">
        <v>2.4700000000000002</v>
      </c>
      <c r="BJ9">
        <v>3.06</v>
      </c>
      <c r="BK9">
        <v>2.63</v>
      </c>
      <c r="BL9">
        <v>3.2</v>
      </c>
      <c r="BM9">
        <v>4.8600000000000003</v>
      </c>
      <c r="BN9">
        <v>3.2</v>
      </c>
    </row>
    <row r="10" spans="1:66" x14ac:dyDescent="0.35">
      <c r="A10">
        <v>367</v>
      </c>
      <c r="B10" t="s">
        <v>116</v>
      </c>
      <c r="C10">
        <v>0.54</v>
      </c>
      <c r="D10">
        <v>0.14000000000000001</v>
      </c>
      <c r="E10">
        <v>0.09</v>
      </c>
      <c r="F10">
        <v>0.19</v>
      </c>
      <c r="G10">
        <v>0.04</v>
      </c>
      <c r="H10">
        <v>0.49</v>
      </c>
      <c r="J10">
        <v>7.4</v>
      </c>
      <c r="K10">
        <v>0.88</v>
      </c>
      <c r="L10">
        <v>0.64</v>
      </c>
      <c r="M10">
        <v>0.73</v>
      </c>
      <c r="N10">
        <v>1.6</v>
      </c>
      <c r="O10">
        <v>1.4</v>
      </c>
      <c r="Q10">
        <v>7.4</v>
      </c>
      <c r="R10">
        <v>0.88</v>
      </c>
      <c r="S10">
        <v>0.64</v>
      </c>
      <c r="T10">
        <v>0.73</v>
      </c>
      <c r="U10">
        <v>1.6</v>
      </c>
      <c r="V10">
        <v>1.4</v>
      </c>
      <c r="X10">
        <f t="shared" si="6"/>
        <v>0.74392240602191395</v>
      </c>
      <c r="Y10">
        <f t="shared" si="7"/>
        <v>0.51350998076671739</v>
      </c>
      <c r="Z10">
        <f t="shared" si="8"/>
        <v>0.68406368889467473</v>
      </c>
      <c r="AA10">
        <f t="shared" si="9"/>
        <v>0.36176381466364044</v>
      </c>
      <c r="AB10">
        <f t="shared" si="10"/>
        <v>0.49703632770176653</v>
      </c>
      <c r="AC10">
        <f t="shared" si="11"/>
        <v>0.52155192244969939</v>
      </c>
      <c r="AE10">
        <v>0.74392240602191395</v>
      </c>
      <c r="AF10">
        <v>0.51350998076671739</v>
      </c>
      <c r="AG10">
        <v>0.68406368889467473</v>
      </c>
      <c r="AH10">
        <v>0.36176381466364044</v>
      </c>
      <c r="AI10">
        <v>0.49703632770176653</v>
      </c>
      <c r="AJ10">
        <v>0.52155192244969939</v>
      </c>
      <c r="AM10">
        <v>522</v>
      </c>
      <c r="AN10" t="s">
        <v>135</v>
      </c>
      <c r="AO10">
        <v>3</v>
      </c>
      <c r="AP10">
        <v>11</v>
      </c>
      <c r="AQ10">
        <v>16</v>
      </c>
      <c r="AR10">
        <v>106</v>
      </c>
      <c r="AS10" s="20">
        <f t="shared" si="12"/>
        <v>1.0204081632653061</v>
      </c>
      <c r="AT10" s="20">
        <f t="shared" si="13"/>
        <v>1.4986376021798364</v>
      </c>
      <c r="AU10" s="20">
        <f t="shared" si="14"/>
        <v>1.4925373134328357</v>
      </c>
      <c r="AV10" s="20">
        <f t="shared" si="15"/>
        <v>2.5499158046668269</v>
      </c>
      <c r="AW10" s="20"/>
      <c r="AX10" t="s">
        <v>150</v>
      </c>
      <c r="AY10">
        <f t="shared" si="2"/>
        <v>0.48333333333333334</v>
      </c>
      <c r="AZ10">
        <f t="shared" si="3"/>
        <v>1.7066666666666663</v>
      </c>
      <c r="BA10">
        <f t="shared" si="4"/>
        <v>2.1433333333333331</v>
      </c>
      <c r="BB10">
        <f t="shared" si="5"/>
        <v>2.75</v>
      </c>
      <c r="BC10">
        <v>0.1</v>
      </c>
      <c r="BD10">
        <v>0.78</v>
      </c>
      <c r="BE10">
        <v>0.56999999999999995</v>
      </c>
      <c r="BF10">
        <v>2.38</v>
      </c>
      <c r="BG10">
        <v>1.26</v>
      </c>
      <c r="BH10">
        <v>1.48</v>
      </c>
      <c r="BI10">
        <v>2.04</v>
      </c>
      <c r="BJ10">
        <v>2.46</v>
      </c>
      <c r="BK10">
        <v>1.93</v>
      </c>
      <c r="BL10">
        <v>2.12</v>
      </c>
      <c r="BM10">
        <v>3.92</v>
      </c>
      <c r="BN10">
        <v>2.21</v>
      </c>
    </row>
    <row r="11" spans="1:66" x14ac:dyDescent="0.35">
      <c r="A11">
        <v>438</v>
      </c>
      <c r="B11" t="s">
        <v>42</v>
      </c>
      <c r="C11">
        <v>22</v>
      </c>
      <c r="D11">
        <v>3.3</v>
      </c>
      <c r="E11">
        <v>1.4</v>
      </c>
      <c r="F11">
        <v>5.8</v>
      </c>
      <c r="G11">
        <v>5.5</v>
      </c>
      <c r="H11">
        <v>6.1</v>
      </c>
      <c r="J11">
        <v>0.38</v>
      </c>
      <c r="K11">
        <v>0.26</v>
      </c>
      <c r="L11">
        <v>0.13</v>
      </c>
      <c r="M11">
        <v>0.46</v>
      </c>
      <c r="N11">
        <v>0.66</v>
      </c>
      <c r="O11">
        <v>0.28999999999999998</v>
      </c>
      <c r="Q11">
        <v>0.38</v>
      </c>
      <c r="R11">
        <v>0.26</v>
      </c>
      <c r="S11">
        <v>0.13</v>
      </c>
      <c r="T11">
        <v>0.46</v>
      </c>
      <c r="U11">
        <v>0.66</v>
      </c>
      <c r="V11">
        <v>0.28999999999999998</v>
      </c>
      <c r="X11">
        <f t="shared" si="6"/>
        <v>3.8201420849773952E-2</v>
      </c>
      <c r="Y11">
        <f t="shared" si="7"/>
        <v>0.15171885795380288</v>
      </c>
      <c r="Z11">
        <f t="shared" si="8"/>
        <v>0.1389504368067308</v>
      </c>
      <c r="AA11">
        <f t="shared" si="9"/>
        <v>0.22796075992503373</v>
      </c>
      <c r="AB11">
        <f t="shared" si="10"/>
        <v>0.20502748517697866</v>
      </c>
      <c r="AC11">
        <f t="shared" si="11"/>
        <v>0.10803575536458057</v>
      </c>
      <c r="AE11">
        <v>3.8201420849773952E-2</v>
      </c>
      <c r="AF11">
        <v>0.15171885795380288</v>
      </c>
      <c r="AG11">
        <v>0.1389504368067308</v>
      </c>
      <c r="AH11">
        <v>0.22796075992503373</v>
      </c>
      <c r="AI11">
        <v>0.20502748517697866</v>
      </c>
      <c r="AJ11">
        <v>0.10803575536458057</v>
      </c>
      <c r="AM11">
        <v>620</v>
      </c>
      <c r="AN11" t="s">
        <v>41</v>
      </c>
      <c r="AO11">
        <v>1</v>
      </c>
      <c r="AP11">
        <v>4</v>
      </c>
      <c r="AQ11">
        <v>7</v>
      </c>
      <c r="AR11">
        <v>34</v>
      </c>
      <c r="AS11" s="20">
        <f t="shared" si="12"/>
        <v>0.3401360544217687</v>
      </c>
      <c r="AT11" s="20">
        <f t="shared" si="13"/>
        <v>0.54495912806539504</v>
      </c>
      <c r="AU11" s="20">
        <f t="shared" si="14"/>
        <v>0.65298507462686561</v>
      </c>
      <c r="AV11" s="20">
        <f t="shared" si="15"/>
        <v>0.81789752225162382</v>
      </c>
      <c r="AW11" s="20"/>
      <c r="AX11" t="s">
        <v>151</v>
      </c>
      <c r="AY11">
        <f t="shared" si="2"/>
        <v>3.6666666666666667E-2</v>
      </c>
      <c r="AZ11">
        <f t="shared" si="3"/>
        <v>0.22666666666666666</v>
      </c>
      <c r="BA11">
        <f t="shared" si="4"/>
        <v>0.28999999999999998</v>
      </c>
      <c r="BB11">
        <f t="shared" si="5"/>
        <v>0.65333333333333332</v>
      </c>
      <c r="BC11">
        <v>0</v>
      </c>
      <c r="BD11">
        <v>0.08</v>
      </c>
      <c r="BE11">
        <v>0.03</v>
      </c>
      <c r="BF11">
        <v>0.32</v>
      </c>
      <c r="BG11">
        <v>0.16</v>
      </c>
      <c r="BH11">
        <v>0.2</v>
      </c>
      <c r="BI11">
        <v>0.39</v>
      </c>
      <c r="BJ11">
        <v>0.21</v>
      </c>
      <c r="BK11">
        <v>0.27</v>
      </c>
      <c r="BL11">
        <v>0.43</v>
      </c>
      <c r="BM11">
        <v>0.97</v>
      </c>
      <c r="BN11">
        <v>0.56000000000000005</v>
      </c>
    </row>
    <row r="12" spans="1:66" x14ac:dyDescent="0.35">
      <c r="A12">
        <v>452</v>
      </c>
      <c r="B12" t="s">
        <v>106</v>
      </c>
      <c r="C12">
        <v>220</v>
      </c>
      <c r="D12">
        <v>40</v>
      </c>
      <c r="E12">
        <v>23</v>
      </c>
      <c r="F12">
        <v>36</v>
      </c>
      <c r="G12">
        <v>79</v>
      </c>
      <c r="H12">
        <v>63</v>
      </c>
      <c r="J12">
        <v>0.25</v>
      </c>
      <c r="K12">
        <v>0.14000000000000001</v>
      </c>
      <c r="L12" t="s">
        <v>46</v>
      </c>
      <c r="M12">
        <v>0.17</v>
      </c>
      <c r="N12" t="s">
        <v>46</v>
      </c>
      <c r="O12">
        <v>0.61</v>
      </c>
      <c r="Q12">
        <v>0.25</v>
      </c>
      <c r="R12">
        <v>0.14000000000000001</v>
      </c>
      <c r="T12">
        <v>0.17</v>
      </c>
      <c r="V12">
        <v>0.61</v>
      </c>
      <c r="X12">
        <f t="shared" si="6"/>
        <v>2.5132513716956552E-2</v>
      </c>
      <c r="Y12">
        <f t="shared" si="7"/>
        <v>8.1694769667432332E-2</v>
      </c>
      <c r="Z12">
        <f t="shared" si="8"/>
        <v>0</v>
      </c>
      <c r="AA12">
        <f t="shared" si="9"/>
        <v>8.424636779838203E-2</v>
      </c>
      <c r="AB12">
        <f t="shared" si="10"/>
        <v>0</v>
      </c>
      <c r="AC12">
        <f t="shared" si="11"/>
        <v>0.22724762335308329</v>
      </c>
      <c r="AE12">
        <v>2.5132513716956552E-2</v>
      </c>
      <c r="AF12">
        <v>8.1694769667432332E-2</v>
      </c>
      <c r="AG12">
        <v>0</v>
      </c>
      <c r="AH12">
        <v>8.424636779838203E-2</v>
      </c>
      <c r="AI12">
        <v>0</v>
      </c>
      <c r="AJ12">
        <v>0.22724762335308329</v>
      </c>
      <c r="AM12">
        <v>698</v>
      </c>
      <c r="AN12" t="s">
        <v>136</v>
      </c>
      <c r="AO12">
        <v>6</v>
      </c>
      <c r="AP12">
        <v>15</v>
      </c>
      <c r="AQ12">
        <v>18</v>
      </c>
      <c r="AR12">
        <v>65</v>
      </c>
      <c r="AS12" s="20">
        <f t="shared" si="12"/>
        <v>2.0408163265306123</v>
      </c>
      <c r="AT12" s="20">
        <f t="shared" si="13"/>
        <v>2.0435967302452318</v>
      </c>
      <c r="AU12" s="20">
        <f t="shared" si="14"/>
        <v>1.6791044776119404</v>
      </c>
      <c r="AV12" s="20">
        <f t="shared" si="15"/>
        <v>1.5636276160692808</v>
      </c>
      <c r="AW12" s="20"/>
      <c r="AX12" t="s">
        <v>152</v>
      </c>
      <c r="AY12">
        <f t="shared" si="2"/>
        <v>0.02</v>
      </c>
      <c r="AZ12">
        <f t="shared" si="3"/>
        <v>0.12</v>
      </c>
      <c r="BA12">
        <f t="shared" si="4"/>
        <v>0.17</v>
      </c>
      <c r="BB12">
        <f t="shared" si="5"/>
        <v>0.33333333333333331</v>
      </c>
      <c r="BC12">
        <v>0</v>
      </c>
      <c r="BD12">
        <v>0.05</v>
      </c>
      <c r="BE12">
        <v>0.01</v>
      </c>
      <c r="BF12">
        <v>0.11</v>
      </c>
      <c r="BG12">
        <v>0.12</v>
      </c>
      <c r="BH12">
        <v>0.13</v>
      </c>
      <c r="BI12">
        <v>0.24</v>
      </c>
      <c r="BJ12">
        <v>0.11</v>
      </c>
      <c r="BK12">
        <v>0.16</v>
      </c>
      <c r="BL12">
        <v>0.19</v>
      </c>
      <c r="BM12">
        <v>0.53</v>
      </c>
      <c r="BN12">
        <v>0.28000000000000003</v>
      </c>
    </row>
    <row r="13" spans="1:66" x14ac:dyDescent="0.35">
      <c r="A13">
        <v>65</v>
      </c>
      <c r="B13" t="s">
        <v>118</v>
      </c>
      <c r="C13">
        <v>1</v>
      </c>
      <c r="D13">
        <v>0.1</v>
      </c>
      <c r="E13">
        <v>0.08</v>
      </c>
      <c r="F13">
        <v>0.2</v>
      </c>
      <c r="G13">
        <v>7.0000000000000007E-2</v>
      </c>
      <c r="H13">
        <v>0.19</v>
      </c>
      <c r="J13">
        <v>2.9</v>
      </c>
      <c r="K13">
        <v>0.42</v>
      </c>
      <c r="L13">
        <v>0.38</v>
      </c>
      <c r="M13">
        <v>0.85</v>
      </c>
      <c r="N13">
        <v>0.44</v>
      </c>
      <c r="O13">
        <v>0.8</v>
      </c>
      <c r="Q13">
        <v>2.9</v>
      </c>
      <c r="R13">
        <v>0.42</v>
      </c>
      <c r="S13">
        <v>0.38</v>
      </c>
      <c r="T13">
        <v>0.85</v>
      </c>
      <c r="U13">
        <v>0.44</v>
      </c>
      <c r="V13">
        <v>0.8</v>
      </c>
      <c r="X13">
        <f t="shared" si="6"/>
        <v>0.29153715911669598</v>
      </c>
      <c r="Y13">
        <f t="shared" si="7"/>
        <v>0.24508430900229694</v>
      </c>
      <c r="Z13">
        <f t="shared" si="8"/>
        <v>0.40616281528121312</v>
      </c>
      <c r="AA13">
        <f t="shared" si="9"/>
        <v>0.42123183899191008</v>
      </c>
      <c r="AB13">
        <f t="shared" si="10"/>
        <v>0.13668499011798577</v>
      </c>
      <c r="AC13">
        <f t="shared" si="11"/>
        <v>0.29802966997125679</v>
      </c>
      <c r="AE13">
        <v>0.29153715911669598</v>
      </c>
      <c r="AF13">
        <v>0.24508430900229694</v>
      </c>
      <c r="AG13">
        <v>0.40616281528121312</v>
      </c>
      <c r="AH13">
        <v>0.42123183899191008</v>
      </c>
      <c r="AI13">
        <v>0.13668499011798577</v>
      </c>
      <c r="AJ13">
        <v>0.29802966997125679</v>
      </c>
      <c r="AM13">
        <v>611</v>
      </c>
      <c r="AN13" t="s">
        <v>137</v>
      </c>
      <c r="AO13">
        <v>47</v>
      </c>
      <c r="AP13">
        <v>41</v>
      </c>
      <c r="AQ13">
        <v>22</v>
      </c>
      <c r="AR13">
        <v>65</v>
      </c>
      <c r="AS13" s="20">
        <f t="shared" si="12"/>
        <v>15.986394557823131</v>
      </c>
      <c r="AT13" s="20">
        <f t="shared" si="13"/>
        <v>5.5858310626702998</v>
      </c>
      <c r="AU13" s="20">
        <f t="shared" si="14"/>
        <v>2.0522388059701493</v>
      </c>
      <c r="AV13" s="20">
        <f t="shared" si="15"/>
        <v>1.5636276160692808</v>
      </c>
      <c r="AW13" s="20"/>
      <c r="AX13" t="s">
        <v>153</v>
      </c>
      <c r="AY13">
        <f t="shared" si="2"/>
        <v>3.0000000000000002E-2</v>
      </c>
      <c r="AZ13">
        <f t="shared" si="3"/>
        <v>0.19999999999999998</v>
      </c>
      <c r="BA13">
        <f t="shared" si="4"/>
        <v>0.19666666666666668</v>
      </c>
      <c r="BB13">
        <f t="shared" si="5"/>
        <v>0.94666666666666666</v>
      </c>
      <c r="BC13">
        <v>0</v>
      </c>
      <c r="BD13">
        <v>7.0000000000000007E-2</v>
      </c>
      <c r="BE13">
        <v>0.02</v>
      </c>
      <c r="BF13">
        <v>0.27</v>
      </c>
      <c r="BG13">
        <v>0.11</v>
      </c>
      <c r="BH13">
        <v>0.22</v>
      </c>
      <c r="BI13">
        <v>0.27</v>
      </c>
      <c r="BJ13">
        <v>0.16</v>
      </c>
      <c r="BK13">
        <v>0.16</v>
      </c>
      <c r="BL13">
        <v>0.61</v>
      </c>
      <c r="BM13">
        <v>1.43</v>
      </c>
      <c r="BN13">
        <v>0.8</v>
      </c>
    </row>
    <row r="14" spans="1:66" x14ac:dyDescent="0.35">
      <c r="B14" t="s">
        <v>40</v>
      </c>
      <c r="C14">
        <v>0.81</v>
      </c>
      <c r="D14">
        <v>0.12</v>
      </c>
      <c r="E14">
        <v>0.17</v>
      </c>
      <c r="F14">
        <v>0.06</v>
      </c>
      <c r="G14">
        <v>0.23</v>
      </c>
      <c r="H14">
        <v>0.22</v>
      </c>
      <c r="J14">
        <v>1.8</v>
      </c>
      <c r="K14">
        <v>0.28000000000000003</v>
      </c>
      <c r="L14">
        <v>0.17</v>
      </c>
      <c r="M14">
        <v>0.54</v>
      </c>
      <c r="N14">
        <v>0.48</v>
      </c>
      <c r="O14">
        <v>0.48</v>
      </c>
      <c r="Q14">
        <v>1.8</v>
      </c>
      <c r="R14">
        <v>0.28000000000000003</v>
      </c>
      <c r="S14">
        <v>0.17</v>
      </c>
      <c r="T14">
        <v>0.54</v>
      </c>
      <c r="U14">
        <v>0.48</v>
      </c>
      <c r="V14">
        <v>0.48</v>
      </c>
      <c r="X14">
        <f t="shared" si="6"/>
        <v>0.18095409876208718</v>
      </c>
      <c r="Y14">
        <f t="shared" si="7"/>
        <v>0.16338953933486466</v>
      </c>
      <c r="Z14">
        <f t="shared" si="8"/>
        <v>0.181704417362648</v>
      </c>
      <c r="AA14">
        <f t="shared" si="9"/>
        <v>0.26760610947721353</v>
      </c>
      <c r="AB14">
        <f t="shared" si="10"/>
        <v>0.14911089831052993</v>
      </c>
      <c r="AC14">
        <f t="shared" si="11"/>
        <v>0.17881780198275407</v>
      </c>
      <c r="AE14">
        <v>0.18095409876208718</v>
      </c>
      <c r="AF14">
        <v>0.16338953933486466</v>
      </c>
      <c r="AG14">
        <v>0.181704417362648</v>
      </c>
      <c r="AH14">
        <v>0.26760610947721353</v>
      </c>
      <c r="AI14">
        <v>0.14911089831052993</v>
      </c>
      <c r="AJ14">
        <v>0.17881780198275407</v>
      </c>
      <c r="AM14">
        <v>847</v>
      </c>
      <c r="AN14" t="s">
        <v>143</v>
      </c>
      <c r="AO14">
        <v>0.34666666666666668</v>
      </c>
      <c r="AP14">
        <v>2.17</v>
      </c>
      <c r="AQ14">
        <v>3.66</v>
      </c>
      <c r="AR14">
        <v>7.5</v>
      </c>
      <c r="AS14" s="20">
        <f t="shared" si="12"/>
        <v>0.1179138321995465</v>
      </c>
      <c r="AT14" s="20">
        <f t="shared" si="13"/>
        <v>0.29564032697547682</v>
      </c>
      <c r="AU14" s="20">
        <f t="shared" si="14"/>
        <v>0.34141791044776121</v>
      </c>
      <c r="AV14" s="20">
        <f t="shared" si="15"/>
        <v>0.18041857108491702</v>
      </c>
      <c r="AW14" s="20"/>
      <c r="AX14" t="s">
        <v>154</v>
      </c>
      <c r="AY14">
        <f t="shared" si="2"/>
        <v>9.0000000000000011E-2</v>
      </c>
      <c r="AZ14">
        <f t="shared" si="3"/>
        <v>0.38000000000000006</v>
      </c>
      <c r="BA14">
        <f t="shared" si="4"/>
        <v>0.42</v>
      </c>
      <c r="BB14">
        <f t="shared" si="5"/>
        <v>0.51</v>
      </c>
      <c r="BC14">
        <v>0.02</v>
      </c>
      <c r="BD14">
        <v>0.14000000000000001</v>
      </c>
      <c r="BE14">
        <v>0.11</v>
      </c>
      <c r="BF14">
        <v>0.53</v>
      </c>
      <c r="BG14">
        <v>0.28000000000000003</v>
      </c>
      <c r="BH14">
        <v>0.33</v>
      </c>
      <c r="BI14">
        <v>0.35</v>
      </c>
      <c r="BJ14">
        <v>0.48</v>
      </c>
      <c r="BK14">
        <v>0.43</v>
      </c>
      <c r="BL14">
        <v>0.43</v>
      </c>
      <c r="BM14">
        <v>0.65</v>
      </c>
      <c r="BN14">
        <v>0.45</v>
      </c>
    </row>
    <row r="15" spans="1:66" x14ac:dyDescent="0.35">
      <c r="A15">
        <v>601</v>
      </c>
      <c r="B15" t="s">
        <v>112</v>
      </c>
      <c r="C15">
        <v>0.2</v>
      </c>
      <c r="D15" t="s">
        <v>48</v>
      </c>
      <c r="E15" t="s">
        <v>45</v>
      </c>
      <c r="F15">
        <v>0.1</v>
      </c>
      <c r="G15" t="s">
        <v>45</v>
      </c>
      <c r="H15" t="s">
        <v>45</v>
      </c>
      <c r="J15">
        <v>0.54</v>
      </c>
      <c r="K15">
        <v>0.14000000000000001</v>
      </c>
      <c r="L15">
        <v>0.09</v>
      </c>
      <c r="M15">
        <v>0.19</v>
      </c>
      <c r="N15">
        <v>0.04</v>
      </c>
      <c r="O15">
        <v>0.49</v>
      </c>
      <c r="Q15">
        <v>0.54</v>
      </c>
      <c r="R15">
        <v>0.14000000000000001</v>
      </c>
      <c r="S15">
        <v>0.09</v>
      </c>
      <c r="T15">
        <v>0.19</v>
      </c>
      <c r="U15">
        <v>0.04</v>
      </c>
      <c r="V15">
        <v>0.49</v>
      </c>
      <c r="X15">
        <f t="shared" si="6"/>
        <v>5.4286229628626156E-2</v>
      </c>
      <c r="Y15">
        <f t="shared" si="7"/>
        <v>8.1694769667432332E-2</v>
      </c>
      <c r="Z15">
        <f t="shared" si="8"/>
        <v>9.6196456250813633E-2</v>
      </c>
      <c r="AA15">
        <f t="shared" si="9"/>
        <v>9.4157705186426965E-2</v>
      </c>
      <c r="AB15">
        <f t="shared" si="10"/>
        <v>1.2425908192544162E-2</v>
      </c>
      <c r="AC15">
        <f t="shared" si="11"/>
        <v>0.1825431728573948</v>
      </c>
      <c r="AE15">
        <v>5.4286229628626156E-2</v>
      </c>
      <c r="AF15">
        <v>8.1694769667432332E-2</v>
      </c>
      <c r="AG15">
        <v>9.6196456250813633E-2</v>
      </c>
      <c r="AH15">
        <v>9.4157705186426965E-2</v>
      </c>
      <c r="AI15">
        <v>1.2425908192544162E-2</v>
      </c>
      <c r="AJ15">
        <v>0.1825431728573948</v>
      </c>
      <c r="AM15">
        <v>846</v>
      </c>
      <c r="AN15" t="s">
        <v>144</v>
      </c>
      <c r="AO15">
        <v>2.6666666666666661E-2</v>
      </c>
      <c r="AP15">
        <v>0.15333333333333332</v>
      </c>
      <c r="AQ15">
        <v>0.37000000000000005</v>
      </c>
      <c r="AR15">
        <v>0.80333333333333334</v>
      </c>
      <c r="AS15" s="20">
        <f t="shared" si="12"/>
        <v>9.0702947845804974E-3</v>
      </c>
      <c r="AT15" s="20">
        <f t="shared" si="13"/>
        <v>2.0890099909173478E-2</v>
      </c>
      <c r="AU15" s="20">
        <f t="shared" si="14"/>
        <v>3.4514925373134331E-2</v>
      </c>
      <c r="AV15" s="20">
        <f t="shared" si="15"/>
        <v>1.9324833613984446E-2</v>
      </c>
      <c r="AW15" s="20"/>
      <c r="AX15" t="s">
        <v>155</v>
      </c>
      <c r="AY15">
        <f t="shared" si="2"/>
        <v>8.3333333333333329E-2</v>
      </c>
      <c r="AZ15">
        <f t="shared" si="3"/>
        <v>0.58333333333333337</v>
      </c>
      <c r="BA15">
        <f t="shared" si="4"/>
        <v>0.58333333333333337</v>
      </c>
      <c r="BB15">
        <f t="shared" si="5"/>
        <v>1.0633333333333332</v>
      </c>
      <c r="BC15">
        <v>0.01</v>
      </c>
      <c r="BD15">
        <v>0.14000000000000001</v>
      </c>
      <c r="BE15">
        <v>0.1</v>
      </c>
      <c r="BF15">
        <v>0.87</v>
      </c>
      <c r="BG15">
        <v>0.42</v>
      </c>
      <c r="BH15">
        <v>0.46</v>
      </c>
      <c r="BI15">
        <v>0.63</v>
      </c>
      <c r="BJ15">
        <v>0.53</v>
      </c>
      <c r="BK15">
        <v>0.59</v>
      </c>
      <c r="BL15">
        <v>0.83</v>
      </c>
      <c r="BM15">
        <v>1.34</v>
      </c>
      <c r="BN15">
        <v>1.02</v>
      </c>
    </row>
    <row r="16" spans="1:66" x14ac:dyDescent="0.35">
      <c r="A16">
        <v>491</v>
      </c>
      <c r="B16" t="s">
        <v>114</v>
      </c>
      <c r="C16">
        <v>0.25</v>
      </c>
      <c r="D16">
        <v>0.14000000000000001</v>
      </c>
      <c r="E16" t="s">
        <v>46</v>
      </c>
      <c r="F16">
        <v>0.17</v>
      </c>
      <c r="G16" t="s">
        <v>46</v>
      </c>
      <c r="H16">
        <v>0.61</v>
      </c>
      <c r="J16">
        <v>0.65</v>
      </c>
      <c r="K16">
        <v>0.15</v>
      </c>
      <c r="L16">
        <v>0.08</v>
      </c>
      <c r="M16">
        <v>0.38</v>
      </c>
      <c r="N16">
        <v>0.06</v>
      </c>
      <c r="O16">
        <v>0.37</v>
      </c>
      <c r="Q16">
        <v>0.65</v>
      </c>
      <c r="R16">
        <v>0.15</v>
      </c>
      <c r="S16">
        <v>0.08</v>
      </c>
      <c r="T16">
        <v>0.38</v>
      </c>
      <c r="U16">
        <v>0.06</v>
      </c>
      <c r="V16">
        <v>0.37</v>
      </c>
      <c r="X16">
        <f t="shared" si="6"/>
        <v>6.5344535664087045E-2</v>
      </c>
      <c r="Y16">
        <f t="shared" si="7"/>
        <v>8.7530110357963195E-2</v>
      </c>
      <c r="Z16">
        <f t="shared" si="8"/>
        <v>8.5507961111834341E-2</v>
      </c>
      <c r="AA16">
        <f t="shared" si="9"/>
        <v>0.18831541037285393</v>
      </c>
      <c r="AB16">
        <f t="shared" si="10"/>
        <v>1.8638862288816241E-2</v>
      </c>
      <c r="AC16">
        <f t="shared" si="11"/>
        <v>0.13783872236170627</v>
      </c>
      <c r="AE16">
        <v>6.5344535664087045E-2</v>
      </c>
      <c r="AF16">
        <v>8.7530110357963195E-2</v>
      </c>
      <c r="AG16">
        <v>8.5507961111834341E-2</v>
      </c>
      <c r="AH16">
        <v>0.18831541037285393</v>
      </c>
      <c r="AI16">
        <v>1.8638862288816241E-2</v>
      </c>
      <c r="AJ16">
        <v>0.13783872236170627</v>
      </c>
      <c r="AM16">
        <v>883</v>
      </c>
      <c r="AN16" t="s">
        <v>145</v>
      </c>
      <c r="AO16">
        <v>0.16333333333333333</v>
      </c>
      <c r="AP16">
        <v>0.89</v>
      </c>
      <c r="AQ16">
        <v>1.6366666666666667</v>
      </c>
      <c r="AR16">
        <v>4.2133333333333338</v>
      </c>
      <c r="AS16" s="20">
        <f t="shared" si="12"/>
        <v>5.5555555555555552E-2</v>
      </c>
      <c r="AT16" s="20">
        <f t="shared" si="13"/>
        <v>0.12125340599455042</v>
      </c>
      <c r="AU16" s="20">
        <f t="shared" si="14"/>
        <v>0.15267412935323382</v>
      </c>
      <c r="AV16" s="20">
        <f t="shared" si="15"/>
        <v>0.10135514393392671</v>
      </c>
      <c r="AW16" s="20"/>
      <c r="AX16" t="s">
        <v>156</v>
      </c>
      <c r="AY16">
        <f t="shared" si="2"/>
        <v>9.3333333333333338E-2</v>
      </c>
      <c r="AZ16">
        <f t="shared" si="3"/>
        <v>0.57666666666666666</v>
      </c>
      <c r="BA16">
        <f t="shared" si="4"/>
        <v>0.54333333333333333</v>
      </c>
      <c r="BB16">
        <f t="shared" si="5"/>
        <v>1.0333333333333334</v>
      </c>
      <c r="BC16">
        <v>0.02</v>
      </c>
      <c r="BD16">
        <v>0.14000000000000001</v>
      </c>
      <c r="BE16">
        <v>0.12</v>
      </c>
      <c r="BF16">
        <v>0.85</v>
      </c>
      <c r="BG16">
        <v>0.37</v>
      </c>
      <c r="BH16">
        <v>0.51</v>
      </c>
      <c r="BI16">
        <v>0.51</v>
      </c>
      <c r="BJ16">
        <v>0.55000000000000004</v>
      </c>
      <c r="BK16">
        <v>0.56999999999999995</v>
      </c>
      <c r="BL16">
        <v>0.84</v>
      </c>
      <c r="BM16">
        <v>1.26</v>
      </c>
      <c r="BN16">
        <v>1</v>
      </c>
    </row>
    <row r="17" spans="1:66" x14ac:dyDescent="0.35">
      <c r="A17">
        <v>497</v>
      </c>
      <c r="B17" t="s">
        <v>115</v>
      </c>
      <c r="C17">
        <v>1.8</v>
      </c>
      <c r="D17">
        <v>0.28000000000000003</v>
      </c>
      <c r="E17">
        <v>0.17</v>
      </c>
      <c r="F17">
        <v>0.54</v>
      </c>
      <c r="G17">
        <v>0.48</v>
      </c>
      <c r="H17">
        <v>0.48</v>
      </c>
      <c r="J17">
        <v>11</v>
      </c>
      <c r="K17">
        <v>0.73</v>
      </c>
      <c r="L17">
        <v>0.62</v>
      </c>
      <c r="M17">
        <v>0.91</v>
      </c>
      <c r="N17">
        <v>1.6</v>
      </c>
      <c r="O17">
        <v>0.66</v>
      </c>
      <c r="Q17">
        <v>11</v>
      </c>
      <c r="R17">
        <v>0.73</v>
      </c>
      <c r="S17">
        <v>0.62</v>
      </c>
      <c r="T17">
        <v>0.91</v>
      </c>
      <c r="U17">
        <v>1.6</v>
      </c>
      <c r="V17">
        <v>0.66</v>
      </c>
      <c r="X17">
        <f t="shared" si="6"/>
        <v>1.1058306035460883</v>
      </c>
      <c r="Y17">
        <f t="shared" si="7"/>
        <v>0.42597987040875424</v>
      </c>
      <c r="Z17">
        <f t="shared" si="8"/>
        <v>0.66268669861671625</v>
      </c>
      <c r="AA17">
        <f t="shared" si="9"/>
        <v>0.45096585115604493</v>
      </c>
      <c r="AB17">
        <f t="shared" si="10"/>
        <v>0.49703632770176653</v>
      </c>
      <c r="AC17">
        <f t="shared" si="11"/>
        <v>0.24587447772628687</v>
      </c>
      <c r="AE17">
        <v>1.1058306035460883</v>
      </c>
      <c r="AF17">
        <v>0.42597987040875424</v>
      </c>
      <c r="AG17">
        <v>0.66268669861671625</v>
      </c>
      <c r="AH17">
        <v>0.45096585115604493</v>
      </c>
      <c r="AI17">
        <v>0.49703632770176653</v>
      </c>
      <c r="AJ17">
        <v>0.24587447772628687</v>
      </c>
      <c r="AM17">
        <v>1167</v>
      </c>
      <c r="AN17" t="s">
        <v>146</v>
      </c>
      <c r="AO17">
        <v>1.3333333333333334E-2</v>
      </c>
      <c r="AP17">
        <v>5.6666666666666664E-2</v>
      </c>
      <c r="AQ17">
        <v>0.20333333333333334</v>
      </c>
      <c r="AR17">
        <v>1.1933333333333334</v>
      </c>
      <c r="AS17" s="20">
        <f t="shared" si="12"/>
        <v>4.5351473922902496E-3</v>
      </c>
      <c r="AT17" s="20">
        <f t="shared" si="13"/>
        <v>7.7202543142597642E-3</v>
      </c>
      <c r="AU17" s="20">
        <f t="shared" si="14"/>
        <v>1.8967661691542289E-2</v>
      </c>
      <c r="AV17" s="20">
        <f t="shared" si="15"/>
        <v>2.8706599310400129E-2</v>
      </c>
      <c r="AW17" s="20"/>
      <c r="AX17" t="s">
        <v>157</v>
      </c>
      <c r="AY17">
        <f t="shared" si="2"/>
        <v>2.3333333333333334E-2</v>
      </c>
      <c r="AZ17">
        <f t="shared" si="3"/>
        <v>0.10333333333333333</v>
      </c>
      <c r="BA17">
        <f t="shared" si="4"/>
        <v>9.6666666666666679E-2</v>
      </c>
      <c r="BB17">
        <f t="shared" si="5"/>
        <v>0.14000000000000001</v>
      </c>
      <c r="BC17">
        <v>0.01</v>
      </c>
      <c r="BD17">
        <v>0.03</v>
      </c>
      <c r="BE17">
        <v>0.03</v>
      </c>
      <c r="BF17">
        <v>0.18</v>
      </c>
      <c r="BG17">
        <v>0.06</v>
      </c>
      <c r="BH17">
        <v>7.0000000000000007E-2</v>
      </c>
      <c r="BI17">
        <v>0.09</v>
      </c>
      <c r="BJ17">
        <v>0.1</v>
      </c>
      <c r="BK17">
        <v>0.1</v>
      </c>
      <c r="BL17">
        <v>0.17</v>
      </c>
      <c r="BM17">
        <v>0.14000000000000001</v>
      </c>
      <c r="BN17">
        <v>0.11</v>
      </c>
    </row>
    <row r="18" spans="1:66" x14ac:dyDescent="0.35">
      <c r="A18">
        <v>1030</v>
      </c>
      <c r="B18" t="s">
        <v>124</v>
      </c>
      <c r="C18" t="s">
        <v>75</v>
      </c>
      <c r="D18" t="s">
        <v>76</v>
      </c>
      <c r="E18" t="s">
        <v>48</v>
      </c>
      <c r="F18" t="s">
        <v>45</v>
      </c>
      <c r="G18" t="s">
        <v>46</v>
      </c>
      <c r="H18">
        <v>0.66</v>
      </c>
      <c r="J18">
        <v>0.28999999999999998</v>
      </c>
      <c r="K18" t="s">
        <v>47</v>
      </c>
      <c r="L18" t="s">
        <v>46</v>
      </c>
      <c r="M18" t="s">
        <v>46</v>
      </c>
      <c r="N18" t="s">
        <v>45</v>
      </c>
      <c r="O18">
        <v>0.15</v>
      </c>
      <c r="Q18">
        <v>0.28999999999999998</v>
      </c>
      <c r="V18">
        <v>0.15</v>
      </c>
      <c r="X18">
        <f t="shared" si="6"/>
        <v>2.9153715911669598E-2</v>
      </c>
      <c r="Y18">
        <f t="shared" si="7"/>
        <v>0</v>
      </c>
      <c r="Z18">
        <f t="shared" si="8"/>
        <v>0</v>
      </c>
      <c r="AA18">
        <f t="shared" si="9"/>
        <v>0</v>
      </c>
      <c r="AB18">
        <f t="shared" si="10"/>
        <v>0</v>
      </c>
      <c r="AC18">
        <f t="shared" si="11"/>
        <v>5.5880563119610642E-2</v>
      </c>
      <c r="AE18">
        <v>2.9153715911669598E-2</v>
      </c>
      <c r="AF18">
        <v>0</v>
      </c>
      <c r="AG18">
        <v>0</v>
      </c>
      <c r="AH18">
        <v>0</v>
      </c>
      <c r="AI18">
        <v>0</v>
      </c>
      <c r="AJ18">
        <v>5.5880563119610642E-2</v>
      </c>
      <c r="AM18">
        <v>902</v>
      </c>
      <c r="AN18" t="s">
        <v>147</v>
      </c>
      <c r="AO18">
        <v>1.5033333333333332</v>
      </c>
      <c r="AP18">
        <v>5.7866666666666662</v>
      </c>
      <c r="AQ18">
        <v>6.0966666666666667</v>
      </c>
      <c r="AR18">
        <v>11.603333333333333</v>
      </c>
      <c r="AS18" s="20">
        <f t="shared" si="12"/>
        <v>0.5113378684807256</v>
      </c>
      <c r="AT18" s="20">
        <f t="shared" si="13"/>
        <v>0.78837420526793822</v>
      </c>
      <c r="AU18" s="20">
        <f t="shared" si="14"/>
        <v>0.56871890547263682</v>
      </c>
      <c r="AV18" s="20">
        <f t="shared" si="15"/>
        <v>0.27912757597626492</v>
      </c>
      <c r="AW18" s="20"/>
      <c r="AX18" t="s">
        <v>158</v>
      </c>
      <c r="AY18">
        <f t="shared" si="2"/>
        <v>0</v>
      </c>
      <c r="AZ18">
        <f t="shared" si="3"/>
        <v>6.6666666666666671E-3</v>
      </c>
      <c r="BA18">
        <f t="shared" si="4"/>
        <v>1.3333333333333334E-2</v>
      </c>
      <c r="BB18">
        <f t="shared" si="5"/>
        <v>5.000000000000001E-2</v>
      </c>
      <c r="BC18">
        <v>0</v>
      </c>
      <c r="BD18">
        <v>0</v>
      </c>
      <c r="BE18">
        <v>0</v>
      </c>
      <c r="BF18">
        <v>0.01</v>
      </c>
      <c r="BG18">
        <v>0</v>
      </c>
      <c r="BH18">
        <v>0.01</v>
      </c>
      <c r="BI18">
        <v>0.02</v>
      </c>
      <c r="BJ18">
        <v>0.01</v>
      </c>
      <c r="BK18">
        <v>0.01</v>
      </c>
      <c r="BL18">
        <v>0.04</v>
      </c>
      <c r="BM18">
        <v>0.06</v>
      </c>
      <c r="BN18">
        <v>0.05</v>
      </c>
    </row>
    <row r="19" spans="1:66" x14ac:dyDescent="0.35">
      <c r="B19" t="s">
        <v>77</v>
      </c>
      <c r="C19">
        <v>2</v>
      </c>
      <c r="D19">
        <v>0.41</v>
      </c>
      <c r="E19">
        <v>0.45</v>
      </c>
      <c r="F19">
        <v>0.3</v>
      </c>
      <c r="G19">
        <v>0.59</v>
      </c>
      <c r="H19">
        <v>0.66</v>
      </c>
      <c r="J19">
        <v>1</v>
      </c>
      <c r="K19">
        <v>0.1</v>
      </c>
      <c r="L19">
        <v>0.08</v>
      </c>
      <c r="M19">
        <v>0.2</v>
      </c>
      <c r="N19">
        <v>7.0000000000000007E-2</v>
      </c>
      <c r="O19">
        <v>0.19</v>
      </c>
      <c r="Q19">
        <v>1</v>
      </c>
      <c r="R19">
        <v>0.1</v>
      </c>
      <c r="S19">
        <v>0.08</v>
      </c>
      <c r="T19">
        <v>0.2</v>
      </c>
      <c r="U19">
        <v>7.0000000000000007E-2</v>
      </c>
      <c r="V19">
        <v>0.19</v>
      </c>
      <c r="X19">
        <f t="shared" si="6"/>
        <v>0.10053005486782621</v>
      </c>
      <c r="Y19">
        <f t="shared" si="7"/>
        <v>5.8353406905308804E-2</v>
      </c>
      <c r="Z19">
        <f t="shared" si="8"/>
        <v>8.5507961111834341E-2</v>
      </c>
      <c r="AA19">
        <f t="shared" si="9"/>
        <v>9.9113373880449454E-2</v>
      </c>
      <c r="AB19">
        <f t="shared" si="10"/>
        <v>2.1745339336952284E-2</v>
      </c>
      <c r="AC19">
        <f t="shared" si="11"/>
        <v>7.0782046618173486E-2</v>
      </c>
      <c r="AE19">
        <v>0.10053005486782621</v>
      </c>
      <c r="AF19">
        <v>5.8353406905308804E-2</v>
      </c>
      <c r="AG19">
        <v>8.5507961111834341E-2</v>
      </c>
      <c r="AH19">
        <v>9.9113373880449454E-2</v>
      </c>
      <c r="AI19">
        <v>2.1745339336952284E-2</v>
      </c>
      <c r="AJ19">
        <v>7.0782046618173486E-2</v>
      </c>
      <c r="AM19">
        <v>852</v>
      </c>
      <c r="AN19" t="s">
        <v>148</v>
      </c>
      <c r="AO19">
        <v>0.10333333333333333</v>
      </c>
      <c r="AP19">
        <v>0.85</v>
      </c>
      <c r="AQ19">
        <v>1.0766666666666667</v>
      </c>
      <c r="AR19">
        <v>2.1133333333333333</v>
      </c>
      <c r="AS19" s="20">
        <f t="shared" si="12"/>
        <v>3.5147392290249435E-2</v>
      </c>
      <c r="AT19" s="20">
        <f t="shared" si="13"/>
        <v>0.11580381471389646</v>
      </c>
      <c r="AU19" s="20">
        <f t="shared" si="14"/>
        <v>0.10043532338308457</v>
      </c>
      <c r="AV19" s="20">
        <f t="shared" si="15"/>
        <v>5.0837944030149948E-2</v>
      </c>
      <c r="AW19" s="20"/>
      <c r="AX19" t="s">
        <v>159</v>
      </c>
      <c r="AY19">
        <f t="shared" si="2"/>
        <v>0.12</v>
      </c>
      <c r="AZ19">
        <f t="shared" si="3"/>
        <v>0.69000000000000006</v>
      </c>
      <c r="BA19">
        <f t="shared" si="4"/>
        <v>0.72666666666666657</v>
      </c>
      <c r="BB19">
        <f t="shared" si="5"/>
        <v>1.1266666666666667</v>
      </c>
      <c r="BC19">
        <v>0.03</v>
      </c>
      <c r="BD19">
        <v>0.19</v>
      </c>
      <c r="BE19">
        <v>0.14000000000000001</v>
      </c>
      <c r="BF19">
        <v>1.01</v>
      </c>
      <c r="BG19">
        <v>0.52</v>
      </c>
      <c r="BH19">
        <v>0.54</v>
      </c>
      <c r="BI19">
        <v>0.62</v>
      </c>
      <c r="BJ19">
        <v>0.84</v>
      </c>
      <c r="BK19">
        <v>0.72</v>
      </c>
      <c r="BL19">
        <v>0.96</v>
      </c>
      <c r="BM19">
        <v>1.23</v>
      </c>
      <c r="BN19">
        <v>1.19</v>
      </c>
    </row>
    <row r="20" spans="1:66" x14ac:dyDescent="0.35">
      <c r="A20">
        <v>529</v>
      </c>
      <c r="B20" t="s">
        <v>105</v>
      </c>
      <c r="C20">
        <v>400</v>
      </c>
      <c r="D20">
        <v>68</v>
      </c>
      <c r="E20">
        <v>37</v>
      </c>
      <c r="F20">
        <v>84</v>
      </c>
      <c r="G20">
        <v>130</v>
      </c>
      <c r="H20">
        <v>110</v>
      </c>
      <c r="J20">
        <v>0.2</v>
      </c>
      <c r="K20" t="s">
        <v>48</v>
      </c>
      <c r="L20" t="s">
        <v>45</v>
      </c>
      <c r="M20">
        <v>0.1</v>
      </c>
      <c r="N20" t="s">
        <v>45</v>
      </c>
      <c r="O20" t="s">
        <v>45</v>
      </c>
      <c r="Q20">
        <v>0.2</v>
      </c>
      <c r="T20">
        <v>0.1</v>
      </c>
      <c r="X20">
        <f t="shared" si="6"/>
        <v>2.0106010973565243E-2</v>
      </c>
      <c r="Y20">
        <f t="shared" si="7"/>
        <v>0</v>
      </c>
      <c r="Z20">
        <f t="shared" si="8"/>
        <v>0</v>
      </c>
      <c r="AA20">
        <f t="shared" si="9"/>
        <v>4.9556686940224727E-2</v>
      </c>
      <c r="AB20">
        <f t="shared" si="10"/>
        <v>0</v>
      </c>
      <c r="AC20">
        <f t="shared" si="11"/>
        <v>0</v>
      </c>
      <c r="AE20">
        <v>2.0106010973565243E-2</v>
      </c>
      <c r="AF20">
        <v>0</v>
      </c>
      <c r="AG20">
        <v>0</v>
      </c>
      <c r="AH20">
        <v>4.9556686940224727E-2</v>
      </c>
      <c r="AI20">
        <v>0</v>
      </c>
      <c r="AJ20">
        <v>0</v>
      </c>
      <c r="AM20">
        <v>882</v>
      </c>
      <c r="AN20" t="s">
        <v>149</v>
      </c>
      <c r="AO20">
        <v>0.57333333333333336</v>
      </c>
      <c r="AP20">
        <v>2.3666666666666667</v>
      </c>
      <c r="AQ20">
        <v>2.72</v>
      </c>
      <c r="AR20">
        <v>3.7533333333333339</v>
      </c>
      <c r="AS20" s="20">
        <f t="shared" si="12"/>
        <v>0.19501133786848074</v>
      </c>
      <c r="AT20" s="20">
        <f t="shared" si="13"/>
        <v>0.32243415077202542</v>
      </c>
      <c r="AU20" s="20">
        <f t="shared" si="14"/>
        <v>0.2537313432835821</v>
      </c>
      <c r="AV20" s="20">
        <f t="shared" si="15"/>
        <v>9.0289471574051802E-2</v>
      </c>
      <c r="AW20" s="20"/>
      <c r="AX20" t="s">
        <v>160</v>
      </c>
      <c r="AY20">
        <f t="shared" si="2"/>
        <v>3.666666666666666E-2</v>
      </c>
      <c r="AZ20">
        <f t="shared" si="3"/>
        <v>0.18333333333333335</v>
      </c>
      <c r="BA20">
        <f t="shared" si="4"/>
        <v>0.18666666666666668</v>
      </c>
      <c r="BB20">
        <f t="shared" si="5"/>
        <v>0.24333333333333332</v>
      </c>
      <c r="BC20">
        <v>0.01</v>
      </c>
      <c r="BD20">
        <v>0.06</v>
      </c>
      <c r="BE20">
        <v>0.04</v>
      </c>
      <c r="BF20">
        <v>0.28000000000000003</v>
      </c>
      <c r="BG20">
        <v>0.13</v>
      </c>
      <c r="BH20">
        <v>0.14000000000000001</v>
      </c>
      <c r="BI20">
        <v>0.17</v>
      </c>
      <c r="BJ20">
        <v>0.21</v>
      </c>
      <c r="BK20">
        <v>0.18</v>
      </c>
      <c r="BL20">
        <v>0.25</v>
      </c>
      <c r="BM20">
        <v>0.26</v>
      </c>
      <c r="BN20">
        <v>0.22</v>
      </c>
    </row>
    <row r="21" spans="1:66" x14ac:dyDescent="0.35">
      <c r="A21">
        <v>2201</v>
      </c>
      <c r="B21" t="s">
        <v>122</v>
      </c>
      <c r="C21">
        <v>0.32</v>
      </c>
      <c r="D21">
        <v>0.28000000000000003</v>
      </c>
      <c r="E21" t="s">
        <v>47</v>
      </c>
      <c r="F21" t="s">
        <v>46</v>
      </c>
      <c r="G21" t="s">
        <v>45</v>
      </c>
      <c r="H21">
        <v>1.6</v>
      </c>
      <c r="J21">
        <v>110</v>
      </c>
      <c r="K21">
        <v>21</v>
      </c>
      <c r="L21">
        <v>10</v>
      </c>
      <c r="M21">
        <v>23</v>
      </c>
      <c r="N21">
        <v>40</v>
      </c>
      <c r="O21">
        <v>31</v>
      </c>
      <c r="Q21">
        <v>110</v>
      </c>
      <c r="R21">
        <v>21</v>
      </c>
      <c r="S21">
        <v>10</v>
      </c>
      <c r="T21">
        <v>23</v>
      </c>
      <c r="U21">
        <v>40</v>
      </c>
      <c r="V21">
        <v>31</v>
      </c>
      <c r="X21">
        <f t="shared" si="6"/>
        <v>11.058306035460882</v>
      </c>
      <c r="Y21">
        <f t="shared" si="7"/>
        <v>12.254215450114849</v>
      </c>
      <c r="Z21">
        <f t="shared" si="8"/>
        <v>10.688495138979292</v>
      </c>
      <c r="AA21">
        <f t="shared" si="9"/>
        <v>11.398037996251684</v>
      </c>
      <c r="AB21">
        <f t="shared" si="10"/>
        <v>12.425908192544162</v>
      </c>
      <c r="AC21">
        <f t="shared" si="11"/>
        <v>11.548649711386201</v>
      </c>
      <c r="AE21">
        <v>11.058306035460882</v>
      </c>
      <c r="AF21">
        <v>12.254215450114849</v>
      </c>
      <c r="AG21">
        <v>10.688495138979292</v>
      </c>
      <c r="AH21">
        <v>11.398037996251684</v>
      </c>
      <c r="AI21">
        <v>12.425908192544162</v>
      </c>
      <c r="AJ21">
        <v>11.548649711386201</v>
      </c>
      <c r="AM21">
        <v>904</v>
      </c>
      <c r="AN21" t="s">
        <v>150</v>
      </c>
      <c r="AO21">
        <v>0.48333333333333334</v>
      </c>
      <c r="AP21">
        <v>1.7066666666666663</v>
      </c>
      <c r="AQ21">
        <v>2.1433333333333331</v>
      </c>
      <c r="AR21">
        <v>2.75</v>
      </c>
      <c r="AS21" s="20">
        <f t="shared" si="12"/>
        <v>0.16439909297052155</v>
      </c>
      <c r="AT21" s="20">
        <f t="shared" si="13"/>
        <v>0.2325158946412352</v>
      </c>
      <c r="AU21" s="20">
        <f t="shared" si="14"/>
        <v>0.1999378109452736</v>
      </c>
      <c r="AV21" s="20">
        <f t="shared" si="15"/>
        <v>6.6153476064469571E-2</v>
      </c>
      <c r="AW21" s="20"/>
      <c r="AX21" t="s">
        <v>161</v>
      </c>
      <c r="AY21">
        <f t="shared" si="2"/>
        <v>0.06</v>
      </c>
      <c r="AZ21">
        <f t="shared" si="3"/>
        <v>0.27666666666666667</v>
      </c>
      <c r="BA21">
        <f t="shared" si="4"/>
        <v>0.32333333333333331</v>
      </c>
      <c r="BB21">
        <f t="shared" si="5"/>
        <v>0.46333333333333337</v>
      </c>
      <c r="BC21">
        <v>0.02</v>
      </c>
      <c r="BD21">
        <v>0.09</v>
      </c>
      <c r="BE21">
        <v>7.0000000000000007E-2</v>
      </c>
      <c r="BF21">
        <v>0.4</v>
      </c>
      <c r="BG21">
        <v>0.22</v>
      </c>
      <c r="BH21">
        <v>0.21</v>
      </c>
      <c r="BI21">
        <v>0.27</v>
      </c>
      <c r="BJ21">
        <v>0.38</v>
      </c>
      <c r="BK21">
        <v>0.32</v>
      </c>
      <c r="BL21">
        <v>0.39</v>
      </c>
      <c r="BM21">
        <v>0.52</v>
      </c>
      <c r="BN21">
        <v>0.48</v>
      </c>
    </row>
    <row r="22" spans="1:66" x14ac:dyDescent="0.35">
      <c r="A22">
        <v>592</v>
      </c>
      <c r="B22" t="s">
        <v>36</v>
      </c>
      <c r="C22">
        <v>0.38</v>
      </c>
      <c r="D22">
        <v>0.26</v>
      </c>
      <c r="E22">
        <v>0.13</v>
      </c>
      <c r="F22">
        <v>0.46</v>
      </c>
      <c r="G22">
        <v>0.66</v>
      </c>
      <c r="H22">
        <v>0.28999999999999998</v>
      </c>
      <c r="J22">
        <v>17</v>
      </c>
      <c r="K22">
        <v>2.6</v>
      </c>
      <c r="L22">
        <v>1.3</v>
      </c>
      <c r="M22">
        <v>2.4</v>
      </c>
      <c r="N22">
        <v>4.8</v>
      </c>
      <c r="O22">
        <v>4.5</v>
      </c>
      <c r="Q22">
        <v>17</v>
      </c>
      <c r="R22">
        <v>2.6</v>
      </c>
      <c r="S22">
        <v>1.3</v>
      </c>
      <c r="T22">
        <v>2.4</v>
      </c>
      <c r="U22">
        <v>4.8</v>
      </c>
      <c r="V22">
        <v>4.5</v>
      </c>
      <c r="X22">
        <f t="shared" si="6"/>
        <v>1.7090109327530454</v>
      </c>
      <c r="Y22">
        <f t="shared" si="7"/>
        <v>1.5171885795380289</v>
      </c>
      <c r="Z22">
        <f t="shared" si="8"/>
        <v>1.389504368067308</v>
      </c>
      <c r="AA22">
        <f t="shared" si="9"/>
        <v>1.1893604865653933</v>
      </c>
      <c r="AB22">
        <f t="shared" si="10"/>
        <v>1.4911089831052993</v>
      </c>
      <c r="AC22">
        <f t="shared" si="11"/>
        <v>1.6764168935883192</v>
      </c>
      <c r="AE22">
        <v>1.7090109327530454</v>
      </c>
      <c r="AF22">
        <v>1.5171885795380289</v>
      </c>
      <c r="AG22">
        <v>1.389504368067308</v>
      </c>
      <c r="AH22">
        <v>1.1893604865653933</v>
      </c>
      <c r="AI22">
        <v>1.4911089831052993</v>
      </c>
      <c r="AJ22">
        <v>1.6764168935883192</v>
      </c>
      <c r="AM22">
        <v>2559</v>
      </c>
      <c r="AN22" t="s">
        <v>151</v>
      </c>
      <c r="AO22">
        <v>3.6666666666666667E-2</v>
      </c>
      <c r="AP22">
        <v>0.22666666666666666</v>
      </c>
      <c r="AQ22">
        <v>0.28999999999999998</v>
      </c>
      <c r="AR22">
        <v>0.65333333333333332</v>
      </c>
      <c r="AS22" s="20">
        <f t="shared" si="12"/>
        <v>1.2471655328798186E-2</v>
      </c>
      <c r="AT22" s="20">
        <f t="shared" si="13"/>
        <v>3.0881017257039057E-2</v>
      </c>
      <c r="AU22" s="20">
        <f t="shared" si="14"/>
        <v>2.7052238805970148E-2</v>
      </c>
      <c r="AV22" s="20">
        <f t="shared" si="15"/>
        <v>1.5716462192286104E-2</v>
      </c>
      <c r="AW22" s="20"/>
      <c r="AX22" t="s">
        <v>162</v>
      </c>
      <c r="AY22">
        <f t="shared" si="2"/>
        <v>6.3333333333333339E-2</v>
      </c>
      <c r="AZ22">
        <f t="shared" si="3"/>
        <v>0.3833333333333333</v>
      </c>
      <c r="BA22">
        <f t="shared" si="4"/>
        <v>0.51666666666666661</v>
      </c>
      <c r="BB22">
        <f t="shared" si="5"/>
        <v>0.8633333333333334</v>
      </c>
      <c r="BC22">
        <v>0.01</v>
      </c>
      <c r="BD22">
        <v>0.13</v>
      </c>
      <c r="BE22">
        <v>0.05</v>
      </c>
      <c r="BF22">
        <v>0.6</v>
      </c>
      <c r="BG22">
        <v>0.24</v>
      </c>
      <c r="BH22">
        <v>0.31</v>
      </c>
      <c r="BI22">
        <v>0.5</v>
      </c>
      <c r="BJ22">
        <v>0.56999999999999995</v>
      </c>
      <c r="BK22">
        <v>0.48</v>
      </c>
      <c r="BL22">
        <v>0.67</v>
      </c>
      <c r="BM22">
        <v>1.03</v>
      </c>
      <c r="BN22">
        <v>0.89</v>
      </c>
    </row>
    <row r="23" spans="1:66" x14ac:dyDescent="0.35">
      <c r="B23" t="s">
        <v>41</v>
      </c>
      <c r="C23">
        <v>0.46</v>
      </c>
      <c r="D23" t="s">
        <v>48</v>
      </c>
      <c r="E23">
        <v>0.09</v>
      </c>
      <c r="F23">
        <v>0.01</v>
      </c>
      <c r="G23">
        <v>0.04</v>
      </c>
      <c r="H23">
        <v>0.04</v>
      </c>
      <c r="J23">
        <v>0.81</v>
      </c>
      <c r="K23">
        <v>0.12</v>
      </c>
      <c r="L23">
        <v>0.17</v>
      </c>
      <c r="M23">
        <v>0.06</v>
      </c>
      <c r="N23">
        <v>0.23</v>
      </c>
      <c r="O23">
        <v>0.22</v>
      </c>
      <c r="Q23">
        <v>0.81</v>
      </c>
      <c r="R23">
        <v>0.12</v>
      </c>
      <c r="S23">
        <v>0.17</v>
      </c>
      <c r="T23">
        <v>0.06</v>
      </c>
      <c r="U23">
        <v>0.23</v>
      </c>
      <c r="V23">
        <v>0.22</v>
      </c>
      <c r="X23">
        <f t="shared" si="6"/>
        <v>8.1429344442939228E-2</v>
      </c>
      <c r="Y23">
        <f t="shared" si="7"/>
        <v>7.0024088286370564E-2</v>
      </c>
      <c r="Z23">
        <f t="shared" si="8"/>
        <v>0.181704417362648</v>
      </c>
      <c r="AA23">
        <f t="shared" si="9"/>
        <v>2.9734012164134831E-2</v>
      </c>
      <c r="AB23">
        <f t="shared" si="10"/>
        <v>7.144897210712893E-2</v>
      </c>
      <c r="AC23">
        <f t="shared" si="11"/>
        <v>8.195815924209561E-2</v>
      </c>
      <c r="AE23">
        <v>8.1429344442939228E-2</v>
      </c>
      <c r="AF23">
        <v>7.0024088286370564E-2</v>
      </c>
      <c r="AG23">
        <v>0.181704417362648</v>
      </c>
      <c r="AH23">
        <v>2.9734012164134831E-2</v>
      </c>
      <c r="AI23">
        <v>7.144897210712893E-2</v>
      </c>
      <c r="AJ23">
        <v>8.195815924209561E-2</v>
      </c>
      <c r="AM23">
        <v>2835</v>
      </c>
      <c r="AN23" t="s">
        <v>152</v>
      </c>
      <c r="AO23">
        <v>0.02</v>
      </c>
      <c r="AP23">
        <v>0.12</v>
      </c>
      <c r="AQ23">
        <v>0.17</v>
      </c>
      <c r="AR23">
        <v>0.33333333333333331</v>
      </c>
      <c r="AS23" s="20">
        <f t="shared" si="12"/>
        <v>6.8027210884353739E-3</v>
      </c>
      <c r="AT23" s="20">
        <f t="shared" si="13"/>
        <v>1.6348773841961851E-2</v>
      </c>
      <c r="AU23" s="20">
        <f t="shared" si="14"/>
        <v>1.5858208955223881E-2</v>
      </c>
      <c r="AV23" s="20">
        <f t="shared" si="15"/>
        <v>8.0186031593296441E-3</v>
      </c>
      <c r="AW23" s="20"/>
      <c r="AX23" t="s">
        <v>163</v>
      </c>
      <c r="AY23">
        <f t="shared" si="2"/>
        <v>0.01</v>
      </c>
      <c r="AZ23">
        <f t="shared" si="3"/>
        <v>4.9999999999999996E-2</v>
      </c>
      <c r="BA23">
        <f t="shared" si="4"/>
        <v>7.3333333333333348E-2</v>
      </c>
      <c r="BB23">
        <f t="shared" si="5"/>
        <v>0.11666666666666665</v>
      </c>
      <c r="BC23">
        <v>0</v>
      </c>
      <c r="BD23">
        <v>0.02</v>
      </c>
      <c r="BE23">
        <v>0.01</v>
      </c>
      <c r="BF23">
        <v>0.08</v>
      </c>
      <c r="BG23">
        <v>0.03</v>
      </c>
      <c r="BH23">
        <v>0.04</v>
      </c>
      <c r="BI23">
        <v>7.0000000000000007E-2</v>
      </c>
      <c r="BJ23">
        <v>0.08</v>
      </c>
      <c r="BK23">
        <v>7.0000000000000007E-2</v>
      </c>
      <c r="BL23">
        <v>0.09</v>
      </c>
      <c r="BM23">
        <v>0.14000000000000001</v>
      </c>
      <c r="BN23">
        <v>0.12</v>
      </c>
    </row>
    <row r="24" spans="1:66" x14ac:dyDescent="0.35">
      <c r="A24">
        <v>605</v>
      </c>
      <c r="B24" t="s">
        <v>111</v>
      </c>
      <c r="C24">
        <v>0.28999999999999998</v>
      </c>
      <c r="D24" t="s">
        <v>47</v>
      </c>
      <c r="E24" t="s">
        <v>46</v>
      </c>
      <c r="F24" t="s">
        <v>46</v>
      </c>
      <c r="G24" t="s">
        <v>45</v>
      </c>
      <c r="H24">
        <v>0.15</v>
      </c>
      <c r="J24">
        <v>2</v>
      </c>
      <c r="K24">
        <v>0.41</v>
      </c>
      <c r="L24">
        <v>0.45</v>
      </c>
      <c r="M24">
        <v>0.3</v>
      </c>
      <c r="N24">
        <v>0.59</v>
      </c>
      <c r="O24">
        <v>0.66</v>
      </c>
      <c r="Q24">
        <v>2</v>
      </c>
      <c r="R24">
        <v>0.41</v>
      </c>
      <c r="S24">
        <v>0.45</v>
      </c>
      <c r="T24">
        <v>0.3</v>
      </c>
      <c r="U24">
        <v>0.59</v>
      </c>
      <c r="V24">
        <v>0.66</v>
      </c>
      <c r="X24">
        <f t="shared" si="6"/>
        <v>0.20106010973565241</v>
      </c>
      <c r="Y24">
        <f t="shared" si="7"/>
        <v>0.23924896831176606</v>
      </c>
      <c r="Z24">
        <f t="shared" si="8"/>
        <v>0.48098228125406822</v>
      </c>
      <c r="AA24">
        <f t="shared" si="9"/>
        <v>0.14867006082067416</v>
      </c>
      <c r="AB24">
        <f t="shared" si="10"/>
        <v>0.18328214584002639</v>
      </c>
      <c r="AC24">
        <f t="shared" si="11"/>
        <v>0.24587447772628687</v>
      </c>
      <c r="AE24">
        <v>0.20106010973565241</v>
      </c>
      <c r="AF24">
        <v>0.23924896831176606</v>
      </c>
      <c r="AG24">
        <v>0.48098228125406822</v>
      </c>
      <c r="AH24">
        <v>0.14867006082067416</v>
      </c>
      <c r="AI24">
        <v>0.18328214584002639</v>
      </c>
      <c r="AJ24">
        <v>0.24587447772628687</v>
      </c>
      <c r="AM24">
        <v>887</v>
      </c>
      <c r="AN24" t="s">
        <v>153</v>
      </c>
      <c r="AO24">
        <v>3.0000000000000002E-2</v>
      </c>
      <c r="AP24">
        <v>0.19999999999999998</v>
      </c>
      <c r="AQ24">
        <v>0.19666666666666668</v>
      </c>
      <c r="AR24">
        <v>0.94666666666666666</v>
      </c>
      <c r="AS24" s="20">
        <f t="shared" si="12"/>
        <v>1.0204081632653062E-2</v>
      </c>
      <c r="AT24" s="20">
        <f t="shared" si="13"/>
        <v>2.7247956403269751E-2</v>
      </c>
      <c r="AU24" s="20">
        <f t="shared" si="14"/>
        <v>1.8345771144278607E-2</v>
      </c>
      <c r="AV24" s="20">
        <f t="shared" si="15"/>
        <v>2.2772832972496191E-2</v>
      </c>
      <c r="AW24" s="20"/>
      <c r="AX24" t="s">
        <v>164</v>
      </c>
      <c r="AY24">
        <f t="shared" si="2"/>
        <v>0</v>
      </c>
      <c r="AZ24">
        <f t="shared" si="3"/>
        <v>0</v>
      </c>
      <c r="BA24">
        <f t="shared" si="4"/>
        <v>0</v>
      </c>
      <c r="BB24">
        <f t="shared" si="5"/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</row>
    <row r="25" spans="1:66" x14ac:dyDescent="0.35">
      <c r="A25">
        <v>671</v>
      </c>
      <c r="B25" t="s">
        <v>37</v>
      </c>
      <c r="C25">
        <v>2.2999999999999998</v>
      </c>
      <c r="D25">
        <v>0.71</v>
      </c>
      <c r="E25">
        <v>0.25</v>
      </c>
      <c r="F25">
        <v>1.8</v>
      </c>
      <c r="G25">
        <v>0.65</v>
      </c>
      <c r="H25">
        <v>1.3</v>
      </c>
      <c r="J25">
        <v>0.46</v>
      </c>
      <c r="K25" t="s">
        <v>48</v>
      </c>
      <c r="L25">
        <v>0.09</v>
      </c>
      <c r="M25">
        <v>0.01</v>
      </c>
      <c r="N25">
        <v>0.04</v>
      </c>
      <c r="O25">
        <v>0.04</v>
      </c>
      <c r="Q25">
        <v>0.46</v>
      </c>
      <c r="S25">
        <v>0.09</v>
      </c>
      <c r="T25">
        <v>0.01</v>
      </c>
      <c r="U25">
        <v>0.04</v>
      </c>
      <c r="V25">
        <v>0.04</v>
      </c>
      <c r="X25">
        <f t="shared" si="6"/>
        <v>4.6243825239200058E-2</v>
      </c>
      <c r="Y25">
        <f t="shared" si="7"/>
        <v>0</v>
      </c>
      <c r="Z25">
        <f t="shared" si="8"/>
        <v>9.6196456250813633E-2</v>
      </c>
      <c r="AA25">
        <f t="shared" si="9"/>
        <v>4.9556686940224722E-3</v>
      </c>
      <c r="AB25">
        <f t="shared" si="10"/>
        <v>1.2425908192544162E-2</v>
      </c>
      <c r="AC25">
        <f t="shared" si="11"/>
        <v>1.490148349856284E-2</v>
      </c>
      <c r="AE25">
        <v>4.6243825239200058E-2</v>
      </c>
      <c r="AF25">
        <v>0</v>
      </c>
      <c r="AG25">
        <v>9.6196456250813633E-2</v>
      </c>
      <c r="AH25">
        <v>4.9556686940224722E-3</v>
      </c>
      <c r="AI25">
        <v>1.2425908192544162E-2</v>
      </c>
      <c r="AJ25">
        <v>1.490148349856284E-2</v>
      </c>
      <c r="AM25">
        <v>1172</v>
      </c>
      <c r="AN25" t="s">
        <v>154</v>
      </c>
      <c r="AO25">
        <v>9.0000000000000011E-2</v>
      </c>
      <c r="AP25">
        <v>0.38000000000000006</v>
      </c>
      <c r="AQ25">
        <v>0.42</v>
      </c>
      <c r="AR25">
        <v>0.51</v>
      </c>
      <c r="AS25" s="20">
        <f t="shared" si="12"/>
        <v>3.0612244897959186E-2</v>
      </c>
      <c r="AT25" s="20">
        <f t="shared" si="13"/>
        <v>5.1771117166212542E-2</v>
      </c>
      <c r="AU25" s="20">
        <f t="shared" si="14"/>
        <v>3.9179104477611942E-2</v>
      </c>
      <c r="AV25" s="20">
        <f t="shared" si="15"/>
        <v>1.2268462833774356E-2</v>
      </c>
      <c r="AW25" s="20"/>
      <c r="AX25" t="s">
        <v>165</v>
      </c>
      <c r="AY25">
        <f t="shared" si="2"/>
        <v>0.06</v>
      </c>
      <c r="AZ25">
        <f t="shared" si="3"/>
        <v>0.25666666666666665</v>
      </c>
      <c r="BA25">
        <f t="shared" si="4"/>
        <v>0.35333333333333333</v>
      </c>
      <c r="BB25">
        <f t="shared" si="5"/>
        <v>0.45666666666666672</v>
      </c>
      <c r="BC25">
        <v>0.02</v>
      </c>
      <c r="BD25">
        <v>0.1</v>
      </c>
      <c r="BE25">
        <v>0.06</v>
      </c>
      <c r="BF25">
        <v>0.37</v>
      </c>
      <c r="BG25">
        <v>0.19</v>
      </c>
      <c r="BH25">
        <v>0.21</v>
      </c>
      <c r="BI25">
        <v>0.26</v>
      </c>
      <c r="BJ25">
        <v>0.39</v>
      </c>
      <c r="BK25">
        <v>0.41</v>
      </c>
      <c r="BL25">
        <v>0.4</v>
      </c>
      <c r="BM25">
        <v>0.5</v>
      </c>
      <c r="BN25">
        <v>0.47</v>
      </c>
    </row>
    <row r="26" spans="1:66" x14ac:dyDescent="0.35">
      <c r="A26">
        <v>678</v>
      </c>
      <c r="B26" t="s">
        <v>108</v>
      </c>
      <c r="C26">
        <v>25</v>
      </c>
      <c r="D26">
        <v>3.4</v>
      </c>
      <c r="E26">
        <v>2.2000000000000002</v>
      </c>
      <c r="F26">
        <v>4.3</v>
      </c>
      <c r="G26">
        <v>5.5</v>
      </c>
      <c r="H26">
        <v>6.6</v>
      </c>
      <c r="J26">
        <v>0.06</v>
      </c>
      <c r="K26">
        <v>0.04</v>
      </c>
      <c r="L26">
        <v>0.05</v>
      </c>
      <c r="M26" t="s">
        <v>46</v>
      </c>
      <c r="N26" t="s">
        <v>48</v>
      </c>
      <c r="O26">
        <v>0.15</v>
      </c>
      <c r="Q26">
        <v>0.06</v>
      </c>
      <c r="R26">
        <v>0.04</v>
      </c>
      <c r="S26">
        <v>0.05</v>
      </c>
      <c r="V26">
        <v>0.15</v>
      </c>
      <c r="X26">
        <f t="shared" si="6"/>
        <v>6.0318032920695722E-3</v>
      </c>
      <c r="Y26">
        <f t="shared" si="7"/>
        <v>2.3341362762123521E-2</v>
      </c>
      <c r="Z26">
        <f t="shared" si="8"/>
        <v>5.344247569489647E-2</v>
      </c>
      <c r="AA26">
        <f t="shared" si="9"/>
        <v>0</v>
      </c>
      <c r="AB26">
        <f t="shared" si="10"/>
        <v>0</v>
      </c>
      <c r="AC26">
        <f t="shared" si="11"/>
        <v>5.5880563119610642E-2</v>
      </c>
      <c r="AE26">
        <v>6.0318032920695722E-3</v>
      </c>
      <c r="AF26">
        <v>2.3341362762123521E-2</v>
      </c>
      <c r="AG26">
        <v>5.344247569489647E-2</v>
      </c>
      <c r="AH26">
        <v>0</v>
      </c>
      <c r="AI26">
        <v>0</v>
      </c>
      <c r="AJ26">
        <v>5.5880563119610642E-2</v>
      </c>
      <c r="AM26">
        <v>854</v>
      </c>
      <c r="AN26" t="s">
        <v>155</v>
      </c>
      <c r="AO26">
        <v>8.3333333333333329E-2</v>
      </c>
      <c r="AP26">
        <v>0.58333333333333337</v>
      </c>
      <c r="AQ26">
        <v>0.58333333333333337</v>
      </c>
      <c r="AR26">
        <v>1.0633333333333332</v>
      </c>
      <c r="AS26" s="20">
        <f t="shared" si="12"/>
        <v>2.834467120181406E-2</v>
      </c>
      <c r="AT26" s="20">
        <f t="shared" si="13"/>
        <v>7.9473206176203459E-2</v>
      </c>
      <c r="AU26" s="20">
        <f t="shared" si="14"/>
        <v>5.4415422885572141E-2</v>
      </c>
      <c r="AV26" s="20">
        <f t="shared" si="15"/>
        <v>2.5579344078261564E-2</v>
      </c>
      <c r="AW26" s="20"/>
      <c r="AX26" t="s">
        <v>166</v>
      </c>
      <c r="AY26">
        <f t="shared" si="2"/>
        <v>6.6666666666666671E-3</v>
      </c>
      <c r="AZ26">
        <f t="shared" si="3"/>
        <v>4.3333333333333335E-2</v>
      </c>
      <c r="BA26">
        <f t="shared" si="4"/>
        <v>5.000000000000001E-2</v>
      </c>
      <c r="BB26">
        <f t="shared" si="5"/>
        <v>8.3333333333333329E-2</v>
      </c>
      <c r="BC26">
        <v>0</v>
      </c>
      <c r="BD26">
        <v>0.01</v>
      </c>
      <c r="BE26">
        <v>0.01</v>
      </c>
      <c r="BF26">
        <v>7.0000000000000007E-2</v>
      </c>
      <c r="BG26">
        <v>0.03</v>
      </c>
      <c r="BH26">
        <v>0.03</v>
      </c>
      <c r="BI26">
        <v>0.04</v>
      </c>
      <c r="BJ26">
        <v>0.06</v>
      </c>
      <c r="BK26">
        <v>0.05</v>
      </c>
      <c r="BL26">
        <v>0.06</v>
      </c>
      <c r="BM26">
        <v>0.1</v>
      </c>
      <c r="BN26">
        <v>0.09</v>
      </c>
    </row>
    <row r="27" spans="1:66" x14ac:dyDescent="0.35">
      <c r="A27">
        <v>109</v>
      </c>
      <c r="B27" t="s">
        <v>109</v>
      </c>
      <c r="C27">
        <v>7.4</v>
      </c>
      <c r="D27">
        <v>0.88</v>
      </c>
      <c r="E27">
        <v>0.64</v>
      </c>
      <c r="F27">
        <v>0.73</v>
      </c>
      <c r="G27">
        <v>1.6</v>
      </c>
      <c r="H27">
        <v>1.4</v>
      </c>
      <c r="J27">
        <v>1.3</v>
      </c>
      <c r="K27">
        <v>1.1000000000000001</v>
      </c>
      <c r="L27">
        <v>0.48</v>
      </c>
      <c r="M27">
        <v>0.82</v>
      </c>
      <c r="N27">
        <v>0.81</v>
      </c>
      <c r="O27">
        <v>3</v>
      </c>
      <c r="Q27">
        <v>1.3</v>
      </c>
      <c r="R27">
        <v>1.1000000000000001</v>
      </c>
      <c r="S27">
        <v>0.48</v>
      </c>
      <c r="T27">
        <v>0.82</v>
      </c>
      <c r="U27">
        <v>0.81</v>
      </c>
      <c r="V27">
        <v>3</v>
      </c>
      <c r="X27">
        <f t="shared" si="6"/>
        <v>0.13068907132817409</v>
      </c>
      <c r="Y27">
        <f t="shared" si="7"/>
        <v>0.64188747595839679</v>
      </c>
      <c r="Z27">
        <f t="shared" si="8"/>
        <v>0.51304776667100604</v>
      </c>
      <c r="AA27">
        <f t="shared" si="9"/>
        <v>0.40636483290984271</v>
      </c>
      <c r="AB27">
        <f t="shared" si="10"/>
        <v>0.25162464089901931</v>
      </c>
      <c r="AC27">
        <f t="shared" si="11"/>
        <v>1.117611262392213</v>
      </c>
      <c r="AE27">
        <v>0.13068907132817409</v>
      </c>
      <c r="AF27">
        <v>0.64188747595839679</v>
      </c>
      <c r="AG27">
        <v>0.51304776667100604</v>
      </c>
      <c r="AH27">
        <v>0.40636483290984271</v>
      </c>
      <c r="AI27">
        <v>0.25162464089901931</v>
      </c>
      <c r="AJ27">
        <v>1.117611262392213</v>
      </c>
      <c r="AM27">
        <v>867</v>
      </c>
      <c r="AN27" t="s">
        <v>156</v>
      </c>
      <c r="AO27">
        <v>9.3333333333333338E-2</v>
      </c>
      <c r="AP27">
        <v>0.57666666666666666</v>
      </c>
      <c r="AQ27">
        <v>0.54333333333333333</v>
      </c>
      <c r="AR27">
        <v>1.0333333333333334</v>
      </c>
      <c r="AS27" s="20">
        <f t="shared" si="12"/>
        <v>3.1746031746031744E-2</v>
      </c>
      <c r="AT27" s="20">
        <f t="shared" si="13"/>
        <v>7.8564940962761121E-2</v>
      </c>
      <c r="AU27" s="20">
        <f t="shared" si="14"/>
        <v>5.0684079601990055E-2</v>
      </c>
      <c r="AV27" s="20">
        <f t="shared" si="15"/>
        <v>2.4857669793921903E-2</v>
      </c>
      <c r="AW27" s="20"/>
      <c r="AX27" t="s">
        <v>167</v>
      </c>
      <c r="AY27">
        <f t="shared" si="2"/>
        <v>3.3333333333333335E-3</v>
      </c>
      <c r="AZ27">
        <f t="shared" si="3"/>
        <v>2.3333333333333334E-2</v>
      </c>
      <c r="BA27">
        <f t="shared" si="4"/>
        <v>3.6666666666666667E-2</v>
      </c>
      <c r="BB27">
        <f t="shared" si="5"/>
        <v>6.6666666666666666E-2</v>
      </c>
      <c r="BC27">
        <v>0</v>
      </c>
      <c r="BD27">
        <v>0.01</v>
      </c>
      <c r="BE27">
        <v>0</v>
      </c>
      <c r="BF27">
        <v>0.04</v>
      </c>
      <c r="BG27">
        <v>0.01</v>
      </c>
      <c r="BH27">
        <v>0.02</v>
      </c>
      <c r="BI27">
        <v>0.04</v>
      </c>
      <c r="BJ27">
        <v>0.04</v>
      </c>
      <c r="BK27">
        <v>0.03</v>
      </c>
      <c r="BL27">
        <v>0.05</v>
      </c>
      <c r="BM27">
        <v>0.08</v>
      </c>
      <c r="BN27">
        <v>7.0000000000000007E-2</v>
      </c>
    </row>
    <row r="28" spans="1:66" x14ac:dyDescent="0.35">
      <c r="A28">
        <v>1083</v>
      </c>
      <c r="B28" t="s">
        <v>119</v>
      </c>
      <c r="C28">
        <v>1.3</v>
      </c>
      <c r="D28">
        <v>1.1000000000000001</v>
      </c>
      <c r="E28">
        <v>0.48</v>
      </c>
      <c r="F28">
        <v>0.82</v>
      </c>
      <c r="G28">
        <v>0.81</v>
      </c>
      <c r="H28">
        <v>3</v>
      </c>
      <c r="J28">
        <v>0.15</v>
      </c>
      <c r="K28" t="s">
        <v>49</v>
      </c>
      <c r="L28">
        <v>0.03</v>
      </c>
      <c r="M28">
        <v>0.01</v>
      </c>
      <c r="N28" t="s">
        <v>46</v>
      </c>
      <c r="O28">
        <v>0.23</v>
      </c>
      <c r="Q28">
        <v>0.15</v>
      </c>
      <c r="S28">
        <v>0.03</v>
      </c>
      <c r="T28">
        <v>0.01</v>
      </c>
      <c r="V28">
        <v>0.23</v>
      </c>
      <c r="X28">
        <f t="shared" si="6"/>
        <v>1.507950823017393E-2</v>
      </c>
      <c r="Y28">
        <f t="shared" si="7"/>
        <v>0</v>
      </c>
      <c r="Z28">
        <f t="shared" si="8"/>
        <v>3.2065485416937878E-2</v>
      </c>
      <c r="AA28">
        <f t="shared" si="9"/>
        <v>4.9556686940224722E-3</v>
      </c>
      <c r="AB28">
        <f t="shared" si="10"/>
        <v>0</v>
      </c>
      <c r="AC28">
        <f t="shared" si="11"/>
        <v>8.5683530116736337E-2</v>
      </c>
      <c r="AE28">
        <v>1.507950823017393E-2</v>
      </c>
      <c r="AF28">
        <v>0</v>
      </c>
      <c r="AG28">
        <v>3.2065485416937878E-2</v>
      </c>
      <c r="AH28">
        <v>4.9556686940224722E-3</v>
      </c>
      <c r="AI28">
        <v>0</v>
      </c>
      <c r="AJ28">
        <v>8.5683530116736337E-2</v>
      </c>
      <c r="AM28">
        <v>1170</v>
      </c>
      <c r="AN28" t="s">
        <v>157</v>
      </c>
      <c r="AO28">
        <v>2.3333333333333334E-2</v>
      </c>
      <c r="AP28">
        <v>0.10333333333333333</v>
      </c>
      <c r="AQ28">
        <v>9.6666666666666679E-2</v>
      </c>
      <c r="AR28">
        <v>0.14000000000000001</v>
      </c>
      <c r="AS28" s="20">
        <f t="shared" si="12"/>
        <v>7.9365079365079361E-3</v>
      </c>
      <c r="AT28" s="20">
        <f t="shared" si="13"/>
        <v>1.407811080835604E-2</v>
      </c>
      <c r="AU28" s="20">
        <f t="shared" si="14"/>
        <v>9.0174129353233854E-3</v>
      </c>
      <c r="AV28" s="20">
        <f t="shared" si="15"/>
        <v>3.367813326918451E-3</v>
      </c>
      <c r="AW28" s="20"/>
      <c r="AX28" t="s">
        <v>168</v>
      </c>
      <c r="AY28">
        <f t="shared" si="2"/>
        <v>6.6666666666666666E-2</v>
      </c>
      <c r="AZ28">
        <f t="shared" si="3"/>
        <v>0.21333333333333329</v>
      </c>
      <c r="BA28">
        <f t="shared" si="4"/>
        <v>0.34666666666666668</v>
      </c>
      <c r="BB28">
        <f t="shared" si="5"/>
        <v>0.3833333333333333</v>
      </c>
      <c r="BC28">
        <v>0.02</v>
      </c>
      <c r="BD28">
        <v>0.11</v>
      </c>
      <c r="BE28">
        <v>7.0000000000000007E-2</v>
      </c>
      <c r="BF28">
        <v>0.3</v>
      </c>
      <c r="BG28">
        <v>0.16</v>
      </c>
      <c r="BH28">
        <v>0.18</v>
      </c>
      <c r="BI28">
        <v>0.23</v>
      </c>
      <c r="BJ28">
        <v>0.38</v>
      </c>
      <c r="BK28">
        <v>0.43</v>
      </c>
      <c r="BL28">
        <v>0.3</v>
      </c>
      <c r="BM28">
        <v>0.45</v>
      </c>
      <c r="BN28">
        <v>0.4</v>
      </c>
    </row>
    <row r="29" spans="1:66" x14ac:dyDescent="0.35">
      <c r="B29" t="s">
        <v>39</v>
      </c>
      <c r="C29">
        <v>17</v>
      </c>
      <c r="D29">
        <v>2.6</v>
      </c>
      <c r="E29">
        <v>1.3</v>
      </c>
      <c r="F29">
        <v>2.4</v>
      </c>
      <c r="G29">
        <v>4.8</v>
      </c>
      <c r="H29">
        <v>4.5</v>
      </c>
      <c r="J29">
        <v>0.23</v>
      </c>
      <c r="K29">
        <v>0.18</v>
      </c>
      <c r="L29">
        <v>0.11</v>
      </c>
      <c r="M29">
        <v>0.14000000000000001</v>
      </c>
      <c r="N29">
        <v>0.21</v>
      </c>
      <c r="O29">
        <v>0.22</v>
      </c>
      <c r="Q29">
        <v>0.23</v>
      </c>
      <c r="R29">
        <v>0.18</v>
      </c>
      <c r="S29">
        <v>0.11</v>
      </c>
      <c r="T29">
        <v>0.14000000000000001</v>
      </c>
      <c r="U29">
        <v>0.21</v>
      </c>
      <c r="V29">
        <v>0.22</v>
      </c>
      <c r="X29">
        <f t="shared" si="6"/>
        <v>2.3121912619600029E-2</v>
      </c>
      <c r="Y29">
        <f t="shared" si="7"/>
        <v>0.10503613242955584</v>
      </c>
      <c r="Z29">
        <f t="shared" si="8"/>
        <v>0.11757344652877223</v>
      </c>
      <c r="AA29">
        <f t="shared" si="9"/>
        <v>6.9379361716314619E-2</v>
      </c>
      <c r="AB29">
        <f t="shared" si="10"/>
        <v>6.5236018010856836E-2</v>
      </c>
      <c r="AC29">
        <f t="shared" si="11"/>
        <v>8.195815924209561E-2</v>
      </c>
      <c r="AE29">
        <v>2.3121912619600029E-2</v>
      </c>
      <c r="AF29">
        <v>0.10503613242955584</v>
      </c>
      <c r="AG29">
        <v>0.11757344652877223</v>
      </c>
      <c r="AH29">
        <v>6.9379361716314619E-2</v>
      </c>
      <c r="AI29">
        <v>6.5236018010856836E-2</v>
      </c>
      <c r="AJ29">
        <v>8.195815924209561E-2</v>
      </c>
      <c r="AM29">
        <v>893</v>
      </c>
      <c r="AN29" t="s">
        <v>158</v>
      </c>
      <c r="AO29">
        <v>0</v>
      </c>
      <c r="AP29">
        <v>6.6666666666666671E-3</v>
      </c>
      <c r="AQ29">
        <v>1.3333333333333334E-2</v>
      </c>
      <c r="AR29">
        <v>5.000000000000001E-2</v>
      </c>
      <c r="AS29" s="20">
        <f t="shared" si="12"/>
        <v>0</v>
      </c>
      <c r="AT29" s="20">
        <f t="shared" si="13"/>
        <v>9.0826521344232523E-4</v>
      </c>
      <c r="AU29" s="20">
        <f t="shared" si="14"/>
        <v>1.2437810945273634E-3</v>
      </c>
      <c r="AV29" s="20">
        <f t="shared" si="15"/>
        <v>1.2027904738994468E-3</v>
      </c>
      <c r="AW29" s="20"/>
      <c r="AX29" t="s">
        <v>169</v>
      </c>
      <c r="AY29">
        <f t="shared" si="2"/>
        <v>6.6666666666666671E-3</v>
      </c>
      <c r="AZ29">
        <f t="shared" si="3"/>
        <v>2.6666666666666668E-2</v>
      </c>
      <c r="BA29">
        <f t="shared" si="4"/>
        <v>7.3333333333333334E-2</v>
      </c>
      <c r="BB29">
        <f t="shared" si="5"/>
        <v>0.15000000000000002</v>
      </c>
      <c r="BC29">
        <v>0</v>
      </c>
      <c r="BD29">
        <v>0.02</v>
      </c>
      <c r="BE29">
        <v>0</v>
      </c>
      <c r="BF29">
        <v>0.05</v>
      </c>
      <c r="BG29">
        <v>0.01</v>
      </c>
      <c r="BH29">
        <v>0.02</v>
      </c>
      <c r="BI29">
        <v>0.08</v>
      </c>
      <c r="BJ29">
        <v>0.08</v>
      </c>
      <c r="BK29">
        <v>0.06</v>
      </c>
      <c r="BL29">
        <v>0.1</v>
      </c>
      <c r="BM29">
        <v>0.2</v>
      </c>
      <c r="BN29">
        <v>0.15</v>
      </c>
    </row>
    <row r="30" spans="1:66" x14ac:dyDescent="0.35">
      <c r="A30">
        <v>737</v>
      </c>
      <c r="B30" t="s">
        <v>117</v>
      </c>
      <c r="C30">
        <v>0.65</v>
      </c>
      <c r="D30">
        <v>0.15</v>
      </c>
      <c r="E30">
        <v>0.08</v>
      </c>
      <c r="F30">
        <v>0.38</v>
      </c>
      <c r="G30">
        <v>0.06</v>
      </c>
      <c r="H30">
        <v>0.37</v>
      </c>
      <c r="J30">
        <v>0.32</v>
      </c>
      <c r="K30">
        <v>0.28000000000000003</v>
      </c>
      <c r="L30" t="s">
        <v>47</v>
      </c>
      <c r="M30" t="s">
        <v>46</v>
      </c>
      <c r="N30" t="s">
        <v>45</v>
      </c>
      <c r="O30">
        <v>1.6</v>
      </c>
      <c r="Q30">
        <v>0.32</v>
      </c>
      <c r="R30">
        <v>0.28000000000000003</v>
      </c>
      <c r="V30">
        <v>1.6</v>
      </c>
      <c r="X30">
        <f t="shared" si="6"/>
        <v>3.2169617557704387E-2</v>
      </c>
      <c r="Y30">
        <f t="shared" si="7"/>
        <v>0.16338953933486466</v>
      </c>
      <c r="Z30">
        <f t="shared" si="8"/>
        <v>0</v>
      </c>
      <c r="AA30">
        <f t="shared" si="9"/>
        <v>0</v>
      </c>
      <c r="AB30">
        <f t="shared" si="10"/>
        <v>0</v>
      </c>
      <c r="AC30">
        <f t="shared" si="11"/>
        <v>0.59605933994251359</v>
      </c>
      <c r="AE30">
        <v>3.2169617557704387E-2</v>
      </c>
      <c r="AF30">
        <v>0.16338953933486466</v>
      </c>
      <c r="AG30">
        <v>0</v>
      </c>
      <c r="AH30">
        <v>0</v>
      </c>
      <c r="AI30">
        <v>0</v>
      </c>
      <c r="AJ30">
        <v>0.59605933994251359</v>
      </c>
      <c r="AM30">
        <v>1171</v>
      </c>
      <c r="AN30" t="s">
        <v>159</v>
      </c>
      <c r="AO30">
        <v>0.12</v>
      </c>
      <c r="AP30">
        <v>0.69000000000000006</v>
      </c>
      <c r="AQ30">
        <v>0.72666666666666657</v>
      </c>
      <c r="AR30">
        <v>1.1266666666666667</v>
      </c>
      <c r="AS30" s="20">
        <f t="shared" si="12"/>
        <v>4.0816326530612242E-2</v>
      </c>
      <c r="AT30" s="20">
        <f t="shared" si="13"/>
        <v>9.4005449591280668E-2</v>
      </c>
      <c r="AU30" s="20">
        <f t="shared" si="14"/>
        <v>6.7786069651741276E-2</v>
      </c>
      <c r="AV30" s="20">
        <f t="shared" si="15"/>
        <v>2.7102878678534198E-2</v>
      </c>
      <c r="AW30" s="20"/>
    </row>
    <row r="31" spans="1:66" x14ac:dyDescent="0.35">
      <c r="A31">
        <v>977</v>
      </c>
      <c r="B31" t="s">
        <v>120</v>
      </c>
      <c r="C31">
        <v>0.15</v>
      </c>
      <c r="D31" t="s">
        <v>49</v>
      </c>
      <c r="E31">
        <v>0.03</v>
      </c>
      <c r="F31">
        <v>0.01</v>
      </c>
      <c r="G31" t="s">
        <v>46</v>
      </c>
      <c r="H31">
        <v>0.23</v>
      </c>
      <c r="J31">
        <v>0.37</v>
      </c>
      <c r="K31">
        <v>0.48</v>
      </c>
      <c r="L31" t="s">
        <v>46</v>
      </c>
      <c r="M31">
        <v>0.14000000000000001</v>
      </c>
      <c r="N31" t="s">
        <v>46</v>
      </c>
      <c r="O31">
        <v>2.7</v>
      </c>
      <c r="Q31">
        <v>0.37</v>
      </c>
      <c r="R31">
        <v>0.48</v>
      </c>
      <c r="T31">
        <v>0.14000000000000001</v>
      </c>
      <c r="V31">
        <v>2.7</v>
      </c>
      <c r="X31">
        <f t="shared" si="6"/>
        <v>3.7196120301095689E-2</v>
      </c>
      <c r="Y31">
        <f t="shared" si="7"/>
        <v>0.28009635314548226</v>
      </c>
      <c r="Z31">
        <f t="shared" si="8"/>
        <v>0</v>
      </c>
      <c r="AA31">
        <f t="shared" si="9"/>
        <v>6.9379361716314619E-2</v>
      </c>
      <c r="AB31">
        <f t="shared" si="10"/>
        <v>0</v>
      </c>
      <c r="AC31">
        <f t="shared" si="11"/>
        <v>1.0058501361529919</v>
      </c>
      <c r="AE31">
        <v>3.7196120301095689E-2</v>
      </c>
      <c r="AF31">
        <v>0.28009635314548226</v>
      </c>
      <c r="AG31">
        <v>0</v>
      </c>
      <c r="AH31">
        <v>6.9379361716314619E-2</v>
      </c>
      <c r="AI31">
        <v>0</v>
      </c>
      <c r="AJ31">
        <v>1.0058501361529919</v>
      </c>
      <c r="AM31">
        <v>1610</v>
      </c>
      <c r="AN31" t="s">
        <v>160</v>
      </c>
      <c r="AO31">
        <v>3.666666666666666E-2</v>
      </c>
      <c r="AP31">
        <v>0.18333333333333335</v>
      </c>
      <c r="AQ31">
        <v>0.18666666666666668</v>
      </c>
      <c r="AR31">
        <v>0.24333333333333332</v>
      </c>
      <c r="AS31" s="20">
        <f t="shared" si="12"/>
        <v>1.2471655328798185E-2</v>
      </c>
      <c r="AT31" s="20">
        <f t="shared" si="13"/>
        <v>2.4977293369663943E-2</v>
      </c>
      <c r="AU31" s="20">
        <f t="shared" si="14"/>
        <v>1.7412935323383085E-2</v>
      </c>
      <c r="AV31" s="20">
        <f t="shared" si="15"/>
        <v>5.8535803063106406E-3</v>
      </c>
      <c r="AW31" s="20"/>
    </row>
    <row r="32" spans="1:66" x14ac:dyDescent="0.35">
      <c r="A32">
        <v>2698</v>
      </c>
      <c r="B32" t="s">
        <v>123</v>
      </c>
      <c r="C32">
        <v>0.37</v>
      </c>
      <c r="D32">
        <v>0.48</v>
      </c>
      <c r="E32" t="s">
        <v>46</v>
      </c>
      <c r="F32">
        <v>0.14000000000000001</v>
      </c>
      <c r="G32" t="s">
        <v>46</v>
      </c>
      <c r="H32">
        <v>2.7</v>
      </c>
      <c r="J32" t="s">
        <v>75</v>
      </c>
      <c r="K32" t="s">
        <v>76</v>
      </c>
      <c r="L32" t="s">
        <v>48</v>
      </c>
      <c r="M32" t="s">
        <v>45</v>
      </c>
      <c r="N32" t="s">
        <v>46</v>
      </c>
      <c r="O32">
        <v>0.66</v>
      </c>
      <c r="V32">
        <v>0.66</v>
      </c>
      <c r="X32">
        <f t="shared" si="6"/>
        <v>0</v>
      </c>
      <c r="Y32">
        <f t="shared" si="7"/>
        <v>0</v>
      </c>
      <c r="Z32">
        <f t="shared" si="8"/>
        <v>0</v>
      </c>
      <c r="AA32">
        <f t="shared" si="9"/>
        <v>0</v>
      </c>
      <c r="AB32">
        <f t="shared" si="10"/>
        <v>0</v>
      </c>
      <c r="AC32">
        <f t="shared" si="11"/>
        <v>0.24587447772628687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0.24587447772628687</v>
      </c>
      <c r="AM32">
        <v>857</v>
      </c>
      <c r="AN32" t="s">
        <v>161</v>
      </c>
      <c r="AO32">
        <v>0.06</v>
      </c>
      <c r="AP32">
        <v>0.27666666666666667</v>
      </c>
      <c r="AQ32">
        <v>0.32333333333333331</v>
      </c>
      <c r="AR32">
        <v>0.46333333333333337</v>
      </c>
      <c r="AS32" s="20">
        <f t="shared" si="12"/>
        <v>2.0408163265306121E-2</v>
      </c>
      <c r="AT32" s="20">
        <f t="shared" si="13"/>
        <v>3.7693006357856496E-2</v>
      </c>
      <c r="AU32" s="20">
        <f t="shared" si="14"/>
        <v>3.0161691542288555E-2</v>
      </c>
      <c r="AV32" s="20">
        <f t="shared" si="15"/>
        <v>1.1145858391468207E-2</v>
      </c>
      <c r="AW32" s="20"/>
    </row>
    <row r="33" spans="1:49" x14ac:dyDescent="0.35">
      <c r="X33">
        <f t="shared" si="6"/>
        <v>0</v>
      </c>
      <c r="Y33">
        <f t="shared" si="7"/>
        <v>0</v>
      </c>
      <c r="Z33">
        <f t="shared" si="8"/>
        <v>0</v>
      </c>
      <c r="AA33">
        <f t="shared" si="9"/>
        <v>0</v>
      </c>
      <c r="AB33">
        <f t="shared" si="10"/>
        <v>0</v>
      </c>
      <c r="AC33">
        <f t="shared" si="11"/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M33">
        <v>855</v>
      </c>
      <c r="AN33" t="s">
        <v>162</v>
      </c>
      <c r="AO33">
        <v>6.3333333333333339E-2</v>
      </c>
      <c r="AP33">
        <v>0.3833333333333333</v>
      </c>
      <c r="AQ33">
        <v>0.51666666666666661</v>
      </c>
      <c r="AR33">
        <v>0.8633333333333334</v>
      </c>
      <c r="AS33" s="20">
        <f t="shared" si="12"/>
        <v>2.1541950113378686E-2</v>
      </c>
      <c r="AT33" s="20">
        <f t="shared" si="13"/>
        <v>5.2225249772933698E-2</v>
      </c>
      <c r="AU33" s="20">
        <f t="shared" si="14"/>
        <v>4.8196517412935319E-2</v>
      </c>
      <c r="AV33" s="20">
        <f t="shared" si="15"/>
        <v>2.076818218266378E-2</v>
      </c>
      <c r="AW33" s="20"/>
    </row>
    <row r="34" spans="1:49" x14ac:dyDescent="0.35">
      <c r="A34">
        <v>2738</v>
      </c>
      <c r="B34" t="s">
        <v>72</v>
      </c>
      <c r="C34">
        <v>4.4000000000000004</v>
      </c>
      <c r="D34">
        <v>0.68</v>
      </c>
      <c r="E34">
        <v>0.4</v>
      </c>
      <c r="F34">
        <v>0.94</v>
      </c>
      <c r="G34">
        <v>0.62</v>
      </c>
      <c r="H34">
        <v>0.62</v>
      </c>
      <c r="X34">
        <f t="shared" si="6"/>
        <v>0</v>
      </c>
      <c r="Y34">
        <f t="shared" si="7"/>
        <v>0</v>
      </c>
      <c r="Z34">
        <f t="shared" si="8"/>
        <v>0</v>
      </c>
      <c r="AA34">
        <f t="shared" si="9"/>
        <v>0</v>
      </c>
      <c r="AB34">
        <f t="shared" si="10"/>
        <v>0</v>
      </c>
      <c r="AC34">
        <f t="shared" si="11"/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M34">
        <v>901</v>
      </c>
      <c r="AN34" t="s">
        <v>163</v>
      </c>
      <c r="AO34">
        <v>0.01</v>
      </c>
      <c r="AP34">
        <v>4.9999999999999996E-2</v>
      </c>
      <c r="AQ34">
        <v>7.3333333333333348E-2</v>
      </c>
      <c r="AR34">
        <v>0.11666666666666665</v>
      </c>
      <c r="AS34" s="20">
        <f t="shared" si="12"/>
        <v>3.4013605442176869E-3</v>
      </c>
      <c r="AT34" s="20">
        <f t="shared" si="13"/>
        <v>6.8119891008174378E-3</v>
      </c>
      <c r="AU34" s="20">
        <f t="shared" si="14"/>
        <v>6.8407960199004993E-3</v>
      </c>
      <c r="AV34" s="20">
        <f t="shared" si="15"/>
        <v>2.8065111057653754E-3</v>
      </c>
      <c r="AW34" s="20"/>
    </row>
    <row r="35" spans="1:49" x14ac:dyDescent="0.35">
      <c r="A35">
        <v>886</v>
      </c>
      <c r="B35" t="s">
        <v>61</v>
      </c>
      <c r="C35">
        <v>1100</v>
      </c>
      <c r="D35">
        <v>53</v>
      </c>
      <c r="E35">
        <v>21</v>
      </c>
      <c r="F35">
        <v>82</v>
      </c>
      <c r="G35">
        <v>160</v>
      </c>
      <c r="H35">
        <v>33</v>
      </c>
      <c r="J35">
        <f>C35/1000</f>
        <v>1.1000000000000001</v>
      </c>
      <c r="K35">
        <f t="shared" ref="K35:O35" si="16">D35/1000</f>
        <v>5.2999999999999999E-2</v>
      </c>
      <c r="L35">
        <f t="shared" si="16"/>
        <v>2.1000000000000001E-2</v>
      </c>
      <c r="M35">
        <f t="shared" si="16"/>
        <v>8.2000000000000003E-2</v>
      </c>
      <c r="N35">
        <f t="shared" si="16"/>
        <v>0.16</v>
      </c>
      <c r="O35">
        <f t="shared" si="16"/>
        <v>3.3000000000000002E-2</v>
      </c>
      <c r="Q35">
        <v>0.11</v>
      </c>
      <c r="R35">
        <v>8.5999999999999993E-2</v>
      </c>
      <c r="S35">
        <v>1.2999999999999999E-2</v>
      </c>
      <c r="T35">
        <v>0.11</v>
      </c>
      <c r="U35">
        <v>0.37</v>
      </c>
      <c r="V35">
        <v>2E-3</v>
      </c>
      <c r="X35">
        <f t="shared" si="6"/>
        <v>1.1058306035460883E-2</v>
      </c>
      <c r="Y35">
        <f t="shared" si="7"/>
        <v>5.0183929938565561E-2</v>
      </c>
      <c r="Z35">
        <f t="shared" si="8"/>
        <v>1.389504368067308E-2</v>
      </c>
      <c r="AA35">
        <f t="shared" si="9"/>
        <v>5.4512355634247188E-2</v>
      </c>
      <c r="AB35">
        <f t="shared" si="10"/>
        <v>0.11493965078103348</v>
      </c>
      <c r="AC35">
        <f t="shared" si="11"/>
        <v>7.4507417492814204E-4</v>
      </c>
      <c r="AE35">
        <v>1.1058306035460883E-2</v>
      </c>
      <c r="AF35">
        <v>5.0183929938565561E-2</v>
      </c>
      <c r="AG35">
        <v>1.389504368067308E-2</v>
      </c>
      <c r="AH35">
        <v>5.4512355634247188E-2</v>
      </c>
      <c r="AI35">
        <v>0.11493965078103348</v>
      </c>
      <c r="AJ35">
        <v>7.4507417492814204E-4</v>
      </c>
      <c r="AM35">
        <v>884</v>
      </c>
      <c r="AN35" t="s">
        <v>165</v>
      </c>
      <c r="AO35">
        <v>0.06</v>
      </c>
      <c r="AP35">
        <v>0.25666666666666665</v>
      </c>
      <c r="AQ35">
        <v>0.35333333333333333</v>
      </c>
      <c r="AR35">
        <v>0.45666666666666672</v>
      </c>
      <c r="AS35" s="20">
        <f t="shared" si="12"/>
        <v>2.0408163265306121E-2</v>
      </c>
      <c r="AT35" s="20">
        <f t="shared" si="13"/>
        <v>3.4968210717529515E-2</v>
      </c>
      <c r="AU35" s="20">
        <f t="shared" si="14"/>
        <v>3.296019900497512E-2</v>
      </c>
      <c r="AV35" s="20">
        <f t="shared" si="15"/>
        <v>1.0985486328281615E-2</v>
      </c>
      <c r="AW35" s="20"/>
    </row>
    <row r="36" spans="1:49" x14ac:dyDescent="0.35">
      <c r="B36" t="s">
        <v>68</v>
      </c>
      <c r="C36">
        <v>380</v>
      </c>
      <c r="D36">
        <v>22</v>
      </c>
      <c r="E36">
        <v>9.8000000000000007</v>
      </c>
      <c r="F36">
        <v>22</v>
      </c>
      <c r="G36">
        <v>47</v>
      </c>
      <c r="H36">
        <v>19</v>
      </c>
      <c r="J36">
        <f t="shared" ref="J36:J76" si="17">C36/1000</f>
        <v>0.38</v>
      </c>
      <c r="K36">
        <f t="shared" ref="K36:K76" si="18">D36/1000</f>
        <v>2.1999999999999999E-2</v>
      </c>
      <c r="L36">
        <f t="shared" ref="L36:L76" si="19">E36/1000</f>
        <v>9.8000000000000014E-3</v>
      </c>
      <c r="M36">
        <f t="shared" ref="M36:M76" si="20">F36/1000</f>
        <v>2.1999999999999999E-2</v>
      </c>
      <c r="N36">
        <f t="shared" ref="N36:N76" si="21">G36/1000</f>
        <v>4.7E-2</v>
      </c>
      <c r="O36">
        <f t="shared" ref="O36:O76" si="22">H36/1000</f>
        <v>1.9E-2</v>
      </c>
      <c r="Q36">
        <v>4.4999999999999998E-2</v>
      </c>
      <c r="R36">
        <v>1.0999999999999999E-2</v>
      </c>
      <c r="U36">
        <v>5.7000000000000002E-2</v>
      </c>
      <c r="V36">
        <v>6.8000000000000005E-4</v>
      </c>
      <c r="X36">
        <f t="shared" si="6"/>
        <v>4.5238524690521791E-3</v>
      </c>
      <c r="Y36">
        <f t="shared" si="7"/>
        <v>6.4188747595839675E-3</v>
      </c>
      <c r="Z36">
        <f t="shared" si="8"/>
        <v>0</v>
      </c>
      <c r="AA36">
        <f t="shared" si="9"/>
        <v>0</v>
      </c>
      <c r="AB36">
        <f t="shared" si="10"/>
        <v>1.7706919174375432E-2</v>
      </c>
      <c r="AC36">
        <f t="shared" si="11"/>
        <v>2.533252194755683E-4</v>
      </c>
      <c r="AE36">
        <v>4.5238524690521791E-3</v>
      </c>
      <c r="AF36">
        <v>6.4188747595839675E-3</v>
      </c>
      <c r="AG36">
        <v>0</v>
      </c>
      <c r="AH36">
        <v>0</v>
      </c>
      <c r="AI36">
        <v>1.7706919174375432E-2</v>
      </c>
      <c r="AJ36">
        <v>2.533252194755683E-4</v>
      </c>
      <c r="AM36">
        <v>1848</v>
      </c>
      <c r="AN36" t="s">
        <v>166</v>
      </c>
      <c r="AO36">
        <v>6.6666666666666671E-3</v>
      </c>
      <c r="AP36">
        <v>4.3333333333333335E-2</v>
      </c>
      <c r="AQ36">
        <v>5.000000000000001E-2</v>
      </c>
      <c r="AR36">
        <v>8.3333333333333329E-2</v>
      </c>
      <c r="AS36" s="20">
        <f t="shared" si="12"/>
        <v>2.2675736961451248E-3</v>
      </c>
      <c r="AT36" s="20">
        <f t="shared" si="13"/>
        <v>5.903723887375114E-3</v>
      </c>
      <c r="AU36" s="20">
        <f t="shared" si="14"/>
        <v>4.6641791044776124E-3</v>
      </c>
      <c r="AV36" s="20">
        <f t="shared" si="15"/>
        <v>2.004650789832411E-3</v>
      </c>
      <c r="AW36" s="20"/>
    </row>
    <row r="37" spans="1:49" x14ac:dyDescent="0.35">
      <c r="A37">
        <v>1698</v>
      </c>
      <c r="B37" t="s">
        <v>59</v>
      </c>
      <c r="C37">
        <v>420</v>
      </c>
      <c r="D37">
        <v>15</v>
      </c>
      <c r="E37">
        <v>6.2</v>
      </c>
      <c r="F37">
        <v>20</v>
      </c>
      <c r="G37">
        <v>48</v>
      </c>
      <c r="H37">
        <v>6.2</v>
      </c>
      <c r="J37">
        <f t="shared" si="17"/>
        <v>0.42</v>
      </c>
      <c r="K37">
        <f t="shared" si="18"/>
        <v>1.4999999999999999E-2</v>
      </c>
      <c r="L37">
        <f t="shared" si="19"/>
        <v>6.1999999999999998E-3</v>
      </c>
      <c r="M37">
        <f t="shared" si="20"/>
        <v>0.02</v>
      </c>
      <c r="N37">
        <f t="shared" si="21"/>
        <v>4.8000000000000001E-2</v>
      </c>
      <c r="O37">
        <f t="shared" si="22"/>
        <v>6.1999999999999998E-3</v>
      </c>
      <c r="Q37">
        <v>6.6E-3</v>
      </c>
      <c r="R37">
        <v>1.5E-3</v>
      </c>
      <c r="S37">
        <v>5.6000000000000006E-4</v>
      </c>
      <c r="T37">
        <v>3.0999999999999999E-3</v>
      </c>
      <c r="U37">
        <v>4.4999999999999997E-3</v>
      </c>
      <c r="V37">
        <v>4.6000000000000001E-4</v>
      </c>
      <c r="X37">
        <f t="shared" si="6"/>
        <v>6.6349836212765295E-4</v>
      </c>
      <c r="Y37">
        <f t="shared" si="7"/>
        <v>8.7530110357963195E-4</v>
      </c>
      <c r="Z37">
        <f t="shared" si="8"/>
        <v>5.9855572778284047E-4</v>
      </c>
      <c r="AA37">
        <f t="shared" si="9"/>
        <v>1.5362572951469662E-3</v>
      </c>
      <c r="AB37">
        <f t="shared" si="10"/>
        <v>1.3979146716612181E-3</v>
      </c>
      <c r="AC37">
        <f t="shared" si="11"/>
        <v>1.7136706023347266E-4</v>
      </c>
      <c r="AE37">
        <v>6.6349836212765295E-4</v>
      </c>
      <c r="AF37">
        <v>8.7530110357963195E-4</v>
      </c>
      <c r="AG37">
        <v>5.9855572778284047E-4</v>
      </c>
      <c r="AH37">
        <v>1.5362572951469662E-3</v>
      </c>
      <c r="AI37">
        <v>1.3979146716612181E-3</v>
      </c>
      <c r="AJ37">
        <v>1.7136706023347266E-4</v>
      </c>
      <c r="AM37">
        <v>856</v>
      </c>
      <c r="AN37" t="s">
        <v>167</v>
      </c>
      <c r="AO37">
        <v>3.3333333333333335E-3</v>
      </c>
      <c r="AP37">
        <v>2.3333333333333334E-2</v>
      </c>
      <c r="AQ37">
        <v>3.6666666666666667E-2</v>
      </c>
      <c r="AR37">
        <v>6.6666666666666666E-2</v>
      </c>
      <c r="AS37" s="20">
        <f t="shared" si="12"/>
        <v>1.1337868480725624E-3</v>
      </c>
      <c r="AT37" s="20">
        <f t="shared" si="13"/>
        <v>3.1789282470481382E-3</v>
      </c>
      <c r="AU37" s="20">
        <f t="shared" si="14"/>
        <v>3.4203980099502488E-3</v>
      </c>
      <c r="AV37" s="20">
        <f t="shared" si="15"/>
        <v>1.603720631865929E-3</v>
      </c>
      <c r="AW37" s="20"/>
    </row>
    <row r="38" spans="1:49" x14ac:dyDescent="0.35">
      <c r="A38">
        <v>2836</v>
      </c>
      <c r="B38" t="s">
        <v>70</v>
      </c>
      <c r="C38">
        <v>6.2</v>
      </c>
      <c r="D38">
        <v>0.86</v>
      </c>
      <c r="E38">
        <v>0.54</v>
      </c>
      <c r="F38">
        <v>1.4</v>
      </c>
      <c r="G38">
        <v>1</v>
      </c>
      <c r="H38">
        <v>0.66</v>
      </c>
      <c r="J38">
        <f t="shared" si="17"/>
        <v>6.1999999999999998E-3</v>
      </c>
      <c r="K38">
        <f t="shared" si="18"/>
        <v>8.5999999999999998E-4</v>
      </c>
      <c r="L38">
        <f t="shared" si="19"/>
        <v>5.4000000000000001E-4</v>
      </c>
      <c r="M38">
        <f t="shared" si="20"/>
        <v>1.4E-3</v>
      </c>
      <c r="N38">
        <f t="shared" si="21"/>
        <v>1E-3</v>
      </c>
      <c r="O38">
        <f t="shared" si="22"/>
        <v>6.6E-4</v>
      </c>
      <c r="Q38">
        <v>8.1</v>
      </c>
      <c r="R38">
        <v>1.1000000000000001</v>
      </c>
      <c r="S38">
        <v>0.67</v>
      </c>
      <c r="T38">
        <v>2</v>
      </c>
      <c r="U38">
        <v>3</v>
      </c>
      <c r="V38">
        <v>0.25</v>
      </c>
      <c r="X38">
        <f t="shared" si="6"/>
        <v>0.81429344442939222</v>
      </c>
      <c r="Y38">
        <f t="shared" si="7"/>
        <v>0.64188747595839679</v>
      </c>
      <c r="Z38">
        <f t="shared" si="8"/>
        <v>0.71612917431161272</v>
      </c>
      <c r="AA38">
        <f t="shared" si="9"/>
        <v>0.9911337388044944</v>
      </c>
      <c r="AB38">
        <f t="shared" si="10"/>
        <v>0.93194311444081201</v>
      </c>
      <c r="AC38">
        <f t="shared" si="11"/>
        <v>9.3134271866017748E-2</v>
      </c>
      <c r="AE38">
        <v>0.81429344442939222</v>
      </c>
      <c r="AF38">
        <v>0.64188747595839679</v>
      </c>
      <c r="AG38">
        <v>0.71612917431161272</v>
      </c>
      <c r="AH38">
        <v>0.9911337388044944</v>
      </c>
      <c r="AI38">
        <v>0.93194311444081201</v>
      </c>
      <c r="AJ38">
        <v>9.3134271866017748E-2</v>
      </c>
      <c r="AM38">
        <v>858</v>
      </c>
      <c r="AN38" t="s">
        <v>168</v>
      </c>
      <c r="AO38">
        <v>6.6666666666666666E-2</v>
      </c>
      <c r="AP38">
        <v>0.21333333333333329</v>
      </c>
      <c r="AQ38">
        <v>0.34666666666666668</v>
      </c>
      <c r="AR38">
        <v>0.3833333333333333</v>
      </c>
      <c r="AS38" s="20">
        <f t="shared" si="12"/>
        <v>2.2675736961451247E-2</v>
      </c>
      <c r="AT38" s="20">
        <f t="shared" si="13"/>
        <v>2.9064486830154401E-2</v>
      </c>
      <c r="AU38" s="20">
        <f t="shared" si="14"/>
        <v>3.2338308457711441E-2</v>
      </c>
      <c r="AV38" s="20">
        <f t="shared" si="15"/>
        <v>9.2213936332290903E-3</v>
      </c>
      <c r="AW38" s="20"/>
    </row>
    <row r="39" spans="1:49" x14ac:dyDescent="0.35">
      <c r="B39" t="s">
        <v>53</v>
      </c>
      <c r="C39">
        <v>45</v>
      </c>
      <c r="D39">
        <v>11</v>
      </c>
      <c r="E39" t="s">
        <v>50</v>
      </c>
      <c r="F39" t="s">
        <v>51</v>
      </c>
      <c r="G39">
        <v>57</v>
      </c>
      <c r="H39">
        <v>0.68</v>
      </c>
      <c r="J39">
        <f t="shared" si="17"/>
        <v>4.4999999999999998E-2</v>
      </c>
      <c r="K39">
        <f t="shared" si="18"/>
        <v>1.0999999999999999E-2</v>
      </c>
      <c r="L39" t="e">
        <f t="shared" si="19"/>
        <v>#VALUE!</v>
      </c>
      <c r="M39" t="e">
        <f t="shared" si="20"/>
        <v>#VALUE!</v>
      </c>
      <c r="N39">
        <f t="shared" si="21"/>
        <v>5.7000000000000002E-2</v>
      </c>
      <c r="O39">
        <f t="shared" si="22"/>
        <v>6.8000000000000005E-4</v>
      </c>
      <c r="Q39">
        <v>2.4</v>
      </c>
      <c r="R39">
        <v>0.19500000000000001</v>
      </c>
      <c r="S39">
        <v>0.11</v>
      </c>
      <c r="T39">
        <v>0.35</v>
      </c>
      <c r="U39">
        <v>0.56999999999999995</v>
      </c>
      <c r="V39">
        <v>4.2000000000000003E-2</v>
      </c>
      <c r="X39">
        <f t="shared" si="6"/>
        <v>0.24127213168278289</v>
      </c>
      <c r="Y39">
        <f t="shared" si="7"/>
        <v>0.11378914346535218</v>
      </c>
      <c r="Z39">
        <f t="shared" si="8"/>
        <v>0.11757344652877223</v>
      </c>
      <c r="AA39">
        <f t="shared" si="9"/>
        <v>0.17344840429078651</v>
      </c>
      <c r="AB39">
        <f t="shared" si="10"/>
        <v>0.1770691917437543</v>
      </c>
      <c r="AC39">
        <f t="shared" si="11"/>
        <v>1.5646557673490984E-2</v>
      </c>
      <c r="AE39">
        <v>0.24127213168278289</v>
      </c>
      <c r="AF39">
        <v>0.11378914346535218</v>
      </c>
      <c r="AG39">
        <v>0.11757344652877223</v>
      </c>
      <c r="AH39">
        <v>0.17344840429078651</v>
      </c>
      <c r="AI39">
        <v>0.1770691917437543</v>
      </c>
      <c r="AJ39">
        <v>1.5646557673490984E-2</v>
      </c>
      <c r="AM39">
        <v>1770</v>
      </c>
      <c r="AN39" t="s">
        <v>169</v>
      </c>
      <c r="AO39">
        <v>6.6666666666666671E-3</v>
      </c>
      <c r="AP39">
        <v>2.6666666666666668E-2</v>
      </c>
      <c r="AQ39">
        <v>7.3333333333333334E-2</v>
      </c>
      <c r="AR39">
        <v>0.15000000000000002</v>
      </c>
      <c r="AS39" s="20">
        <f t="shared" si="12"/>
        <v>2.2675736961451248E-3</v>
      </c>
      <c r="AT39" s="20">
        <f t="shared" si="13"/>
        <v>3.6330608537693009E-3</v>
      </c>
      <c r="AU39" s="20">
        <f t="shared" si="14"/>
        <v>6.8407960199004976E-3</v>
      </c>
      <c r="AV39" s="20">
        <f t="shared" si="15"/>
        <v>3.6083714216983407E-3</v>
      </c>
      <c r="AW39" s="20"/>
    </row>
    <row r="40" spans="1:49" x14ac:dyDescent="0.35">
      <c r="A40">
        <v>889</v>
      </c>
      <c r="B40" t="s">
        <v>58</v>
      </c>
      <c r="C40">
        <v>950</v>
      </c>
      <c r="D40">
        <v>50</v>
      </c>
      <c r="E40">
        <v>21</v>
      </c>
      <c r="F40">
        <v>76</v>
      </c>
      <c r="G40">
        <v>150</v>
      </c>
      <c r="H40">
        <v>24</v>
      </c>
      <c r="J40">
        <f t="shared" si="17"/>
        <v>0.95</v>
      </c>
      <c r="K40">
        <f t="shared" si="18"/>
        <v>0.05</v>
      </c>
      <c r="L40">
        <f t="shared" si="19"/>
        <v>2.1000000000000001E-2</v>
      </c>
      <c r="M40">
        <f t="shared" si="20"/>
        <v>7.5999999999999998E-2</v>
      </c>
      <c r="N40">
        <f t="shared" si="21"/>
        <v>0.15</v>
      </c>
      <c r="O40">
        <f t="shared" si="22"/>
        <v>2.4E-2</v>
      </c>
      <c r="Q40">
        <v>0.91</v>
      </c>
      <c r="R40">
        <v>4.2000000000000003E-2</v>
      </c>
      <c r="S40">
        <v>1.9E-2</v>
      </c>
      <c r="T40">
        <v>6.9000000000000006E-2</v>
      </c>
      <c r="U40">
        <v>0.13</v>
      </c>
      <c r="V40">
        <v>1.4999999999999999E-2</v>
      </c>
      <c r="X40">
        <f t="shared" si="6"/>
        <v>9.1482349929721846E-2</v>
      </c>
      <c r="Y40">
        <f t="shared" si="7"/>
        <v>2.4508430900229698E-2</v>
      </c>
      <c r="Z40">
        <f t="shared" si="8"/>
        <v>2.0308140764060657E-2</v>
      </c>
      <c r="AA40">
        <f t="shared" si="9"/>
        <v>3.4194113988755055E-2</v>
      </c>
      <c r="AB40">
        <f t="shared" si="10"/>
        <v>4.0384201625768529E-2</v>
      </c>
      <c r="AC40">
        <f t="shared" si="11"/>
        <v>5.5880563119610647E-3</v>
      </c>
      <c r="AE40">
        <v>9.1482349929721846E-2</v>
      </c>
      <c r="AF40">
        <v>2.4508430900229698E-2</v>
      </c>
      <c r="AG40">
        <v>2.0308140764060657E-2</v>
      </c>
      <c r="AH40">
        <v>3.4194113988755055E-2</v>
      </c>
      <c r="AI40">
        <v>4.0384201625768529E-2</v>
      </c>
      <c r="AJ40">
        <v>5.5880563119610647E-3</v>
      </c>
      <c r="AM40">
        <v>2297</v>
      </c>
      <c r="AN40" t="s">
        <v>178</v>
      </c>
      <c r="AS40" s="20">
        <f>100-SUM(AS4:AS39)</f>
        <v>34.039682539682573</v>
      </c>
      <c r="AT40" s="20">
        <f t="shared" ref="AT40:AV40" si="23">100-SUM(AT4:AT39)</f>
        <v>39.588101725703901</v>
      </c>
      <c r="AU40" s="20">
        <f t="shared" si="23"/>
        <v>58.646766169154233</v>
      </c>
      <c r="AV40" s="20">
        <f t="shared" si="23"/>
        <v>69.614786304225802</v>
      </c>
    </row>
    <row r="41" spans="1:49" x14ac:dyDescent="0.35">
      <c r="A41">
        <v>899</v>
      </c>
      <c r="B41" t="s">
        <v>63</v>
      </c>
      <c r="C41">
        <v>1800</v>
      </c>
      <c r="D41">
        <v>130</v>
      </c>
      <c r="E41">
        <v>56</v>
      </c>
      <c r="F41">
        <v>171</v>
      </c>
      <c r="G41">
        <v>350</v>
      </c>
      <c r="H41">
        <v>110</v>
      </c>
      <c r="J41">
        <f t="shared" si="17"/>
        <v>1.8</v>
      </c>
      <c r="K41">
        <f t="shared" si="18"/>
        <v>0.13</v>
      </c>
      <c r="L41">
        <f t="shared" si="19"/>
        <v>5.6000000000000001E-2</v>
      </c>
      <c r="M41">
        <f t="shared" si="20"/>
        <v>0.17100000000000001</v>
      </c>
      <c r="N41">
        <f t="shared" si="21"/>
        <v>0.35</v>
      </c>
      <c r="O41">
        <f t="shared" si="22"/>
        <v>0.11</v>
      </c>
      <c r="Q41">
        <v>0.95</v>
      </c>
      <c r="R41">
        <v>0.05</v>
      </c>
      <c r="S41">
        <v>2.1000000000000001E-2</v>
      </c>
      <c r="T41">
        <v>7.5999999999999998E-2</v>
      </c>
      <c r="U41">
        <v>0.15</v>
      </c>
      <c r="V41">
        <v>2.4E-2</v>
      </c>
      <c r="X41">
        <f t="shared" si="6"/>
        <v>9.5503552124434898E-2</v>
      </c>
      <c r="Y41">
        <f t="shared" si="7"/>
        <v>2.9176703452654402E-2</v>
      </c>
      <c r="Z41">
        <f t="shared" si="8"/>
        <v>2.2445839791856517E-2</v>
      </c>
      <c r="AA41">
        <f t="shared" si="9"/>
        <v>3.7663082074570788E-2</v>
      </c>
      <c r="AB41">
        <f t="shared" si="10"/>
        <v>4.6597155722040602E-2</v>
      </c>
      <c r="AC41">
        <f t="shared" si="11"/>
        <v>8.9408900991377049E-3</v>
      </c>
      <c r="AE41">
        <v>9.5503552124434898E-2</v>
      </c>
      <c r="AF41">
        <v>2.9176703452654402E-2</v>
      </c>
      <c r="AG41">
        <v>2.2445839791856517E-2</v>
      </c>
      <c r="AH41">
        <v>3.7663082074570788E-2</v>
      </c>
      <c r="AI41">
        <v>4.6597155722040602E-2</v>
      </c>
      <c r="AJ41">
        <v>8.9408900991377049E-3</v>
      </c>
    </row>
    <row r="42" spans="1:49" x14ac:dyDescent="0.35">
      <c r="A42">
        <v>876</v>
      </c>
      <c r="B42" t="s">
        <v>78</v>
      </c>
      <c r="C42">
        <v>80</v>
      </c>
      <c r="D42">
        <v>1.8</v>
      </c>
      <c r="E42">
        <v>0.66</v>
      </c>
      <c r="F42">
        <v>1.8</v>
      </c>
      <c r="G42">
        <v>4.9000000000000004</v>
      </c>
      <c r="H42">
        <v>1.7</v>
      </c>
      <c r="J42">
        <f t="shared" si="17"/>
        <v>0.08</v>
      </c>
      <c r="K42">
        <f t="shared" si="18"/>
        <v>1.8E-3</v>
      </c>
      <c r="L42">
        <f t="shared" si="19"/>
        <v>6.6E-4</v>
      </c>
      <c r="M42">
        <f t="shared" si="20"/>
        <v>1.8E-3</v>
      </c>
      <c r="N42">
        <f t="shared" si="21"/>
        <v>4.9000000000000007E-3</v>
      </c>
      <c r="O42">
        <f t="shared" si="22"/>
        <v>1.6999999999999999E-3</v>
      </c>
      <c r="Q42">
        <v>0.42</v>
      </c>
      <c r="R42">
        <v>1.4999999999999999E-2</v>
      </c>
      <c r="S42">
        <v>6.1999999999999998E-3</v>
      </c>
      <c r="T42">
        <v>0.02</v>
      </c>
      <c r="U42">
        <v>4.8000000000000001E-2</v>
      </c>
      <c r="V42">
        <v>6.1999999999999998E-3</v>
      </c>
      <c r="X42">
        <f t="shared" si="6"/>
        <v>4.2222623044487005E-2</v>
      </c>
      <c r="Y42">
        <f t="shared" si="7"/>
        <v>8.7530110357963205E-3</v>
      </c>
      <c r="Z42">
        <f t="shared" si="8"/>
        <v>6.6268669861671622E-3</v>
      </c>
      <c r="AA42">
        <f t="shared" si="9"/>
        <v>9.9113373880449444E-3</v>
      </c>
      <c r="AB42">
        <f t="shared" si="10"/>
        <v>1.4911089831052996E-2</v>
      </c>
      <c r="AC42">
        <f t="shared" si="11"/>
        <v>2.3097299422772401E-3</v>
      </c>
      <c r="AE42">
        <v>4.2222623044487005E-2</v>
      </c>
      <c r="AF42">
        <v>8.7530110357963205E-3</v>
      </c>
      <c r="AG42">
        <v>6.6268669861671622E-3</v>
      </c>
      <c r="AH42">
        <v>9.9113373880449444E-3</v>
      </c>
      <c r="AI42">
        <v>1.4911089831052996E-2</v>
      </c>
      <c r="AJ42">
        <v>2.3097299422772401E-3</v>
      </c>
    </row>
    <row r="43" spans="1:49" x14ac:dyDescent="0.35">
      <c r="A43">
        <v>2833</v>
      </c>
      <c r="B43" t="s">
        <v>79</v>
      </c>
      <c r="C43">
        <v>110</v>
      </c>
      <c r="D43">
        <v>5.4</v>
      </c>
      <c r="E43">
        <v>1.7</v>
      </c>
      <c r="F43">
        <v>5.5</v>
      </c>
      <c r="G43">
        <v>14</v>
      </c>
      <c r="H43">
        <v>5.5</v>
      </c>
      <c r="J43">
        <f t="shared" si="17"/>
        <v>0.11</v>
      </c>
      <c r="K43">
        <f t="shared" si="18"/>
        <v>5.4000000000000003E-3</v>
      </c>
      <c r="L43">
        <f t="shared" si="19"/>
        <v>1.6999999999999999E-3</v>
      </c>
      <c r="M43">
        <f t="shared" si="20"/>
        <v>5.4999999999999997E-3</v>
      </c>
      <c r="N43">
        <f t="shared" si="21"/>
        <v>1.4E-2</v>
      </c>
      <c r="O43">
        <f t="shared" si="22"/>
        <v>5.4999999999999997E-3</v>
      </c>
      <c r="Q43">
        <v>0.61</v>
      </c>
      <c r="R43">
        <v>2.8000000000000001E-2</v>
      </c>
      <c r="S43">
        <v>1.2999999999999999E-2</v>
      </c>
      <c r="T43">
        <v>4.3999999999999997E-2</v>
      </c>
      <c r="U43">
        <v>9.0999999999999998E-2</v>
      </c>
      <c r="V43">
        <v>0.01</v>
      </c>
      <c r="X43">
        <f t="shared" si="6"/>
        <v>6.1323333469373978E-2</v>
      </c>
      <c r="Y43">
        <f t="shared" si="7"/>
        <v>1.6338953933486465E-2</v>
      </c>
      <c r="Z43">
        <f t="shared" si="8"/>
        <v>1.389504368067308E-2</v>
      </c>
      <c r="AA43">
        <f t="shared" si="9"/>
        <v>2.1804942253698875E-2</v>
      </c>
      <c r="AB43">
        <f t="shared" si="10"/>
        <v>2.8268941138037965E-2</v>
      </c>
      <c r="AC43">
        <f t="shared" si="11"/>
        <v>3.7253708746407101E-3</v>
      </c>
      <c r="AE43">
        <v>6.1323333469373978E-2</v>
      </c>
      <c r="AF43">
        <v>1.6338953933486465E-2</v>
      </c>
      <c r="AG43">
        <v>1.389504368067308E-2</v>
      </c>
      <c r="AH43">
        <v>2.1804942253698875E-2</v>
      </c>
      <c r="AI43">
        <v>2.8268941138037965E-2</v>
      </c>
      <c r="AJ43">
        <v>3.7253708746407101E-3</v>
      </c>
    </row>
    <row r="44" spans="1:49" x14ac:dyDescent="0.35">
      <c r="A44">
        <v>2659</v>
      </c>
      <c r="B44" t="s">
        <v>69</v>
      </c>
      <c r="C44">
        <v>15</v>
      </c>
      <c r="D44">
        <v>1.4</v>
      </c>
      <c r="E44">
        <v>0.89</v>
      </c>
      <c r="F44">
        <v>2.2999999999999998</v>
      </c>
      <c r="G44">
        <v>2</v>
      </c>
      <c r="H44">
        <v>1</v>
      </c>
      <c r="J44">
        <f t="shared" si="17"/>
        <v>1.4999999999999999E-2</v>
      </c>
      <c r="K44">
        <f t="shared" si="18"/>
        <v>1.4E-3</v>
      </c>
      <c r="L44">
        <f t="shared" si="19"/>
        <v>8.9000000000000006E-4</v>
      </c>
      <c r="M44">
        <f t="shared" si="20"/>
        <v>2.3E-3</v>
      </c>
      <c r="N44">
        <f t="shared" si="21"/>
        <v>2E-3</v>
      </c>
      <c r="O44">
        <f t="shared" si="22"/>
        <v>1E-3</v>
      </c>
      <c r="Q44">
        <v>1.1000000000000001</v>
      </c>
      <c r="R44">
        <v>5.2999999999999999E-2</v>
      </c>
      <c r="S44">
        <v>2.1000000000000001E-2</v>
      </c>
      <c r="T44">
        <v>8.2000000000000003E-2</v>
      </c>
      <c r="U44">
        <v>0.16</v>
      </c>
      <c r="V44">
        <v>3.3000000000000002E-2</v>
      </c>
      <c r="X44">
        <f t="shared" si="6"/>
        <v>0.11058306035460883</v>
      </c>
      <c r="Y44">
        <f t="shared" si="7"/>
        <v>3.0927305659813664E-2</v>
      </c>
      <c r="Z44">
        <f t="shared" si="8"/>
        <v>2.2445839791856517E-2</v>
      </c>
      <c r="AA44">
        <f t="shared" si="9"/>
        <v>4.0636483290984272E-2</v>
      </c>
      <c r="AB44">
        <f t="shared" si="10"/>
        <v>4.9703632770176649E-2</v>
      </c>
      <c r="AC44">
        <f t="shared" si="11"/>
        <v>1.2293723886314343E-2</v>
      </c>
      <c r="AE44">
        <v>0.11058306035460883</v>
      </c>
      <c r="AF44">
        <v>3.0927305659813664E-2</v>
      </c>
      <c r="AG44">
        <v>2.2445839791856517E-2</v>
      </c>
      <c r="AH44">
        <v>4.0636483290984272E-2</v>
      </c>
      <c r="AI44">
        <v>4.9703632770176649E-2</v>
      </c>
      <c r="AJ44">
        <v>1.2293723886314343E-2</v>
      </c>
    </row>
    <row r="45" spans="1:49" x14ac:dyDescent="0.35">
      <c r="A45">
        <v>1697</v>
      </c>
      <c r="B45" t="s">
        <v>57</v>
      </c>
      <c r="C45">
        <v>910</v>
      </c>
      <c r="D45">
        <v>42</v>
      </c>
      <c r="E45">
        <v>19</v>
      </c>
      <c r="F45">
        <v>69</v>
      </c>
      <c r="G45">
        <v>130</v>
      </c>
      <c r="H45">
        <v>15</v>
      </c>
      <c r="J45">
        <f t="shared" si="17"/>
        <v>0.91</v>
      </c>
      <c r="K45">
        <f t="shared" si="18"/>
        <v>4.2000000000000003E-2</v>
      </c>
      <c r="L45">
        <f t="shared" si="19"/>
        <v>1.9E-2</v>
      </c>
      <c r="M45">
        <f t="shared" si="20"/>
        <v>6.9000000000000006E-2</v>
      </c>
      <c r="N45">
        <f t="shared" si="21"/>
        <v>0.13</v>
      </c>
      <c r="O45">
        <f t="shared" si="22"/>
        <v>1.4999999999999999E-2</v>
      </c>
      <c r="Q45">
        <v>0.12</v>
      </c>
      <c r="R45">
        <v>3.0999999999999999E-3</v>
      </c>
      <c r="S45">
        <v>1E-3</v>
      </c>
      <c r="T45">
        <v>2.8999999999999998E-3</v>
      </c>
      <c r="U45">
        <v>9.9000000000000008E-3</v>
      </c>
      <c r="V45">
        <v>2.5000000000000001E-3</v>
      </c>
      <c r="X45">
        <f t="shared" si="6"/>
        <v>1.2063606584139144E-2</v>
      </c>
      <c r="Y45">
        <f t="shared" si="7"/>
        <v>1.8089556140645727E-3</v>
      </c>
      <c r="Z45">
        <f t="shared" si="8"/>
        <v>1.0688495138979294E-3</v>
      </c>
      <c r="AA45">
        <f t="shared" si="9"/>
        <v>1.4371439212665167E-3</v>
      </c>
      <c r="AB45">
        <f t="shared" si="10"/>
        <v>3.0754122776546801E-3</v>
      </c>
      <c r="AC45">
        <f t="shared" si="11"/>
        <v>9.3134271866017753E-4</v>
      </c>
      <c r="AE45">
        <v>1.2063606584139144E-2</v>
      </c>
      <c r="AF45">
        <v>1.8089556140645727E-3</v>
      </c>
      <c r="AG45">
        <v>1.0688495138979294E-3</v>
      </c>
      <c r="AH45">
        <v>1.4371439212665167E-3</v>
      </c>
      <c r="AI45">
        <v>3.0754122776546801E-3</v>
      </c>
      <c r="AJ45">
        <v>9.3134271866017753E-4</v>
      </c>
    </row>
    <row r="46" spans="1:49" x14ac:dyDescent="0.35">
      <c r="A46">
        <v>892</v>
      </c>
      <c r="B46" t="s">
        <v>67</v>
      </c>
      <c r="C46">
        <v>300</v>
      </c>
      <c r="D46">
        <v>19</v>
      </c>
      <c r="E46">
        <v>8.5</v>
      </c>
      <c r="F46">
        <v>21</v>
      </c>
      <c r="G46">
        <v>44</v>
      </c>
      <c r="H46">
        <v>16</v>
      </c>
      <c r="J46">
        <f t="shared" si="17"/>
        <v>0.3</v>
      </c>
      <c r="K46">
        <f t="shared" si="18"/>
        <v>1.9E-2</v>
      </c>
      <c r="L46">
        <f t="shared" si="19"/>
        <v>8.5000000000000006E-3</v>
      </c>
      <c r="M46">
        <f t="shared" si="20"/>
        <v>2.1000000000000001E-2</v>
      </c>
      <c r="N46">
        <f t="shared" si="21"/>
        <v>4.3999999999999997E-2</v>
      </c>
      <c r="O46">
        <f t="shared" si="22"/>
        <v>1.6E-2</v>
      </c>
      <c r="Q46">
        <v>1.8</v>
      </c>
      <c r="R46">
        <v>0.13</v>
      </c>
      <c r="S46">
        <v>5.6000000000000001E-2</v>
      </c>
      <c r="T46">
        <v>0.17100000000000001</v>
      </c>
      <c r="U46">
        <v>0.35</v>
      </c>
      <c r="V46">
        <v>0.11</v>
      </c>
      <c r="X46">
        <f t="shared" si="6"/>
        <v>0.18095409876208718</v>
      </c>
      <c r="Y46">
        <f t="shared" si="7"/>
        <v>7.5859428976901441E-2</v>
      </c>
      <c r="Z46">
        <f t="shared" si="8"/>
        <v>5.9855572778284044E-2</v>
      </c>
      <c r="AA46">
        <f t="shared" si="9"/>
        <v>8.4741934667784277E-2</v>
      </c>
      <c r="AB46">
        <f t="shared" si="10"/>
        <v>0.1087266966847614</v>
      </c>
      <c r="AC46">
        <f t="shared" si="11"/>
        <v>4.0979079621047805E-2</v>
      </c>
      <c r="AE46">
        <v>0.18095409876208718</v>
      </c>
      <c r="AF46">
        <v>7.5859428976901441E-2</v>
      </c>
      <c r="AG46">
        <v>5.9855572778284044E-2</v>
      </c>
      <c r="AH46">
        <v>8.4741934667784277E-2</v>
      </c>
      <c r="AI46">
        <v>0.1087266966847614</v>
      </c>
      <c r="AJ46">
        <v>4.0979079621047805E-2</v>
      </c>
    </row>
    <row r="47" spans="1:49" x14ac:dyDescent="0.35">
      <c r="A47">
        <v>2837</v>
      </c>
      <c r="B47" t="s">
        <v>71</v>
      </c>
      <c r="C47">
        <v>3.1</v>
      </c>
      <c r="D47">
        <v>0.53</v>
      </c>
      <c r="E47">
        <v>0.34</v>
      </c>
      <c r="F47">
        <v>0.92</v>
      </c>
      <c r="G47">
        <v>0.74</v>
      </c>
      <c r="H47">
        <v>0.34</v>
      </c>
      <c r="J47">
        <f t="shared" si="17"/>
        <v>3.0999999999999999E-3</v>
      </c>
      <c r="K47">
        <f t="shared" si="18"/>
        <v>5.2999999999999998E-4</v>
      </c>
      <c r="L47">
        <f t="shared" si="19"/>
        <v>3.4000000000000002E-4</v>
      </c>
      <c r="M47">
        <f t="shared" si="20"/>
        <v>9.2000000000000003E-4</v>
      </c>
      <c r="N47">
        <f t="shared" si="21"/>
        <v>7.3999999999999999E-4</v>
      </c>
      <c r="O47">
        <f t="shared" si="22"/>
        <v>3.4000000000000002E-4</v>
      </c>
      <c r="Q47">
        <v>0.08</v>
      </c>
      <c r="R47">
        <v>1.8E-3</v>
      </c>
      <c r="S47">
        <v>6.6E-4</v>
      </c>
      <c r="T47">
        <v>1.8E-3</v>
      </c>
      <c r="U47">
        <v>4.9000000000000007E-3</v>
      </c>
      <c r="V47">
        <v>1.6999999999999999E-3</v>
      </c>
      <c r="X47">
        <f t="shared" si="6"/>
        <v>8.0424043894260968E-3</v>
      </c>
      <c r="Y47">
        <f t="shared" si="7"/>
        <v>1.0503613242955584E-3</v>
      </c>
      <c r="Z47">
        <f t="shared" si="8"/>
        <v>7.0544067917263338E-4</v>
      </c>
      <c r="AA47">
        <f t="shared" si="9"/>
        <v>8.9202036492404485E-4</v>
      </c>
      <c r="AB47">
        <f t="shared" si="10"/>
        <v>1.52217375358666E-3</v>
      </c>
      <c r="AC47">
        <f t="shared" si="11"/>
        <v>6.3331304868892067E-4</v>
      </c>
      <c r="AE47">
        <v>8.0424043894260968E-3</v>
      </c>
      <c r="AF47">
        <v>1.0503613242955584E-3</v>
      </c>
      <c r="AG47">
        <v>7.0544067917263338E-4</v>
      </c>
      <c r="AH47">
        <v>8.9202036492404485E-4</v>
      </c>
      <c r="AI47">
        <v>1.52217375358666E-3</v>
      </c>
      <c r="AJ47">
        <v>6.3331304868892067E-4</v>
      </c>
    </row>
    <row r="48" spans="1:49" x14ac:dyDescent="0.35">
      <c r="A48">
        <v>2834</v>
      </c>
      <c r="B48" t="s">
        <v>80</v>
      </c>
      <c r="C48">
        <v>180</v>
      </c>
      <c r="D48">
        <v>110</v>
      </c>
      <c r="E48">
        <v>13</v>
      </c>
      <c r="F48">
        <v>130</v>
      </c>
      <c r="G48">
        <v>100</v>
      </c>
      <c r="H48">
        <v>100</v>
      </c>
      <c r="J48">
        <f t="shared" si="17"/>
        <v>0.18</v>
      </c>
      <c r="K48">
        <f t="shared" si="18"/>
        <v>0.11</v>
      </c>
      <c r="L48">
        <f t="shared" si="19"/>
        <v>1.2999999999999999E-2</v>
      </c>
      <c r="M48">
        <f t="shared" si="20"/>
        <v>0.13</v>
      </c>
      <c r="N48">
        <f t="shared" si="21"/>
        <v>0.1</v>
      </c>
      <c r="O48">
        <f t="shared" si="22"/>
        <v>0.1</v>
      </c>
      <c r="Q48">
        <v>0.11</v>
      </c>
      <c r="R48">
        <v>5.4000000000000003E-3</v>
      </c>
      <c r="S48">
        <v>1.6999999999999999E-3</v>
      </c>
      <c r="T48">
        <v>5.4999999999999997E-3</v>
      </c>
      <c r="U48">
        <v>1.4E-2</v>
      </c>
      <c r="V48">
        <v>5.4999999999999997E-3</v>
      </c>
      <c r="X48">
        <f t="shared" si="6"/>
        <v>1.1058306035460883E-2</v>
      </c>
      <c r="Y48">
        <f t="shared" si="7"/>
        <v>3.1510839728866751E-3</v>
      </c>
      <c r="Z48">
        <f t="shared" si="8"/>
        <v>1.8170441736264798E-3</v>
      </c>
      <c r="AA48">
        <f t="shared" si="9"/>
        <v>2.7256177817123594E-3</v>
      </c>
      <c r="AB48">
        <f t="shared" si="10"/>
        <v>4.3490678673904562E-3</v>
      </c>
      <c r="AC48">
        <f t="shared" si="11"/>
        <v>2.0489539810523904E-3</v>
      </c>
      <c r="AE48">
        <v>1.1058306035460883E-2</v>
      </c>
      <c r="AF48">
        <v>3.1510839728866751E-3</v>
      </c>
      <c r="AG48">
        <v>1.8170441736264798E-3</v>
      </c>
      <c r="AH48">
        <v>2.7256177817123594E-3</v>
      </c>
      <c r="AI48">
        <v>4.3490678673904562E-3</v>
      </c>
      <c r="AJ48">
        <v>2.0489539810523904E-3</v>
      </c>
    </row>
    <row r="49" spans="1:36" x14ac:dyDescent="0.35">
      <c r="A49">
        <v>895</v>
      </c>
      <c r="B49" t="s">
        <v>62</v>
      </c>
      <c r="C49">
        <v>120</v>
      </c>
      <c r="D49">
        <v>3.1</v>
      </c>
      <c r="E49">
        <v>1</v>
      </c>
      <c r="F49">
        <v>2.9</v>
      </c>
      <c r="G49">
        <v>9.9</v>
      </c>
      <c r="H49">
        <v>2.5</v>
      </c>
      <c r="J49">
        <f t="shared" si="17"/>
        <v>0.12</v>
      </c>
      <c r="K49">
        <f t="shared" si="18"/>
        <v>3.0999999999999999E-3</v>
      </c>
      <c r="L49">
        <f t="shared" si="19"/>
        <v>1E-3</v>
      </c>
      <c r="M49">
        <f t="shared" si="20"/>
        <v>2.8999999999999998E-3</v>
      </c>
      <c r="N49">
        <f t="shared" si="21"/>
        <v>9.9000000000000008E-3</v>
      </c>
      <c r="O49">
        <f t="shared" si="22"/>
        <v>2.5000000000000001E-3</v>
      </c>
      <c r="Q49">
        <v>7.1</v>
      </c>
      <c r="R49">
        <v>0.6</v>
      </c>
      <c r="S49">
        <v>0.3</v>
      </c>
      <c r="T49">
        <v>0.8</v>
      </c>
      <c r="U49">
        <v>1.4</v>
      </c>
      <c r="V49">
        <v>0.51</v>
      </c>
      <c r="X49">
        <f t="shared" si="6"/>
        <v>0.71376338956156593</v>
      </c>
      <c r="Y49">
        <f t="shared" si="7"/>
        <v>0.35012044143185278</v>
      </c>
      <c r="Z49">
        <f t="shared" si="8"/>
        <v>0.32065485416937878</v>
      </c>
      <c r="AA49">
        <f t="shared" si="9"/>
        <v>0.39645349552179782</v>
      </c>
      <c r="AB49">
        <f t="shared" si="10"/>
        <v>0.43490678673904559</v>
      </c>
      <c r="AC49">
        <f t="shared" si="11"/>
        <v>0.18999391460667622</v>
      </c>
      <c r="AE49">
        <v>0.71376338956156593</v>
      </c>
      <c r="AF49">
        <v>0.35012044143185278</v>
      </c>
      <c r="AG49">
        <v>0.32065485416937878</v>
      </c>
      <c r="AH49">
        <v>0.39645349552179782</v>
      </c>
      <c r="AI49">
        <v>0.43490678673904559</v>
      </c>
      <c r="AJ49">
        <v>0.18999391460667622</v>
      </c>
    </row>
    <row r="50" spans="1:36" x14ac:dyDescent="0.35">
      <c r="A50">
        <v>1699</v>
      </c>
      <c r="B50" t="s">
        <v>60</v>
      </c>
      <c r="C50">
        <v>610</v>
      </c>
      <c r="D50">
        <v>28</v>
      </c>
      <c r="E50">
        <v>13</v>
      </c>
      <c r="F50">
        <v>44</v>
      </c>
      <c r="G50">
        <v>91</v>
      </c>
      <c r="H50">
        <v>10</v>
      </c>
      <c r="J50">
        <f t="shared" si="17"/>
        <v>0.61</v>
      </c>
      <c r="K50">
        <f t="shared" si="18"/>
        <v>2.8000000000000001E-2</v>
      </c>
      <c r="L50">
        <f t="shared" si="19"/>
        <v>1.2999999999999999E-2</v>
      </c>
      <c r="M50">
        <f t="shared" si="20"/>
        <v>4.3999999999999997E-2</v>
      </c>
      <c r="N50">
        <f t="shared" si="21"/>
        <v>9.0999999999999998E-2</v>
      </c>
      <c r="O50">
        <f t="shared" si="22"/>
        <v>0.01</v>
      </c>
      <c r="Q50">
        <v>6.4</v>
      </c>
      <c r="R50">
        <v>0.47</v>
      </c>
      <c r="S50">
        <v>0.27</v>
      </c>
      <c r="T50">
        <v>0.68</v>
      </c>
      <c r="U50">
        <v>1</v>
      </c>
      <c r="V50">
        <v>0.39</v>
      </c>
      <c r="X50">
        <f t="shared" si="6"/>
        <v>0.64339235115408777</v>
      </c>
      <c r="Y50">
        <f t="shared" si="7"/>
        <v>0.27426101245495133</v>
      </c>
      <c r="Z50">
        <f t="shared" si="8"/>
        <v>0.28858936875244096</v>
      </c>
      <c r="AA50">
        <f t="shared" si="9"/>
        <v>0.33698547119352812</v>
      </c>
      <c r="AB50">
        <f t="shared" si="10"/>
        <v>0.31064770481360404</v>
      </c>
      <c r="AC50">
        <f t="shared" si="11"/>
        <v>0.1452894641109877</v>
      </c>
      <c r="AE50">
        <v>0.64339235115408777</v>
      </c>
      <c r="AF50">
        <v>0.27426101245495133</v>
      </c>
      <c r="AG50">
        <v>0.28858936875244096</v>
      </c>
      <c r="AH50">
        <v>0.33698547119352812</v>
      </c>
      <c r="AI50">
        <v>0.31064770481360404</v>
      </c>
      <c r="AJ50">
        <v>0.1452894641109877</v>
      </c>
    </row>
    <row r="51" spans="1:36" x14ac:dyDescent="0.35">
      <c r="B51" t="s">
        <v>56</v>
      </c>
      <c r="C51">
        <v>2400</v>
      </c>
      <c r="D51">
        <v>195</v>
      </c>
      <c r="E51">
        <v>110</v>
      </c>
      <c r="F51">
        <v>350</v>
      </c>
      <c r="G51">
        <v>570</v>
      </c>
      <c r="H51">
        <v>42</v>
      </c>
      <c r="J51">
        <f t="shared" si="17"/>
        <v>2.4</v>
      </c>
      <c r="K51">
        <f t="shared" si="18"/>
        <v>0.19500000000000001</v>
      </c>
      <c r="L51">
        <f t="shared" si="19"/>
        <v>0.11</v>
      </c>
      <c r="M51">
        <f t="shared" si="20"/>
        <v>0.35</v>
      </c>
      <c r="N51">
        <f t="shared" si="21"/>
        <v>0.56999999999999995</v>
      </c>
      <c r="O51">
        <f t="shared" si="22"/>
        <v>4.2000000000000003E-2</v>
      </c>
      <c r="Q51">
        <v>0.18</v>
      </c>
      <c r="R51">
        <v>0.11</v>
      </c>
      <c r="S51">
        <v>1.2999999999999999E-2</v>
      </c>
      <c r="T51">
        <v>0.13</v>
      </c>
      <c r="U51">
        <v>0.1</v>
      </c>
      <c r="V51">
        <v>0.1</v>
      </c>
      <c r="X51">
        <f t="shared" si="6"/>
        <v>1.8095409876208716E-2</v>
      </c>
      <c r="Y51">
        <f t="shared" si="7"/>
        <v>6.4188747595839674E-2</v>
      </c>
      <c r="Z51">
        <f t="shared" si="8"/>
        <v>1.389504368067308E-2</v>
      </c>
      <c r="AA51">
        <f t="shared" si="9"/>
        <v>6.4423693022292131E-2</v>
      </c>
      <c r="AB51">
        <f t="shared" si="10"/>
        <v>3.1064770481360408E-2</v>
      </c>
      <c r="AC51">
        <f t="shared" si="11"/>
        <v>3.7253708746407099E-2</v>
      </c>
      <c r="AE51">
        <v>1.8095409876208716E-2</v>
      </c>
      <c r="AF51">
        <v>6.4188747595839674E-2</v>
      </c>
      <c r="AG51">
        <v>1.389504368067308E-2</v>
      </c>
      <c r="AH51">
        <v>6.4423693022292131E-2</v>
      </c>
      <c r="AI51">
        <v>3.1064770481360408E-2</v>
      </c>
      <c r="AJ51">
        <v>3.7253708746407099E-2</v>
      </c>
    </row>
    <row r="52" spans="1:36" x14ac:dyDescent="0.35">
      <c r="B52" t="s">
        <v>81</v>
      </c>
      <c r="C52">
        <v>680</v>
      </c>
      <c r="D52">
        <v>43</v>
      </c>
      <c r="E52">
        <v>15</v>
      </c>
      <c r="F52">
        <v>43</v>
      </c>
      <c r="G52">
        <v>110</v>
      </c>
      <c r="H52">
        <v>37</v>
      </c>
      <c r="J52">
        <f t="shared" si="17"/>
        <v>0.68</v>
      </c>
      <c r="K52">
        <f t="shared" si="18"/>
        <v>4.2999999999999997E-2</v>
      </c>
      <c r="L52">
        <f t="shared" si="19"/>
        <v>1.4999999999999999E-2</v>
      </c>
      <c r="M52">
        <f t="shared" si="20"/>
        <v>4.2999999999999997E-2</v>
      </c>
      <c r="N52">
        <f t="shared" si="21"/>
        <v>0.11</v>
      </c>
      <c r="O52">
        <f t="shared" si="22"/>
        <v>3.6999999999999998E-2</v>
      </c>
      <c r="Q52">
        <v>0.68</v>
      </c>
      <c r="R52">
        <v>4.2999999999999997E-2</v>
      </c>
      <c r="S52">
        <v>1.4999999999999999E-2</v>
      </c>
      <c r="T52">
        <v>4.2999999999999997E-2</v>
      </c>
      <c r="U52">
        <v>0.11</v>
      </c>
      <c r="V52">
        <v>3.6999999999999998E-2</v>
      </c>
      <c r="X52">
        <f t="shared" si="6"/>
        <v>6.8360437310121813E-2</v>
      </c>
      <c r="Y52">
        <f t="shared" si="7"/>
        <v>2.509196496928278E-2</v>
      </c>
      <c r="Z52">
        <f t="shared" si="8"/>
        <v>1.6032742708468939E-2</v>
      </c>
      <c r="AA52">
        <f t="shared" si="9"/>
        <v>2.1309375384296628E-2</v>
      </c>
      <c r="AB52">
        <f t="shared" si="10"/>
        <v>3.4171247529496442E-2</v>
      </c>
      <c r="AC52">
        <f t="shared" si="11"/>
        <v>1.3783872236170626E-2</v>
      </c>
      <c r="AE52">
        <v>6.8360437310121813E-2</v>
      </c>
      <c r="AF52">
        <v>2.509196496928278E-2</v>
      </c>
      <c r="AG52">
        <v>1.6032742708468939E-2</v>
      </c>
      <c r="AH52">
        <v>2.1309375384296628E-2</v>
      </c>
      <c r="AI52">
        <v>3.4171247529496442E-2</v>
      </c>
      <c r="AJ52">
        <v>1.3783872236170626E-2</v>
      </c>
    </row>
    <row r="53" spans="1:36" x14ac:dyDescent="0.35">
      <c r="B53" t="s">
        <v>96</v>
      </c>
      <c r="C53">
        <v>490</v>
      </c>
      <c r="D53">
        <v>27</v>
      </c>
      <c r="E53">
        <v>11</v>
      </c>
      <c r="F53">
        <v>26</v>
      </c>
      <c r="G53">
        <v>66</v>
      </c>
      <c r="H53">
        <v>24</v>
      </c>
      <c r="J53">
        <f t="shared" si="17"/>
        <v>0.49</v>
      </c>
      <c r="K53">
        <f t="shared" si="18"/>
        <v>2.7E-2</v>
      </c>
      <c r="L53">
        <f t="shared" si="19"/>
        <v>1.0999999999999999E-2</v>
      </c>
      <c r="M53">
        <f t="shared" si="20"/>
        <v>2.5999999999999999E-2</v>
      </c>
      <c r="N53">
        <f t="shared" si="21"/>
        <v>6.6000000000000003E-2</v>
      </c>
      <c r="O53">
        <f t="shared" si="22"/>
        <v>2.4E-2</v>
      </c>
      <c r="Q53">
        <v>2.9000000000000001E-2</v>
      </c>
      <c r="R53">
        <v>3.7999999999999999E-2</v>
      </c>
      <c r="U53">
        <v>0.12</v>
      </c>
      <c r="V53">
        <v>0.11</v>
      </c>
      <c r="X53">
        <f t="shared" si="6"/>
        <v>2.9153715911669599E-3</v>
      </c>
      <c r="Y53">
        <f t="shared" si="7"/>
        <v>2.2174294624017342E-2</v>
      </c>
      <c r="Z53">
        <f t="shared" si="8"/>
        <v>0</v>
      </c>
      <c r="AA53">
        <f t="shared" si="9"/>
        <v>0</v>
      </c>
      <c r="AB53">
        <f t="shared" si="10"/>
        <v>3.7277724577632482E-2</v>
      </c>
      <c r="AC53">
        <f t="shared" si="11"/>
        <v>4.0979079621047805E-2</v>
      </c>
      <c r="AE53">
        <v>2.9153715911669599E-3</v>
      </c>
      <c r="AF53">
        <v>2.2174294624017342E-2</v>
      </c>
      <c r="AG53">
        <v>0</v>
      </c>
      <c r="AH53">
        <v>0</v>
      </c>
      <c r="AI53">
        <v>3.7277724577632482E-2</v>
      </c>
      <c r="AJ53">
        <v>4.0979079621047805E-2</v>
      </c>
    </row>
    <row r="54" spans="1:36" x14ac:dyDescent="0.35">
      <c r="B54" t="s">
        <v>85</v>
      </c>
      <c r="C54">
        <v>230</v>
      </c>
      <c r="D54">
        <v>21</v>
      </c>
      <c r="E54">
        <v>18</v>
      </c>
      <c r="F54">
        <v>34</v>
      </c>
      <c r="G54">
        <v>34</v>
      </c>
      <c r="H54">
        <v>11</v>
      </c>
      <c r="J54">
        <f t="shared" si="17"/>
        <v>0.23</v>
      </c>
      <c r="K54">
        <f t="shared" si="18"/>
        <v>2.1000000000000001E-2</v>
      </c>
      <c r="L54">
        <f t="shared" si="19"/>
        <v>1.7999999999999999E-2</v>
      </c>
      <c r="M54">
        <f t="shared" si="20"/>
        <v>3.4000000000000002E-2</v>
      </c>
      <c r="N54">
        <f t="shared" si="21"/>
        <v>3.4000000000000002E-2</v>
      </c>
      <c r="O54">
        <f t="shared" si="22"/>
        <v>1.0999999999999999E-2</v>
      </c>
      <c r="Q54">
        <v>0.49</v>
      </c>
      <c r="R54">
        <v>2.7E-2</v>
      </c>
      <c r="S54">
        <v>1.0999999999999999E-2</v>
      </c>
      <c r="T54">
        <v>2.5999999999999999E-2</v>
      </c>
      <c r="U54">
        <v>6.6000000000000003E-2</v>
      </c>
      <c r="V54">
        <v>2.4E-2</v>
      </c>
      <c r="X54">
        <f t="shared" si="6"/>
        <v>4.9259726885234834E-2</v>
      </c>
      <c r="Y54">
        <f t="shared" si="7"/>
        <v>1.5755419864433379E-2</v>
      </c>
      <c r="Z54">
        <f t="shared" si="8"/>
        <v>1.1757344652877222E-2</v>
      </c>
      <c r="AA54">
        <f t="shared" si="9"/>
        <v>1.2884738604458426E-2</v>
      </c>
      <c r="AB54">
        <f t="shared" si="10"/>
        <v>2.0502748517697868E-2</v>
      </c>
      <c r="AC54">
        <f t="shared" si="11"/>
        <v>8.9408900991377049E-3</v>
      </c>
      <c r="AE54">
        <v>4.9259726885234834E-2</v>
      </c>
      <c r="AF54">
        <v>1.5755419864433379E-2</v>
      </c>
      <c r="AG54">
        <v>1.1757344652877222E-2</v>
      </c>
      <c r="AH54">
        <v>1.2884738604458426E-2</v>
      </c>
      <c r="AI54">
        <v>2.0502748517697868E-2</v>
      </c>
      <c r="AJ54">
        <v>8.9408900991377049E-3</v>
      </c>
    </row>
    <row r="55" spans="1:36" x14ac:dyDescent="0.35">
      <c r="B55" t="s">
        <v>90</v>
      </c>
      <c r="C55">
        <v>610</v>
      </c>
      <c r="D55">
        <v>88</v>
      </c>
      <c r="E55">
        <v>30</v>
      </c>
      <c r="F55">
        <v>100</v>
      </c>
      <c r="G55">
        <v>300</v>
      </c>
      <c r="H55">
        <v>38</v>
      </c>
      <c r="J55">
        <f t="shared" si="17"/>
        <v>0.61</v>
      </c>
      <c r="K55">
        <f t="shared" si="18"/>
        <v>8.7999999999999995E-2</v>
      </c>
      <c r="L55">
        <f t="shared" si="19"/>
        <v>0.03</v>
      </c>
      <c r="M55">
        <f t="shared" si="20"/>
        <v>0.1</v>
      </c>
      <c r="N55">
        <f t="shared" si="21"/>
        <v>0.3</v>
      </c>
      <c r="O55">
        <f t="shared" si="22"/>
        <v>3.7999999999999999E-2</v>
      </c>
      <c r="Q55">
        <v>0.3</v>
      </c>
      <c r="R55">
        <v>1.9E-2</v>
      </c>
      <c r="S55">
        <v>8.5000000000000006E-3</v>
      </c>
      <c r="T55">
        <v>2.1000000000000001E-2</v>
      </c>
      <c r="U55">
        <v>4.3999999999999997E-2</v>
      </c>
      <c r="V55">
        <v>1.6E-2</v>
      </c>
      <c r="X55">
        <f t="shared" si="6"/>
        <v>3.0159016460347861E-2</v>
      </c>
      <c r="Y55">
        <f t="shared" si="7"/>
        <v>1.1087147312008671E-2</v>
      </c>
      <c r="Z55">
        <f t="shared" si="8"/>
        <v>9.0852208681324008E-3</v>
      </c>
      <c r="AA55">
        <f t="shared" si="9"/>
        <v>1.0406904257447192E-2</v>
      </c>
      <c r="AB55">
        <f t="shared" si="10"/>
        <v>1.3668499011798577E-2</v>
      </c>
      <c r="AC55">
        <f t="shared" si="11"/>
        <v>5.9605933994251363E-3</v>
      </c>
      <c r="AE55">
        <v>3.0159016460347861E-2</v>
      </c>
      <c r="AF55">
        <v>1.1087147312008671E-2</v>
      </c>
      <c r="AG55">
        <v>9.0852208681324008E-3</v>
      </c>
      <c r="AH55">
        <v>1.0406904257447192E-2</v>
      </c>
      <c r="AI55">
        <v>1.3668499011798577E-2</v>
      </c>
      <c r="AJ55">
        <v>5.9605933994251363E-3</v>
      </c>
    </row>
    <row r="56" spans="1:36" x14ac:dyDescent="0.35">
      <c r="B56" t="s">
        <v>87</v>
      </c>
      <c r="C56">
        <v>680</v>
      </c>
      <c r="D56">
        <v>150</v>
      </c>
      <c r="E56">
        <v>59</v>
      </c>
      <c r="F56">
        <v>200</v>
      </c>
      <c r="G56">
        <v>500</v>
      </c>
      <c r="H56">
        <v>81</v>
      </c>
      <c r="J56">
        <f t="shared" si="17"/>
        <v>0.68</v>
      </c>
      <c r="K56">
        <f t="shared" si="18"/>
        <v>0.15</v>
      </c>
      <c r="L56">
        <f t="shared" si="19"/>
        <v>5.8999999999999997E-2</v>
      </c>
      <c r="M56">
        <f t="shared" si="20"/>
        <v>0.2</v>
      </c>
      <c r="N56">
        <f t="shared" si="21"/>
        <v>0.5</v>
      </c>
      <c r="O56">
        <f t="shared" si="22"/>
        <v>8.1000000000000003E-2</v>
      </c>
      <c r="Q56">
        <v>0.38</v>
      </c>
      <c r="R56">
        <v>2.1999999999999999E-2</v>
      </c>
      <c r="S56">
        <v>9.8000000000000014E-3</v>
      </c>
      <c r="T56">
        <v>2.1999999999999999E-2</v>
      </c>
      <c r="U56">
        <v>4.7E-2</v>
      </c>
      <c r="V56">
        <v>1.9E-2</v>
      </c>
      <c r="X56">
        <f t="shared" si="6"/>
        <v>3.8201420849773952E-2</v>
      </c>
      <c r="Y56">
        <f t="shared" si="7"/>
        <v>1.2837749519167935E-2</v>
      </c>
      <c r="Z56">
        <f t="shared" si="8"/>
        <v>1.047472523619971E-2</v>
      </c>
      <c r="AA56">
        <f t="shared" si="9"/>
        <v>1.0902471126849438E-2</v>
      </c>
      <c r="AB56">
        <f t="shared" si="10"/>
        <v>1.460044212623939E-2</v>
      </c>
      <c r="AC56">
        <f t="shared" si="11"/>
        <v>7.0782046618173486E-3</v>
      </c>
      <c r="AE56">
        <v>3.8201420849773952E-2</v>
      </c>
      <c r="AF56">
        <v>1.2837749519167935E-2</v>
      </c>
      <c r="AG56">
        <v>1.047472523619971E-2</v>
      </c>
      <c r="AH56">
        <v>1.0902471126849438E-2</v>
      </c>
      <c r="AI56">
        <v>1.460044212623939E-2</v>
      </c>
      <c r="AJ56">
        <v>7.0782046618173486E-3</v>
      </c>
    </row>
    <row r="57" spans="1:36" x14ac:dyDescent="0.35">
      <c r="A57">
        <v>1874</v>
      </c>
      <c r="B57" t="s">
        <v>95</v>
      </c>
      <c r="C57">
        <v>9.9000000000000005E-2</v>
      </c>
      <c r="D57">
        <v>0.13</v>
      </c>
      <c r="E57">
        <v>0.05</v>
      </c>
      <c r="F57">
        <v>5.5E-2</v>
      </c>
      <c r="G57">
        <v>0.4</v>
      </c>
      <c r="H57">
        <v>0.19</v>
      </c>
      <c r="J57">
        <f t="shared" si="17"/>
        <v>9.9000000000000008E-5</v>
      </c>
      <c r="K57">
        <f t="shared" si="18"/>
        <v>1.3000000000000002E-4</v>
      </c>
      <c r="L57">
        <f t="shared" si="19"/>
        <v>5.0000000000000002E-5</v>
      </c>
      <c r="M57">
        <f t="shared" si="20"/>
        <v>5.5000000000000002E-5</v>
      </c>
      <c r="N57">
        <f t="shared" si="21"/>
        <v>4.0000000000000002E-4</v>
      </c>
      <c r="O57">
        <f t="shared" si="22"/>
        <v>1.9000000000000001E-4</v>
      </c>
      <c r="Q57">
        <v>0.15</v>
      </c>
      <c r="R57">
        <v>1.7000000000000001E-2</v>
      </c>
      <c r="S57">
        <v>1.7000000000000001E-2</v>
      </c>
      <c r="T57">
        <v>2.9000000000000001E-2</v>
      </c>
      <c r="U57">
        <v>2.7E-2</v>
      </c>
      <c r="V57">
        <v>6.7999999999999996E-3</v>
      </c>
      <c r="X57">
        <f t="shared" si="6"/>
        <v>1.507950823017393E-2</v>
      </c>
      <c r="Y57">
        <f t="shared" si="7"/>
        <v>9.9200791739024966E-3</v>
      </c>
      <c r="Z57">
        <f t="shared" si="8"/>
        <v>1.8170441736264802E-2</v>
      </c>
      <c r="AA57">
        <f t="shared" si="9"/>
        <v>1.4371439212665168E-2</v>
      </c>
      <c r="AB57">
        <f t="shared" si="10"/>
        <v>8.3874880299673084E-3</v>
      </c>
      <c r="AC57">
        <f t="shared" si="11"/>
        <v>2.5332521947556827E-3</v>
      </c>
      <c r="AE57">
        <v>1.507950823017393E-2</v>
      </c>
      <c r="AF57">
        <v>9.9200791739024966E-3</v>
      </c>
      <c r="AG57">
        <v>1.8170441736264802E-2</v>
      </c>
      <c r="AH57">
        <v>1.4371439212665168E-2</v>
      </c>
      <c r="AI57">
        <v>8.3874880299673084E-3</v>
      </c>
      <c r="AJ57">
        <v>2.5332521947556827E-3</v>
      </c>
    </row>
    <row r="58" spans="1:36" x14ac:dyDescent="0.35">
      <c r="A58">
        <v>864</v>
      </c>
      <c r="B58" t="s">
        <v>83</v>
      </c>
      <c r="C58">
        <v>90</v>
      </c>
      <c r="D58">
        <v>9.5</v>
      </c>
      <c r="E58">
        <v>8.6</v>
      </c>
      <c r="F58">
        <v>15</v>
      </c>
      <c r="G58">
        <v>18</v>
      </c>
      <c r="H58">
        <v>3.6</v>
      </c>
      <c r="J58">
        <f t="shared" si="17"/>
        <v>0.09</v>
      </c>
      <c r="K58">
        <f t="shared" si="18"/>
        <v>9.4999999999999998E-3</v>
      </c>
      <c r="L58">
        <f t="shared" si="19"/>
        <v>8.6E-3</v>
      </c>
      <c r="M58">
        <f t="shared" si="20"/>
        <v>1.4999999999999999E-2</v>
      </c>
      <c r="N58">
        <f t="shared" si="21"/>
        <v>1.7999999999999999E-2</v>
      </c>
      <c r="O58">
        <f t="shared" si="22"/>
        <v>3.5999999999999999E-3</v>
      </c>
      <c r="Q58">
        <v>0.09</v>
      </c>
      <c r="R58">
        <v>9.4999999999999998E-3</v>
      </c>
      <c r="S58">
        <v>8.6E-3</v>
      </c>
      <c r="T58">
        <v>1.4999999999999999E-2</v>
      </c>
      <c r="U58">
        <v>1.7999999999999999E-2</v>
      </c>
      <c r="V58">
        <v>3.5999999999999999E-3</v>
      </c>
      <c r="X58">
        <f t="shared" si="6"/>
        <v>9.0477049381043582E-3</v>
      </c>
      <c r="Y58">
        <f t="shared" si="7"/>
        <v>5.5435736560043355E-3</v>
      </c>
      <c r="Z58">
        <f t="shared" si="8"/>
        <v>9.1921058195221922E-3</v>
      </c>
      <c r="AA58">
        <f t="shared" si="9"/>
        <v>7.4335030410337078E-3</v>
      </c>
      <c r="AB58">
        <f t="shared" si="10"/>
        <v>5.5916586866448723E-3</v>
      </c>
      <c r="AC58">
        <f t="shared" si="11"/>
        <v>1.3411335148706554E-3</v>
      </c>
      <c r="AE58">
        <v>9.0477049381043582E-3</v>
      </c>
      <c r="AF58">
        <v>5.5435736560043355E-3</v>
      </c>
      <c r="AG58">
        <v>9.1921058195221922E-3</v>
      </c>
      <c r="AH58">
        <v>7.4335030410337078E-3</v>
      </c>
      <c r="AI58">
        <v>5.5916586866448723E-3</v>
      </c>
      <c r="AJ58">
        <v>1.3411335148706554E-3</v>
      </c>
    </row>
    <row r="59" spans="1:36" x14ac:dyDescent="0.35">
      <c r="B59" t="s">
        <v>89</v>
      </c>
      <c r="C59">
        <v>270</v>
      </c>
      <c r="D59">
        <v>58</v>
      </c>
      <c r="E59">
        <v>25</v>
      </c>
      <c r="F59">
        <v>80</v>
      </c>
      <c r="G59">
        <v>180</v>
      </c>
      <c r="H59">
        <v>29</v>
      </c>
      <c r="J59">
        <f t="shared" si="17"/>
        <v>0.27</v>
      </c>
      <c r="K59">
        <f t="shared" si="18"/>
        <v>5.8000000000000003E-2</v>
      </c>
      <c r="L59">
        <f t="shared" si="19"/>
        <v>2.5000000000000001E-2</v>
      </c>
      <c r="M59">
        <f t="shared" si="20"/>
        <v>0.08</v>
      </c>
      <c r="N59">
        <f t="shared" si="21"/>
        <v>0.18</v>
      </c>
      <c r="O59">
        <f t="shared" si="22"/>
        <v>2.9000000000000001E-2</v>
      </c>
      <c r="Q59">
        <v>9.9000000000000008E-5</v>
      </c>
      <c r="R59">
        <v>1.3000000000000002E-4</v>
      </c>
      <c r="S59">
        <v>5.0000000000000002E-5</v>
      </c>
      <c r="T59">
        <v>5.5000000000000002E-5</v>
      </c>
      <c r="U59">
        <v>4.0000000000000002E-4</v>
      </c>
      <c r="V59">
        <v>1.9000000000000001E-4</v>
      </c>
      <c r="X59">
        <f t="shared" si="6"/>
        <v>9.9524754319147951E-6</v>
      </c>
      <c r="Y59">
        <f t="shared" si="7"/>
        <v>7.5859428976901452E-5</v>
      </c>
      <c r="Z59">
        <f t="shared" si="8"/>
        <v>5.3442475694896472E-5</v>
      </c>
      <c r="AA59">
        <f t="shared" si="9"/>
        <v>2.7256177817123596E-5</v>
      </c>
      <c r="AB59">
        <f t="shared" si="10"/>
        <v>1.242590819254416E-4</v>
      </c>
      <c r="AC59">
        <f t="shared" si="11"/>
        <v>7.0782046618173488E-5</v>
      </c>
      <c r="AE59">
        <v>9.9524754319147951E-6</v>
      </c>
      <c r="AF59">
        <v>7.5859428976901452E-5</v>
      </c>
      <c r="AG59">
        <v>5.3442475694896472E-5</v>
      </c>
      <c r="AH59">
        <v>2.7256177817123596E-5</v>
      </c>
      <c r="AI59">
        <v>1.242590819254416E-4</v>
      </c>
      <c r="AJ59">
        <v>7.0782046618173488E-5</v>
      </c>
    </row>
    <row r="60" spans="1:36" x14ac:dyDescent="0.35">
      <c r="B60" t="s">
        <v>82</v>
      </c>
      <c r="C60">
        <v>150</v>
      </c>
      <c r="D60">
        <v>17</v>
      </c>
      <c r="E60">
        <v>17</v>
      </c>
      <c r="F60">
        <v>29</v>
      </c>
      <c r="G60">
        <v>27</v>
      </c>
      <c r="H60">
        <v>6.8</v>
      </c>
      <c r="J60">
        <f t="shared" si="17"/>
        <v>0.15</v>
      </c>
      <c r="K60">
        <f t="shared" si="18"/>
        <v>1.7000000000000001E-2</v>
      </c>
      <c r="L60">
        <f t="shared" si="19"/>
        <v>1.7000000000000001E-2</v>
      </c>
      <c r="M60">
        <f t="shared" si="20"/>
        <v>2.9000000000000001E-2</v>
      </c>
      <c r="N60">
        <f t="shared" si="21"/>
        <v>2.7E-2</v>
      </c>
      <c r="O60">
        <f t="shared" si="22"/>
        <v>6.7999999999999996E-3</v>
      </c>
      <c r="Q60">
        <v>0.43</v>
      </c>
      <c r="R60">
        <v>6.0000000000000001E-3</v>
      </c>
      <c r="S60">
        <v>2.5999999999999999E-3</v>
      </c>
      <c r="T60">
        <v>3.2000000000000002E-3</v>
      </c>
      <c r="U60">
        <v>1.0999999999999999E-2</v>
      </c>
      <c r="V60">
        <v>2.5000000000000001E-3</v>
      </c>
      <c r="X60">
        <f t="shared" si="6"/>
        <v>4.3227923593165268E-2</v>
      </c>
      <c r="Y60">
        <f t="shared" si="7"/>
        <v>3.5012044143185278E-3</v>
      </c>
      <c r="Z60">
        <f t="shared" si="8"/>
        <v>2.7790087361346163E-3</v>
      </c>
      <c r="AA60">
        <f t="shared" si="9"/>
        <v>1.585813982087191E-3</v>
      </c>
      <c r="AB60">
        <f t="shared" si="10"/>
        <v>3.4171247529496442E-3</v>
      </c>
      <c r="AC60">
        <f t="shared" si="11"/>
        <v>9.3134271866017753E-4</v>
      </c>
      <c r="AE60">
        <v>4.3227923593165268E-2</v>
      </c>
      <c r="AF60">
        <v>3.5012044143185278E-3</v>
      </c>
      <c r="AG60">
        <v>2.7790087361346163E-3</v>
      </c>
      <c r="AH60">
        <v>1.585813982087191E-3</v>
      </c>
      <c r="AI60">
        <v>3.4171247529496442E-3</v>
      </c>
      <c r="AJ60">
        <v>9.3134271866017753E-4</v>
      </c>
    </row>
    <row r="61" spans="1:36" x14ac:dyDescent="0.35">
      <c r="B61" t="s">
        <v>94</v>
      </c>
      <c r="C61">
        <v>280</v>
      </c>
      <c r="D61">
        <v>45</v>
      </c>
      <c r="E61">
        <v>22</v>
      </c>
      <c r="F61">
        <v>67</v>
      </c>
      <c r="G61">
        <v>130</v>
      </c>
      <c r="H61">
        <v>24</v>
      </c>
      <c r="J61">
        <f t="shared" si="17"/>
        <v>0.28000000000000003</v>
      </c>
      <c r="K61">
        <f t="shared" si="18"/>
        <v>4.4999999999999998E-2</v>
      </c>
      <c r="L61">
        <f t="shared" si="19"/>
        <v>2.1999999999999999E-2</v>
      </c>
      <c r="M61">
        <f t="shared" si="20"/>
        <v>6.7000000000000004E-2</v>
      </c>
      <c r="N61">
        <f t="shared" si="21"/>
        <v>0.13</v>
      </c>
      <c r="O61">
        <f t="shared" si="22"/>
        <v>2.4E-2</v>
      </c>
      <c r="Q61">
        <v>0.23</v>
      </c>
      <c r="R61">
        <v>2.1000000000000001E-2</v>
      </c>
      <c r="S61">
        <v>1.7999999999999999E-2</v>
      </c>
      <c r="T61">
        <v>3.4000000000000002E-2</v>
      </c>
      <c r="U61">
        <v>3.4000000000000002E-2</v>
      </c>
      <c r="V61">
        <v>1.0999999999999999E-2</v>
      </c>
      <c r="X61">
        <f t="shared" si="6"/>
        <v>2.3121912619600029E-2</v>
      </c>
      <c r="Y61">
        <f t="shared" si="7"/>
        <v>1.2254215450114849E-2</v>
      </c>
      <c r="Z61">
        <f t="shared" si="8"/>
        <v>1.9239291250162726E-2</v>
      </c>
      <c r="AA61">
        <f t="shared" si="9"/>
        <v>1.6849273559676404E-2</v>
      </c>
      <c r="AB61">
        <f t="shared" si="10"/>
        <v>1.0562021963662538E-2</v>
      </c>
      <c r="AC61">
        <f t="shared" si="11"/>
        <v>4.0979079621047809E-3</v>
      </c>
      <c r="AE61">
        <v>2.3121912619600029E-2</v>
      </c>
      <c r="AF61">
        <v>1.2254215450114849E-2</v>
      </c>
      <c r="AG61">
        <v>1.9239291250162726E-2</v>
      </c>
      <c r="AH61">
        <v>1.6849273559676404E-2</v>
      </c>
      <c r="AI61">
        <v>1.0562021963662538E-2</v>
      </c>
      <c r="AJ61">
        <v>4.0979079621047809E-3</v>
      </c>
    </row>
    <row r="62" spans="1:36" x14ac:dyDescent="0.35">
      <c r="B62" t="s">
        <v>88</v>
      </c>
      <c r="C62">
        <v>250</v>
      </c>
      <c r="D62">
        <v>51</v>
      </c>
      <c r="E62">
        <v>20</v>
      </c>
      <c r="F62">
        <v>66</v>
      </c>
      <c r="G62">
        <v>160</v>
      </c>
      <c r="H62">
        <v>25</v>
      </c>
      <c r="J62">
        <f t="shared" si="17"/>
        <v>0.25</v>
      </c>
      <c r="K62">
        <f t="shared" si="18"/>
        <v>5.0999999999999997E-2</v>
      </c>
      <c r="L62">
        <f t="shared" si="19"/>
        <v>0.02</v>
      </c>
      <c r="M62">
        <f t="shared" si="20"/>
        <v>6.6000000000000003E-2</v>
      </c>
      <c r="N62">
        <f t="shared" si="21"/>
        <v>0.16</v>
      </c>
      <c r="O62">
        <f t="shared" si="22"/>
        <v>2.5000000000000001E-2</v>
      </c>
      <c r="Q62">
        <v>0.2</v>
      </c>
      <c r="R62">
        <v>2.5999999999999999E-2</v>
      </c>
      <c r="S62">
        <v>2.1999999999999999E-2</v>
      </c>
      <c r="T62">
        <v>4.3999999999999997E-2</v>
      </c>
      <c r="U62">
        <v>3.6999999999999998E-2</v>
      </c>
      <c r="V62">
        <v>1.2999999999999999E-2</v>
      </c>
      <c r="X62">
        <f t="shared" si="6"/>
        <v>2.0106010973565243E-2</v>
      </c>
      <c r="Y62">
        <f t="shared" si="7"/>
        <v>1.5171885795380287E-2</v>
      </c>
      <c r="Z62">
        <f t="shared" si="8"/>
        <v>2.3514689305754444E-2</v>
      </c>
      <c r="AA62">
        <f t="shared" si="9"/>
        <v>2.1804942253698875E-2</v>
      </c>
      <c r="AB62">
        <f t="shared" si="10"/>
        <v>1.1493965078103349E-2</v>
      </c>
      <c r="AC62">
        <f t="shared" si="11"/>
        <v>4.8429821370329224E-3</v>
      </c>
      <c r="AE62">
        <v>2.0106010973565243E-2</v>
      </c>
      <c r="AF62">
        <v>1.5171885795380287E-2</v>
      </c>
      <c r="AG62">
        <v>2.3514689305754444E-2</v>
      </c>
      <c r="AH62">
        <v>2.1804942253698875E-2</v>
      </c>
      <c r="AI62">
        <v>1.1493965078103349E-2</v>
      </c>
      <c r="AJ62">
        <v>4.8429821370329224E-3</v>
      </c>
    </row>
    <row r="63" spans="1:36" x14ac:dyDescent="0.35">
      <c r="B63" t="s">
        <v>86</v>
      </c>
      <c r="C63">
        <v>200</v>
      </c>
      <c r="D63">
        <v>26</v>
      </c>
      <c r="E63">
        <v>22</v>
      </c>
      <c r="F63">
        <v>44</v>
      </c>
      <c r="G63">
        <v>37</v>
      </c>
      <c r="H63">
        <v>13</v>
      </c>
      <c r="J63">
        <f t="shared" si="17"/>
        <v>0.2</v>
      </c>
      <c r="K63">
        <f t="shared" si="18"/>
        <v>2.5999999999999999E-2</v>
      </c>
      <c r="L63">
        <f t="shared" si="19"/>
        <v>2.1999999999999999E-2</v>
      </c>
      <c r="M63">
        <f t="shared" si="20"/>
        <v>4.3999999999999997E-2</v>
      </c>
      <c r="N63">
        <f t="shared" si="21"/>
        <v>3.6999999999999998E-2</v>
      </c>
      <c r="O63">
        <f t="shared" si="22"/>
        <v>1.2999999999999999E-2</v>
      </c>
      <c r="Q63">
        <v>1.4999999999999999E-2</v>
      </c>
      <c r="R63">
        <v>1.4E-3</v>
      </c>
      <c r="S63">
        <v>8.9000000000000006E-4</v>
      </c>
      <c r="T63">
        <v>2.3E-3</v>
      </c>
      <c r="U63">
        <v>2E-3</v>
      </c>
      <c r="V63">
        <v>1E-3</v>
      </c>
      <c r="X63">
        <f t="shared" si="6"/>
        <v>1.507950823017393E-3</v>
      </c>
      <c r="Y63">
        <f t="shared" si="7"/>
        <v>8.1694769667432321E-4</v>
      </c>
      <c r="Z63">
        <f t="shared" si="8"/>
        <v>9.5127606736915716E-4</v>
      </c>
      <c r="AA63">
        <f t="shared" si="9"/>
        <v>1.1398037996251686E-3</v>
      </c>
      <c r="AB63">
        <f t="shared" si="10"/>
        <v>6.2129540962720803E-4</v>
      </c>
      <c r="AC63">
        <f t="shared" si="11"/>
        <v>3.7253708746407102E-4</v>
      </c>
      <c r="AE63">
        <v>1.507950823017393E-3</v>
      </c>
      <c r="AF63">
        <v>8.1694769667432321E-4</v>
      </c>
      <c r="AG63">
        <v>9.5127606736915716E-4</v>
      </c>
      <c r="AH63">
        <v>1.1398037996251686E-3</v>
      </c>
      <c r="AI63">
        <v>6.2129540962720803E-4</v>
      </c>
      <c r="AJ63">
        <v>3.7253708746407102E-4</v>
      </c>
    </row>
    <row r="64" spans="1:36" x14ac:dyDescent="0.35">
      <c r="A64">
        <v>868</v>
      </c>
      <c r="B64" t="s">
        <v>74</v>
      </c>
      <c r="C64">
        <v>190</v>
      </c>
      <c r="D64">
        <v>18</v>
      </c>
      <c r="E64">
        <v>8.1999999999999993</v>
      </c>
      <c r="F64">
        <v>27</v>
      </c>
      <c r="G64">
        <v>51</v>
      </c>
      <c r="H64">
        <v>8.9</v>
      </c>
      <c r="J64">
        <f t="shared" si="17"/>
        <v>0.19</v>
      </c>
      <c r="K64">
        <f t="shared" si="18"/>
        <v>1.7999999999999999E-2</v>
      </c>
      <c r="L64">
        <f t="shared" si="19"/>
        <v>8.199999999999999E-3</v>
      </c>
      <c r="M64">
        <f t="shared" si="20"/>
        <v>2.7E-2</v>
      </c>
      <c r="N64">
        <f t="shared" si="21"/>
        <v>5.0999999999999997E-2</v>
      </c>
      <c r="O64">
        <f t="shared" si="22"/>
        <v>8.8999999999999999E-3</v>
      </c>
      <c r="Q64">
        <v>6.1999999999999998E-3</v>
      </c>
      <c r="R64">
        <v>8.5999999999999998E-4</v>
      </c>
      <c r="S64">
        <v>5.4000000000000001E-4</v>
      </c>
      <c r="T64">
        <v>1.4E-3</v>
      </c>
      <c r="U64">
        <v>1E-3</v>
      </c>
      <c r="V64">
        <v>6.6E-4</v>
      </c>
      <c r="X64">
        <f t="shared" si="6"/>
        <v>6.2328634018052245E-4</v>
      </c>
      <c r="Y64">
        <f t="shared" si="7"/>
        <v>5.0183929938565561E-4</v>
      </c>
      <c r="Z64">
        <f t="shared" si="8"/>
        <v>5.7717873750488184E-4</v>
      </c>
      <c r="AA64">
        <f t="shared" si="9"/>
        <v>6.9379361716314606E-4</v>
      </c>
      <c r="AB64">
        <f t="shared" si="10"/>
        <v>3.1064770481360401E-4</v>
      </c>
      <c r="AC64">
        <f t="shared" si="11"/>
        <v>2.4587447772628684E-4</v>
      </c>
      <c r="AE64">
        <v>6.2328634018052245E-4</v>
      </c>
      <c r="AF64">
        <v>5.0183929938565561E-4</v>
      </c>
      <c r="AG64">
        <v>5.7717873750488184E-4</v>
      </c>
      <c r="AH64">
        <v>6.9379361716314606E-4</v>
      </c>
      <c r="AI64">
        <v>3.1064770481360401E-4</v>
      </c>
      <c r="AJ64">
        <v>2.4587447772628684E-4</v>
      </c>
    </row>
    <row r="65" spans="1:36" x14ac:dyDescent="0.35">
      <c r="A65">
        <v>1173</v>
      </c>
      <c r="B65" t="s">
        <v>84</v>
      </c>
      <c r="C65">
        <v>430</v>
      </c>
      <c r="D65">
        <v>6</v>
      </c>
      <c r="E65">
        <v>2.6</v>
      </c>
      <c r="F65">
        <v>3.2</v>
      </c>
      <c r="G65">
        <v>11</v>
      </c>
      <c r="H65">
        <v>2.5</v>
      </c>
      <c r="J65">
        <f t="shared" si="17"/>
        <v>0.43</v>
      </c>
      <c r="K65">
        <f t="shared" si="18"/>
        <v>6.0000000000000001E-3</v>
      </c>
      <c r="L65">
        <f t="shared" si="19"/>
        <v>2.5999999999999999E-3</v>
      </c>
      <c r="M65">
        <f t="shared" si="20"/>
        <v>3.2000000000000002E-3</v>
      </c>
      <c r="N65">
        <f t="shared" si="21"/>
        <v>1.0999999999999999E-2</v>
      </c>
      <c r="O65">
        <f t="shared" si="22"/>
        <v>2.5000000000000001E-3</v>
      </c>
      <c r="Q65">
        <v>3.0999999999999999E-3</v>
      </c>
      <c r="R65">
        <v>5.2999999999999998E-4</v>
      </c>
      <c r="S65">
        <v>3.4000000000000002E-4</v>
      </c>
      <c r="T65">
        <v>9.2000000000000003E-4</v>
      </c>
      <c r="U65">
        <v>7.3999999999999999E-4</v>
      </c>
      <c r="V65">
        <v>3.4000000000000002E-4</v>
      </c>
      <c r="X65">
        <f t="shared" si="6"/>
        <v>3.1164317009026122E-4</v>
      </c>
      <c r="Y65">
        <f t="shared" si="7"/>
        <v>3.0927305659813665E-4</v>
      </c>
      <c r="Z65">
        <f t="shared" si="8"/>
        <v>3.6340883472529601E-4</v>
      </c>
      <c r="AA65">
        <f t="shared" si="9"/>
        <v>4.5592151985006743E-4</v>
      </c>
      <c r="AB65">
        <f t="shared" si="10"/>
        <v>2.2987930156206698E-4</v>
      </c>
      <c r="AC65">
        <f t="shared" si="11"/>
        <v>1.2666260973778415E-4</v>
      </c>
      <c r="AE65">
        <v>3.1164317009026122E-4</v>
      </c>
      <c r="AF65">
        <v>3.0927305659813665E-4</v>
      </c>
      <c r="AG65">
        <v>3.6340883472529601E-4</v>
      </c>
      <c r="AH65">
        <v>4.5592151985006743E-4</v>
      </c>
      <c r="AI65">
        <v>2.2987930156206698E-4</v>
      </c>
      <c r="AJ65">
        <v>1.2666260973778415E-4</v>
      </c>
    </row>
    <row r="66" spans="1:36" x14ac:dyDescent="0.35">
      <c r="B66" t="s">
        <v>93</v>
      </c>
      <c r="C66">
        <v>55</v>
      </c>
      <c r="D66">
        <v>7.9</v>
      </c>
      <c r="E66">
        <v>3.8</v>
      </c>
      <c r="F66">
        <v>15</v>
      </c>
      <c r="G66">
        <v>21</v>
      </c>
      <c r="H66">
        <v>3.8</v>
      </c>
      <c r="J66">
        <f t="shared" si="17"/>
        <v>5.5E-2</v>
      </c>
      <c r="K66">
        <f t="shared" si="18"/>
        <v>7.9000000000000008E-3</v>
      </c>
      <c r="L66">
        <f t="shared" si="19"/>
        <v>3.8E-3</v>
      </c>
      <c r="M66">
        <f t="shared" si="20"/>
        <v>1.4999999999999999E-2</v>
      </c>
      <c r="N66">
        <f t="shared" si="21"/>
        <v>2.1000000000000001E-2</v>
      </c>
      <c r="O66">
        <f t="shared" si="22"/>
        <v>3.8E-3</v>
      </c>
      <c r="Q66">
        <v>4.4000000000000003E-3</v>
      </c>
      <c r="R66">
        <v>6.8000000000000005E-4</v>
      </c>
      <c r="S66">
        <v>4.0000000000000002E-4</v>
      </c>
      <c r="T66">
        <v>9.3999999999999997E-4</v>
      </c>
      <c r="U66">
        <v>6.2E-4</v>
      </c>
      <c r="V66">
        <v>6.2E-4</v>
      </c>
      <c r="X66">
        <f t="shared" si="6"/>
        <v>4.423322414184353E-4</v>
      </c>
      <c r="Y66">
        <f t="shared" si="7"/>
        <v>3.9680316695609987E-4</v>
      </c>
      <c r="Z66">
        <f t="shared" si="8"/>
        <v>4.2753980555917178E-4</v>
      </c>
      <c r="AA66">
        <f t="shared" si="9"/>
        <v>4.6583285723811232E-4</v>
      </c>
      <c r="AB66">
        <f t="shared" si="10"/>
        <v>1.926015769844345E-4</v>
      </c>
      <c r="AC66">
        <f t="shared" si="11"/>
        <v>2.3097299422772404E-4</v>
      </c>
      <c r="AE66">
        <v>4.423322414184353E-4</v>
      </c>
      <c r="AF66">
        <v>3.9680316695609987E-4</v>
      </c>
      <c r="AG66">
        <v>4.2753980555917178E-4</v>
      </c>
      <c r="AH66">
        <v>4.6583285723811232E-4</v>
      </c>
      <c r="AI66">
        <v>1.926015769844345E-4</v>
      </c>
      <c r="AJ66">
        <v>2.3097299422772404E-4</v>
      </c>
    </row>
    <row r="67" spans="1:36" x14ac:dyDescent="0.35">
      <c r="A67">
        <v>1714</v>
      </c>
      <c r="B67" t="s">
        <v>54</v>
      </c>
      <c r="C67">
        <v>6.6</v>
      </c>
      <c r="D67">
        <v>1.5</v>
      </c>
      <c r="E67">
        <v>0.56000000000000005</v>
      </c>
      <c r="F67">
        <v>3.1</v>
      </c>
      <c r="G67">
        <v>4.5</v>
      </c>
      <c r="H67">
        <v>0.46</v>
      </c>
      <c r="J67">
        <f t="shared" si="17"/>
        <v>6.6E-3</v>
      </c>
      <c r="K67">
        <f t="shared" si="18"/>
        <v>1.5E-3</v>
      </c>
      <c r="L67">
        <f t="shared" si="19"/>
        <v>5.6000000000000006E-4</v>
      </c>
      <c r="M67">
        <f t="shared" si="20"/>
        <v>3.0999999999999999E-3</v>
      </c>
      <c r="N67">
        <f t="shared" si="21"/>
        <v>4.4999999999999997E-3</v>
      </c>
      <c r="O67">
        <f t="shared" si="22"/>
        <v>4.6000000000000001E-4</v>
      </c>
      <c r="Q67">
        <v>0.68</v>
      </c>
      <c r="R67">
        <v>0.15</v>
      </c>
      <c r="S67">
        <v>5.8999999999999997E-2</v>
      </c>
      <c r="T67">
        <v>0.2</v>
      </c>
      <c r="U67">
        <v>0.5</v>
      </c>
      <c r="V67">
        <v>8.1000000000000003E-2</v>
      </c>
      <c r="X67">
        <f t="shared" si="6"/>
        <v>6.8360437310121813E-2</v>
      </c>
      <c r="Y67">
        <f t="shared" si="7"/>
        <v>8.7530110357963195E-2</v>
      </c>
      <c r="Z67">
        <f t="shared" si="8"/>
        <v>6.3062121319977835E-2</v>
      </c>
      <c r="AA67">
        <f t="shared" si="9"/>
        <v>9.9113373880449454E-2</v>
      </c>
      <c r="AB67">
        <f t="shared" si="10"/>
        <v>0.15532385240680202</v>
      </c>
      <c r="AC67">
        <f t="shared" si="11"/>
        <v>3.0175504084589754E-2</v>
      </c>
      <c r="AE67">
        <v>6.8360437310121813E-2</v>
      </c>
      <c r="AF67">
        <v>8.7530110357963195E-2</v>
      </c>
      <c r="AG67">
        <v>6.3062121319977835E-2</v>
      </c>
      <c r="AH67">
        <v>9.9113373880449454E-2</v>
      </c>
      <c r="AI67">
        <v>0.15532385240680202</v>
      </c>
      <c r="AJ67">
        <v>3.0175504084589754E-2</v>
      </c>
    </row>
    <row r="68" spans="1:36" x14ac:dyDescent="0.35">
      <c r="B68" t="s">
        <v>64</v>
      </c>
      <c r="C68">
        <v>7100</v>
      </c>
      <c r="D68">
        <v>600</v>
      </c>
      <c r="E68">
        <v>300</v>
      </c>
      <c r="F68">
        <v>800</v>
      </c>
      <c r="G68">
        <v>1400</v>
      </c>
      <c r="H68">
        <v>510</v>
      </c>
      <c r="J68">
        <f t="shared" si="17"/>
        <v>7.1</v>
      </c>
      <c r="K68">
        <f t="shared" si="18"/>
        <v>0.6</v>
      </c>
      <c r="L68">
        <f t="shared" si="19"/>
        <v>0.3</v>
      </c>
      <c r="M68">
        <f t="shared" si="20"/>
        <v>0.8</v>
      </c>
      <c r="N68">
        <f t="shared" si="21"/>
        <v>1.4</v>
      </c>
      <c r="O68">
        <f t="shared" si="22"/>
        <v>0.51</v>
      </c>
      <c r="Q68">
        <v>0.25</v>
      </c>
      <c r="R68">
        <v>5.0999999999999997E-2</v>
      </c>
      <c r="S68">
        <v>0.02</v>
      </c>
      <c r="T68">
        <v>6.6000000000000003E-2</v>
      </c>
      <c r="U68">
        <v>0.16</v>
      </c>
      <c r="V68">
        <v>2.5000000000000001E-2</v>
      </c>
      <c r="X68">
        <f t="shared" si="6"/>
        <v>2.5132513716956552E-2</v>
      </c>
      <c r="Y68">
        <f t="shared" si="7"/>
        <v>2.9760237521707485E-2</v>
      </c>
      <c r="Z68">
        <f t="shared" si="8"/>
        <v>2.1376990277958585E-2</v>
      </c>
      <c r="AA68">
        <f t="shared" si="9"/>
        <v>3.2707413380548313E-2</v>
      </c>
      <c r="AB68">
        <f t="shared" si="10"/>
        <v>4.9703632770176649E-2</v>
      </c>
      <c r="AC68">
        <f t="shared" si="11"/>
        <v>9.3134271866017748E-3</v>
      </c>
      <c r="AE68">
        <v>2.5132513716956552E-2</v>
      </c>
      <c r="AF68">
        <v>2.9760237521707485E-2</v>
      </c>
      <c r="AG68">
        <v>2.1376990277958585E-2</v>
      </c>
      <c r="AH68">
        <v>3.2707413380548313E-2</v>
      </c>
      <c r="AI68">
        <v>4.9703632770176649E-2</v>
      </c>
      <c r="AJ68">
        <v>9.3134271866017748E-3</v>
      </c>
    </row>
    <row r="69" spans="1:36" x14ac:dyDescent="0.35">
      <c r="B69" t="s">
        <v>52</v>
      </c>
      <c r="C69">
        <v>110</v>
      </c>
      <c r="D69">
        <v>86</v>
      </c>
      <c r="E69">
        <v>13</v>
      </c>
      <c r="F69">
        <v>110</v>
      </c>
      <c r="G69">
        <v>370</v>
      </c>
      <c r="H69">
        <v>2</v>
      </c>
      <c r="J69">
        <f t="shared" si="17"/>
        <v>0.11</v>
      </c>
      <c r="K69">
        <f t="shared" si="18"/>
        <v>8.5999999999999993E-2</v>
      </c>
      <c r="L69">
        <f t="shared" si="19"/>
        <v>1.2999999999999999E-2</v>
      </c>
      <c r="M69">
        <f t="shared" si="20"/>
        <v>0.11</v>
      </c>
      <c r="N69">
        <f t="shared" si="21"/>
        <v>0.37</v>
      </c>
      <c r="O69">
        <f t="shared" si="22"/>
        <v>2E-3</v>
      </c>
      <c r="Q69">
        <v>0.27</v>
      </c>
      <c r="R69">
        <v>5.8000000000000003E-2</v>
      </c>
      <c r="S69">
        <v>2.5000000000000001E-2</v>
      </c>
      <c r="T69">
        <v>0.08</v>
      </c>
      <c r="U69">
        <v>0.18</v>
      </c>
      <c r="V69">
        <v>2.9000000000000001E-2</v>
      </c>
      <c r="X69">
        <f t="shared" ref="X69:X76" si="24">Q69/$Q$2*100</f>
        <v>2.7143114814313078E-2</v>
      </c>
      <c r="Y69">
        <f t="shared" ref="Y69:Y76" si="25">R69/$R$2*100</f>
        <v>3.384497600507911E-2</v>
      </c>
      <c r="Z69">
        <f t="shared" ref="Z69:Z76" si="26">S69/$S$2*100</f>
        <v>2.6721237847448235E-2</v>
      </c>
      <c r="AA69">
        <f t="shared" ref="AA69:AA76" si="27">T69/$T$2*100</f>
        <v>3.9645349552179777E-2</v>
      </c>
      <c r="AB69">
        <f t="shared" ref="AB69:AB76" si="28">U69/$U$2*100</f>
        <v>5.5916586866448729E-2</v>
      </c>
      <c r="AC69">
        <f t="shared" ref="AC69:AC76" si="29">V69/$V$2*100</f>
        <v>1.080357553645806E-2</v>
      </c>
      <c r="AE69">
        <v>2.7143114814313078E-2</v>
      </c>
      <c r="AF69">
        <v>3.384497600507911E-2</v>
      </c>
      <c r="AG69">
        <v>2.6721237847448235E-2</v>
      </c>
      <c r="AH69">
        <v>3.9645349552179777E-2</v>
      </c>
      <c r="AI69">
        <v>5.5916586866448729E-2</v>
      </c>
      <c r="AJ69">
        <v>1.080357553645806E-2</v>
      </c>
    </row>
    <row r="70" spans="1:36" x14ac:dyDescent="0.35">
      <c r="A70">
        <v>1723</v>
      </c>
      <c r="B70" t="s">
        <v>91</v>
      </c>
      <c r="C70">
        <v>35</v>
      </c>
      <c r="D70">
        <v>7.8</v>
      </c>
      <c r="E70">
        <v>3.1</v>
      </c>
      <c r="F70">
        <v>11</v>
      </c>
      <c r="G70">
        <v>25</v>
      </c>
      <c r="H70">
        <v>4</v>
      </c>
      <c r="J70">
        <f t="shared" si="17"/>
        <v>3.5000000000000003E-2</v>
      </c>
      <c r="K70">
        <f t="shared" si="18"/>
        <v>7.7999999999999996E-3</v>
      </c>
      <c r="L70">
        <f t="shared" si="19"/>
        <v>3.0999999999999999E-3</v>
      </c>
      <c r="M70">
        <f t="shared" si="20"/>
        <v>1.0999999999999999E-2</v>
      </c>
      <c r="N70">
        <f t="shared" si="21"/>
        <v>2.5000000000000001E-2</v>
      </c>
      <c r="O70">
        <f t="shared" si="22"/>
        <v>4.0000000000000001E-3</v>
      </c>
      <c r="Q70">
        <v>0.61</v>
      </c>
      <c r="R70">
        <v>8.7999999999999995E-2</v>
      </c>
      <c r="S70">
        <v>0.03</v>
      </c>
      <c r="T70">
        <v>0.1</v>
      </c>
      <c r="U70">
        <v>0.3</v>
      </c>
      <c r="V70">
        <v>3.7999999999999999E-2</v>
      </c>
      <c r="X70">
        <f t="shared" si="24"/>
        <v>6.1323333469373978E-2</v>
      </c>
      <c r="Y70">
        <f t="shared" si="25"/>
        <v>5.135099807667174E-2</v>
      </c>
      <c r="Z70">
        <f t="shared" si="26"/>
        <v>3.2065485416937878E-2</v>
      </c>
      <c r="AA70">
        <f t="shared" si="27"/>
        <v>4.9556686940224727E-2</v>
      </c>
      <c r="AB70">
        <f t="shared" si="28"/>
        <v>9.3194311444081204E-2</v>
      </c>
      <c r="AC70">
        <f t="shared" si="29"/>
        <v>1.4156409323634697E-2</v>
      </c>
      <c r="AE70">
        <v>6.1323333469373978E-2</v>
      </c>
      <c r="AF70">
        <v>5.135099807667174E-2</v>
      </c>
      <c r="AG70">
        <v>3.2065485416937878E-2</v>
      </c>
      <c r="AH70">
        <v>4.9556686940224727E-2</v>
      </c>
      <c r="AI70">
        <v>9.3194311444081204E-2</v>
      </c>
      <c r="AJ70">
        <v>1.4156409323634697E-2</v>
      </c>
    </row>
    <row r="71" spans="1:36" x14ac:dyDescent="0.35">
      <c r="A71">
        <v>884</v>
      </c>
      <c r="B71" t="s">
        <v>92</v>
      </c>
      <c r="C71">
        <v>410</v>
      </c>
      <c r="D71">
        <v>77</v>
      </c>
      <c r="E71">
        <v>32</v>
      </c>
      <c r="F71">
        <v>110</v>
      </c>
      <c r="G71">
        <v>240</v>
      </c>
      <c r="H71">
        <v>42</v>
      </c>
      <c r="J71">
        <f t="shared" si="17"/>
        <v>0.41</v>
      </c>
      <c r="K71">
        <f t="shared" si="18"/>
        <v>7.6999999999999999E-2</v>
      </c>
      <c r="L71">
        <f t="shared" si="19"/>
        <v>3.2000000000000001E-2</v>
      </c>
      <c r="M71">
        <f t="shared" si="20"/>
        <v>0.11</v>
      </c>
      <c r="N71">
        <f t="shared" si="21"/>
        <v>0.24</v>
      </c>
      <c r="O71">
        <f t="shared" si="22"/>
        <v>4.2000000000000003E-2</v>
      </c>
      <c r="Q71">
        <v>8.7999999999999995E-2</v>
      </c>
      <c r="R71">
        <v>1.2999999999999999E-2</v>
      </c>
      <c r="S71">
        <v>4.5999999999999999E-3</v>
      </c>
      <c r="T71">
        <v>1.4999999999999999E-2</v>
      </c>
      <c r="U71">
        <v>4.2999999999999997E-2</v>
      </c>
      <c r="V71">
        <v>5.1999999999999998E-3</v>
      </c>
      <c r="X71">
        <f t="shared" si="24"/>
        <v>8.846644828368706E-3</v>
      </c>
      <c r="Y71">
        <f t="shared" si="25"/>
        <v>7.5859428976901436E-3</v>
      </c>
      <c r="Z71">
        <f t="shared" si="26"/>
        <v>4.9167077639304746E-3</v>
      </c>
      <c r="AA71">
        <f t="shared" si="27"/>
        <v>7.4335030410337078E-3</v>
      </c>
      <c r="AB71">
        <f t="shared" si="28"/>
        <v>1.3357851306984974E-2</v>
      </c>
      <c r="AC71">
        <f t="shared" si="29"/>
        <v>1.9371928548131689E-3</v>
      </c>
      <c r="AE71">
        <v>8.846644828368706E-3</v>
      </c>
      <c r="AF71">
        <v>7.5859428976901436E-3</v>
      </c>
      <c r="AG71">
        <v>4.9167077639304746E-3</v>
      </c>
      <c r="AH71">
        <v>7.4335030410337078E-3</v>
      </c>
      <c r="AI71">
        <v>1.3357851306984974E-2</v>
      </c>
      <c r="AJ71">
        <v>1.9371928548131689E-3</v>
      </c>
    </row>
    <row r="72" spans="1:36" x14ac:dyDescent="0.35">
      <c r="B72" t="s">
        <v>73</v>
      </c>
      <c r="C72">
        <v>88</v>
      </c>
      <c r="D72">
        <v>13</v>
      </c>
      <c r="E72">
        <v>4.5999999999999996</v>
      </c>
      <c r="F72">
        <v>15</v>
      </c>
      <c r="G72">
        <v>43</v>
      </c>
      <c r="H72">
        <v>5.2</v>
      </c>
      <c r="J72">
        <f t="shared" si="17"/>
        <v>8.7999999999999995E-2</v>
      </c>
      <c r="K72">
        <f t="shared" si="18"/>
        <v>1.2999999999999999E-2</v>
      </c>
      <c r="L72">
        <f t="shared" si="19"/>
        <v>4.5999999999999999E-3</v>
      </c>
      <c r="M72">
        <f t="shared" si="20"/>
        <v>1.4999999999999999E-2</v>
      </c>
      <c r="N72">
        <f t="shared" si="21"/>
        <v>4.2999999999999997E-2</v>
      </c>
      <c r="O72">
        <f t="shared" si="22"/>
        <v>5.1999999999999998E-3</v>
      </c>
      <c r="Q72">
        <v>3.5000000000000003E-2</v>
      </c>
      <c r="R72">
        <v>7.7999999999999996E-3</v>
      </c>
      <c r="S72">
        <v>3.0999999999999999E-3</v>
      </c>
      <c r="T72">
        <v>1.0999999999999999E-2</v>
      </c>
      <c r="U72">
        <v>2.5000000000000001E-2</v>
      </c>
      <c r="V72">
        <v>4.0000000000000001E-3</v>
      </c>
      <c r="X72">
        <f t="shared" si="24"/>
        <v>3.5185519203739177E-3</v>
      </c>
      <c r="Y72">
        <f t="shared" si="25"/>
        <v>4.5515657386140862E-3</v>
      </c>
      <c r="Z72">
        <f t="shared" si="26"/>
        <v>3.3134334930835811E-3</v>
      </c>
      <c r="AA72">
        <f t="shared" si="27"/>
        <v>5.4512355634247188E-3</v>
      </c>
      <c r="AB72">
        <f t="shared" si="28"/>
        <v>7.7661926203401021E-3</v>
      </c>
      <c r="AC72">
        <f t="shared" si="29"/>
        <v>1.4901483498562841E-3</v>
      </c>
      <c r="AE72">
        <v>3.5185519203739177E-3</v>
      </c>
      <c r="AF72">
        <v>4.5515657386140862E-3</v>
      </c>
      <c r="AG72">
        <v>3.3134334930835811E-3</v>
      </c>
      <c r="AH72">
        <v>5.4512355634247188E-3</v>
      </c>
      <c r="AI72">
        <v>7.7661926203401021E-3</v>
      </c>
      <c r="AJ72">
        <v>1.4901483498562841E-3</v>
      </c>
    </row>
    <row r="73" spans="1:36" x14ac:dyDescent="0.35">
      <c r="B73" t="s">
        <v>55</v>
      </c>
      <c r="C73">
        <v>8100</v>
      </c>
      <c r="D73">
        <v>1100</v>
      </c>
      <c r="E73">
        <v>670</v>
      </c>
      <c r="F73">
        <v>2000</v>
      </c>
      <c r="G73">
        <v>3000</v>
      </c>
      <c r="H73">
        <v>250</v>
      </c>
      <c r="J73">
        <f t="shared" si="17"/>
        <v>8.1</v>
      </c>
      <c r="K73">
        <f t="shared" si="18"/>
        <v>1.1000000000000001</v>
      </c>
      <c r="L73">
        <f t="shared" si="19"/>
        <v>0.67</v>
      </c>
      <c r="M73">
        <f t="shared" si="20"/>
        <v>2</v>
      </c>
      <c r="N73">
        <f t="shared" si="21"/>
        <v>3</v>
      </c>
      <c r="O73">
        <f t="shared" si="22"/>
        <v>0.25</v>
      </c>
      <c r="Q73">
        <v>0.41</v>
      </c>
      <c r="R73">
        <v>7.6999999999999999E-2</v>
      </c>
      <c r="S73">
        <v>3.2000000000000001E-2</v>
      </c>
      <c r="T73">
        <v>0.11</v>
      </c>
      <c r="U73">
        <v>0.24</v>
      </c>
      <c r="V73">
        <v>4.2000000000000003E-2</v>
      </c>
      <c r="X73">
        <f t="shared" si="24"/>
        <v>4.1217322495808742E-2</v>
      </c>
      <c r="Y73">
        <f t="shared" si="25"/>
        <v>4.4932123317087777E-2</v>
      </c>
      <c r="Z73">
        <f t="shared" si="26"/>
        <v>3.420318444473374E-2</v>
      </c>
      <c r="AA73">
        <f t="shared" si="27"/>
        <v>5.4512355634247188E-2</v>
      </c>
      <c r="AB73">
        <f t="shared" si="28"/>
        <v>7.4555449155264963E-2</v>
      </c>
      <c r="AC73">
        <f t="shared" si="29"/>
        <v>1.5646557673490984E-2</v>
      </c>
      <c r="AE73">
        <v>4.1217322495808742E-2</v>
      </c>
      <c r="AF73">
        <v>4.4932123317087777E-2</v>
      </c>
      <c r="AG73">
        <v>3.420318444473374E-2</v>
      </c>
      <c r="AH73">
        <v>5.4512355634247188E-2</v>
      </c>
      <c r="AI73">
        <v>7.4555449155264963E-2</v>
      </c>
      <c r="AJ73">
        <v>1.5646557673490984E-2</v>
      </c>
    </row>
    <row r="74" spans="1:36" x14ac:dyDescent="0.35">
      <c r="B74" t="s">
        <v>65</v>
      </c>
      <c r="C74">
        <v>6400</v>
      </c>
      <c r="D74">
        <v>470</v>
      </c>
      <c r="E74">
        <v>270</v>
      </c>
      <c r="F74">
        <v>680</v>
      </c>
      <c r="G74">
        <v>1000</v>
      </c>
      <c r="H74">
        <v>390</v>
      </c>
      <c r="J74">
        <f t="shared" si="17"/>
        <v>6.4</v>
      </c>
      <c r="K74">
        <f t="shared" si="18"/>
        <v>0.47</v>
      </c>
      <c r="L74">
        <f t="shared" si="19"/>
        <v>0.27</v>
      </c>
      <c r="M74">
        <f t="shared" si="20"/>
        <v>0.68</v>
      </c>
      <c r="N74">
        <f t="shared" si="21"/>
        <v>1</v>
      </c>
      <c r="O74">
        <f t="shared" si="22"/>
        <v>0.39</v>
      </c>
      <c r="Q74">
        <v>5.5E-2</v>
      </c>
      <c r="R74">
        <v>7.9000000000000008E-3</v>
      </c>
      <c r="S74">
        <v>3.8E-3</v>
      </c>
      <c r="T74">
        <v>1.4999999999999999E-2</v>
      </c>
      <c r="U74">
        <v>2.1000000000000001E-2</v>
      </c>
      <c r="V74">
        <v>3.8E-3</v>
      </c>
      <c r="X74">
        <f t="shared" si="24"/>
        <v>5.5291530177304414E-3</v>
      </c>
      <c r="Y74">
        <f t="shared" si="25"/>
        <v>4.6099191455193957E-3</v>
      </c>
      <c r="Z74">
        <f t="shared" si="26"/>
        <v>4.0616281528121313E-3</v>
      </c>
      <c r="AA74">
        <f t="shared" si="27"/>
        <v>7.4335030410337078E-3</v>
      </c>
      <c r="AB74">
        <f t="shared" si="28"/>
        <v>6.5236018010856852E-3</v>
      </c>
      <c r="AC74">
        <f t="shared" si="29"/>
        <v>1.4156409323634698E-3</v>
      </c>
      <c r="AE74">
        <v>5.5291530177304414E-3</v>
      </c>
      <c r="AF74">
        <v>4.6099191455193957E-3</v>
      </c>
      <c r="AG74">
        <v>4.0616281528121313E-3</v>
      </c>
      <c r="AH74">
        <v>7.4335030410337078E-3</v>
      </c>
      <c r="AI74">
        <v>6.5236018010856852E-3</v>
      </c>
      <c r="AJ74">
        <v>1.4156409323634698E-3</v>
      </c>
    </row>
    <row r="75" spans="1:36" x14ac:dyDescent="0.35">
      <c r="A75">
        <v>905</v>
      </c>
      <c r="B75" t="s">
        <v>66</v>
      </c>
      <c r="C75">
        <v>29</v>
      </c>
      <c r="D75">
        <v>38</v>
      </c>
      <c r="E75" t="s">
        <v>50</v>
      </c>
      <c r="F75" t="s">
        <v>51</v>
      </c>
      <c r="G75">
        <v>120</v>
      </c>
      <c r="H75">
        <v>110</v>
      </c>
      <c r="J75">
        <f t="shared" si="17"/>
        <v>2.9000000000000001E-2</v>
      </c>
      <c r="K75">
        <f t="shared" si="18"/>
        <v>3.7999999999999999E-2</v>
      </c>
      <c r="L75" t="e">
        <f t="shared" si="19"/>
        <v>#VALUE!</v>
      </c>
      <c r="M75" t="e">
        <f t="shared" si="20"/>
        <v>#VALUE!</v>
      </c>
      <c r="N75">
        <f t="shared" si="21"/>
        <v>0.12</v>
      </c>
      <c r="O75">
        <f t="shared" si="22"/>
        <v>0.11</v>
      </c>
      <c r="Q75">
        <v>0.28000000000000003</v>
      </c>
      <c r="R75">
        <v>4.4999999999999998E-2</v>
      </c>
      <c r="S75">
        <v>2.1999999999999999E-2</v>
      </c>
      <c r="T75">
        <v>6.7000000000000004E-2</v>
      </c>
      <c r="U75">
        <v>0.13</v>
      </c>
      <c r="V75">
        <v>2.4E-2</v>
      </c>
      <c r="X75">
        <f t="shared" si="24"/>
        <v>2.8148415362991341E-2</v>
      </c>
      <c r="Y75">
        <f t="shared" si="25"/>
        <v>2.625903310738896E-2</v>
      </c>
      <c r="Z75">
        <f t="shared" si="26"/>
        <v>2.3514689305754444E-2</v>
      </c>
      <c r="AA75">
        <f t="shared" si="27"/>
        <v>3.320298024995056E-2</v>
      </c>
      <c r="AB75">
        <f t="shared" si="28"/>
        <v>4.0384201625768529E-2</v>
      </c>
      <c r="AC75">
        <f t="shared" si="29"/>
        <v>8.9408900991377049E-3</v>
      </c>
      <c r="AE75">
        <v>2.8148415362991341E-2</v>
      </c>
      <c r="AF75">
        <v>2.625903310738896E-2</v>
      </c>
      <c r="AG75">
        <v>2.3514689305754444E-2</v>
      </c>
      <c r="AH75">
        <v>3.320298024995056E-2</v>
      </c>
      <c r="AI75">
        <v>4.0384201625768529E-2</v>
      </c>
      <c r="AJ75">
        <v>8.9408900991377049E-3</v>
      </c>
    </row>
    <row r="76" spans="1:36" x14ac:dyDescent="0.35">
      <c r="B76" t="s">
        <v>104</v>
      </c>
      <c r="J76">
        <f t="shared" si="17"/>
        <v>0</v>
      </c>
      <c r="K76">
        <f t="shared" si="18"/>
        <v>0</v>
      </c>
      <c r="L76">
        <f t="shared" si="19"/>
        <v>0</v>
      </c>
      <c r="M76">
        <f t="shared" si="20"/>
        <v>0</v>
      </c>
      <c r="N76">
        <f t="shared" si="21"/>
        <v>0</v>
      </c>
      <c r="O76">
        <f t="shared" si="22"/>
        <v>0</v>
      </c>
      <c r="Q76">
        <v>0.19</v>
      </c>
      <c r="R76">
        <v>1.7999999999999999E-2</v>
      </c>
      <c r="S76">
        <v>8.199999999999999E-3</v>
      </c>
      <c r="T76">
        <v>2.7E-2</v>
      </c>
      <c r="U76">
        <v>5.0999999999999997E-2</v>
      </c>
      <c r="V76">
        <v>8.8999999999999999E-3</v>
      </c>
      <c r="X76">
        <f t="shared" si="24"/>
        <v>1.9100710424886976E-2</v>
      </c>
      <c r="Y76">
        <f t="shared" si="25"/>
        <v>1.0503613242955583E-2</v>
      </c>
      <c r="Z76">
        <f t="shared" si="26"/>
        <v>8.7645660139630197E-3</v>
      </c>
      <c r="AA76">
        <f t="shared" si="27"/>
        <v>1.3380305473860673E-2</v>
      </c>
      <c r="AB76">
        <f t="shared" si="28"/>
        <v>1.5843032945493805E-2</v>
      </c>
      <c r="AC76">
        <f t="shared" si="29"/>
        <v>3.3155800784302318E-3</v>
      </c>
      <c r="AE76">
        <v>1.9100710424886976E-2</v>
      </c>
      <c r="AF76">
        <v>1.0503613242955583E-2</v>
      </c>
      <c r="AG76">
        <v>8.7645660139630197E-3</v>
      </c>
      <c r="AH76">
        <v>1.3380305473860673E-2</v>
      </c>
      <c r="AI76">
        <v>1.5843032945493805E-2</v>
      </c>
      <c r="AJ76">
        <v>3.3155800784302318E-3</v>
      </c>
    </row>
  </sheetData>
  <sortState ref="A34:H76">
    <sortCondition ref="B35"/>
  </sortState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521BCFB1E584082B27A1B811DA110" ma:contentTypeVersion="8" ma:contentTypeDescription="Create a new document." ma:contentTypeScope="" ma:versionID="8c929d7b267fd211498feefc6e9488dd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7d7b659b-c050-4388-b6f3-49109a48db57" xmlns:ns6="8f75adca-0fe3-4657-b07a-186b256b984e" targetNamespace="http://schemas.microsoft.com/office/2006/metadata/properties" ma:root="true" ma:fieldsID="77a52097e12d5ab74fa106ffdd09e713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7d7b659b-c050-4388-b6f3-49109a48db57"/>
    <xsd:import namespace="8f75adca-0fe3-4657-b07a-186b256b984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Reference_x0020_No" minOccurs="0"/>
                <xsd:element ref="ns6:Ref_x0020_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ee8ad1b5-879f-4067-9706-71307984bf0c}" ma:internalName="TaxCatchAllLabel" ma:readOnly="true" ma:showField="CatchAllDataLabel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ee8ad1b5-879f-4067-9706-71307984bf0c}" ma:internalName="TaxCatchAll" ma:showField="CatchAllData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b659b-c050-4388-b6f3-49109a48db57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5adca-0fe3-4657-b07a-186b256b984e" elementFormDefault="qualified">
    <xsd:import namespace="http://schemas.microsoft.com/office/2006/documentManagement/types"/>
    <xsd:import namespace="http://schemas.microsoft.com/office/infopath/2007/PartnerControls"/>
    <xsd:element name="Reference_x0020_No" ma:index="31" nillable="true" ma:displayName="Reference No" ma:internalName="Reference_x0020_No">
      <xsd:simpleType>
        <xsd:restriction base="dms:Note">
          <xsd:maxLength value="255"/>
        </xsd:restriction>
      </xsd:simpleType>
    </xsd:element>
    <xsd:element name="Ref_x0020_No" ma:index="32" nillable="true" ma:displayName="Ref No" ma:internalName="Ref_x0020_N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2016-02-26T04:06:54+00:00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Reference_x0020_No xmlns="8f75adca-0fe3-4657-b07a-186b256b984e" xsi:nil="true"/>
    <Ref_x0020_No xmlns="8f75adca-0fe3-4657-b07a-186b256b984e">875</Ref_x0020_N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271E333D-133F-4429-83EE-0B12CCA95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7d7b659b-c050-4388-b6f3-49109a48db57"/>
    <ds:schemaRef ds:uri="8f75adca-0fe3-4657-b07a-186b256b9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ACA8B9-A101-4165-9B7F-70DD177EFA73}">
  <ds:schemaRefs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f75adca-0fe3-4657-b07a-186b256b984e"/>
    <ds:schemaRef ds:uri="http://schemas.microsoft.com/office/2006/documentManagement/types"/>
    <ds:schemaRef ds:uri="7d7b659b-c050-4388-b6f3-49109a48db57"/>
    <ds:schemaRef ds:uri="http://schemas.microsoft.com/sharepoint/v3/fields"/>
    <ds:schemaRef ds:uri="http://schemas.microsoft.com/sharepoint.v3"/>
    <ds:schemaRef ds:uri="http://purl.org/dc/elements/1.1/"/>
    <ds:schemaRef ds:uri="4ffa91fb-a0ff-4ac5-b2db-65c790d184a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A5ABC6-E04C-4395-9E18-12635F907A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3C78DB-89CC-4733-8815-7F11C4F5170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Gas Profile</vt:lpstr>
      <vt:lpstr>Reference</vt:lpstr>
      <vt:lpstr>Gas Species</vt:lpstr>
      <vt:lpstr>Keyword</vt:lpstr>
      <vt:lpstr>No875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</dc:creator>
  <cp:lastModifiedBy>Bray, Casey</cp:lastModifiedBy>
  <dcterms:created xsi:type="dcterms:W3CDTF">2012-12-24T17:15:41Z</dcterms:created>
  <dcterms:modified xsi:type="dcterms:W3CDTF">2019-02-05T16:25:35Z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0x010100E7C521BCFB1E584082B27A1B811DA110</vt:lpwstr>
  </property>
  <property fmtid="{D5CDD505-2E9C-101B-9397-08002B2CF9AE}" pid="3" name="TaxKeyword">
    <vt:lpwstr/>
  </property>
</Properties>
</file>