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75" windowWidth="20730" windowHeight="9780"/>
  </bookViews>
  <sheets>
    <sheet name="Overview" sheetId="1" r:id="rId1"/>
    <sheet name="Emission Factors" sheetId="2" r:id="rId2"/>
    <sheet name="Emissions" sheetId="4" r:id="rId3"/>
    <sheet name="EmissionsStagingTableInput" sheetId="5" r:id="rId4"/>
  </sheets>
  <definedNames>
    <definedName name="_xlnm._FilterDatabase" localSheetId="2" hidden="1">Emissions!$A$1:$H$327</definedName>
  </definedNames>
  <calcPr calcId="145621"/>
</workbook>
</file>

<file path=xl/calcChain.xml><?xml version="1.0" encoding="utf-8"?>
<calcChain xmlns="http://schemas.openxmlformats.org/spreadsheetml/2006/main">
  <c r="W26" i="5" l="1"/>
  <c r="A3" i="5" l="1"/>
  <c r="B3" i="5"/>
  <c r="C3" i="5"/>
  <c r="D3" i="5"/>
  <c r="E3" i="5"/>
  <c r="P3" i="5"/>
  <c r="T3" i="5"/>
  <c r="W3" i="5"/>
  <c r="X3" i="5"/>
  <c r="A4" i="5"/>
  <c r="B4" i="5"/>
  <c r="C4" i="5"/>
  <c r="D4" i="5"/>
  <c r="E4" i="5"/>
  <c r="P4" i="5"/>
  <c r="T4" i="5"/>
  <c r="W4" i="5"/>
  <c r="X4" i="5"/>
  <c r="A5" i="5"/>
  <c r="B5" i="5"/>
  <c r="C5" i="5"/>
  <c r="D5" i="5"/>
  <c r="E5" i="5"/>
  <c r="T5" i="5"/>
  <c r="W5" i="5"/>
  <c r="P5" i="5" s="1"/>
  <c r="X5" i="5"/>
  <c r="A6" i="5"/>
  <c r="B6" i="5"/>
  <c r="C6" i="5"/>
  <c r="D6" i="5"/>
  <c r="E6" i="5"/>
  <c r="T6" i="5"/>
  <c r="W6" i="5"/>
  <c r="P6" i="5" s="1"/>
  <c r="X6" i="5"/>
  <c r="A7" i="5"/>
  <c r="B7" i="5"/>
  <c r="C7" i="5"/>
  <c r="D7" i="5"/>
  <c r="E7" i="5"/>
  <c r="T7" i="5"/>
  <c r="W7" i="5"/>
  <c r="P7" i="5" s="1"/>
  <c r="X7" i="5"/>
  <c r="A8" i="5"/>
  <c r="B8" i="5"/>
  <c r="C8" i="5"/>
  <c r="D8" i="5"/>
  <c r="E8" i="5"/>
  <c r="T8" i="5"/>
  <c r="W8" i="5"/>
  <c r="P8" i="5" s="1"/>
  <c r="X8" i="5"/>
  <c r="A9" i="5"/>
  <c r="B9" i="5"/>
  <c r="C9" i="5"/>
  <c r="D9" i="5"/>
  <c r="E9" i="5"/>
  <c r="T9" i="5"/>
  <c r="W9" i="5"/>
  <c r="P9" i="5" s="1"/>
  <c r="X9" i="5"/>
  <c r="A10" i="5"/>
  <c r="B10" i="5"/>
  <c r="C10" i="5"/>
  <c r="D10" i="5"/>
  <c r="E10" i="5"/>
  <c r="T10" i="5"/>
  <c r="W10" i="5"/>
  <c r="P10" i="5" s="1"/>
  <c r="X10" i="5"/>
  <c r="A11" i="5"/>
  <c r="B11" i="5"/>
  <c r="C11" i="5"/>
  <c r="D11" i="5"/>
  <c r="E11" i="5"/>
  <c r="P11" i="5"/>
  <c r="T11" i="5"/>
  <c r="W11" i="5"/>
  <c r="X11" i="5"/>
  <c r="A12" i="5"/>
  <c r="B12" i="5"/>
  <c r="C12" i="5"/>
  <c r="D12" i="5"/>
  <c r="E12" i="5"/>
  <c r="P12" i="5"/>
  <c r="T12" i="5"/>
  <c r="W12" i="5"/>
  <c r="X12" i="5"/>
  <c r="A13" i="5"/>
  <c r="B13" i="5"/>
  <c r="C13" i="5"/>
  <c r="D13" i="5"/>
  <c r="E13" i="5"/>
  <c r="T13" i="5"/>
  <c r="W13" i="5"/>
  <c r="P13" i="5" s="1"/>
  <c r="X13" i="5"/>
  <c r="A14" i="5"/>
  <c r="B14" i="5"/>
  <c r="C14" i="5"/>
  <c r="D14" i="5"/>
  <c r="E14" i="5"/>
  <c r="T14" i="5"/>
  <c r="W14" i="5"/>
  <c r="P14" i="5" s="1"/>
  <c r="X14" i="5"/>
  <c r="A15" i="5"/>
  <c r="B15" i="5"/>
  <c r="C15" i="5"/>
  <c r="D15" i="5"/>
  <c r="E15" i="5"/>
  <c r="T15" i="5"/>
  <c r="W15" i="5"/>
  <c r="P15" i="5" s="1"/>
  <c r="X15" i="5"/>
  <c r="A16" i="5"/>
  <c r="B16" i="5"/>
  <c r="C16" i="5"/>
  <c r="D16" i="5"/>
  <c r="E16" i="5"/>
  <c r="T16" i="5"/>
  <c r="W16" i="5"/>
  <c r="P16" i="5" s="1"/>
  <c r="X16" i="5"/>
  <c r="A17" i="5"/>
  <c r="B17" i="5"/>
  <c r="C17" i="5"/>
  <c r="D17" i="5"/>
  <c r="E17" i="5"/>
  <c r="T17" i="5"/>
  <c r="W17" i="5"/>
  <c r="P17" i="5" s="1"/>
  <c r="X17" i="5"/>
  <c r="A18" i="5"/>
  <c r="B18" i="5"/>
  <c r="C18" i="5"/>
  <c r="D18" i="5"/>
  <c r="E18" i="5"/>
  <c r="T18" i="5"/>
  <c r="W18" i="5"/>
  <c r="P18" i="5" s="1"/>
  <c r="X18" i="5"/>
  <c r="A19" i="5"/>
  <c r="B19" i="5"/>
  <c r="C19" i="5"/>
  <c r="D19" i="5"/>
  <c r="E19" i="5"/>
  <c r="P19" i="5"/>
  <c r="T19" i="5"/>
  <c r="W19" i="5"/>
  <c r="X19" i="5"/>
  <c r="A20" i="5"/>
  <c r="B20" i="5"/>
  <c r="C20" i="5"/>
  <c r="D20" i="5"/>
  <c r="E20" i="5"/>
  <c r="P20" i="5"/>
  <c r="T20" i="5"/>
  <c r="W20" i="5"/>
  <c r="X20" i="5"/>
  <c r="A21" i="5"/>
  <c r="B21" i="5"/>
  <c r="C21" i="5"/>
  <c r="D21" i="5"/>
  <c r="E21" i="5"/>
  <c r="T21" i="5"/>
  <c r="W21" i="5"/>
  <c r="P21" i="5" s="1"/>
  <c r="X21" i="5"/>
  <c r="A22" i="5"/>
  <c r="B22" i="5"/>
  <c r="C22" i="5"/>
  <c r="D22" i="5"/>
  <c r="E22" i="5"/>
  <c r="T22" i="5"/>
  <c r="W22" i="5"/>
  <c r="P22" i="5" s="1"/>
  <c r="X22" i="5"/>
  <c r="A23" i="5"/>
  <c r="B23" i="5"/>
  <c r="C23" i="5"/>
  <c r="D23" i="5"/>
  <c r="E23" i="5"/>
  <c r="T23" i="5"/>
  <c r="W23" i="5"/>
  <c r="P23" i="5" s="1"/>
  <c r="X23" i="5"/>
  <c r="A24" i="5"/>
  <c r="B24" i="5"/>
  <c r="C24" i="5"/>
  <c r="D24" i="5"/>
  <c r="E24" i="5"/>
  <c r="T24" i="5"/>
  <c r="W24" i="5"/>
  <c r="P24" i="5" s="1"/>
  <c r="X24" i="5"/>
  <c r="A25" i="5"/>
  <c r="B25" i="5"/>
  <c r="C25" i="5"/>
  <c r="D25" i="5"/>
  <c r="E25" i="5"/>
  <c r="T25" i="5"/>
  <c r="W25" i="5"/>
  <c r="P25" i="5" s="1"/>
  <c r="X25" i="5"/>
  <c r="A26" i="5"/>
  <c r="B26" i="5"/>
  <c r="C26" i="5"/>
  <c r="D26" i="5"/>
  <c r="E26" i="5"/>
  <c r="T26" i="5"/>
  <c r="P26" i="5"/>
  <c r="X26" i="5"/>
  <c r="A27" i="5"/>
  <c r="B27" i="5"/>
  <c r="C27" i="5"/>
  <c r="D27" i="5"/>
  <c r="E27" i="5"/>
  <c r="P27" i="5"/>
  <c r="T27" i="5"/>
  <c r="W27" i="5"/>
  <c r="X27" i="5"/>
  <c r="A28" i="5"/>
  <c r="B28" i="5"/>
  <c r="C28" i="5"/>
  <c r="D28" i="5"/>
  <c r="E28" i="5"/>
  <c r="P28" i="5"/>
  <c r="T28" i="5"/>
  <c r="W28" i="5"/>
  <c r="X28" i="5"/>
  <c r="A29" i="5"/>
  <c r="B29" i="5"/>
  <c r="C29" i="5"/>
  <c r="D29" i="5"/>
  <c r="E29" i="5"/>
  <c r="T29" i="5"/>
  <c r="W29" i="5"/>
  <c r="P29" i="5" s="1"/>
  <c r="X29" i="5"/>
  <c r="A30" i="5"/>
  <c r="B30" i="5"/>
  <c r="C30" i="5"/>
  <c r="D30" i="5"/>
  <c r="E30" i="5"/>
  <c r="T30" i="5"/>
  <c r="W30" i="5"/>
  <c r="P30" i="5" s="1"/>
  <c r="X30" i="5"/>
  <c r="A31" i="5"/>
  <c r="B31" i="5"/>
  <c r="C31" i="5"/>
  <c r="D31" i="5"/>
  <c r="E31" i="5"/>
  <c r="T31" i="5"/>
  <c r="W31" i="5"/>
  <c r="P31" i="5" s="1"/>
  <c r="X31" i="5"/>
  <c r="A32" i="5"/>
  <c r="B32" i="5"/>
  <c r="C32" i="5"/>
  <c r="D32" i="5"/>
  <c r="E32" i="5"/>
  <c r="T32" i="5"/>
  <c r="W32" i="5"/>
  <c r="P32" i="5" s="1"/>
  <c r="X32" i="5"/>
  <c r="A33" i="5"/>
  <c r="B33" i="5"/>
  <c r="C33" i="5"/>
  <c r="D33" i="5"/>
  <c r="E33" i="5"/>
  <c r="T33" i="5"/>
  <c r="W33" i="5"/>
  <c r="P33" i="5" s="1"/>
  <c r="X33" i="5"/>
  <c r="A34" i="5"/>
  <c r="B34" i="5"/>
  <c r="C34" i="5"/>
  <c r="D34" i="5"/>
  <c r="E34" i="5"/>
  <c r="T34" i="5"/>
  <c r="W34" i="5"/>
  <c r="P34" i="5" s="1"/>
  <c r="X34" i="5"/>
  <c r="A35" i="5"/>
  <c r="B35" i="5"/>
  <c r="C35" i="5"/>
  <c r="D35" i="5"/>
  <c r="E35" i="5"/>
  <c r="P35" i="5"/>
  <c r="T35" i="5"/>
  <c r="W35" i="5"/>
  <c r="X35" i="5"/>
  <c r="A36" i="5"/>
  <c r="B36" i="5"/>
  <c r="C36" i="5"/>
  <c r="D36" i="5"/>
  <c r="E36" i="5"/>
  <c r="P36" i="5"/>
  <c r="T36" i="5"/>
  <c r="W36" i="5"/>
  <c r="X36" i="5"/>
  <c r="A37" i="5"/>
  <c r="B37" i="5"/>
  <c r="C37" i="5"/>
  <c r="D37" i="5"/>
  <c r="E37" i="5"/>
  <c r="T37" i="5"/>
  <c r="W37" i="5"/>
  <c r="P37" i="5" s="1"/>
  <c r="X37" i="5"/>
  <c r="A38" i="5"/>
  <c r="B38" i="5"/>
  <c r="C38" i="5"/>
  <c r="D38" i="5"/>
  <c r="E38" i="5"/>
  <c r="T38" i="5"/>
  <c r="W38" i="5"/>
  <c r="P38" i="5" s="1"/>
  <c r="X38" i="5"/>
  <c r="A39" i="5"/>
  <c r="B39" i="5"/>
  <c r="C39" i="5"/>
  <c r="D39" i="5"/>
  <c r="E39" i="5"/>
  <c r="T39" i="5"/>
  <c r="W39" i="5"/>
  <c r="P39" i="5" s="1"/>
  <c r="X39" i="5"/>
  <c r="A40" i="5"/>
  <c r="B40" i="5"/>
  <c r="C40" i="5"/>
  <c r="D40" i="5"/>
  <c r="E40" i="5"/>
  <c r="T40" i="5"/>
  <c r="W40" i="5"/>
  <c r="P40" i="5" s="1"/>
  <c r="X40" i="5"/>
  <c r="A41" i="5"/>
  <c r="B41" i="5"/>
  <c r="C41" i="5"/>
  <c r="D41" i="5"/>
  <c r="E41" i="5"/>
  <c r="T41" i="5"/>
  <c r="W41" i="5"/>
  <c r="P41" i="5" s="1"/>
  <c r="X41" i="5"/>
  <c r="A42" i="5"/>
  <c r="B42" i="5"/>
  <c r="C42" i="5"/>
  <c r="D42" i="5"/>
  <c r="E42" i="5"/>
  <c r="T42" i="5"/>
  <c r="W42" i="5"/>
  <c r="P42" i="5" s="1"/>
  <c r="X42" i="5"/>
  <c r="A43" i="5"/>
  <c r="B43" i="5"/>
  <c r="C43" i="5"/>
  <c r="D43" i="5"/>
  <c r="E43" i="5"/>
  <c r="P43" i="5"/>
  <c r="T43" i="5"/>
  <c r="W43" i="5"/>
  <c r="X43" i="5"/>
  <c r="A44" i="5"/>
  <c r="B44" i="5"/>
  <c r="C44" i="5"/>
  <c r="D44" i="5"/>
  <c r="E44" i="5"/>
  <c r="P44" i="5"/>
  <c r="T44" i="5"/>
  <c r="W44" i="5"/>
  <c r="X44" i="5"/>
  <c r="A45" i="5"/>
  <c r="B45" i="5"/>
  <c r="C45" i="5"/>
  <c r="D45" i="5"/>
  <c r="E45" i="5"/>
  <c r="T45" i="5"/>
  <c r="W45" i="5"/>
  <c r="P45" i="5" s="1"/>
  <c r="X45" i="5"/>
  <c r="A46" i="5"/>
  <c r="B46" i="5"/>
  <c r="C46" i="5"/>
  <c r="D46" i="5"/>
  <c r="E46" i="5"/>
  <c r="T46" i="5"/>
  <c r="W46" i="5"/>
  <c r="P46" i="5" s="1"/>
  <c r="X46" i="5"/>
  <c r="A47" i="5"/>
  <c r="B47" i="5"/>
  <c r="C47" i="5"/>
  <c r="D47" i="5"/>
  <c r="E47" i="5"/>
  <c r="T47" i="5"/>
  <c r="W47" i="5"/>
  <c r="P47" i="5" s="1"/>
  <c r="X47" i="5"/>
  <c r="A48" i="5"/>
  <c r="B48" i="5"/>
  <c r="C48" i="5"/>
  <c r="D48" i="5"/>
  <c r="E48" i="5"/>
  <c r="T48" i="5"/>
  <c r="W48" i="5"/>
  <c r="P48" i="5" s="1"/>
  <c r="X48" i="5"/>
  <c r="A49" i="5"/>
  <c r="B49" i="5"/>
  <c r="C49" i="5"/>
  <c r="D49" i="5"/>
  <c r="E49" i="5"/>
  <c r="T49" i="5"/>
  <c r="W49" i="5"/>
  <c r="P49" i="5" s="1"/>
  <c r="X49" i="5"/>
  <c r="A50" i="5"/>
  <c r="B50" i="5"/>
  <c r="C50" i="5"/>
  <c r="D50" i="5"/>
  <c r="E50" i="5"/>
  <c r="T50" i="5"/>
  <c r="W50" i="5"/>
  <c r="P50" i="5" s="1"/>
  <c r="X50" i="5"/>
  <c r="A51" i="5"/>
  <c r="B51" i="5"/>
  <c r="C51" i="5"/>
  <c r="D51" i="5"/>
  <c r="E51" i="5"/>
  <c r="P51" i="5"/>
  <c r="T51" i="5"/>
  <c r="W51" i="5"/>
  <c r="X51" i="5"/>
  <c r="A52" i="5"/>
  <c r="B52" i="5"/>
  <c r="C52" i="5"/>
  <c r="D52" i="5"/>
  <c r="E52" i="5"/>
  <c r="P52" i="5"/>
  <c r="T52" i="5"/>
  <c r="W52" i="5"/>
  <c r="X52" i="5"/>
  <c r="A53" i="5"/>
  <c r="B53" i="5"/>
  <c r="C53" i="5"/>
  <c r="D53" i="5"/>
  <c r="E53" i="5"/>
  <c r="T53" i="5"/>
  <c r="W53" i="5"/>
  <c r="P53" i="5" s="1"/>
  <c r="X53" i="5"/>
  <c r="A54" i="5"/>
  <c r="B54" i="5"/>
  <c r="C54" i="5"/>
  <c r="D54" i="5"/>
  <c r="E54" i="5"/>
  <c r="T54" i="5"/>
  <c r="W54" i="5"/>
  <c r="P54" i="5" s="1"/>
  <c r="X54" i="5"/>
  <c r="A55" i="5"/>
  <c r="B55" i="5"/>
  <c r="C55" i="5"/>
  <c r="D55" i="5"/>
  <c r="E55" i="5"/>
  <c r="T55" i="5"/>
  <c r="W55" i="5"/>
  <c r="P55" i="5" s="1"/>
  <c r="X55" i="5"/>
  <c r="A56" i="5"/>
  <c r="B56" i="5"/>
  <c r="C56" i="5"/>
  <c r="D56" i="5"/>
  <c r="E56" i="5"/>
  <c r="T56" i="5"/>
  <c r="W56" i="5"/>
  <c r="P56" i="5" s="1"/>
  <c r="X56" i="5"/>
  <c r="A57" i="5"/>
  <c r="B57" i="5"/>
  <c r="C57" i="5"/>
  <c r="D57" i="5"/>
  <c r="E57" i="5"/>
  <c r="T57" i="5"/>
  <c r="W57" i="5"/>
  <c r="P57" i="5" s="1"/>
  <c r="X57" i="5"/>
  <c r="A58" i="5"/>
  <c r="B58" i="5"/>
  <c r="C58" i="5"/>
  <c r="D58" i="5"/>
  <c r="E58" i="5"/>
  <c r="T58" i="5"/>
  <c r="W58" i="5"/>
  <c r="P58" i="5" s="1"/>
  <c r="X58" i="5"/>
  <c r="A59" i="5"/>
  <c r="B59" i="5"/>
  <c r="C59" i="5"/>
  <c r="D59" i="5"/>
  <c r="E59" i="5"/>
  <c r="P59" i="5"/>
  <c r="T59" i="5"/>
  <c r="W59" i="5"/>
  <c r="X59" i="5"/>
  <c r="A60" i="5"/>
  <c r="B60" i="5"/>
  <c r="C60" i="5"/>
  <c r="D60" i="5"/>
  <c r="E60" i="5"/>
  <c r="P60" i="5"/>
  <c r="T60" i="5"/>
  <c r="W60" i="5"/>
  <c r="X60" i="5"/>
  <c r="A61" i="5"/>
  <c r="B61" i="5"/>
  <c r="C61" i="5"/>
  <c r="D61" i="5"/>
  <c r="E61" i="5"/>
  <c r="T61" i="5"/>
  <c r="W61" i="5"/>
  <c r="P61" i="5" s="1"/>
  <c r="X61" i="5"/>
  <c r="A62" i="5"/>
  <c r="B62" i="5"/>
  <c r="C62" i="5"/>
  <c r="D62" i="5"/>
  <c r="E62" i="5"/>
  <c r="T62" i="5"/>
  <c r="W62" i="5"/>
  <c r="P62" i="5" s="1"/>
  <c r="X62" i="5"/>
  <c r="A63" i="5"/>
  <c r="B63" i="5"/>
  <c r="C63" i="5"/>
  <c r="D63" i="5"/>
  <c r="E63" i="5"/>
  <c r="T63" i="5"/>
  <c r="W63" i="5"/>
  <c r="P63" i="5" s="1"/>
  <c r="X63" i="5"/>
  <c r="A64" i="5"/>
  <c r="B64" i="5"/>
  <c r="C64" i="5"/>
  <c r="D64" i="5"/>
  <c r="E64" i="5"/>
  <c r="T64" i="5"/>
  <c r="W64" i="5"/>
  <c r="P64" i="5" s="1"/>
  <c r="X64" i="5"/>
  <c r="A65" i="5"/>
  <c r="B65" i="5"/>
  <c r="C65" i="5"/>
  <c r="D65" i="5"/>
  <c r="E65" i="5"/>
  <c r="T65" i="5"/>
  <c r="W65" i="5"/>
  <c r="P65" i="5" s="1"/>
  <c r="X65" i="5"/>
  <c r="A66" i="5"/>
  <c r="B66" i="5"/>
  <c r="C66" i="5"/>
  <c r="D66" i="5"/>
  <c r="E66" i="5"/>
  <c r="T66" i="5"/>
  <c r="W66" i="5"/>
  <c r="P66" i="5" s="1"/>
  <c r="X66" i="5"/>
  <c r="A67" i="5"/>
  <c r="B67" i="5"/>
  <c r="C67" i="5"/>
  <c r="D67" i="5"/>
  <c r="E67" i="5"/>
  <c r="P67" i="5"/>
  <c r="T67" i="5"/>
  <c r="W67" i="5"/>
  <c r="X67" i="5"/>
  <c r="A68" i="5"/>
  <c r="B68" i="5"/>
  <c r="C68" i="5"/>
  <c r="D68" i="5"/>
  <c r="E68" i="5"/>
  <c r="P68" i="5"/>
  <c r="T68" i="5"/>
  <c r="W68" i="5"/>
  <c r="X68" i="5"/>
  <c r="A69" i="5"/>
  <c r="B69" i="5"/>
  <c r="C69" i="5"/>
  <c r="D69" i="5"/>
  <c r="E69" i="5"/>
  <c r="T69" i="5"/>
  <c r="W69" i="5"/>
  <c r="P69" i="5" s="1"/>
  <c r="X69" i="5"/>
  <c r="A70" i="5"/>
  <c r="B70" i="5"/>
  <c r="C70" i="5"/>
  <c r="D70" i="5"/>
  <c r="E70" i="5"/>
  <c r="T70" i="5"/>
  <c r="W70" i="5"/>
  <c r="P70" i="5" s="1"/>
  <c r="X70" i="5"/>
  <c r="A71" i="5"/>
  <c r="B71" i="5"/>
  <c r="C71" i="5"/>
  <c r="D71" i="5"/>
  <c r="E71" i="5"/>
  <c r="T71" i="5"/>
  <c r="W71" i="5"/>
  <c r="P71" i="5" s="1"/>
  <c r="X71" i="5"/>
  <c r="A72" i="5"/>
  <c r="B72" i="5"/>
  <c r="C72" i="5"/>
  <c r="D72" i="5"/>
  <c r="E72" i="5"/>
  <c r="T72" i="5"/>
  <c r="W72" i="5"/>
  <c r="P72" i="5" s="1"/>
  <c r="X72" i="5"/>
  <c r="A73" i="5"/>
  <c r="B73" i="5"/>
  <c r="C73" i="5"/>
  <c r="D73" i="5"/>
  <c r="E73" i="5"/>
  <c r="T73" i="5"/>
  <c r="W73" i="5"/>
  <c r="P73" i="5" s="1"/>
  <c r="X73" i="5"/>
  <c r="A74" i="5"/>
  <c r="B74" i="5"/>
  <c r="C74" i="5"/>
  <c r="D74" i="5"/>
  <c r="E74" i="5"/>
  <c r="T74" i="5"/>
  <c r="W74" i="5"/>
  <c r="P74" i="5" s="1"/>
  <c r="X74" i="5"/>
  <c r="A75" i="5"/>
  <c r="B75" i="5"/>
  <c r="C75" i="5"/>
  <c r="D75" i="5"/>
  <c r="E75" i="5"/>
  <c r="P75" i="5"/>
  <c r="T75" i="5"/>
  <c r="W75" i="5"/>
  <c r="X75" i="5"/>
  <c r="A76" i="5"/>
  <c r="B76" i="5"/>
  <c r="C76" i="5"/>
  <c r="D76" i="5"/>
  <c r="E76" i="5"/>
  <c r="P76" i="5"/>
  <c r="T76" i="5"/>
  <c r="W76" i="5"/>
  <c r="X76" i="5"/>
  <c r="A77" i="5"/>
  <c r="B77" i="5"/>
  <c r="C77" i="5"/>
  <c r="D77" i="5"/>
  <c r="E77" i="5"/>
  <c r="T77" i="5"/>
  <c r="W77" i="5"/>
  <c r="P77" i="5" s="1"/>
  <c r="X77" i="5"/>
  <c r="A78" i="5"/>
  <c r="B78" i="5"/>
  <c r="C78" i="5"/>
  <c r="D78" i="5"/>
  <c r="E78" i="5"/>
  <c r="T78" i="5"/>
  <c r="W78" i="5"/>
  <c r="P78" i="5" s="1"/>
  <c r="X78" i="5"/>
  <c r="A79" i="5"/>
  <c r="B79" i="5"/>
  <c r="C79" i="5"/>
  <c r="D79" i="5"/>
  <c r="E79" i="5"/>
  <c r="T79" i="5"/>
  <c r="W79" i="5"/>
  <c r="P79" i="5" s="1"/>
  <c r="X79" i="5"/>
  <c r="A80" i="5"/>
  <c r="B80" i="5"/>
  <c r="C80" i="5"/>
  <c r="D80" i="5"/>
  <c r="E80" i="5"/>
  <c r="T80" i="5"/>
  <c r="W80" i="5"/>
  <c r="P80" i="5" s="1"/>
  <c r="X80" i="5"/>
  <c r="A81" i="5"/>
  <c r="B81" i="5"/>
  <c r="C81" i="5"/>
  <c r="D81" i="5"/>
  <c r="E81" i="5"/>
  <c r="T81" i="5"/>
  <c r="W81" i="5"/>
  <c r="P81" i="5" s="1"/>
  <c r="X81" i="5"/>
  <c r="A82" i="5"/>
  <c r="B82" i="5"/>
  <c r="C82" i="5"/>
  <c r="D82" i="5"/>
  <c r="E82" i="5"/>
  <c r="T82" i="5"/>
  <c r="W82" i="5"/>
  <c r="P82" i="5" s="1"/>
  <c r="X82" i="5"/>
  <c r="A83" i="5"/>
  <c r="B83" i="5"/>
  <c r="C83" i="5"/>
  <c r="D83" i="5"/>
  <c r="E83" i="5"/>
  <c r="P83" i="5"/>
  <c r="T83" i="5"/>
  <c r="W83" i="5"/>
  <c r="X83" i="5"/>
  <c r="A84" i="5"/>
  <c r="B84" i="5"/>
  <c r="C84" i="5"/>
  <c r="D84" i="5"/>
  <c r="E84" i="5"/>
  <c r="P84" i="5"/>
  <c r="T84" i="5"/>
  <c r="W84" i="5"/>
  <c r="X84" i="5"/>
  <c r="A85" i="5"/>
  <c r="B85" i="5"/>
  <c r="C85" i="5"/>
  <c r="D85" i="5"/>
  <c r="E85" i="5"/>
  <c r="T85" i="5"/>
  <c r="W85" i="5"/>
  <c r="P85" i="5" s="1"/>
  <c r="X85" i="5"/>
  <c r="A86" i="5"/>
  <c r="B86" i="5"/>
  <c r="C86" i="5"/>
  <c r="D86" i="5"/>
  <c r="E86" i="5"/>
  <c r="T86" i="5"/>
  <c r="W86" i="5"/>
  <c r="P86" i="5" s="1"/>
  <c r="X86" i="5"/>
  <c r="A87" i="5"/>
  <c r="B87" i="5"/>
  <c r="C87" i="5"/>
  <c r="D87" i="5"/>
  <c r="E87" i="5"/>
  <c r="T87" i="5"/>
  <c r="W87" i="5"/>
  <c r="P87" i="5" s="1"/>
  <c r="X87" i="5"/>
  <c r="A88" i="5"/>
  <c r="B88" i="5"/>
  <c r="C88" i="5"/>
  <c r="D88" i="5"/>
  <c r="E88" i="5"/>
  <c r="T88" i="5"/>
  <c r="W88" i="5"/>
  <c r="P88" i="5" s="1"/>
  <c r="X88" i="5"/>
  <c r="A89" i="5"/>
  <c r="B89" i="5"/>
  <c r="C89" i="5"/>
  <c r="D89" i="5"/>
  <c r="E89" i="5"/>
  <c r="T89" i="5"/>
  <c r="W89" i="5"/>
  <c r="P89" i="5" s="1"/>
  <c r="X89" i="5"/>
  <c r="A90" i="5"/>
  <c r="B90" i="5"/>
  <c r="C90" i="5"/>
  <c r="D90" i="5"/>
  <c r="E90" i="5"/>
  <c r="T90" i="5"/>
  <c r="W90" i="5"/>
  <c r="P90" i="5" s="1"/>
  <c r="X90" i="5"/>
  <c r="A91" i="5"/>
  <c r="B91" i="5"/>
  <c r="C91" i="5"/>
  <c r="D91" i="5"/>
  <c r="E91" i="5"/>
  <c r="P91" i="5"/>
  <c r="T91" i="5"/>
  <c r="W91" i="5"/>
  <c r="X91" i="5"/>
  <c r="A92" i="5"/>
  <c r="B92" i="5"/>
  <c r="C92" i="5"/>
  <c r="D92" i="5"/>
  <c r="E92" i="5"/>
  <c r="P92" i="5"/>
  <c r="T92" i="5"/>
  <c r="W92" i="5"/>
  <c r="X92" i="5"/>
  <c r="A93" i="5"/>
  <c r="B93" i="5"/>
  <c r="C93" i="5"/>
  <c r="D93" i="5"/>
  <c r="E93" i="5"/>
  <c r="T93" i="5"/>
  <c r="W93" i="5"/>
  <c r="P93" i="5" s="1"/>
  <c r="X93" i="5"/>
  <c r="A94" i="5"/>
  <c r="B94" i="5"/>
  <c r="C94" i="5"/>
  <c r="D94" i="5"/>
  <c r="E94" i="5"/>
  <c r="T94" i="5"/>
  <c r="W94" i="5"/>
  <c r="P94" i="5" s="1"/>
  <c r="X94" i="5"/>
  <c r="A95" i="5"/>
  <c r="B95" i="5"/>
  <c r="C95" i="5"/>
  <c r="D95" i="5"/>
  <c r="E95" i="5"/>
  <c r="T95" i="5"/>
  <c r="W95" i="5"/>
  <c r="P95" i="5" s="1"/>
  <c r="X95" i="5"/>
  <c r="A96" i="5"/>
  <c r="B96" i="5"/>
  <c r="C96" i="5"/>
  <c r="D96" i="5"/>
  <c r="E96" i="5"/>
  <c r="T96" i="5"/>
  <c r="W96" i="5"/>
  <c r="P96" i="5" s="1"/>
  <c r="X96" i="5"/>
  <c r="A97" i="5"/>
  <c r="B97" i="5"/>
  <c r="C97" i="5"/>
  <c r="D97" i="5"/>
  <c r="E97" i="5"/>
  <c r="T97" i="5"/>
  <c r="W97" i="5"/>
  <c r="P97" i="5" s="1"/>
  <c r="X97" i="5"/>
  <c r="A98" i="5"/>
  <c r="B98" i="5"/>
  <c r="C98" i="5"/>
  <c r="D98" i="5"/>
  <c r="E98" i="5"/>
  <c r="T98" i="5"/>
  <c r="W98" i="5"/>
  <c r="P98" i="5" s="1"/>
  <c r="X98" i="5"/>
  <c r="A99" i="5"/>
  <c r="B99" i="5"/>
  <c r="C99" i="5"/>
  <c r="D99" i="5"/>
  <c r="E99" i="5"/>
  <c r="P99" i="5"/>
  <c r="T99" i="5"/>
  <c r="W99" i="5"/>
  <c r="X99" i="5"/>
  <c r="A100" i="5"/>
  <c r="B100" i="5"/>
  <c r="C100" i="5"/>
  <c r="D100" i="5"/>
  <c r="E100" i="5"/>
  <c r="P100" i="5"/>
  <c r="T100" i="5"/>
  <c r="W100" i="5"/>
  <c r="X100" i="5"/>
  <c r="A101" i="5"/>
  <c r="B101" i="5"/>
  <c r="C101" i="5"/>
  <c r="D101" i="5"/>
  <c r="E101" i="5"/>
  <c r="T101" i="5"/>
  <c r="W101" i="5"/>
  <c r="P101" i="5" s="1"/>
  <c r="X101" i="5"/>
  <c r="A102" i="5"/>
  <c r="B102" i="5"/>
  <c r="C102" i="5"/>
  <c r="D102" i="5"/>
  <c r="E102" i="5"/>
  <c r="T102" i="5"/>
  <c r="W102" i="5"/>
  <c r="P102" i="5" s="1"/>
  <c r="X102" i="5"/>
  <c r="A103" i="5"/>
  <c r="B103" i="5"/>
  <c r="C103" i="5"/>
  <c r="D103" i="5"/>
  <c r="E103" i="5"/>
  <c r="T103" i="5"/>
  <c r="W103" i="5"/>
  <c r="P103" i="5" s="1"/>
  <c r="X103" i="5"/>
  <c r="A104" i="5"/>
  <c r="B104" i="5"/>
  <c r="C104" i="5"/>
  <c r="D104" i="5"/>
  <c r="E104" i="5"/>
  <c r="T104" i="5"/>
  <c r="W104" i="5"/>
  <c r="P104" i="5" s="1"/>
  <c r="X104" i="5"/>
  <c r="A105" i="5"/>
  <c r="B105" i="5"/>
  <c r="C105" i="5"/>
  <c r="D105" i="5"/>
  <c r="E105" i="5"/>
  <c r="T105" i="5"/>
  <c r="W105" i="5"/>
  <c r="P105" i="5" s="1"/>
  <c r="X105" i="5"/>
  <c r="A106" i="5"/>
  <c r="B106" i="5"/>
  <c r="C106" i="5"/>
  <c r="D106" i="5"/>
  <c r="E106" i="5"/>
  <c r="T106" i="5"/>
  <c r="W106" i="5"/>
  <c r="P106" i="5" s="1"/>
  <c r="X106" i="5"/>
  <c r="A107" i="5"/>
  <c r="B107" i="5"/>
  <c r="C107" i="5"/>
  <c r="D107" i="5"/>
  <c r="E107" i="5"/>
  <c r="P107" i="5"/>
  <c r="T107" i="5"/>
  <c r="W107" i="5"/>
  <c r="X107" i="5"/>
  <c r="A108" i="5"/>
  <c r="B108" i="5"/>
  <c r="C108" i="5"/>
  <c r="D108" i="5"/>
  <c r="E108" i="5"/>
  <c r="P108" i="5"/>
  <c r="T108" i="5"/>
  <c r="W108" i="5"/>
  <c r="X108" i="5"/>
  <c r="A109" i="5"/>
  <c r="B109" i="5"/>
  <c r="C109" i="5"/>
  <c r="D109" i="5"/>
  <c r="E109" i="5"/>
  <c r="T109" i="5"/>
  <c r="W109" i="5"/>
  <c r="P109" i="5" s="1"/>
  <c r="X109" i="5"/>
  <c r="A110" i="5"/>
  <c r="B110" i="5"/>
  <c r="C110" i="5"/>
  <c r="D110" i="5"/>
  <c r="E110" i="5"/>
  <c r="T110" i="5"/>
  <c r="W110" i="5"/>
  <c r="P110" i="5" s="1"/>
  <c r="X110" i="5"/>
  <c r="A111" i="5"/>
  <c r="B111" i="5"/>
  <c r="C111" i="5"/>
  <c r="D111" i="5"/>
  <c r="E111" i="5"/>
  <c r="T111" i="5"/>
  <c r="W111" i="5"/>
  <c r="P111" i="5" s="1"/>
  <c r="X111" i="5"/>
  <c r="A112" i="5"/>
  <c r="B112" i="5"/>
  <c r="C112" i="5"/>
  <c r="D112" i="5"/>
  <c r="E112" i="5"/>
  <c r="T112" i="5"/>
  <c r="W112" i="5"/>
  <c r="P112" i="5" s="1"/>
  <c r="X112" i="5"/>
  <c r="A113" i="5"/>
  <c r="B113" i="5"/>
  <c r="C113" i="5"/>
  <c r="D113" i="5"/>
  <c r="E113" i="5"/>
  <c r="T113" i="5"/>
  <c r="W113" i="5"/>
  <c r="P113" i="5" s="1"/>
  <c r="X113" i="5"/>
  <c r="A114" i="5"/>
  <c r="B114" i="5"/>
  <c r="C114" i="5"/>
  <c r="D114" i="5"/>
  <c r="E114" i="5"/>
  <c r="T114" i="5"/>
  <c r="W114" i="5"/>
  <c r="P114" i="5" s="1"/>
  <c r="X114" i="5"/>
  <c r="A115" i="5"/>
  <c r="B115" i="5"/>
  <c r="C115" i="5"/>
  <c r="D115" i="5"/>
  <c r="E115" i="5"/>
  <c r="P115" i="5"/>
  <c r="T115" i="5"/>
  <c r="W115" i="5"/>
  <c r="X115" i="5"/>
  <c r="A116" i="5"/>
  <c r="B116" i="5"/>
  <c r="C116" i="5"/>
  <c r="D116" i="5"/>
  <c r="E116" i="5"/>
  <c r="P116" i="5"/>
  <c r="T116" i="5"/>
  <c r="W116" i="5"/>
  <c r="X116" i="5"/>
  <c r="A117" i="5"/>
  <c r="B117" i="5"/>
  <c r="C117" i="5"/>
  <c r="D117" i="5"/>
  <c r="E117" i="5"/>
  <c r="T117" i="5"/>
  <c r="W117" i="5"/>
  <c r="P117" i="5" s="1"/>
  <c r="X117" i="5"/>
  <c r="A118" i="5"/>
  <c r="B118" i="5"/>
  <c r="C118" i="5"/>
  <c r="D118" i="5"/>
  <c r="E118" i="5"/>
  <c r="T118" i="5"/>
  <c r="W118" i="5"/>
  <c r="P118" i="5" s="1"/>
  <c r="X118" i="5"/>
  <c r="A119" i="5"/>
  <c r="B119" i="5"/>
  <c r="C119" i="5"/>
  <c r="D119" i="5"/>
  <c r="E119" i="5"/>
  <c r="T119" i="5"/>
  <c r="W119" i="5"/>
  <c r="P119" i="5" s="1"/>
  <c r="X119" i="5"/>
  <c r="A120" i="5"/>
  <c r="B120" i="5"/>
  <c r="C120" i="5"/>
  <c r="D120" i="5"/>
  <c r="E120" i="5"/>
  <c r="T120" i="5"/>
  <c r="W120" i="5"/>
  <c r="P120" i="5" s="1"/>
  <c r="X120" i="5"/>
  <c r="A121" i="5"/>
  <c r="B121" i="5"/>
  <c r="C121" i="5"/>
  <c r="D121" i="5"/>
  <c r="E121" i="5"/>
  <c r="T121" i="5"/>
  <c r="W121" i="5"/>
  <c r="P121" i="5" s="1"/>
  <c r="X121" i="5"/>
  <c r="A122" i="5"/>
  <c r="B122" i="5"/>
  <c r="C122" i="5"/>
  <c r="D122" i="5"/>
  <c r="E122" i="5"/>
  <c r="T122" i="5"/>
  <c r="W122" i="5"/>
  <c r="P122" i="5" s="1"/>
  <c r="X122" i="5"/>
  <c r="A123" i="5"/>
  <c r="B123" i="5"/>
  <c r="C123" i="5"/>
  <c r="D123" i="5"/>
  <c r="E123" i="5"/>
  <c r="P123" i="5"/>
  <c r="T123" i="5"/>
  <c r="W123" i="5"/>
  <c r="X123" i="5"/>
  <c r="A124" i="5"/>
  <c r="B124" i="5"/>
  <c r="C124" i="5"/>
  <c r="D124" i="5"/>
  <c r="E124" i="5"/>
  <c r="P124" i="5"/>
  <c r="T124" i="5"/>
  <c r="W124" i="5"/>
  <c r="X124" i="5"/>
  <c r="A125" i="5"/>
  <c r="B125" i="5"/>
  <c r="C125" i="5"/>
  <c r="D125" i="5"/>
  <c r="E125" i="5"/>
  <c r="T125" i="5"/>
  <c r="W125" i="5"/>
  <c r="P125" i="5" s="1"/>
  <c r="X125" i="5"/>
  <c r="A126" i="5"/>
  <c r="B126" i="5"/>
  <c r="C126" i="5"/>
  <c r="D126" i="5"/>
  <c r="E126" i="5"/>
  <c r="T126" i="5"/>
  <c r="W126" i="5"/>
  <c r="P126" i="5" s="1"/>
  <c r="X126" i="5"/>
  <c r="A127" i="5"/>
  <c r="B127" i="5"/>
  <c r="C127" i="5"/>
  <c r="D127" i="5"/>
  <c r="E127" i="5"/>
  <c r="T127" i="5"/>
  <c r="W127" i="5"/>
  <c r="P127" i="5" s="1"/>
  <c r="X127" i="5"/>
  <c r="A128" i="5"/>
  <c r="B128" i="5"/>
  <c r="C128" i="5"/>
  <c r="D128" i="5"/>
  <c r="E128" i="5"/>
  <c r="T128" i="5"/>
  <c r="W128" i="5"/>
  <c r="P128" i="5" s="1"/>
  <c r="X128" i="5"/>
  <c r="A129" i="5"/>
  <c r="B129" i="5"/>
  <c r="C129" i="5"/>
  <c r="D129" i="5"/>
  <c r="E129" i="5"/>
  <c r="T129" i="5"/>
  <c r="W129" i="5"/>
  <c r="P129" i="5" s="1"/>
  <c r="X129" i="5"/>
  <c r="A130" i="5"/>
  <c r="B130" i="5"/>
  <c r="C130" i="5"/>
  <c r="D130" i="5"/>
  <c r="E130" i="5"/>
  <c r="T130" i="5"/>
  <c r="W130" i="5"/>
  <c r="P130" i="5" s="1"/>
  <c r="X130" i="5"/>
  <c r="A131" i="5"/>
  <c r="B131" i="5"/>
  <c r="C131" i="5"/>
  <c r="D131" i="5"/>
  <c r="E131" i="5"/>
  <c r="P131" i="5"/>
  <c r="T131" i="5"/>
  <c r="W131" i="5"/>
  <c r="X131" i="5"/>
  <c r="A132" i="5"/>
  <c r="B132" i="5"/>
  <c r="C132" i="5"/>
  <c r="D132" i="5"/>
  <c r="E132" i="5"/>
  <c r="P132" i="5"/>
  <c r="T132" i="5"/>
  <c r="W132" i="5"/>
  <c r="X132" i="5"/>
  <c r="A133" i="5"/>
  <c r="B133" i="5"/>
  <c r="C133" i="5"/>
  <c r="D133" i="5"/>
  <c r="E133" i="5"/>
  <c r="T133" i="5"/>
  <c r="W133" i="5"/>
  <c r="P133" i="5" s="1"/>
  <c r="X133" i="5"/>
  <c r="A134" i="5"/>
  <c r="B134" i="5"/>
  <c r="C134" i="5"/>
  <c r="D134" i="5"/>
  <c r="E134" i="5"/>
  <c r="T134" i="5"/>
  <c r="W134" i="5"/>
  <c r="P134" i="5" s="1"/>
  <c r="X134" i="5"/>
  <c r="A135" i="5"/>
  <c r="B135" i="5"/>
  <c r="C135" i="5"/>
  <c r="D135" i="5"/>
  <c r="E135" i="5"/>
  <c r="T135" i="5"/>
  <c r="W135" i="5"/>
  <c r="P135" i="5" s="1"/>
  <c r="X135" i="5"/>
  <c r="A136" i="5"/>
  <c r="B136" i="5"/>
  <c r="C136" i="5"/>
  <c r="D136" i="5"/>
  <c r="E136" i="5"/>
  <c r="T136" i="5"/>
  <c r="W136" i="5"/>
  <c r="P136" i="5" s="1"/>
  <c r="X136" i="5"/>
  <c r="A137" i="5"/>
  <c r="B137" i="5"/>
  <c r="C137" i="5"/>
  <c r="D137" i="5"/>
  <c r="E137" i="5"/>
  <c r="T137" i="5"/>
  <c r="W137" i="5"/>
  <c r="P137" i="5" s="1"/>
  <c r="X137" i="5"/>
  <c r="A138" i="5"/>
  <c r="B138" i="5"/>
  <c r="C138" i="5"/>
  <c r="D138" i="5"/>
  <c r="E138" i="5"/>
  <c r="T138" i="5"/>
  <c r="W138" i="5"/>
  <c r="P138" i="5" s="1"/>
  <c r="X138" i="5"/>
  <c r="A139" i="5"/>
  <c r="B139" i="5"/>
  <c r="C139" i="5"/>
  <c r="D139" i="5"/>
  <c r="E139" i="5"/>
  <c r="P139" i="5"/>
  <c r="T139" i="5"/>
  <c r="W139" i="5"/>
  <c r="X139" i="5"/>
  <c r="A140" i="5"/>
  <c r="B140" i="5"/>
  <c r="C140" i="5"/>
  <c r="D140" i="5"/>
  <c r="E140" i="5"/>
  <c r="P140" i="5"/>
  <c r="T140" i="5"/>
  <c r="W140" i="5"/>
  <c r="X140" i="5"/>
  <c r="A141" i="5"/>
  <c r="B141" i="5"/>
  <c r="C141" i="5"/>
  <c r="D141" i="5"/>
  <c r="E141" i="5"/>
  <c r="T141" i="5"/>
  <c r="W141" i="5"/>
  <c r="P141" i="5" s="1"/>
  <c r="X141" i="5"/>
  <c r="A142" i="5"/>
  <c r="B142" i="5"/>
  <c r="C142" i="5"/>
  <c r="D142" i="5"/>
  <c r="E142" i="5"/>
  <c r="T142" i="5"/>
  <c r="W142" i="5"/>
  <c r="P142" i="5" s="1"/>
  <c r="X142" i="5"/>
  <c r="A143" i="5"/>
  <c r="B143" i="5"/>
  <c r="C143" i="5"/>
  <c r="D143" i="5"/>
  <c r="E143" i="5"/>
  <c r="T143" i="5"/>
  <c r="W143" i="5"/>
  <c r="P143" i="5" s="1"/>
  <c r="X143" i="5"/>
  <c r="A144" i="5"/>
  <c r="B144" i="5"/>
  <c r="C144" i="5"/>
  <c r="D144" i="5"/>
  <c r="E144" i="5"/>
  <c r="T144" i="5"/>
  <c r="W144" i="5"/>
  <c r="P144" i="5" s="1"/>
  <c r="X144" i="5"/>
  <c r="A145" i="5"/>
  <c r="B145" i="5"/>
  <c r="C145" i="5"/>
  <c r="D145" i="5"/>
  <c r="E145" i="5"/>
  <c r="T145" i="5"/>
  <c r="W145" i="5"/>
  <c r="P145" i="5" s="1"/>
  <c r="X145" i="5"/>
  <c r="A146" i="5"/>
  <c r="B146" i="5"/>
  <c r="C146" i="5"/>
  <c r="D146" i="5"/>
  <c r="E146" i="5"/>
  <c r="T146" i="5"/>
  <c r="W146" i="5"/>
  <c r="P146" i="5" s="1"/>
  <c r="X146" i="5"/>
  <c r="A147" i="5"/>
  <c r="B147" i="5"/>
  <c r="C147" i="5"/>
  <c r="D147" i="5"/>
  <c r="E147" i="5"/>
  <c r="P147" i="5"/>
  <c r="T147" i="5"/>
  <c r="W147" i="5"/>
  <c r="X147" i="5"/>
  <c r="A148" i="5"/>
  <c r="B148" i="5"/>
  <c r="C148" i="5"/>
  <c r="D148" i="5"/>
  <c r="E148" i="5"/>
  <c r="P148" i="5"/>
  <c r="T148" i="5"/>
  <c r="W148" i="5"/>
  <c r="X148" i="5"/>
  <c r="A149" i="5"/>
  <c r="B149" i="5"/>
  <c r="C149" i="5"/>
  <c r="D149" i="5"/>
  <c r="E149" i="5"/>
  <c r="T149" i="5"/>
  <c r="W149" i="5"/>
  <c r="P149" i="5" s="1"/>
  <c r="X149" i="5"/>
  <c r="A150" i="5"/>
  <c r="B150" i="5"/>
  <c r="C150" i="5"/>
  <c r="D150" i="5"/>
  <c r="E150" i="5"/>
  <c r="T150" i="5"/>
  <c r="W150" i="5"/>
  <c r="P150" i="5" s="1"/>
  <c r="X150" i="5"/>
  <c r="A151" i="5"/>
  <c r="B151" i="5"/>
  <c r="C151" i="5"/>
  <c r="D151" i="5"/>
  <c r="E151" i="5"/>
  <c r="T151" i="5"/>
  <c r="W151" i="5"/>
  <c r="P151" i="5" s="1"/>
  <c r="X151" i="5"/>
  <c r="A152" i="5"/>
  <c r="B152" i="5"/>
  <c r="C152" i="5"/>
  <c r="D152" i="5"/>
  <c r="E152" i="5"/>
  <c r="T152" i="5"/>
  <c r="W152" i="5"/>
  <c r="P152" i="5" s="1"/>
  <c r="X152" i="5"/>
  <c r="A153" i="5"/>
  <c r="B153" i="5"/>
  <c r="C153" i="5"/>
  <c r="D153" i="5"/>
  <c r="E153" i="5"/>
  <c r="T153" i="5"/>
  <c r="W153" i="5"/>
  <c r="P153" i="5" s="1"/>
  <c r="X153" i="5"/>
  <c r="A154" i="5"/>
  <c r="B154" i="5"/>
  <c r="C154" i="5"/>
  <c r="D154" i="5"/>
  <c r="E154" i="5"/>
  <c r="T154" i="5"/>
  <c r="W154" i="5"/>
  <c r="P154" i="5" s="1"/>
  <c r="X154" i="5"/>
  <c r="A155" i="5"/>
  <c r="B155" i="5"/>
  <c r="C155" i="5"/>
  <c r="D155" i="5"/>
  <c r="E155" i="5"/>
  <c r="P155" i="5"/>
  <c r="T155" i="5"/>
  <c r="W155" i="5"/>
  <c r="X155" i="5"/>
  <c r="A156" i="5"/>
  <c r="B156" i="5"/>
  <c r="C156" i="5"/>
  <c r="D156" i="5"/>
  <c r="E156" i="5"/>
  <c r="P156" i="5"/>
  <c r="T156" i="5"/>
  <c r="W156" i="5"/>
  <c r="X156" i="5"/>
  <c r="A157" i="5"/>
  <c r="B157" i="5"/>
  <c r="C157" i="5"/>
  <c r="D157" i="5"/>
  <c r="E157" i="5"/>
  <c r="T157" i="5"/>
  <c r="W157" i="5"/>
  <c r="P157" i="5" s="1"/>
  <c r="X157" i="5"/>
  <c r="A158" i="5"/>
  <c r="B158" i="5"/>
  <c r="C158" i="5"/>
  <c r="D158" i="5"/>
  <c r="E158" i="5"/>
  <c r="T158" i="5"/>
  <c r="W158" i="5"/>
  <c r="P158" i="5" s="1"/>
  <c r="X158" i="5"/>
  <c r="A159" i="5"/>
  <c r="B159" i="5"/>
  <c r="C159" i="5"/>
  <c r="D159" i="5"/>
  <c r="E159" i="5"/>
  <c r="T159" i="5"/>
  <c r="W159" i="5"/>
  <c r="P159" i="5" s="1"/>
  <c r="X159" i="5"/>
  <c r="A160" i="5"/>
  <c r="B160" i="5"/>
  <c r="C160" i="5"/>
  <c r="D160" i="5"/>
  <c r="E160" i="5"/>
  <c r="T160" i="5"/>
  <c r="W160" i="5"/>
  <c r="P160" i="5" s="1"/>
  <c r="X160" i="5"/>
  <c r="A161" i="5"/>
  <c r="B161" i="5"/>
  <c r="C161" i="5"/>
  <c r="D161" i="5"/>
  <c r="E161" i="5"/>
  <c r="T161" i="5"/>
  <c r="W161" i="5"/>
  <c r="P161" i="5" s="1"/>
  <c r="X161" i="5"/>
  <c r="A162" i="5"/>
  <c r="B162" i="5"/>
  <c r="C162" i="5"/>
  <c r="D162" i="5"/>
  <c r="E162" i="5"/>
  <c r="T162" i="5"/>
  <c r="W162" i="5"/>
  <c r="P162" i="5" s="1"/>
  <c r="X162" i="5"/>
  <c r="A163" i="5"/>
  <c r="B163" i="5"/>
  <c r="C163" i="5"/>
  <c r="D163" i="5"/>
  <c r="E163" i="5"/>
  <c r="P163" i="5"/>
  <c r="T163" i="5"/>
  <c r="W163" i="5"/>
  <c r="X163" i="5"/>
  <c r="A164" i="5"/>
  <c r="B164" i="5"/>
  <c r="C164" i="5"/>
  <c r="D164" i="5"/>
  <c r="E164" i="5"/>
  <c r="P164" i="5"/>
  <c r="T164" i="5"/>
  <c r="W164" i="5"/>
  <c r="X164" i="5"/>
  <c r="A165" i="5"/>
  <c r="B165" i="5"/>
  <c r="C165" i="5"/>
  <c r="D165" i="5"/>
  <c r="E165" i="5"/>
  <c r="T165" i="5"/>
  <c r="W165" i="5"/>
  <c r="P165" i="5" s="1"/>
  <c r="X165" i="5"/>
  <c r="A166" i="5"/>
  <c r="B166" i="5"/>
  <c r="C166" i="5"/>
  <c r="D166" i="5"/>
  <c r="E166" i="5"/>
  <c r="T166" i="5"/>
  <c r="W166" i="5"/>
  <c r="P166" i="5" s="1"/>
  <c r="X166" i="5"/>
  <c r="A167" i="5"/>
  <c r="B167" i="5"/>
  <c r="C167" i="5"/>
  <c r="D167" i="5"/>
  <c r="E167" i="5"/>
  <c r="T167" i="5"/>
  <c r="W167" i="5"/>
  <c r="P167" i="5" s="1"/>
  <c r="X167" i="5"/>
  <c r="A168" i="5"/>
  <c r="B168" i="5"/>
  <c r="C168" i="5"/>
  <c r="D168" i="5"/>
  <c r="E168" i="5"/>
  <c r="T168" i="5"/>
  <c r="W168" i="5"/>
  <c r="P168" i="5" s="1"/>
  <c r="X168" i="5"/>
  <c r="A169" i="5"/>
  <c r="B169" i="5"/>
  <c r="C169" i="5"/>
  <c r="D169" i="5"/>
  <c r="E169" i="5"/>
  <c r="T169" i="5"/>
  <c r="W169" i="5"/>
  <c r="P169" i="5" s="1"/>
  <c r="X169" i="5"/>
  <c r="A170" i="5"/>
  <c r="B170" i="5"/>
  <c r="C170" i="5"/>
  <c r="D170" i="5"/>
  <c r="E170" i="5"/>
  <c r="T170" i="5"/>
  <c r="W170" i="5"/>
  <c r="P170" i="5" s="1"/>
  <c r="X170" i="5"/>
  <c r="A171" i="5"/>
  <c r="B171" i="5"/>
  <c r="C171" i="5"/>
  <c r="D171" i="5"/>
  <c r="E171" i="5"/>
  <c r="P171" i="5"/>
  <c r="T171" i="5"/>
  <c r="W171" i="5"/>
  <c r="X171" i="5"/>
  <c r="A172" i="5"/>
  <c r="B172" i="5"/>
  <c r="C172" i="5"/>
  <c r="D172" i="5"/>
  <c r="E172" i="5"/>
  <c r="P172" i="5"/>
  <c r="T172" i="5"/>
  <c r="W172" i="5"/>
  <c r="X172" i="5"/>
  <c r="A173" i="5"/>
  <c r="B173" i="5"/>
  <c r="C173" i="5"/>
  <c r="D173" i="5"/>
  <c r="E173" i="5"/>
  <c r="T173" i="5"/>
  <c r="W173" i="5"/>
  <c r="P173" i="5" s="1"/>
  <c r="X173" i="5"/>
  <c r="A174" i="5"/>
  <c r="B174" i="5"/>
  <c r="C174" i="5"/>
  <c r="D174" i="5"/>
  <c r="E174" i="5"/>
  <c r="T174" i="5"/>
  <c r="W174" i="5"/>
  <c r="P174" i="5" s="1"/>
  <c r="X174" i="5"/>
  <c r="A175" i="5"/>
  <c r="B175" i="5"/>
  <c r="C175" i="5"/>
  <c r="D175" i="5"/>
  <c r="E175" i="5"/>
  <c r="T175" i="5"/>
  <c r="W175" i="5"/>
  <c r="P175" i="5" s="1"/>
  <c r="X175" i="5"/>
  <c r="A176" i="5"/>
  <c r="B176" i="5"/>
  <c r="C176" i="5"/>
  <c r="D176" i="5"/>
  <c r="E176" i="5"/>
  <c r="T176" i="5"/>
  <c r="W176" i="5"/>
  <c r="P176" i="5" s="1"/>
  <c r="X176" i="5"/>
  <c r="A177" i="5"/>
  <c r="B177" i="5"/>
  <c r="C177" i="5"/>
  <c r="D177" i="5"/>
  <c r="E177" i="5"/>
  <c r="T177" i="5"/>
  <c r="W177" i="5"/>
  <c r="P177" i="5" s="1"/>
  <c r="X177" i="5"/>
  <c r="A178" i="5"/>
  <c r="B178" i="5"/>
  <c r="C178" i="5"/>
  <c r="D178" i="5"/>
  <c r="E178" i="5"/>
  <c r="T178" i="5"/>
  <c r="W178" i="5"/>
  <c r="P178" i="5" s="1"/>
  <c r="X178" i="5"/>
  <c r="A179" i="5"/>
  <c r="B179" i="5"/>
  <c r="C179" i="5"/>
  <c r="D179" i="5"/>
  <c r="E179" i="5"/>
  <c r="P179" i="5"/>
  <c r="T179" i="5"/>
  <c r="W179" i="5"/>
  <c r="X179" i="5"/>
  <c r="A180" i="5"/>
  <c r="B180" i="5"/>
  <c r="C180" i="5"/>
  <c r="D180" i="5"/>
  <c r="E180" i="5"/>
  <c r="P180" i="5"/>
  <c r="T180" i="5"/>
  <c r="W180" i="5"/>
  <c r="X180" i="5"/>
  <c r="A181" i="5"/>
  <c r="B181" i="5"/>
  <c r="C181" i="5"/>
  <c r="D181" i="5"/>
  <c r="E181" i="5"/>
  <c r="T181" i="5"/>
  <c r="W181" i="5"/>
  <c r="P181" i="5" s="1"/>
  <c r="X181" i="5"/>
  <c r="A182" i="5"/>
  <c r="B182" i="5"/>
  <c r="C182" i="5"/>
  <c r="D182" i="5"/>
  <c r="E182" i="5"/>
  <c r="T182" i="5"/>
  <c r="W182" i="5"/>
  <c r="P182" i="5" s="1"/>
  <c r="X182" i="5"/>
  <c r="A183" i="5"/>
  <c r="B183" i="5"/>
  <c r="C183" i="5"/>
  <c r="D183" i="5"/>
  <c r="E183" i="5"/>
  <c r="T183" i="5"/>
  <c r="W183" i="5"/>
  <c r="P183" i="5" s="1"/>
  <c r="X183" i="5"/>
  <c r="A184" i="5"/>
  <c r="B184" i="5"/>
  <c r="C184" i="5"/>
  <c r="D184" i="5"/>
  <c r="E184" i="5"/>
  <c r="T184" i="5"/>
  <c r="W184" i="5"/>
  <c r="P184" i="5" s="1"/>
  <c r="X184" i="5"/>
  <c r="A185" i="5"/>
  <c r="B185" i="5"/>
  <c r="C185" i="5"/>
  <c r="D185" i="5"/>
  <c r="E185" i="5"/>
  <c r="T185" i="5"/>
  <c r="W185" i="5"/>
  <c r="P185" i="5" s="1"/>
  <c r="X185" i="5"/>
  <c r="A186" i="5"/>
  <c r="B186" i="5"/>
  <c r="C186" i="5"/>
  <c r="D186" i="5"/>
  <c r="E186" i="5"/>
  <c r="T186" i="5"/>
  <c r="W186" i="5"/>
  <c r="P186" i="5" s="1"/>
  <c r="X186" i="5"/>
  <c r="A187" i="5"/>
  <c r="B187" i="5"/>
  <c r="C187" i="5"/>
  <c r="D187" i="5"/>
  <c r="E187" i="5"/>
  <c r="P187" i="5"/>
  <c r="T187" i="5"/>
  <c r="W187" i="5"/>
  <c r="X187" i="5"/>
  <c r="A188" i="5"/>
  <c r="B188" i="5"/>
  <c r="C188" i="5"/>
  <c r="D188" i="5"/>
  <c r="E188" i="5"/>
  <c r="P188" i="5"/>
  <c r="T188" i="5"/>
  <c r="W188" i="5"/>
  <c r="X188" i="5"/>
  <c r="A189" i="5"/>
  <c r="B189" i="5"/>
  <c r="C189" i="5"/>
  <c r="D189" i="5"/>
  <c r="E189" i="5"/>
  <c r="T189" i="5"/>
  <c r="W189" i="5"/>
  <c r="P189" i="5" s="1"/>
  <c r="X189" i="5"/>
  <c r="A190" i="5"/>
  <c r="B190" i="5"/>
  <c r="C190" i="5"/>
  <c r="D190" i="5"/>
  <c r="E190" i="5"/>
  <c r="T190" i="5"/>
  <c r="W190" i="5"/>
  <c r="P190" i="5" s="1"/>
  <c r="X190" i="5"/>
  <c r="A191" i="5"/>
  <c r="B191" i="5"/>
  <c r="C191" i="5"/>
  <c r="D191" i="5"/>
  <c r="E191" i="5"/>
  <c r="T191" i="5"/>
  <c r="W191" i="5"/>
  <c r="P191" i="5" s="1"/>
  <c r="X191" i="5"/>
  <c r="A192" i="5"/>
  <c r="B192" i="5"/>
  <c r="C192" i="5"/>
  <c r="D192" i="5"/>
  <c r="E192" i="5"/>
  <c r="T192" i="5"/>
  <c r="W192" i="5"/>
  <c r="P192" i="5" s="1"/>
  <c r="X192" i="5"/>
  <c r="A193" i="5"/>
  <c r="B193" i="5"/>
  <c r="C193" i="5"/>
  <c r="D193" i="5"/>
  <c r="E193" i="5"/>
  <c r="T193" i="5"/>
  <c r="W193" i="5"/>
  <c r="P193" i="5" s="1"/>
  <c r="X193" i="5"/>
  <c r="A194" i="5"/>
  <c r="B194" i="5"/>
  <c r="C194" i="5"/>
  <c r="D194" i="5"/>
  <c r="E194" i="5"/>
  <c r="T194" i="5"/>
  <c r="W194" i="5"/>
  <c r="P194" i="5" s="1"/>
  <c r="X194" i="5"/>
  <c r="A195" i="5"/>
  <c r="B195" i="5"/>
  <c r="C195" i="5"/>
  <c r="D195" i="5"/>
  <c r="E195" i="5"/>
  <c r="P195" i="5"/>
  <c r="T195" i="5"/>
  <c r="W195" i="5"/>
  <c r="X195" i="5"/>
  <c r="A196" i="5"/>
  <c r="B196" i="5"/>
  <c r="C196" i="5"/>
  <c r="D196" i="5"/>
  <c r="E196" i="5"/>
  <c r="P196" i="5"/>
  <c r="T196" i="5"/>
  <c r="W196" i="5"/>
  <c r="X196" i="5"/>
  <c r="A197" i="5"/>
  <c r="B197" i="5"/>
  <c r="C197" i="5"/>
  <c r="D197" i="5"/>
  <c r="E197" i="5"/>
  <c r="T197" i="5"/>
  <c r="W197" i="5"/>
  <c r="P197" i="5" s="1"/>
  <c r="X197" i="5"/>
  <c r="A198" i="5"/>
  <c r="B198" i="5"/>
  <c r="C198" i="5"/>
  <c r="D198" i="5"/>
  <c r="E198" i="5"/>
  <c r="T198" i="5"/>
  <c r="W198" i="5"/>
  <c r="P198" i="5" s="1"/>
  <c r="X198" i="5"/>
  <c r="A199" i="5"/>
  <c r="B199" i="5"/>
  <c r="C199" i="5"/>
  <c r="D199" i="5"/>
  <c r="E199" i="5"/>
  <c r="T199" i="5"/>
  <c r="W199" i="5"/>
  <c r="P199" i="5" s="1"/>
  <c r="X199" i="5"/>
  <c r="A200" i="5"/>
  <c r="B200" i="5"/>
  <c r="C200" i="5"/>
  <c r="D200" i="5"/>
  <c r="E200" i="5"/>
  <c r="T200" i="5"/>
  <c r="W200" i="5"/>
  <c r="P200" i="5" s="1"/>
  <c r="X200" i="5"/>
  <c r="A201" i="5"/>
  <c r="B201" i="5"/>
  <c r="C201" i="5"/>
  <c r="D201" i="5"/>
  <c r="E201" i="5"/>
  <c r="T201" i="5"/>
  <c r="W201" i="5"/>
  <c r="P201" i="5" s="1"/>
  <c r="X201" i="5"/>
  <c r="A202" i="5"/>
  <c r="B202" i="5"/>
  <c r="C202" i="5"/>
  <c r="D202" i="5"/>
  <c r="E202" i="5"/>
  <c r="T202" i="5"/>
  <c r="W202" i="5"/>
  <c r="P202" i="5" s="1"/>
  <c r="X202" i="5"/>
  <c r="A203" i="5"/>
  <c r="B203" i="5"/>
  <c r="C203" i="5"/>
  <c r="D203" i="5"/>
  <c r="E203" i="5"/>
  <c r="P203" i="5"/>
  <c r="T203" i="5"/>
  <c r="W203" i="5"/>
  <c r="X203" i="5"/>
  <c r="A204" i="5"/>
  <c r="B204" i="5"/>
  <c r="C204" i="5"/>
  <c r="D204" i="5"/>
  <c r="E204" i="5"/>
  <c r="P204" i="5"/>
  <c r="T204" i="5"/>
  <c r="W204" i="5"/>
  <c r="X204" i="5"/>
  <c r="A205" i="5"/>
  <c r="B205" i="5"/>
  <c r="C205" i="5"/>
  <c r="D205" i="5"/>
  <c r="E205" i="5"/>
  <c r="T205" i="5"/>
  <c r="W205" i="5"/>
  <c r="P205" i="5" s="1"/>
  <c r="X205" i="5"/>
  <c r="A206" i="5"/>
  <c r="B206" i="5"/>
  <c r="C206" i="5"/>
  <c r="D206" i="5"/>
  <c r="E206" i="5"/>
  <c r="T206" i="5"/>
  <c r="W206" i="5"/>
  <c r="P206" i="5" s="1"/>
  <c r="X206" i="5"/>
  <c r="A207" i="5"/>
  <c r="B207" i="5"/>
  <c r="C207" i="5"/>
  <c r="D207" i="5"/>
  <c r="E207" i="5"/>
  <c r="T207" i="5"/>
  <c r="W207" i="5"/>
  <c r="P207" i="5" s="1"/>
  <c r="X207" i="5"/>
  <c r="A208" i="5"/>
  <c r="B208" i="5"/>
  <c r="C208" i="5"/>
  <c r="D208" i="5"/>
  <c r="E208" i="5"/>
  <c r="T208" i="5"/>
  <c r="W208" i="5"/>
  <c r="P208" i="5" s="1"/>
  <c r="X208" i="5"/>
  <c r="A209" i="5"/>
  <c r="B209" i="5"/>
  <c r="C209" i="5"/>
  <c r="D209" i="5"/>
  <c r="E209" i="5"/>
  <c r="T209" i="5"/>
  <c r="W209" i="5"/>
  <c r="P209" i="5" s="1"/>
  <c r="X209" i="5"/>
  <c r="A210" i="5"/>
  <c r="B210" i="5"/>
  <c r="C210" i="5"/>
  <c r="D210" i="5"/>
  <c r="E210" i="5"/>
  <c r="T210" i="5"/>
  <c r="W210" i="5"/>
  <c r="P210" i="5" s="1"/>
  <c r="X210" i="5"/>
  <c r="A211" i="5"/>
  <c r="B211" i="5"/>
  <c r="C211" i="5"/>
  <c r="D211" i="5"/>
  <c r="E211" i="5"/>
  <c r="P211" i="5"/>
  <c r="T211" i="5"/>
  <c r="W211" i="5"/>
  <c r="X211" i="5"/>
  <c r="A212" i="5"/>
  <c r="B212" i="5"/>
  <c r="C212" i="5"/>
  <c r="D212" i="5"/>
  <c r="E212" i="5"/>
  <c r="P212" i="5"/>
  <c r="T212" i="5"/>
  <c r="W212" i="5"/>
  <c r="X212" i="5"/>
  <c r="A213" i="5"/>
  <c r="B213" i="5"/>
  <c r="C213" i="5"/>
  <c r="D213" i="5"/>
  <c r="E213" i="5"/>
  <c r="T213" i="5"/>
  <c r="W213" i="5"/>
  <c r="P213" i="5" s="1"/>
  <c r="X213" i="5"/>
  <c r="A214" i="5"/>
  <c r="B214" i="5"/>
  <c r="C214" i="5"/>
  <c r="D214" i="5"/>
  <c r="E214" i="5"/>
  <c r="T214" i="5"/>
  <c r="W214" i="5"/>
  <c r="P214" i="5" s="1"/>
  <c r="X214" i="5"/>
  <c r="A215" i="5"/>
  <c r="B215" i="5"/>
  <c r="C215" i="5"/>
  <c r="D215" i="5"/>
  <c r="E215" i="5"/>
  <c r="T215" i="5"/>
  <c r="W215" i="5"/>
  <c r="P215" i="5" s="1"/>
  <c r="X215" i="5"/>
  <c r="A216" i="5"/>
  <c r="B216" i="5"/>
  <c r="C216" i="5"/>
  <c r="D216" i="5"/>
  <c r="E216" i="5"/>
  <c r="T216" i="5"/>
  <c r="W216" i="5"/>
  <c r="P216" i="5" s="1"/>
  <c r="X216" i="5"/>
  <c r="A217" i="5"/>
  <c r="B217" i="5"/>
  <c r="C217" i="5"/>
  <c r="D217" i="5"/>
  <c r="E217" i="5"/>
  <c r="T217" i="5"/>
  <c r="W217" i="5"/>
  <c r="P217" i="5" s="1"/>
  <c r="X217" i="5"/>
  <c r="A218" i="5"/>
  <c r="B218" i="5"/>
  <c r="C218" i="5"/>
  <c r="D218" i="5"/>
  <c r="E218" i="5"/>
  <c r="T218" i="5"/>
  <c r="W218" i="5"/>
  <c r="P218" i="5" s="1"/>
  <c r="X218" i="5"/>
  <c r="A219" i="5"/>
  <c r="B219" i="5"/>
  <c r="C219" i="5"/>
  <c r="D219" i="5"/>
  <c r="E219" i="5"/>
  <c r="P219" i="5"/>
  <c r="T219" i="5"/>
  <c r="W219" i="5"/>
  <c r="X219" i="5"/>
  <c r="A220" i="5"/>
  <c r="B220" i="5"/>
  <c r="C220" i="5"/>
  <c r="D220" i="5"/>
  <c r="E220" i="5"/>
  <c r="P220" i="5"/>
  <c r="T220" i="5"/>
  <c r="W220" i="5"/>
  <c r="X220" i="5"/>
  <c r="A221" i="5"/>
  <c r="B221" i="5"/>
  <c r="C221" i="5"/>
  <c r="D221" i="5"/>
  <c r="E221" i="5"/>
  <c r="T221" i="5"/>
  <c r="W221" i="5"/>
  <c r="P221" i="5" s="1"/>
  <c r="X221" i="5"/>
  <c r="A222" i="5"/>
  <c r="B222" i="5"/>
  <c r="C222" i="5"/>
  <c r="D222" i="5"/>
  <c r="E222" i="5"/>
  <c r="T222" i="5"/>
  <c r="W222" i="5"/>
  <c r="P222" i="5" s="1"/>
  <c r="X222" i="5"/>
  <c r="A223" i="5"/>
  <c r="B223" i="5"/>
  <c r="C223" i="5"/>
  <c r="D223" i="5"/>
  <c r="E223" i="5"/>
  <c r="T223" i="5"/>
  <c r="W223" i="5"/>
  <c r="P223" i="5" s="1"/>
  <c r="X223" i="5"/>
  <c r="A224" i="5"/>
  <c r="B224" i="5"/>
  <c r="C224" i="5"/>
  <c r="D224" i="5"/>
  <c r="E224" i="5"/>
  <c r="T224" i="5"/>
  <c r="W224" i="5"/>
  <c r="P224" i="5" s="1"/>
  <c r="X224" i="5"/>
  <c r="A225" i="5"/>
  <c r="B225" i="5"/>
  <c r="C225" i="5"/>
  <c r="D225" i="5"/>
  <c r="E225" i="5"/>
  <c r="T225" i="5"/>
  <c r="W225" i="5"/>
  <c r="P225" i="5" s="1"/>
  <c r="X225" i="5"/>
  <c r="A226" i="5"/>
  <c r="B226" i="5"/>
  <c r="C226" i="5"/>
  <c r="D226" i="5"/>
  <c r="E226" i="5"/>
  <c r="T226" i="5"/>
  <c r="W226" i="5"/>
  <c r="P226" i="5" s="1"/>
  <c r="X226" i="5"/>
  <c r="A227" i="5"/>
  <c r="B227" i="5"/>
  <c r="C227" i="5"/>
  <c r="D227" i="5"/>
  <c r="E227" i="5"/>
  <c r="P227" i="5"/>
  <c r="T227" i="5"/>
  <c r="W227" i="5"/>
  <c r="X227" i="5"/>
  <c r="A228" i="5"/>
  <c r="B228" i="5"/>
  <c r="C228" i="5"/>
  <c r="D228" i="5"/>
  <c r="E228" i="5"/>
  <c r="P228" i="5"/>
  <c r="T228" i="5"/>
  <c r="W228" i="5"/>
  <c r="X228" i="5"/>
  <c r="A229" i="5"/>
  <c r="B229" i="5"/>
  <c r="C229" i="5"/>
  <c r="D229" i="5"/>
  <c r="E229" i="5"/>
  <c r="T229" i="5"/>
  <c r="W229" i="5"/>
  <c r="P229" i="5" s="1"/>
  <c r="X229" i="5"/>
  <c r="A230" i="5"/>
  <c r="B230" i="5"/>
  <c r="C230" i="5"/>
  <c r="D230" i="5"/>
  <c r="E230" i="5"/>
  <c r="T230" i="5"/>
  <c r="W230" i="5"/>
  <c r="P230" i="5" s="1"/>
  <c r="X230" i="5"/>
  <c r="A231" i="5"/>
  <c r="B231" i="5"/>
  <c r="C231" i="5"/>
  <c r="D231" i="5"/>
  <c r="E231" i="5"/>
  <c r="T231" i="5"/>
  <c r="W231" i="5"/>
  <c r="P231" i="5" s="1"/>
  <c r="X231" i="5"/>
  <c r="A232" i="5"/>
  <c r="B232" i="5"/>
  <c r="C232" i="5"/>
  <c r="D232" i="5"/>
  <c r="E232" i="5"/>
  <c r="T232" i="5"/>
  <c r="W232" i="5"/>
  <c r="P232" i="5" s="1"/>
  <c r="X232" i="5"/>
  <c r="A233" i="5"/>
  <c r="B233" i="5"/>
  <c r="C233" i="5"/>
  <c r="D233" i="5"/>
  <c r="E233" i="5"/>
  <c r="T233" i="5"/>
  <c r="W233" i="5"/>
  <c r="P233" i="5" s="1"/>
  <c r="X233" i="5"/>
  <c r="A234" i="5"/>
  <c r="B234" i="5"/>
  <c r="C234" i="5"/>
  <c r="D234" i="5"/>
  <c r="E234" i="5"/>
  <c r="T234" i="5"/>
  <c r="W234" i="5"/>
  <c r="P234" i="5" s="1"/>
  <c r="X234" i="5"/>
  <c r="A235" i="5"/>
  <c r="B235" i="5"/>
  <c r="C235" i="5"/>
  <c r="D235" i="5"/>
  <c r="E235" i="5"/>
  <c r="P235" i="5"/>
  <c r="T235" i="5"/>
  <c r="W235" i="5"/>
  <c r="X235" i="5"/>
  <c r="A236" i="5"/>
  <c r="B236" i="5"/>
  <c r="C236" i="5"/>
  <c r="D236" i="5"/>
  <c r="E236" i="5"/>
  <c r="P236" i="5"/>
  <c r="T236" i="5"/>
  <c r="W236" i="5"/>
  <c r="X236" i="5"/>
  <c r="A237" i="5"/>
  <c r="B237" i="5"/>
  <c r="C237" i="5"/>
  <c r="D237" i="5"/>
  <c r="E237" i="5"/>
  <c r="T237" i="5"/>
  <c r="W237" i="5"/>
  <c r="P237" i="5" s="1"/>
  <c r="X237" i="5"/>
  <c r="A238" i="5"/>
  <c r="B238" i="5"/>
  <c r="C238" i="5"/>
  <c r="D238" i="5"/>
  <c r="E238" i="5"/>
  <c r="T238" i="5"/>
  <c r="W238" i="5"/>
  <c r="P238" i="5" s="1"/>
  <c r="X238" i="5"/>
  <c r="A239" i="5"/>
  <c r="B239" i="5"/>
  <c r="C239" i="5"/>
  <c r="D239" i="5"/>
  <c r="E239" i="5"/>
  <c r="T239" i="5"/>
  <c r="W239" i="5"/>
  <c r="P239" i="5" s="1"/>
  <c r="X239" i="5"/>
  <c r="A240" i="5"/>
  <c r="B240" i="5"/>
  <c r="C240" i="5"/>
  <c r="D240" i="5"/>
  <c r="E240" i="5"/>
  <c r="T240" i="5"/>
  <c r="W240" i="5"/>
  <c r="P240" i="5" s="1"/>
  <c r="X240" i="5"/>
  <c r="A241" i="5"/>
  <c r="B241" i="5"/>
  <c r="C241" i="5"/>
  <c r="D241" i="5"/>
  <c r="E241" i="5"/>
  <c r="T241" i="5"/>
  <c r="W241" i="5"/>
  <c r="P241" i="5" s="1"/>
  <c r="X241" i="5"/>
  <c r="A242" i="5"/>
  <c r="B242" i="5"/>
  <c r="C242" i="5"/>
  <c r="D242" i="5"/>
  <c r="E242" i="5"/>
  <c r="T242" i="5"/>
  <c r="W242" i="5"/>
  <c r="P242" i="5" s="1"/>
  <c r="X242" i="5"/>
  <c r="A243" i="5"/>
  <c r="B243" i="5"/>
  <c r="C243" i="5"/>
  <c r="D243" i="5"/>
  <c r="E243" i="5"/>
  <c r="P243" i="5"/>
  <c r="T243" i="5"/>
  <c r="W243" i="5"/>
  <c r="X243" i="5"/>
  <c r="A244" i="5"/>
  <c r="B244" i="5"/>
  <c r="C244" i="5"/>
  <c r="D244" i="5"/>
  <c r="E244" i="5"/>
  <c r="P244" i="5"/>
  <c r="T244" i="5"/>
  <c r="W244" i="5"/>
  <c r="X244" i="5"/>
  <c r="A245" i="5"/>
  <c r="B245" i="5"/>
  <c r="C245" i="5"/>
  <c r="D245" i="5"/>
  <c r="E245" i="5"/>
  <c r="T245" i="5"/>
  <c r="W245" i="5"/>
  <c r="P245" i="5" s="1"/>
  <c r="X245" i="5"/>
  <c r="A246" i="5"/>
  <c r="B246" i="5"/>
  <c r="C246" i="5"/>
  <c r="D246" i="5"/>
  <c r="E246" i="5"/>
  <c r="T246" i="5"/>
  <c r="W246" i="5"/>
  <c r="P246" i="5" s="1"/>
  <c r="X246" i="5"/>
  <c r="A247" i="5"/>
  <c r="B247" i="5"/>
  <c r="C247" i="5"/>
  <c r="D247" i="5"/>
  <c r="E247" i="5"/>
  <c r="T247" i="5"/>
  <c r="W247" i="5"/>
  <c r="P247" i="5" s="1"/>
  <c r="X247" i="5"/>
  <c r="A248" i="5"/>
  <c r="B248" i="5"/>
  <c r="C248" i="5"/>
  <c r="D248" i="5"/>
  <c r="E248" i="5"/>
  <c r="T248" i="5"/>
  <c r="W248" i="5"/>
  <c r="P248" i="5" s="1"/>
  <c r="X248" i="5"/>
  <c r="A249" i="5"/>
  <c r="B249" i="5"/>
  <c r="C249" i="5"/>
  <c r="D249" i="5"/>
  <c r="E249" i="5"/>
  <c r="T249" i="5"/>
  <c r="W249" i="5"/>
  <c r="P249" i="5" s="1"/>
  <c r="X249" i="5"/>
  <c r="A250" i="5"/>
  <c r="B250" i="5"/>
  <c r="C250" i="5"/>
  <c r="D250" i="5"/>
  <c r="E250" i="5"/>
  <c r="T250" i="5"/>
  <c r="W250" i="5"/>
  <c r="P250" i="5" s="1"/>
  <c r="X250" i="5"/>
  <c r="A251" i="5"/>
  <c r="B251" i="5"/>
  <c r="C251" i="5"/>
  <c r="D251" i="5"/>
  <c r="E251" i="5"/>
  <c r="P251" i="5"/>
  <c r="T251" i="5"/>
  <c r="W251" i="5"/>
  <c r="X251" i="5"/>
  <c r="A252" i="5"/>
  <c r="B252" i="5"/>
  <c r="C252" i="5"/>
  <c r="D252" i="5"/>
  <c r="E252" i="5"/>
  <c r="P252" i="5"/>
  <c r="T252" i="5"/>
  <c r="W252" i="5"/>
  <c r="X252" i="5"/>
  <c r="A253" i="5"/>
  <c r="B253" i="5"/>
  <c r="C253" i="5"/>
  <c r="D253" i="5"/>
  <c r="E253" i="5"/>
  <c r="T253" i="5"/>
  <c r="W253" i="5"/>
  <c r="P253" i="5" s="1"/>
  <c r="X253" i="5"/>
  <c r="A254" i="5"/>
  <c r="B254" i="5"/>
  <c r="C254" i="5"/>
  <c r="D254" i="5"/>
  <c r="E254" i="5"/>
  <c r="T254" i="5"/>
  <c r="W254" i="5"/>
  <c r="P254" i="5" s="1"/>
  <c r="X254" i="5"/>
  <c r="A255" i="5"/>
  <c r="B255" i="5"/>
  <c r="C255" i="5"/>
  <c r="D255" i="5"/>
  <c r="E255" i="5"/>
  <c r="T255" i="5"/>
  <c r="W255" i="5"/>
  <c r="P255" i="5" s="1"/>
  <c r="X255" i="5"/>
  <c r="A256" i="5"/>
  <c r="B256" i="5"/>
  <c r="C256" i="5"/>
  <c r="D256" i="5"/>
  <c r="E256" i="5"/>
  <c r="T256" i="5"/>
  <c r="W256" i="5"/>
  <c r="P256" i="5" s="1"/>
  <c r="X256" i="5"/>
  <c r="A257" i="5"/>
  <c r="B257" i="5"/>
  <c r="C257" i="5"/>
  <c r="D257" i="5"/>
  <c r="E257" i="5"/>
  <c r="T257" i="5"/>
  <c r="W257" i="5"/>
  <c r="P257" i="5" s="1"/>
  <c r="X257" i="5"/>
  <c r="A258" i="5"/>
  <c r="B258" i="5"/>
  <c r="C258" i="5"/>
  <c r="D258" i="5"/>
  <c r="E258" i="5"/>
  <c r="T258" i="5"/>
  <c r="W258" i="5"/>
  <c r="P258" i="5" s="1"/>
  <c r="X258" i="5"/>
  <c r="A259" i="5"/>
  <c r="B259" i="5"/>
  <c r="C259" i="5"/>
  <c r="D259" i="5"/>
  <c r="E259" i="5"/>
  <c r="P259" i="5"/>
  <c r="T259" i="5"/>
  <c r="W259" i="5"/>
  <c r="X259" i="5"/>
  <c r="A260" i="5"/>
  <c r="B260" i="5"/>
  <c r="C260" i="5"/>
  <c r="D260" i="5"/>
  <c r="E260" i="5"/>
  <c r="P260" i="5"/>
  <c r="T260" i="5"/>
  <c r="W260" i="5"/>
  <c r="X260" i="5"/>
  <c r="A261" i="5"/>
  <c r="B261" i="5"/>
  <c r="C261" i="5"/>
  <c r="D261" i="5"/>
  <c r="E261" i="5"/>
  <c r="T261" i="5"/>
  <c r="W261" i="5"/>
  <c r="P261" i="5" s="1"/>
  <c r="X261" i="5"/>
  <c r="A262" i="5"/>
  <c r="B262" i="5"/>
  <c r="C262" i="5"/>
  <c r="D262" i="5"/>
  <c r="E262" i="5"/>
  <c r="T262" i="5"/>
  <c r="W262" i="5"/>
  <c r="P262" i="5" s="1"/>
  <c r="X262" i="5"/>
  <c r="A263" i="5"/>
  <c r="B263" i="5"/>
  <c r="C263" i="5"/>
  <c r="D263" i="5"/>
  <c r="E263" i="5"/>
  <c r="T263" i="5"/>
  <c r="W263" i="5"/>
  <c r="P263" i="5" s="1"/>
  <c r="X263" i="5"/>
  <c r="A264" i="5"/>
  <c r="B264" i="5"/>
  <c r="C264" i="5"/>
  <c r="D264" i="5"/>
  <c r="E264" i="5"/>
  <c r="T264" i="5"/>
  <c r="W264" i="5"/>
  <c r="P264" i="5" s="1"/>
  <c r="X264" i="5"/>
  <c r="A265" i="5"/>
  <c r="B265" i="5"/>
  <c r="C265" i="5"/>
  <c r="D265" i="5"/>
  <c r="E265" i="5"/>
  <c r="T265" i="5"/>
  <c r="W265" i="5"/>
  <c r="P265" i="5" s="1"/>
  <c r="X265" i="5"/>
  <c r="A266" i="5"/>
  <c r="B266" i="5"/>
  <c r="C266" i="5"/>
  <c r="D266" i="5"/>
  <c r="E266" i="5"/>
  <c r="T266" i="5"/>
  <c r="W266" i="5"/>
  <c r="P266" i="5" s="1"/>
  <c r="X266" i="5"/>
  <c r="A267" i="5"/>
  <c r="B267" i="5"/>
  <c r="C267" i="5"/>
  <c r="D267" i="5"/>
  <c r="E267" i="5"/>
  <c r="P267" i="5"/>
  <c r="T267" i="5"/>
  <c r="W267" i="5"/>
  <c r="X267" i="5"/>
  <c r="A268" i="5"/>
  <c r="B268" i="5"/>
  <c r="C268" i="5"/>
  <c r="D268" i="5"/>
  <c r="E268" i="5"/>
  <c r="P268" i="5"/>
  <c r="T268" i="5"/>
  <c r="W268" i="5"/>
  <c r="X268" i="5"/>
  <c r="A269" i="5"/>
  <c r="B269" i="5"/>
  <c r="C269" i="5"/>
  <c r="D269" i="5"/>
  <c r="E269" i="5"/>
  <c r="T269" i="5"/>
  <c r="W269" i="5"/>
  <c r="P269" i="5" s="1"/>
  <c r="X269" i="5"/>
  <c r="A270" i="5"/>
  <c r="B270" i="5"/>
  <c r="C270" i="5"/>
  <c r="D270" i="5"/>
  <c r="E270" i="5"/>
  <c r="T270" i="5"/>
  <c r="W270" i="5"/>
  <c r="P270" i="5" s="1"/>
  <c r="X270" i="5"/>
  <c r="A271" i="5"/>
  <c r="B271" i="5"/>
  <c r="C271" i="5"/>
  <c r="D271" i="5"/>
  <c r="E271" i="5"/>
  <c r="T271" i="5"/>
  <c r="W271" i="5"/>
  <c r="P271" i="5" s="1"/>
  <c r="X271" i="5"/>
  <c r="A272" i="5"/>
  <c r="B272" i="5"/>
  <c r="C272" i="5"/>
  <c r="D272" i="5"/>
  <c r="E272" i="5"/>
  <c r="T272" i="5"/>
  <c r="W272" i="5"/>
  <c r="P272" i="5" s="1"/>
  <c r="X272" i="5"/>
  <c r="A273" i="5"/>
  <c r="B273" i="5"/>
  <c r="C273" i="5"/>
  <c r="D273" i="5"/>
  <c r="E273" i="5"/>
  <c r="T273" i="5"/>
  <c r="W273" i="5"/>
  <c r="P273" i="5" s="1"/>
  <c r="X273" i="5"/>
  <c r="A274" i="5"/>
  <c r="B274" i="5"/>
  <c r="C274" i="5"/>
  <c r="D274" i="5"/>
  <c r="E274" i="5"/>
  <c r="T274" i="5"/>
  <c r="W274" i="5"/>
  <c r="P274" i="5" s="1"/>
  <c r="X274" i="5"/>
  <c r="A275" i="5"/>
  <c r="B275" i="5"/>
  <c r="C275" i="5"/>
  <c r="D275" i="5"/>
  <c r="E275" i="5"/>
  <c r="P275" i="5"/>
  <c r="T275" i="5"/>
  <c r="W275" i="5"/>
  <c r="X275" i="5"/>
  <c r="A276" i="5"/>
  <c r="B276" i="5"/>
  <c r="C276" i="5"/>
  <c r="D276" i="5"/>
  <c r="E276" i="5"/>
  <c r="P276" i="5"/>
  <c r="T276" i="5"/>
  <c r="W276" i="5"/>
  <c r="X276" i="5"/>
  <c r="A277" i="5"/>
  <c r="B277" i="5"/>
  <c r="C277" i="5"/>
  <c r="D277" i="5"/>
  <c r="E277" i="5"/>
  <c r="T277" i="5"/>
  <c r="W277" i="5"/>
  <c r="P277" i="5" s="1"/>
  <c r="X277" i="5"/>
  <c r="A278" i="5"/>
  <c r="B278" i="5"/>
  <c r="C278" i="5"/>
  <c r="D278" i="5"/>
  <c r="E278" i="5"/>
  <c r="T278" i="5"/>
  <c r="W278" i="5"/>
  <c r="P278" i="5" s="1"/>
  <c r="X278" i="5"/>
  <c r="A279" i="5"/>
  <c r="B279" i="5"/>
  <c r="C279" i="5"/>
  <c r="D279" i="5"/>
  <c r="E279" i="5"/>
  <c r="T279" i="5"/>
  <c r="W279" i="5"/>
  <c r="P279" i="5" s="1"/>
  <c r="X279" i="5"/>
  <c r="A280" i="5"/>
  <c r="B280" i="5"/>
  <c r="C280" i="5"/>
  <c r="D280" i="5"/>
  <c r="E280" i="5"/>
  <c r="T280" i="5"/>
  <c r="W280" i="5"/>
  <c r="P280" i="5" s="1"/>
  <c r="X280" i="5"/>
  <c r="A281" i="5"/>
  <c r="B281" i="5"/>
  <c r="C281" i="5"/>
  <c r="D281" i="5"/>
  <c r="E281" i="5"/>
  <c r="T281" i="5"/>
  <c r="W281" i="5"/>
  <c r="P281" i="5" s="1"/>
  <c r="X281" i="5"/>
  <c r="A282" i="5"/>
  <c r="B282" i="5"/>
  <c r="C282" i="5"/>
  <c r="D282" i="5"/>
  <c r="E282" i="5"/>
  <c r="T282" i="5"/>
  <c r="W282" i="5"/>
  <c r="P282" i="5" s="1"/>
  <c r="X282" i="5"/>
  <c r="A283" i="5"/>
  <c r="B283" i="5"/>
  <c r="C283" i="5"/>
  <c r="D283" i="5"/>
  <c r="E283" i="5"/>
  <c r="P283" i="5"/>
  <c r="T283" i="5"/>
  <c r="W283" i="5"/>
  <c r="X283" i="5"/>
  <c r="A284" i="5"/>
  <c r="B284" i="5"/>
  <c r="C284" i="5"/>
  <c r="D284" i="5"/>
  <c r="E284" i="5"/>
  <c r="P284" i="5"/>
  <c r="T284" i="5"/>
  <c r="W284" i="5"/>
  <c r="X284" i="5"/>
  <c r="A285" i="5"/>
  <c r="B285" i="5"/>
  <c r="C285" i="5"/>
  <c r="D285" i="5"/>
  <c r="E285" i="5"/>
  <c r="T285" i="5"/>
  <c r="W285" i="5"/>
  <c r="P285" i="5" s="1"/>
  <c r="X285" i="5"/>
  <c r="A286" i="5"/>
  <c r="B286" i="5"/>
  <c r="C286" i="5"/>
  <c r="D286" i="5"/>
  <c r="E286" i="5"/>
  <c r="T286" i="5"/>
  <c r="W286" i="5"/>
  <c r="P286" i="5" s="1"/>
  <c r="X286" i="5"/>
  <c r="A287" i="5"/>
  <c r="B287" i="5"/>
  <c r="C287" i="5"/>
  <c r="D287" i="5"/>
  <c r="E287" i="5"/>
  <c r="T287" i="5"/>
  <c r="W287" i="5"/>
  <c r="P287" i="5" s="1"/>
  <c r="X287" i="5"/>
  <c r="A288" i="5"/>
  <c r="B288" i="5"/>
  <c r="C288" i="5"/>
  <c r="D288" i="5"/>
  <c r="E288" i="5"/>
  <c r="T288" i="5"/>
  <c r="W288" i="5"/>
  <c r="P288" i="5" s="1"/>
  <c r="X288" i="5"/>
  <c r="A289" i="5"/>
  <c r="B289" i="5"/>
  <c r="C289" i="5"/>
  <c r="D289" i="5"/>
  <c r="E289" i="5"/>
  <c r="T289" i="5"/>
  <c r="W289" i="5"/>
  <c r="P289" i="5" s="1"/>
  <c r="X289" i="5"/>
  <c r="A290" i="5"/>
  <c r="B290" i="5"/>
  <c r="C290" i="5"/>
  <c r="D290" i="5"/>
  <c r="E290" i="5"/>
  <c r="T290" i="5"/>
  <c r="W290" i="5"/>
  <c r="P290" i="5" s="1"/>
  <c r="X290" i="5"/>
  <c r="A291" i="5"/>
  <c r="B291" i="5"/>
  <c r="C291" i="5"/>
  <c r="D291" i="5"/>
  <c r="E291" i="5"/>
  <c r="P291" i="5"/>
  <c r="T291" i="5"/>
  <c r="W291" i="5"/>
  <c r="X291" i="5"/>
  <c r="A292" i="5"/>
  <c r="B292" i="5"/>
  <c r="C292" i="5"/>
  <c r="D292" i="5"/>
  <c r="E292" i="5"/>
  <c r="P292" i="5"/>
  <c r="T292" i="5"/>
  <c r="W292" i="5"/>
  <c r="X292" i="5"/>
  <c r="A293" i="5"/>
  <c r="B293" i="5"/>
  <c r="C293" i="5"/>
  <c r="D293" i="5"/>
  <c r="E293" i="5"/>
  <c r="T293" i="5"/>
  <c r="W293" i="5"/>
  <c r="P293" i="5" s="1"/>
  <c r="X293" i="5"/>
  <c r="A294" i="5"/>
  <c r="B294" i="5"/>
  <c r="C294" i="5"/>
  <c r="D294" i="5"/>
  <c r="E294" i="5"/>
  <c r="T294" i="5"/>
  <c r="W294" i="5"/>
  <c r="P294" i="5" s="1"/>
  <c r="X294" i="5"/>
  <c r="A295" i="5"/>
  <c r="B295" i="5"/>
  <c r="C295" i="5"/>
  <c r="D295" i="5"/>
  <c r="E295" i="5"/>
  <c r="T295" i="5"/>
  <c r="W295" i="5"/>
  <c r="P295" i="5" s="1"/>
  <c r="X295" i="5"/>
  <c r="A296" i="5"/>
  <c r="B296" i="5"/>
  <c r="C296" i="5"/>
  <c r="D296" i="5"/>
  <c r="E296" i="5"/>
  <c r="T296" i="5"/>
  <c r="W296" i="5"/>
  <c r="P296" i="5" s="1"/>
  <c r="X296" i="5"/>
  <c r="A297" i="5"/>
  <c r="B297" i="5"/>
  <c r="C297" i="5"/>
  <c r="D297" i="5"/>
  <c r="E297" i="5"/>
  <c r="T297" i="5"/>
  <c r="W297" i="5"/>
  <c r="P297" i="5" s="1"/>
  <c r="X297" i="5"/>
  <c r="A298" i="5"/>
  <c r="B298" i="5"/>
  <c r="C298" i="5"/>
  <c r="D298" i="5"/>
  <c r="E298" i="5"/>
  <c r="T298" i="5"/>
  <c r="W298" i="5"/>
  <c r="P298" i="5" s="1"/>
  <c r="X298" i="5"/>
  <c r="A299" i="5"/>
  <c r="B299" i="5"/>
  <c r="C299" i="5"/>
  <c r="D299" i="5"/>
  <c r="E299" i="5"/>
  <c r="P299" i="5"/>
  <c r="T299" i="5"/>
  <c r="W299" i="5"/>
  <c r="X299" i="5"/>
  <c r="A300" i="5"/>
  <c r="B300" i="5"/>
  <c r="C300" i="5"/>
  <c r="D300" i="5"/>
  <c r="E300" i="5"/>
  <c r="P300" i="5"/>
  <c r="T300" i="5"/>
  <c r="W300" i="5"/>
  <c r="X300" i="5"/>
  <c r="A301" i="5"/>
  <c r="B301" i="5"/>
  <c r="C301" i="5"/>
  <c r="D301" i="5"/>
  <c r="E301" i="5"/>
  <c r="T301" i="5"/>
  <c r="W301" i="5"/>
  <c r="P301" i="5" s="1"/>
  <c r="X301" i="5"/>
  <c r="A302" i="5"/>
  <c r="B302" i="5"/>
  <c r="C302" i="5"/>
  <c r="D302" i="5"/>
  <c r="E302" i="5"/>
  <c r="T302" i="5"/>
  <c r="W302" i="5"/>
  <c r="P302" i="5" s="1"/>
  <c r="X302" i="5"/>
  <c r="A303" i="5"/>
  <c r="B303" i="5"/>
  <c r="C303" i="5"/>
  <c r="D303" i="5"/>
  <c r="E303" i="5"/>
  <c r="T303" i="5"/>
  <c r="W303" i="5"/>
  <c r="P303" i="5" s="1"/>
  <c r="X303" i="5"/>
  <c r="A304" i="5"/>
  <c r="B304" i="5"/>
  <c r="C304" i="5"/>
  <c r="D304" i="5"/>
  <c r="E304" i="5"/>
  <c r="T304" i="5"/>
  <c r="W304" i="5"/>
  <c r="P304" i="5" s="1"/>
  <c r="X304" i="5"/>
  <c r="A305" i="5"/>
  <c r="B305" i="5"/>
  <c r="C305" i="5"/>
  <c r="D305" i="5"/>
  <c r="E305" i="5"/>
  <c r="T305" i="5"/>
  <c r="W305" i="5"/>
  <c r="P305" i="5" s="1"/>
  <c r="X305" i="5"/>
  <c r="A306" i="5"/>
  <c r="B306" i="5"/>
  <c r="C306" i="5"/>
  <c r="D306" i="5"/>
  <c r="E306" i="5"/>
  <c r="T306" i="5"/>
  <c r="W306" i="5"/>
  <c r="P306" i="5" s="1"/>
  <c r="X306" i="5"/>
  <c r="A307" i="5"/>
  <c r="B307" i="5"/>
  <c r="C307" i="5"/>
  <c r="D307" i="5"/>
  <c r="E307" i="5"/>
  <c r="P307" i="5"/>
  <c r="T307" i="5"/>
  <c r="W307" i="5"/>
  <c r="X307" i="5"/>
  <c r="A308" i="5"/>
  <c r="B308" i="5"/>
  <c r="C308" i="5"/>
  <c r="D308" i="5"/>
  <c r="E308" i="5"/>
  <c r="P308" i="5"/>
  <c r="T308" i="5"/>
  <c r="W308" i="5"/>
  <c r="X308" i="5"/>
  <c r="A309" i="5"/>
  <c r="B309" i="5"/>
  <c r="C309" i="5"/>
  <c r="D309" i="5"/>
  <c r="E309" i="5"/>
  <c r="T309" i="5"/>
  <c r="W309" i="5"/>
  <c r="P309" i="5" s="1"/>
  <c r="X309" i="5"/>
  <c r="A310" i="5"/>
  <c r="B310" i="5"/>
  <c r="C310" i="5"/>
  <c r="D310" i="5"/>
  <c r="E310" i="5"/>
  <c r="T310" i="5"/>
  <c r="W310" i="5"/>
  <c r="P310" i="5" s="1"/>
  <c r="X310" i="5"/>
  <c r="A311" i="5"/>
  <c r="B311" i="5"/>
  <c r="C311" i="5"/>
  <c r="D311" i="5"/>
  <c r="E311" i="5"/>
  <c r="T311" i="5"/>
  <c r="W311" i="5"/>
  <c r="P311" i="5" s="1"/>
  <c r="X311" i="5"/>
  <c r="A312" i="5"/>
  <c r="B312" i="5"/>
  <c r="C312" i="5"/>
  <c r="D312" i="5"/>
  <c r="E312" i="5"/>
  <c r="T312" i="5"/>
  <c r="W312" i="5"/>
  <c r="P312" i="5" s="1"/>
  <c r="X312" i="5"/>
  <c r="A313" i="5"/>
  <c r="B313" i="5"/>
  <c r="C313" i="5"/>
  <c r="D313" i="5"/>
  <c r="E313" i="5"/>
  <c r="T313" i="5"/>
  <c r="W313" i="5"/>
  <c r="P313" i="5" s="1"/>
  <c r="X313" i="5"/>
  <c r="A314" i="5"/>
  <c r="B314" i="5"/>
  <c r="C314" i="5"/>
  <c r="D314" i="5"/>
  <c r="E314" i="5"/>
  <c r="T314" i="5"/>
  <c r="W314" i="5"/>
  <c r="P314" i="5" s="1"/>
  <c r="X314" i="5"/>
  <c r="A315" i="5"/>
  <c r="B315" i="5"/>
  <c r="C315" i="5"/>
  <c r="D315" i="5"/>
  <c r="E315" i="5"/>
  <c r="P315" i="5"/>
  <c r="T315" i="5"/>
  <c r="W315" i="5"/>
  <c r="X315" i="5"/>
  <c r="A316" i="5"/>
  <c r="B316" i="5"/>
  <c r="C316" i="5"/>
  <c r="D316" i="5"/>
  <c r="E316" i="5"/>
  <c r="P316" i="5"/>
  <c r="T316" i="5"/>
  <c r="W316" i="5"/>
  <c r="X316" i="5"/>
  <c r="A317" i="5"/>
  <c r="B317" i="5"/>
  <c r="C317" i="5"/>
  <c r="D317" i="5"/>
  <c r="E317" i="5"/>
  <c r="T317" i="5"/>
  <c r="W317" i="5"/>
  <c r="P317" i="5" s="1"/>
  <c r="X317" i="5"/>
  <c r="A318" i="5"/>
  <c r="B318" i="5"/>
  <c r="C318" i="5"/>
  <c r="D318" i="5"/>
  <c r="E318" i="5"/>
  <c r="T318" i="5"/>
  <c r="W318" i="5"/>
  <c r="P318" i="5" s="1"/>
  <c r="X318" i="5"/>
  <c r="A319" i="5"/>
  <c r="B319" i="5"/>
  <c r="C319" i="5"/>
  <c r="D319" i="5"/>
  <c r="E319" i="5"/>
  <c r="T319" i="5"/>
  <c r="W319" i="5"/>
  <c r="P319" i="5" s="1"/>
  <c r="X319" i="5"/>
  <c r="A320" i="5"/>
  <c r="B320" i="5"/>
  <c r="C320" i="5"/>
  <c r="D320" i="5"/>
  <c r="E320" i="5"/>
  <c r="T320" i="5"/>
  <c r="W320" i="5"/>
  <c r="P320" i="5" s="1"/>
  <c r="X320" i="5"/>
  <c r="A321" i="5"/>
  <c r="B321" i="5"/>
  <c r="C321" i="5"/>
  <c r="D321" i="5"/>
  <c r="E321" i="5"/>
  <c r="T321" i="5"/>
  <c r="W321" i="5"/>
  <c r="P321" i="5" s="1"/>
  <c r="X321" i="5"/>
  <c r="A322" i="5"/>
  <c r="B322" i="5"/>
  <c r="C322" i="5"/>
  <c r="D322" i="5"/>
  <c r="E322" i="5"/>
  <c r="T322" i="5"/>
  <c r="W322" i="5"/>
  <c r="P322" i="5" s="1"/>
  <c r="X322" i="5"/>
  <c r="A323" i="5"/>
  <c r="B323" i="5"/>
  <c r="C323" i="5"/>
  <c r="D323" i="5"/>
  <c r="E323" i="5"/>
  <c r="P323" i="5"/>
  <c r="T323" i="5"/>
  <c r="W323" i="5"/>
  <c r="X323" i="5"/>
  <c r="A324" i="5"/>
  <c r="B324" i="5"/>
  <c r="C324" i="5"/>
  <c r="D324" i="5"/>
  <c r="E324" i="5"/>
  <c r="P324" i="5"/>
  <c r="T324" i="5"/>
  <c r="W324" i="5"/>
  <c r="X324" i="5"/>
  <c r="A325" i="5"/>
  <c r="B325" i="5"/>
  <c r="C325" i="5"/>
  <c r="D325" i="5"/>
  <c r="E325" i="5"/>
  <c r="T325" i="5"/>
  <c r="W325" i="5"/>
  <c r="P325" i="5" s="1"/>
  <c r="X325" i="5"/>
  <c r="X2" i="5" l="1"/>
  <c r="W2" i="5"/>
  <c r="P2" i="5" s="1"/>
  <c r="T2" i="5"/>
  <c r="E2" i="5"/>
  <c r="D2" i="5"/>
  <c r="C2" i="5"/>
  <c r="B2" i="5"/>
  <c r="A2" i="5"/>
  <c r="K13" i="2" l="1"/>
  <c r="J13" i="2"/>
  <c r="I13" i="2"/>
  <c r="H13" i="2"/>
  <c r="H91" i="2" l="1"/>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G244" i="4" l="1"/>
  <c r="G163" i="4"/>
  <c r="G4" i="4"/>
  <c r="K92" i="2"/>
  <c r="G245" i="4" s="1"/>
  <c r="K93" i="2"/>
  <c r="G246" i="4" s="1"/>
  <c r="K91" i="2"/>
  <c r="J92" i="2"/>
  <c r="G83" i="4" s="1"/>
  <c r="J93" i="2"/>
  <c r="G84" i="4" s="1"/>
  <c r="J91" i="2"/>
  <c r="G82" i="4" s="1"/>
  <c r="I92" i="2"/>
  <c r="G326" i="4" s="1"/>
  <c r="I93" i="2"/>
  <c r="G327" i="4" s="1"/>
  <c r="I91" i="2"/>
  <c r="G325" i="4" s="1"/>
  <c r="H92" i="2"/>
  <c r="G164" i="4" s="1"/>
  <c r="H93" i="2"/>
  <c r="G165" i="4" s="1"/>
  <c r="I14" i="2"/>
  <c r="G248" i="4" s="1"/>
  <c r="J14" i="2"/>
  <c r="G5" i="4" s="1"/>
  <c r="K14" i="2"/>
  <c r="G167" i="4" s="1"/>
  <c r="I15" i="2"/>
  <c r="G249" i="4" s="1"/>
  <c r="J15" i="2"/>
  <c r="G6" i="4" s="1"/>
  <c r="K15" i="2"/>
  <c r="G168" i="4" s="1"/>
  <c r="I16" i="2"/>
  <c r="G250" i="4" s="1"/>
  <c r="J16" i="2"/>
  <c r="G7" i="4" s="1"/>
  <c r="K16" i="2"/>
  <c r="G169" i="4" s="1"/>
  <c r="I17" i="2"/>
  <c r="G251" i="4" s="1"/>
  <c r="J17" i="2"/>
  <c r="G8" i="4" s="1"/>
  <c r="K17" i="2"/>
  <c r="G170" i="4" s="1"/>
  <c r="I18" i="2"/>
  <c r="G252" i="4" s="1"/>
  <c r="J18" i="2"/>
  <c r="G9" i="4" s="1"/>
  <c r="K18" i="2"/>
  <c r="G171" i="4" s="1"/>
  <c r="I19" i="2"/>
  <c r="G253" i="4" s="1"/>
  <c r="J19" i="2"/>
  <c r="G10" i="4" s="1"/>
  <c r="K19" i="2"/>
  <c r="G172" i="4" s="1"/>
  <c r="I20" i="2"/>
  <c r="G254" i="4" s="1"/>
  <c r="J20" i="2"/>
  <c r="G11" i="4" s="1"/>
  <c r="K20" i="2"/>
  <c r="G173" i="4" s="1"/>
  <c r="I21" i="2"/>
  <c r="G255" i="4" s="1"/>
  <c r="J21" i="2"/>
  <c r="G12" i="4" s="1"/>
  <c r="K21" i="2"/>
  <c r="G174" i="4" s="1"/>
  <c r="I22" i="2"/>
  <c r="G256" i="4" s="1"/>
  <c r="J22" i="2"/>
  <c r="G13" i="4" s="1"/>
  <c r="K22" i="2"/>
  <c r="G175" i="4" s="1"/>
  <c r="I23" i="2"/>
  <c r="G257" i="4" s="1"/>
  <c r="J23" i="2"/>
  <c r="G14" i="4" s="1"/>
  <c r="K23" i="2"/>
  <c r="G176" i="4" s="1"/>
  <c r="I24" i="2"/>
  <c r="G258" i="4" s="1"/>
  <c r="J24" i="2"/>
  <c r="G15" i="4" s="1"/>
  <c r="K24" i="2"/>
  <c r="G177" i="4" s="1"/>
  <c r="I25" i="2"/>
  <c r="G259" i="4" s="1"/>
  <c r="J25" i="2"/>
  <c r="G16" i="4" s="1"/>
  <c r="K25" i="2"/>
  <c r="G178" i="4" s="1"/>
  <c r="I26" i="2"/>
  <c r="G260" i="4" s="1"/>
  <c r="J26" i="2"/>
  <c r="G17" i="4" s="1"/>
  <c r="K26" i="2"/>
  <c r="G179" i="4" s="1"/>
  <c r="I27" i="2"/>
  <c r="G261" i="4" s="1"/>
  <c r="J27" i="2"/>
  <c r="G18" i="4" s="1"/>
  <c r="K27" i="2"/>
  <c r="G180" i="4" s="1"/>
  <c r="I28" i="2"/>
  <c r="G262" i="4" s="1"/>
  <c r="J28" i="2"/>
  <c r="G19" i="4" s="1"/>
  <c r="K28" i="2"/>
  <c r="G181" i="4" s="1"/>
  <c r="I29" i="2"/>
  <c r="G263" i="4" s="1"/>
  <c r="J29" i="2"/>
  <c r="G20" i="4" s="1"/>
  <c r="K29" i="2"/>
  <c r="G182" i="4" s="1"/>
  <c r="I30" i="2"/>
  <c r="G264" i="4" s="1"/>
  <c r="J30" i="2"/>
  <c r="G21" i="4" s="1"/>
  <c r="K30" i="2"/>
  <c r="G183" i="4" s="1"/>
  <c r="I31" i="2"/>
  <c r="G265" i="4" s="1"/>
  <c r="J31" i="2"/>
  <c r="G22" i="4" s="1"/>
  <c r="K31" i="2"/>
  <c r="G184" i="4" s="1"/>
  <c r="I32" i="2"/>
  <c r="G266" i="4" s="1"/>
  <c r="J32" i="2"/>
  <c r="G23" i="4" s="1"/>
  <c r="K32" i="2"/>
  <c r="G185" i="4" s="1"/>
  <c r="I33" i="2"/>
  <c r="G267" i="4" s="1"/>
  <c r="J33" i="2"/>
  <c r="G24" i="4" s="1"/>
  <c r="K33" i="2"/>
  <c r="G186" i="4" s="1"/>
  <c r="I34" i="2"/>
  <c r="G268" i="4" s="1"/>
  <c r="J34" i="2"/>
  <c r="G25" i="4" s="1"/>
  <c r="K34" i="2"/>
  <c r="G187" i="4" s="1"/>
  <c r="I35" i="2"/>
  <c r="G269" i="4" s="1"/>
  <c r="J35" i="2"/>
  <c r="G26" i="4" s="1"/>
  <c r="K35" i="2"/>
  <c r="G188" i="4" s="1"/>
  <c r="I36" i="2"/>
  <c r="G270" i="4" s="1"/>
  <c r="J36" i="2"/>
  <c r="G27" i="4" s="1"/>
  <c r="K36" i="2"/>
  <c r="G189" i="4" s="1"/>
  <c r="I37" i="2"/>
  <c r="G271" i="4" s="1"/>
  <c r="J37" i="2"/>
  <c r="G28" i="4" s="1"/>
  <c r="K37" i="2"/>
  <c r="G190" i="4" s="1"/>
  <c r="I38" i="2"/>
  <c r="G272" i="4" s="1"/>
  <c r="J38" i="2"/>
  <c r="G29" i="4" s="1"/>
  <c r="K38" i="2"/>
  <c r="G191" i="4" s="1"/>
  <c r="I39" i="2"/>
  <c r="G273" i="4" s="1"/>
  <c r="J39" i="2"/>
  <c r="G30" i="4" s="1"/>
  <c r="K39" i="2"/>
  <c r="G192" i="4" s="1"/>
  <c r="I40" i="2"/>
  <c r="G274" i="4" s="1"/>
  <c r="J40" i="2"/>
  <c r="G31" i="4" s="1"/>
  <c r="K40" i="2"/>
  <c r="G193" i="4" s="1"/>
  <c r="I41" i="2"/>
  <c r="G275" i="4" s="1"/>
  <c r="J41" i="2"/>
  <c r="G32" i="4" s="1"/>
  <c r="K41" i="2"/>
  <c r="G194" i="4" s="1"/>
  <c r="I42" i="2"/>
  <c r="G276" i="4" s="1"/>
  <c r="J42" i="2"/>
  <c r="G33" i="4" s="1"/>
  <c r="K42" i="2"/>
  <c r="G195" i="4" s="1"/>
  <c r="I43" i="2"/>
  <c r="G277" i="4" s="1"/>
  <c r="J43" i="2"/>
  <c r="G34" i="4" s="1"/>
  <c r="K43" i="2"/>
  <c r="G196" i="4" s="1"/>
  <c r="I44" i="2"/>
  <c r="G278" i="4" s="1"/>
  <c r="J44" i="2"/>
  <c r="G35" i="4" s="1"/>
  <c r="K44" i="2"/>
  <c r="G197" i="4" s="1"/>
  <c r="I45" i="2"/>
  <c r="G279" i="4" s="1"/>
  <c r="J45" i="2"/>
  <c r="G36" i="4" s="1"/>
  <c r="K45" i="2"/>
  <c r="G198" i="4" s="1"/>
  <c r="I46" i="2"/>
  <c r="G280" i="4" s="1"/>
  <c r="J46" i="2"/>
  <c r="G37" i="4" s="1"/>
  <c r="K46" i="2"/>
  <c r="G199" i="4" s="1"/>
  <c r="I47" i="2"/>
  <c r="G281" i="4" s="1"/>
  <c r="J47" i="2"/>
  <c r="G38" i="4" s="1"/>
  <c r="K47" i="2"/>
  <c r="G200" i="4" s="1"/>
  <c r="I48" i="2"/>
  <c r="G282" i="4" s="1"/>
  <c r="J48" i="2"/>
  <c r="G39" i="4" s="1"/>
  <c r="K48" i="2"/>
  <c r="G201" i="4" s="1"/>
  <c r="I49" i="2"/>
  <c r="G283" i="4" s="1"/>
  <c r="J49" i="2"/>
  <c r="G40" i="4" s="1"/>
  <c r="K49" i="2"/>
  <c r="G202" i="4" s="1"/>
  <c r="I50" i="2"/>
  <c r="G284" i="4" s="1"/>
  <c r="J50" i="2"/>
  <c r="G41" i="4" s="1"/>
  <c r="K50" i="2"/>
  <c r="G203" i="4" s="1"/>
  <c r="I51" i="2"/>
  <c r="G285" i="4" s="1"/>
  <c r="J51" i="2"/>
  <c r="G42" i="4" s="1"/>
  <c r="K51" i="2"/>
  <c r="G204" i="4" s="1"/>
  <c r="I52" i="2"/>
  <c r="G286" i="4" s="1"/>
  <c r="J52" i="2"/>
  <c r="G43" i="4" s="1"/>
  <c r="K52" i="2"/>
  <c r="G205" i="4" s="1"/>
  <c r="I53" i="2"/>
  <c r="G287" i="4" s="1"/>
  <c r="J53" i="2"/>
  <c r="G44" i="4" s="1"/>
  <c r="K53" i="2"/>
  <c r="G206" i="4" s="1"/>
  <c r="I54" i="2"/>
  <c r="G288" i="4" s="1"/>
  <c r="J54" i="2"/>
  <c r="G45" i="4" s="1"/>
  <c r="K54" i="2"/>
  <c r="G207" i="4" s="1"/>
  <c r="I55" i="2"/>
  <c r="G289" i="4" s="1"/>
  <c r="J55" i="2"/>
  <c r="G46" i="4" s="1"/>
  <c r="K55" i="2"/>
  <c r="G208" i="4" s="1"/>
  <c r="I56" i="2"/>
  <c r="G290" i="4" s="1"/>
  <c r="J56" i="2"/>
  <c r="G47" i="4" s="1"/>
  <c r="K56" i="2"/>
  <c r="G209" i="4" s="1"/>
  <c r="I57" i="2"/>
  <c r="G291" i="4" s="1"/>
  <c r="J57" i="2"/>
  <c r="G48" i="4" s="1"/>
  <c r="K57" i="2"/>
  <c r="G210" i="4" s="1"/>
  <c r="I58" i="2"/>
  <c r="G292" i="4" s="1"/>
  <c r="J58" i="2"/>
  <c r="G49" i="4" s="1"/>
  <c r="K58" i="2"/>
  <c r="G211" i="4" s="1"/>
  <c r="I59" i="2"/>
  <c r="G293" i="4" s="1"/>
  <c r="J59" i="2"/>
  <c r="G50" i="4" s="1"/>
  <c r="K59" i="2"/>
  <c r="G212" i="4" s="1"/>
  <c r="I60" i="2"/>
  <c r="G294" i="4" s="1"/>
  <c r="J60" i="2"/>
  <c r="G51" i="4" s="1"/>
  <c r="K60" i="2"/>
  <c r="G213" i="4" s="1"/>
  <c r="I61" i="2"/>
  <c r="G295" i="4" s="1"/>
  <c r="J61" i="2"/>
  <c r="G52" i="4" s="1"/>
  <c r="K61" i="2"/>
  <c r="G214" i="4" s="1"/>
  <c r="I62" i="2"/>
  <c r="G296" i="4" s="1"/>
  <c r="J62" i="2"/>
  <c r="G53" i="4" s="1"/>
  <c r="K62" i="2"/>
  <c r="G215" i="4" s="1"/>
  <c r="I63" i="2"/>
  <c r="G297" i="4" s="1"/>
  <c r="J63" i="2"/>
  <c r="G54" i="4" s="1"/>
  <c r="K63" i="2"/>
  <c r="G216" i="4" s="1"/>
  <c r="I64" i="2"/>
  <c r="G298" i="4" s="1"/>
  <c r="J64" i="2"/>
  <c r="G55" i="4" s="1"/>
  <c r="K64" i="2"/>
  <c r="G217" i="4" s="1"/>
  <c r="I65" i="2"/>
  <c r="G299" i="4" s="1"/>
  <c r="J65" i="2"/>
  <c r="G56" i="4" s="1"/>
  <c r="K65" i="2"/>
  <c r="G218" i="4" s="1"/>
  <c r="I66" i="2"/>
  <c r="G300" i="4" s="1"/>
  <c r="J66" i="2"/>
  <c r="G57" i="4" s="1"/>
  <c r="K66" i="2"/>
  <c r="G219" i="4" s="1"/>
  <c r="I67" i="2"/>
  <c r="G301" i="4" s="1"/>
  <c r="J67" i="2"/>
  <c r="G58" i="4" s="1"/>
  <c r="K67" i="2"/>
  <c r="G220" i="4" s="1"/>
  <c r="I68" i="2"/>
  <c r="G302" i="4" s="1"/>
  <c r="J68" i="2"/>
  <c r="G59" i="4" s="1"/>
  <c r="K68" i="2"/>
  <c r="G221" i="4" s="1"/>
  <c r="I69" i="2"/>
  <c r="G303" i="4" s="1"/>
  <c r="J69" i="2"/>
  <c r="G60" i="4" s="1"/>
  <c r="K69" i="2"/>
  <c r="G222" i="4" s="1"/>
  <c r="I70" i="2"/>
  <c r="G304" i="4" s="1"/>
  <c r="J70" i="2"/>
  <c r="G61" i="4" s="1"/>
  <c r="K70" i="2"/>
  <c r="G223" i="4" s="1"/>
  <c r="I71" i="2"/>
  <c r="G305" i="4" s="1"/>
  <c r="J71" i="2"/>
  <c r="G62" i="4" s="1"/>
  <c r="K71" i="2"/>
  <c r="G224" i="4" s="1"/>
  <c r="I72" i="2"/>
  <c r="G306" i="4" s="1"/>
  <c r="J72" i="2"/>
  <c r="G63" i="4" s="1"/>
  <c r="K72" i="2"/>
  <c r="G225" i="4" s="1"/>
  <c r="I73" i="2"/>
  <c r="G307" i="4" s="1"/>
  <c r="J73" i="2"/>
  <c r="G64" i="4" s="1"/>
  <c r="K73" i="2"/>
  <c r="G226" i="4" s="1"/>
  <c r="I74" i="2"/>
  <c r="G308" i="4" s="1"/>
  <c r="J74" i="2"/>
  <c r="G65" i="4" s="1"/>
  <c r="K74" i="2"/>
  <c r="G227" i="4" s="1"/>
  <c r="I75" i="2"/>
  <c r="G309" i="4" s="1"/>
  <c r="J75" i="2"/>
  <c r="G66" i="4" s="1"/>
  <c r="K75" i="2"/>
  <c r="G228" i="4" s="1"/>
  <c r="I76" i="2"/>
  <c r="G310" i="4" s="1"/>
  <c r="J76" i="2"/>
  <c r="G67" i="4" s="1"/>
  <c r="K76" i="2"/>
  <c r="G229" i="4" s="1"/>
  <c r="I77" i="2"/>
  <c r="G311" i="4" s="1"/>
  <c r="J77" i="2"/>
  <c r="G68" i="4" s="1"/>
  <c r="K77" i="2"/>
  <c r="G230" i="4" s="1"/>
  <c r="I78" i="2"/>
  <c r="G312" i="4" s="1"/>
  <c r="J78" i="2"/>
  <c r="G69" i="4" s="1"/>
  <c r="K78" i="2"/>
  <c r="G231" i="4" s="1"/>
  <c r="I79" i="2"/>
  <c r="G313" i="4" s="1"/>
  <c r="J79" i="2"/>
  <c r="G70" i="4" s="1"/>
  <c r="K79" i="2"/>
  <c r="G232" i="4" s="1"/>
  <c r="I80" i="2"/>
  <c r="G314" i="4" s="1"/>
  <c r="J80" i="2"/>
  <c r="G71" i="4" s="1"/>
  <c r="K80" i="2"/>
  <c r="G233" i="4" s="1"/>
  <c r="I81" i="2"/>
  <c r="G315" i="4" s="1"/>
  <c r="J81" i="2"/>
  <c r="G72" i="4" s="1"/>
  <c r="K81" i="2"/>
  <c r="G234" i="4" s="1"/>
  <c r="I82" i="2"/>
  <c r="G316" i="4" s="1"/>
  <c r="J82" i="2"/>
  <c r="G73" i="4" s="1"/>
  <c r="K82" i="2"/>
  <c r="G235" i="4" s="1"/>
  <c r="I83" i="2"/>
  <c r="G317" i="4" s="1"/>
  <c r="J83" i="2"/>
  <c r="G74" i="4" s="1"/>
  <c r="K83" i="2"/>
  <c r="G236" i="4" s="1"/>
  <c r="I84" i="2"/>
  <c r="G318" i="4" s="1"/>
  <c r="J84" i="2"/>
  <c r="G75" i="4" s="1"/>
  <c r="K84" i="2"/>
  <c r="G237" i="4" s="1"/>
  <c r="I85" i="2"/>
  <c r="G319" i="4" s="1"/>
  <c r="J85" i="2"/>
  <c r="G76" i="4" s="1"/>
  <c r="K85" i="2"/>
  <c r="G238" i="4" s="1"/>
  <c r="I86" i="2"/>
  <c r="G320" i="4" s="1"/>
  <c r="J86" i="2"/>
  <c r="G77" i="4" s="1"/>
  <c r="K86" i="2"/>
  <c r="G239" i="4" s="1"/>
  <c r="I87" i="2"/>
  <c r="G321" i="4" s="1"/>
  <c r="J87" i="2"/>
  <c r="G78" i="4" s="1"/>
  <c r="K87" i="2"/>
  <c r="G240" i="4" s="1"/>
  <c r="I88" i="2"/>
  <c r="G322" i="4" s="1"/>
  <c r="J88" i="2"/>
  <c r="G79" i="4" s="1"/>
  <c r="K88" i="2"/>
  <c r="G241" i="4" s="1"/>
  <c r="I89" i="2"/>
  <c r="G323" i="4" s="1"/>
  <c r="J89" i="2"/>
  <c r="G80" i="4" s="1"/>
  <c r="K89" i="2"/>
  <c r="G242" i="4" s="1"/>
  <c r="I90" i="2"/>
  <c r="G324" i="4" s="1"/>
  <c r="J90" i="2"/>
  <c r="G81" i="4" s="1"/>
  <c r="K90" i="2"/>
  <c r="G243" i="4" s="1"/>
  <c r="G166" i="4"/>
  <c r="G247"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85" i="4"/>
</calcChain>
</file>

<file path=xl/sharedStrings.xml><?xml version="1.0" encoding="utf-8"?>
<sst xmlns="http://schemas.openxmlformats.org/spreadsheetml/2006/main" count="6432" uniqueCount="456">
  <si>
    <t>Document Source</t>
  </si>
  <si>
    <t>Contract #</t>
  </si>
  <si>
    <t>EPA Work Assignment Manager</t>
  </si>
  <si>
    <t>Abt Project Manager</t>
  </si>
  <si>
    <r>
      <t xml:space="preserve">Jonathan Dorn
Abt Associates, Inc.
</t>
    </r>
    <r>
      <rPr>
        <i/>
        <sz val="11"/>
        <color theme="1"/>
        <rFont val="Segoe UI"/>
        <family val="2"/>
      </rPr>
      <t>(919) 294-7763 
Jonathan_Dorn@abtassoc.com</t>
    </r>
  </si>
  <si>
    <t>Source Classification Code Description</t>
  </si>
  <si>
    <t>Source Classification Code</t>
  </si>
  <si>
    <t>Data Category</t>
  </si>
  <si>
    <t>SCC Level One</t>
  </si>
  <si>
    <t>SCC Level Two</t>
  </si>
  <si>
    <t>SCC Level Three</t>
  </si>
  <si>
    <t>SCC Level Four</t>
  </si>
  <si>
    <t>Nonpoint</t>
  </si>
  <si>
    <t>Miscellaneous Area Sources</t>
  </si>
  <si>
    <t>Agriculture Production - Crops</t>
  </si>
  <si>
    <t>Agriculture - Crops</t>
  </si>
  <si>
    <t>Tilling</t>
  </si>
  <si>
    <t>Instructions</t>
  </si>
  <si>
    <t>The following equation was used to calculate PM emissions from agricultural tilling:</t>
  </si>
  <si>
    <r>
      <t>E = Σc × k × s</t>
    </r>
    <r>
      <rPr>
        <b/>
        <vertAlign val="superscript"/>
        <sz val="12"/>
        <color theme="1"/>
        <rFont val="Segoe UI"/>
        <family val="2"/>
      </rPr>
      <t>0.6</t>
    </r>
    <r>
      <rPr>
        <b/>
        <sz val="12"/>
        <color theme="1"/>
        <rFont val="Segoe UI"/>
        <family val="2"/>
      </rPr>
      <t xml:space="preserve"> × p</t>
    </r>
    <r>
      <rPr>
        <b/>
        <vertAlign val="subscript"/>
        <sz val="12"/>
        <color theme="1"/>
        <rFont val="Segoe UI"/>
        <family val="2"/>
      </rPr>
      <t>crop,tilling type</t>
    </r>
    <r>
      <rPr>
        <b/>
        <sz val="12"/>
        <color theme="1"/>
        <rFont val="Segoe UI"/>
        <family val="2"/>
      </rPr>
      <t xml:space="preserve"> × a</t>
    </r>
    <r>
      <rPr>
        <b/>
        <vertAlign val="subscript"/>
        <sz val="12"/>
        <color theme="1"/>
        <rFont val="Segoe UI"/>
        <family val="2"/>
      </rPr>
      <t>crop,tilling type</t>
    </r>
  </si>
  <si>
    <t>E</t>
  </si>
  <si>
    <t>PM10 or PM25 emissions</t>
  </si>
  <si>
    <t>c</t>
  </si>
  <si>
    <t>constant 4.8 lbs/acre-pass</t>
  </si>
  <si>
    <t>k</t>
  </si>
  <si>
    <t>dimensionless particle size multiplier (PM10 = 0.21; PM25 = 0.042)</t>
  </si>
  <si>
    <t>s</t>
  </si>
  <si>
    <t>p</t>
  </si>
  <si>
    <t>number of passes or tillings in a year</t>
  </si>
  <si>
    <t>a</t>
  </si>
  <si>
    <t>acres of land tilled</t>
  </si>
  <si>
    <t>State/Local/ or Tribal Agencies wishing to update emissions estimates:</t>
  </si>
  <si>
    <t>Updating the county-level acres tilled by crop type will result in updated emissions estimates.</t>
  </si>
  <si>
    <t>Document Summary</t>
  </si>
  <si>
    <t>Date</t>
  </si>
  <si>
    <t>Version</t>
  </si>
  <si>
    <t>Description</t>
  </si>
  <si>
    <t>Worksheet List</t>
  </si>
  <si>
    <t>Overview</t>
  </si>
  <si>
    <t>Provides summary information about this workbook.</t>
  </si>
  <si>
    <t xml:space="preserve">Emissions </t>
  </si>
  <si>
    <t>Total PM emissions by county.</t>
  </si>
  <si>
    <t>Document Change History</t>
  </si>
  <si>
    <t>Delivery Date</t>
  </si>
  <si>
    <t>Changes</t>
  </si>
  <si>
    <t>1.0</t>
  </si>
  <si>
    <t>Initial draft of document.</t>
  </si>
  <si>
    <t>FIPS State and County Code</t>
  </si>
  <si>
    <t>FIPS State Code</t>
  </si>
  <si>
    <t>FIPS County Code</t>
  </si>
  <si>
    <t>Postal State Code</t>
  </si>
  <si>
    <t>County Name</t>
  </si>
  <si>
    <t xml:space="preserve">County Type </t>
  </si>
  <si>
    <t>Population</t>
  </si>
  <si>
    <t>Pollutant Code</t>
  </si>
  <si>
    <t>Pollutant Code Description</t>
  </si>
  <si>
    <t>Emission Numeric Value</t>
  </si>
  <si>
    <t>Emission Unit Numerator</t>
  </si>
  <si>
    <t>Corresponding State</t>
  </si>
  <si>
    <t>12</t>
  </si>
  <si>
    <t>011</t>
  </si>
  <si>
    <t>FL</t>
  </si>
  <si>
    <t>Broward</t>
  </si>
  <si>
    <t>County</t>
  </si>
  <si>
    <t>PM10-PRI</t>
  </si>
  <si>
    <t>PRIMARY PM10 (INCLUDES FILTERABLES + CONDENSIBLES)</t>
  </si>
  <si>
    <t>TON</t>
  </si>
  <si>
    <t>PR</t>
  </si>
  <si>
    <t>PM25-PRI</t>
  </si>
  <si>
    <t>PRIMARY PM2.5 (INCLUDES FILTERABLES + CONDENSIBLES)</t>
  </si>
  <si>
    <t>PM10-FIL</t>
  </si>
  <si>
    <t>PRIMARY PM10, FILTERABLE PORTION ONLY</t>
  </si>
  <si>
    <t>PM25-FIL</t>
  </si>
  <si>
    <t>PRIMARY PM2.5, FILTERABLE PORTION ONLY</t>
  </si>
  <si>
    <t>087</t>
  </si>
  <si>
    <t>Monroe</t>
  </si>
  <si>
    <t>VI</t>
  </si>
  <si>
    <t>72001</t>
  </si>
  <si>
    <t>72</t>
  </si>
  <si>
    <t>001</t>
  </si>
  <si>
    <t>Adjuntas</t>
  </si>
  <si>
    <t>Municipio</t>
  </si>
  <si>
    <t>18,900</t>
  </si>
  <si>
    <t>72003</t>
  </si>
  <si>
    <t>003</t>
  </si>
  <si>
    <t>Aguada</t>
  </si>
  <si>
    <t>40,329</t>
  </si>
  <si>
    <t>72005</t>
  </si>
  <si>
    <t>005</t>
  </si>
  <si>
    <t>Aguadilla</t>
  </si>
  <si>
    <t>57,290</t>
  </si>
  <si>
    <t>72007</t>
  </si>
  <si>
    <t>007</t>
  </si>
  <si>
    <t>Aguas Buenas</t>
  </si>
  <si>
    <t>27,473</t>
  </si>
  <si>
    <t>72009</t>
  </si>
  <si>
    <t>009</t>
  </si>
  <si>
    <t>Aibonito</t>
  </si>
  <si>
    <t>24,561</t>
  </si>
  <si>
    <t>72011</t>
  </si>
  <si>
    <t>Anasco</t>
  </si>
  <si>
    <t>28,403</t>
  </si>
  <si>
    <t>72013</t>
  </si>
  <si>
    <t>013</t>
  </si>
  <si>
    <t>Arecibo</t>
  </si>
  <si>
    <t>91,540</t>
  </si>
  <si>
    <t>72015</t>
  </si>
  <si>
    <t>015</t>
  </si>
  <si>
    <t>Arroyo</t>
  </si>
  <si>
    <t>18,853</t>
  </si>
  <si>
    <t>72017</t>
  </si>
  <si>
    <t>017</t>
  </si>
  <si>
    <t>Barceloneta</t>
  </si>
  <si>
    <t>24,958</t>
  </si>
  <si>
    <t>72019</t>
  </si>
  <si>
    <t>019</t>
  </si>
  <si>
    <t>Barranquitas</t>
  </si>
  <si>
    <t>29,697</t>
  </si>
  <si>
    <t>72021</t>
  </si>
  <si>
    <t>021</t>
  </si>
  <si>
    <t>Bayamo'n</t>
  </si>
  <si>
    <t>194,210</t>
  </si>
  <si>
    <t>72023</t>
  </si>
  <si>
    <t>023</t>
  </si>
  <si>
    <t>Cabo Rojo</t>
  </si>
  <si>
    <t>50,349</t>
  </si>
  <si>
    <t>72025</t>
  </si>
  <si>
    <t>025</t>
  </si>
  <si>
    <t>Caguas</t>
  </si>
  <si>
    <t>137,032</t>
  </si>
  <si>
    <t>72027</t>
  </si>
  <si>
    <t>027</t>
  </si>
  <si>
    <t>Camuy</t>
  </si>
  <si>
    <t>33,664</t>
  </si>
  <si>
    <t>72029</t>
  </si>
  <si>
    <t>029</t>
  </si>
  <si>
    <t>Canovanas</t>
  </si>
  <si>
    <t>47,457</t>
  </si>
  <si>
    <t>72031</t>
  </si>
  <si>
    <t>031</t>
  </si>
  <si>
    <t>Carolina</t>
  </si>
  <si>
    <t>165,820</t>
  </si>
  <si>
    <t>72033</t>
  </si>
  <si>
    <t>033</t>
  </si>
  <si>
    <t>Catano</t>
  </si>
  <si>
    <t>26,274</t>
  </si>
  <si>
    <t>72035</t>
  </si>
  <si>
    <t>035</t>
  </si>
  <si>
    <t>Cayey</t>
  </si>
  <si>
    <t>46,293</t>
  </si>
  <si>
    <t>72037</t>
  </si>
  <si>
    <t>037</t>
  </si>
  <si>
    <t>Ceiba</t>
  </si>
  <si>
    <t>12,607</t>
  </si>
  <si>
    <t>72039</t>
  </si>
  <si>
    <t>039</t>
  </si>
  <si>
    <t>Ciales</t>
  </si>
  <si>
    <t>17,728</t>
  </si>
  <si>
    <t>72041</t>
  </si>
  <si>
    <t>041</t>
  </si>
  <si>
    <t>Cidra</t>
  </si>
  <si>
    <t>42,118</t>
  </si>
  <si>
    <t>72043</t>
  </si>
  <si>
    <t>043</t>
  </si>
  <si>
    <t>Coamo</t>
  </si>
  <si>
    <t>40,331</t>
  </si>
  <si>
    <t>72045</t>
  </si>
  <si>
    <t>045</t>
  </si>
  <si>
    <t>Comerio</t>
  </si>
  <si>
    <t>20,253</t>
  </si>
  <si>
    <t>72047</t>
  </si>
  <si>
    <t>047</t>
  </si>
  <si>
    <t>Corozal</t>
  </si>
  <si>
    <t>35,693</t>
  </si>
  <si>
    <t>72049</t>
  </si>
  <si>
    <t>049</t>
  </si>
  <si>
    <t>Culebra</t>
  </si>
  <si>
    <t>1,818</t>
  </si>
  <si>
    <t>72051</t>
  </si>
  <si>
    <t>051</t>
  </si>
  <si>
    <t>Dorado</t>
  </si>
  <si>
    <t>38,264</t>
  </si>
  <si>
    <t>72053</t>
  </si>
  <si>
    <t>053</t>
  </si>
  <si>
    <t>Fajardo</t>
  </si>
  <si>
    <t>34,049</t>
  </si>
  <si>
    <t>72054</t>
  </si>
  <si>
    <t>054</t>
  </si>
  <si>
    <t>Florida</t>
  </si>
  <si>
    <t>12,411</t>
  </si>
  <si>
    <t>72055</t>
  </si>
  <si>
    <t>055</t>
  </si>
  <si>
    <t>Guanica</t>
  </si>
  <si>
    <t>17,852</t>
  </si>
  <si>
    <t>72057</t>
  </si>
  <si>
    <t>057</t>
  </si>
  <si>
    <t>Guayama</t>
  </si>
  <si>
    <t>43,467</t>
  </si>
  <si>
    <t>72059</t>
  </si>
  <si>
    <t>059</t>
  </si>
  <si>
    <t>Guayanilla</t>
  </si>
  <si>
    <t>20,148</t>
  </si>
  <si>
    <t>72061</t>
  </si>
  <si>
    <t>061</t>
  </si>
  <si>
    <t>Guaynabo</t>
  </si>
  <si>
    <t>92,799</t>
  </si>
  <si>
    <t>72063</t>
  </si>
  <si>
    <t>063</t>
  </si>
  <si>
    <t>Gurabo</t>
  </si>
  <si>
    <t>47,145</t>
  </si>
  <si>
    <t>72065</t>
  </si>
  <si>
    <t>065</t>
  </si>
  <si>
    <t>Hatillo</t>
  </si>
  <si>
    <t>41,618</t>
  </si>
  <si>
    <t>72067</t>
  </si>
  <si>
    <t>067</t>
  </si>
  <si>
    <t>Hormigueros</t>
  </si>
  <si>
    <t>16,746</t>
  </si>
  <si>
    <t>72069</t>
  </si>
  <si>
    <t>069</t>
  </si>
  <si>
    <t>Humacao</t>
  </si>
  <si>
    <t>55,884</t>
  </si>
  <si>
    <t>72071</t>
  </si>
  <si>
    <t>071</t>
  </si>
  <si>
    <t>Isabela</t>
  </si>
  <si>
    <t>44,149</t>
  </si>
  <si>
    <t>72073</t>
  </si>
  <si>
    <t>073</t>
  </si>
  <si>
    <t>Jayuya</t>
  </si>
  <si>
    <t>15,693</t>
  </si>
  <si>
    <t>72075</t>
  </si>
  <si>
    <t>075</t>
  </si>
  <si>
    <t>Juana Diaz</t>
  </si>
  <si>
    <t>48,853</t>
  </si>
  <si>
    <t>72077</t>
  </si>
  <si>
    <t>077</t>
  </si>
  <si>
    <t>Juncos</t>
  </si>
  <si>
    <t>40,102</t>
  </si>
  <si>
    <t>72079</t>
  </si>
  <si>
    <t>079</t>
  </si>
  <si>
    <t>Lajas</t>
  </si>
  <si>
    <t>24,465</t>
  </si>
  <si>
    <t>72081</t>
  </si>
  <si>
    <t>081</t>
  </si>
  <si>
    <t>Lares</t>
  </si>
  <si>
    <t>28,208</t>
  </si>
  <si>
    <t>72083</t>
  </si>
  <si>
    <t>083</t>
  </si>
  <si>
    <t>Las Marias</t>
  </si>
  <si>
    <t>9,158</t>
  </si>
  <si>
    <t>72085</t>
  </si>
  <si>
    <t>085</t>
  </si>
  <si>
    <t>Las Piedras</t>
  </si>
  <si>
    <t>38,671</t>
  </si>
  <si>
    <t>72087</t>
  </si>
  <si>
    <t>Loiza</t>
  </si>
  <si>
    <t>28,065</t>
  </si>
  <si>
    <t>72089</t>
  </si>
  <si>
    <t>089</t>
  </si>
  <si>
    <t>Luquillo</t>
  </si>
  <si>
    <t>19,338</t>
  </si>
  <si>
    <t>72091</t>
  </si>
  <si>
    <t>091</t>
  </si>
  <si>
    <t>Manati</t>
  </si>
  <si>
    <t>41,675</t>
  </si>
  <si>
    <t>72093</t>
  </si>
  <si>
    <t>093</t>
  </si>
  <si>
    <t>Maricao</t>
  </si>
  <si>
    <t>6,022</t>
  </si>
  <si>
    <t>72095</t>
  </si>
  <si>
    <t>095</t>
  </si>
  <si>
    <t>Maunabo</t>
  </si>
  <si>
    <t>11,565</t>
  </si>
  <si>
    <t>72097</t>
  </si>
  <si>
    <t>097</t>
  </si>
  <si>
    <t>Mayaguez</t>
  </si>
  <si>
    <t>81,915</t>
  </si>
  <si>
    <t>72099</t>
  </si>
  <si>
    <t>099</t>
  </si>
  <si>
    <t>Moca</t>
  </si>
  <si>
    <t>38,461</t>
  </si>
  <si>
    <t>72101</t>
  </si>
  <si>
    <t>101</t>
  </si>
  <si>
    <t>Morovis</t>
  </si>
  <si>
    <t>32,194</t>
  </si>
  <si>
    <t>72103</t>
  </si>
  <si>
    <t>103</t>
  </si>
  <si>
    <t>Naguabo</t>
  </si>
  <si>
    <t>26,886</t>
  </si>
  <si>
    <t>72105</t>
  </si>
  <si>
    <t>105</t>
  </si>
  <si>
    <t>Naranjito</t>
  </si>
  <si>
    <t>29,602</t>
  </si>
  <si>
    <t>72107</t>
  </si>
  <si>
    <t>107</t>
  </si>
  <si>
    <t>Orocovis</t>
  </si>
  <si>
    <t>22,392</t>
  </si>
  <si>
    <t>72109</t>
  </si>
  <si>
    <t>109</t>
  </si>
  <si>
    <t>Patillas</t>
  </si>
  <si>
    <t>18,261</t>
  </si>
  <si>
    <t>72111</t>
  </si>
  <si>
    <t>111</t>
  </si>
  <si>
    <t>Penuelas</t>
  </si>
  <si>
    <t>22,365</t>
  </si>
  <si>
    <t>72113</t>
  </si>
  <si>
    <t>113</t>
  </si>
  <si>
    <t>Ponce</t>
  </si>
  <si>
    <t>153,540</t>
  </si>
  <si>
    <t>72115</t>
  </si>
  <si>
    <t>115</t>
  </si>
  <si>
    <t>Quebradillas</t>
  </si>
  <si>
    <t>25,042</t>
  </si>
  <si>
    <t>72117</t>
  </si>
  <si>
    <t>117</t>
  </si>
  <si>
    <t>Rincon</t>
  </si>
  <si>
    <t>14,782</t>
  </si>
  <si>
    <t>72119</t>
  </si>
  <si>
    <t>119</t>
  </si>
  <si>
    <t>Rio Grande</t>
  </si>
  <si>
    <t>52,668</t>
  </si>
  <si>
    <t>72121</t>
  </si>
  <si>
    <t>121</t>
  </si>
  <si>
    <t>Sabana Grande</t>
  </si>
  <si>
    <t>24,121</t>
  </si>
  <si>
    <t>72123</t>
  </si>
  <si>
    <t>123</t>
  </si>
  <si>
    <t>Salinas</t>
  </si>
  <si>
    <t>29,881</t>
  </si>
  <si>
    <t>72125</t>
  </si>
  <si>
    <t>125</t>
  </si>
  <si>
    <t>San German</t>
  </si>
  <si>
    <t>33,725</t>
  </si>
  <si>
    <t>72127</t>
  </si>
  <si>
    <t>127</t>
  </si>
  <si>
    <t>San Juan</t>
  </si>
  <si>
    <t>365,575</t>
  </si>
  <si>
    <t>72129</t>
  </si>
  <si>
    <t>129</t>
  </si>
  <si>
    <t>San Lorenzo</t>
  </si>
  <si>
    <t>39,524</t>
  </si>
  <si>
    <t>72131</t>
  </si>
  <si>
    <t>131</t>
  </si>
  <si>
    <t>San Sebastian</t>
  </si>
  <si>
    <t>39,969</t>
  </si>
  <si>
    <t>72133</t>
  </si>
  <si>
    <t>133</t>
  </si>
  <si>
    <t>Santa Isabel</t>
  </si>
  <si>
    <t>22,860</t>
  </si>
  <si>
    <t>72135</t>
  </si>
  <si>
    <t>135</t>
  </si>
  <si>
    <t>Toa Alta</t>
  </si>
  <si>
    <t>74,837</t>
  </si>
  <si>
    <t>72137</t>
  </si>
  <si>
    <t>137</t>
  </si>
  <si>
    <t>Toa Baja</t>
  </si>
  <si>
    <t>84,165</t>
  </si>
  <si>
    <t>72139</t>
  </si>
  <si>
    <t>139</t>
  </si>
  <si>
    <t>Trujillo Alto</t>
  </si>
  <si>
    <t>71,019</t>
  </si>
  <si>
    <t>72141</t>
  </si>
  <si>
    <t>141</t>
  </si>
  <si>
    <t>Utuado</t>
  </si>
  <si>
    <t>31,050</t>
  </si>
  <si>
    <t>72143</t>
  </si>
  <si>
    <t>143</t>
  </si>
  <si>
    <t>Vega Alta</t>
  </si>
  <si>
    <t>39,236</t>
  </si>
  <si>
    <t>72145</t>
  </si>
  <si>
    <t>145</t>
  </si>
  <si>
    <t>Vega Baja</t>
  </si>
  <si>
    <t>56,166</t>
  </si>
  <si>
    <t>72147</t>
  </si>
  <si>
    <t>147</t>
  </si>
  <si>
    <t>Vieques</t>
  </si>
  <si>
    <t>9,113</t>
  </si>
  <si>
    <t>72149</t>
  </si>
  <si>
    <t>149</t>
  </si>
  <si>
    <t>Villalba</t>
  </si>
  <si>
    <t>24,389</t>
  </si>
  <si>
    <t>72151</t>
  </si>
  <si>
    <t>151</t>
  </si>
  <si>
    <t>Yabucoa</t>
  </si>
  <si>
    <t>35,879</t>
  </si>
  <si>
    <t>72153</t>
  </si>
  <si>
    <t>153</t>
  </si>
  <si>
    <t>Yauco</t>
  </si>
  <si>
    <t>38,782</t>
  </si>
  <si>
    <t>78010</t>
  </si>
  <si>
    <t>78</t>
  </si>
  <si>
    <t>010</t>
  </si>
  <si>
    <t>St. Croix</t>
  </si>
  <si>
    <t>78020</t>
  </si>
  <si>
    <t>020</t>
  </si>
  <si>
    <t>St. John</t>
  </si>
  <si>
    <t>78030</t>
  </si>
  <si>
    <t>030</t>
  </si>
  <si>
    <t>St. Thomas</t>
  </si>
  <si>
    <t>Total PM Emissions</t>
  </si>
  <si>
    <t>EACH</t>
  </si>
  <si>
    <t>Emissions Numerator</t>
  </si>
  <si>
    <t xml:space="preserve">Emission Factor </t>
  </si>
  <si>
    <t>Factor Unit Numerator</t>
  </si>
  <si>
    <t>Factor Unit Denominator</t>
  </si>
  <si>
    <t>Emission Factors</t>
  </si>
  <si>
    <t>Calculated emission factors for Puerto Rico and the US Virgin Islands</t>
  </si>
  <si>
    <t>Agricultural Tilling - Puerto Rico and US Virgin Islands</t>
  </si>
  <si>
    <t>Agricultural Tilling for Puerto Rico and US Virgin Islands</t>
  </si>
  <si>
    <t>Changes from 2011 Methodology</t>
  </si>
  <si>
    <t>Since insufficient data exists to calculate emissions for the counties in Puerto Rico and the US Virgin Islands, emissions are based on two proxy counties in Florida: 12011, Broward County for Puerto Rico and 12087, Monroe County for the US Virgin Islands. The total emissions in tons for these two Florida counties are divided by their respective populations creating a tons per capita emission factor.  For each Puerto Rico and US Virgin Island county, the tons per capita emission factor is multiplied by the county population (from the same year as the inventory’s activity data) which served as the activity data. In these cases, the throughput (activity data) unit and the emissions denominator unit are “EACH”.</t>
  </si>
  <si>
    <t>2.0</t>
  </si>
  <si>
    <t xml:space="preserve">Updated methodology for Permanent Pastureland County-Level Acres Tilled resulted in new emissions data for Broward and Monroe Counties. </t>
  </si>
  <si>
    <t>Prepared by Abt Associates, Inc. (Abt) for U.S. Environmental Protection Agency</t>
  </si>
  <si>
    <t>EP-W-11-003</t>
  </si>
  <si>
    <t>WA #</t>
  </si>
  <si>
    <t>4-124</t>
  </si>
  <si>
    <t>Rich Mason
U.S. Environmental Protection Agency</t>
  </si>
  <si>
    <t>percent silt content of surface soil, defined as the mass fraction of particles smaller than 50 um diameter found in surface soil</t>
  </si>
  <si>
    <t>4.1</t>
  </si>
  <si>
    <t>Updated tilling passes for corn and soybeans, based on data from Iowa and Kansas, to reflect the reduced tillage associated with glyphosate usage.</t>
  </si>
  <si>
    <t>EmissionsStagingTableInput</t>
  </si>
  <si>
    <t>Emissions in a format to allow easier creation of staging tables.</t>
  </si>
  <si>
    <t>StateAndCountyFIPSCode</t>
  </si>
  <si>
    <t>StateFIPS</t>
  </si>
  <si>
    <t>CountyFIPS</t>
  </si>
  <si>
    <t>County Type</t>
  </si>
  <si>
    <t>SourceClassificationCode</t>
  </si>
  <si>
    <t>SourceClassificationCodeDescription</t>
  </si>
  <si>
    <t>ReportingPeriodTypeCode</t>
  </si>
  <si>
    <t>CalculationDataSource</t>
  </si>
  <si>
    <t>CalculationDataYear</t>
  </si>
  <si>
    <t xml:space="preserve">CalculationMaterialCode </t>
  </si>
  <si>
    <t xml:space="preserve">CalculationParameterTypeCode </t>
  </si>
  <si>
    <t>CalculationParameterValue</t>
  </si>
  <si>
    <t xml:space="preserve">CalculationParameterUnitofMeasure </t>
  </si>
  <si>
    <t>EmissionFactor</t>
  </si>
  <si>
    <t>EmissionFactorNumeratorUnitofMeasureCode</t>
  </si>
  <si>
    <t>EmissionFactorDenominatorUnitofMeasureCode</t>
  </si>
  <si>
    <t>EmissionFactorText</t>
  </si>
  <si>
    <t>PollutantCode</t>
  </si>
  <si>
    <t>Pollutant Description</t>
  </si>
  <si>
    <t>EmissionCalculationMethodCode</t>
  </si>
  <si>
    <t>TotalEmissions</t>
  </si>
  <si>
    <t>EmissionsUnitofMeasureCode</t>
  </si>
  <si>
    <t>EmissionsComment</t>
  </si>
  <si>
    <t>Agriculture - Crops; Tilling</t>
  </si>
  <si>
    <t>A</t>
  </si>
  <si>
    <t>I</t>
  </si>
  <si>
    <t>LB</t>
  </si>
  <si>
    <t>PM10 Filterable</t>
  </si>
  <si>
    <t>Surrogate based on population in FL counties</t>
  </si>
  <si>
    <t>US Census Bureau</t>
  </si>
  <si>
    <t>PM10 Primary (Filt + Cond)</t>
  </si>
  <si>
    <t>PM2.5 Filterable</t>
  </si>
  <si>
    <t>PM2.5 Primary (Filt + Cond)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</si>
</sst>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mm/dd/yyyy"/>
    <numFmt numFmtId="165" formatCode="#,##0.0"/>
    <numFmt numFmtId="166" formatCode="_(* #,##0_);_(* \(#,##0\);_(* &quot;-&quot;??_);_(@_)"/>
    <numFmt numFmtId="167" formatCode="[=0]&quot;(Z) &quot;;[&gt;99]&quot;(A) &quot;;#\ ;&quot;(A) &quot;"/>
    <numFmt numFmtId="168" formatCode="_(* #,##0.00000_);_(* \(#,##0.00000\);_(* &quot;-&quot;??_);_(@_)"/>
    <numFmt numFmtId="169" formatCode="_(* #,##0.000000_);_(* \(#,##0.000000\);_(* &quot;-&quot;??_);_(@_)"/>
    <numFmt numFmtId="170" formatCode="0.000"/>
  </numFmts>
  <fonts count="39" x14ac:knownFonts="1">
    <font>
      <sz val="11"/>
      <color theme="1"/>
      <name val="Calibri"/>
      <family val="2"/>
      <scheme val="minor"/>
    </font>
    <font>
      <sz val="11"/>
      <color theme="1"/>
      <name val="Calibri"/>
      <family val="2"/>
      <scheme val="minor"/>
    </font>
    <font>
      <sz val="11"/>
      <color theme="1"/>
      <name val="Arial Narrow"/>
      <family val="2"/>
    </font>
    <font>
      <sz val="10"/>
      <color indexed="8"/>
      <name val="Arial"/>
      <family val="2"/>
    </font>
    <font>
      <b/>
      <sz val="11"/>
      <color indexed="8"/>
      <name val="Calibri"/>
      <family val="2"/>
    </font>
    <font>
      <sz val="10"/>
      <name val="MS Sans Serif"/>
      <family val="2"/>
    </font>
    <font>
      <sz val="11"/>
      <color theme="1"/>
      <name val="Calibri"/>
      <family val="2"/>
    </font>
    <font>
      <b/>
      <sz val="12"/>
      <color theme="1"/>
      <name val="Segoe UI"/>
      <family val="2"/>
    </font>
    <font>
      <b/>
      <sz val="11"/>
      <color theme="1"/>
      <name val="Segoe UI"/>
      <family val="2"/>
    </font>
    <font>
      <b/>
      <i/>
      <sz val="11"/>
      <color theme="1"/>
      <name val="Segoe UI"/>
      <family val="2"/>
    </font>
    <font>
      <sz val="11"/>
      <color theme="1"/>
      <name val="Segoe UI"/>
      <family val="2"/>
    </font>
    <font>
      <i/>
      <sz val="11"/>
      <color theme="1"/>
      <name val="Segoe UI"/>
      <family val="2"/>
    </font>
    <font>
      <b/>
      <sz val="11"/>
      <color rgb="FF000000"/>
      <name val="Segoe UI"/>
      <family val="2"/>
    </font>
    <font>
      <sz val="11"/>
      <color indexed="8"/>
      <name val="Segoe UI"/>
      <family val="2"/>
    </font>
    <font>
      <u/>
      <sz val="11"/>
      <color theme="10"/>
      <name val="Segoe UI"/>
      <family val="2"/>
    </font>
    <font>
      <b/>
      <vertAlign val="superscript"/>
      <sz val="12"/>
      <color theme="1"/>
      <name val="Segoe UI"/>
      <family val="2"/>
    </font>
    <font>
      <b/>
      <vertAlign val="subscript"/>
      <sz val="12"/>
      <color theme="1"/>
      <name val="Segoe UI"/>
      <family val="2"/>
    </font>
    <font>
      <sz val="11"/>
      <color indexed="8"/>
      <name val="Calibri"/>
      <family val="2"/>
    </font>
    <font>
      <sz val="11"/>
      <color indexed="8"/>
      <name val="Calibri"/>
      <family val="2"/>
      <scheme val="minor"/>
    </font>
    <font>
      <u/>
      <sz val="11"/>
      <color theme="10"/>
      <name val="Calibri"/>
      <family val="2"/>
    </font>
    <font>
      <sz val="10"/>
      <name val="Arial"/>
      <family val="2"/>
    </font>
    <font>
      <sz val="12"/>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6"/>
      <name val="P-AVGARD"/>
    </font>
    <font>
      <sz val="11"/>
      <name val="Segoe UI"/>
      <family val="2"/>
    </font>
  </fonts>
  <fills count="32">
    <fill>
      <patternFill patternType="none"/>
    </fill>
    <fill>
      <patternFill patternType="gray125"/>
    </fill>
    <fill>
      <patternFill patternType="solid">
        <fgColor indexed="22"/>
        <bgColor indexed="0"/>
      </patternFill>
    </fill>
    <fill>
      <patternFill patternType="solid">
        <fgColor rgb="FFC0C0C0"/>
        <bgColor rgb="FFC0C0C0"/>
      </patternFill>
    </fill>
    <fill>
      <patternFill patternType="solid">
        <fgColor rgb="FFD0D3D4"/>
        <bgColor indexed="64"/>
      </patternFill>
    </fill>
    <fill>
      <patternFill patternType="solid">
        <fgColor rgb="FFC3C6A8"/>
        <bgColor indexed="64"/>
      </patternFill>
    </fill>
    <fill>
      <patternFill patternType="solid">
        <fgColor theme="0"/>
        <bgColor indexed="64"/>
      </patternFill>
    </fill>
    <fill>
      <patternFill patternType="solid">
        <fgColor rgb="FFDFD1A7"/>
        <bgColor indexed="64"/>
      </patternFill>
    </fill>
    <fill>
      <patternFill patternType="solid">
        <fgColor theme="0" tint="-0.249977111117893"/>
        <bgColor indexed="0"/>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tint="-0.14999847407452621"/>
        <bgColor indexed="0"/>
      </patternFill>
    </fill>
  </fills>
  <borders count="125">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thin">
        <color auto="1"/>
      </bottom>
      <diagonal/>
    </border>
    <border>
      <left/>
      <right/>
      <top style="medium">
        <color indexed="64"/>
      </top>
      <bottom style="thin">
        <color indexed="64"/>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medium">
        <color auto="1"/>
      </right>
      <top style="thin">
        <color auto="1"/>
      </top>
      <bottom style="medium">
        <color auto="1"/>
      </bottom>
      <diagonal/>
    </border>
    <border>
      <left/>
      <right/>
      <top/>
      <bottom style="medium">
        <color indexed="64"/>
      </bottom>
      <diagonal/>
    </border>
    <border>
      <left style="thin">
        <color auto="1"/>
      </left>
      <right/>
      <top style="medium">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auto="1"/>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bottom style="medium">
        <color auto="1"/>
      </bottom>
      <diagonal/>
    </border>
    <border>
      <left/>
      <right style="medium">
        <color auto="1"/>
      </right>
      <top/>
      <bottom style="medium">
        <color indexed="64"/>
      </bottom>
      <diagonal/>
    </border>
    <border>
      <left style="thin">
        <color auto="1"/>
      </left>
      <right style="thin">
        <color auto="1"/>
      </right>
      <top/>
      <bottom style="medium">
        <color auto="1"/>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64"/>
      </left>
      <right style="thin">
        <color indexed="64"/>
      </right>
      <top style="thin">
        <color indexed="64"/>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style="thin">
        <color indexed="64"/>
      </bottom>
      <diagonal/>
    </border>
    <border>
      <left style="thin">
        <color indexed="64"/>
      </left>
      <right style="medium">
        <color auto="1"/>
      </right>
      <top style="thin">
        <color auto="1"/>
      </top>
      <bottom style="thin">
        <color auto="1"/>
      </bottom>
      <diagonal/>
    </border>
    <border>
      <left style="thin">
        <color indexed="64"/>
      </left>
      <right style="medium">
        <color auto="1"/>
      </right>
      <top style="thin">
        <color auto="1"/>
      </top>
      <bottom style="medium">
        <color auto="1"/>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auto="1"/>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indexed="64"/>
      </top>
      <bottom style="medium">
        <color indexed="64"/>
      </bottom>
      <diagonal/>
    </border>
    <border>
      <left style="medium">
        <color auto="1"/>
      </left>
      <right style="thin">
        <color auto="1"/>
      </right>
      <top/>
      <bottom style="medium">
        <color auto="1"/>
      </bottom>
      <diagonal/>
    </border>
    <border>
      <left style="medium">
        <color auto="1"/>
      </left>
      <right style="thin">
        <color auto="1"/>
      </right>
      <top style="thin">
        <color auto="1"/>
      </top>
      <bottom style="thin">
        <color indexed="64"/>
      </bottom>
      <diagonal/>
    </border>
    <border>
      <left style="thin">
        <color auto="1"/>
      </left>
      <right style="thin">
        <color auto="1"/>
      </right>
      <top style="thin">
        <color auto="1"/>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medium">
        <color auto="1"/>
      </right>
      <top style="thin">
        <color auto="1"/>
      </top>
      <bottom style="thin">
        <color indexed="64"/>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indexed="64"/>
      </top>
      <bottom/>
      <diagonal/>
    </border>
    <border>
      <left/>
      <right/>
      <top style="thin">
        <color indexed="64"/>
      </top>
      <bottom/>
      <diagonal/>
    </border>
    <border>
      <left/>
      <right style="medium">
        <color auto="1"/>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133">
    <xf numFmtId="0" fontId="0" fillId="0" borderId="0"/>
    <xf numFmtId="0" fontId="2" fillId="0" borderId="0"/>
    <xf numFmtId="0" fontId="3" fillId="0" borderId="0"/>
    <xf numFmtId="0" fontId="5" fillId="0" borderId="0"/>
    <xf numFmtId="0" fontId="14" fillId="0" borderId="0" applyNumberFormat="0" applyFill="0" applyBorder="0" applyAlignment="0" applyProtection="0">
      <alignment vertical="top"/>
      <protection locked="0"/>
    </xf>
    <xf numFmtId="0" fontId="1" fillId="0" borderId="0"/>
    <xf numFmtId="0" fontId="2" fillId="0" borderId="0"/>
    <xf numFmtId="0" fontId="1" fillId="0" borderId="0"/>
    <xf numFmtId="0" fontId="3" fillId="0" borderId="0"/>
    <xf numFmtId="43" fontId="5" fillId="0" borderId="0" applyFont="0" applyFill="0" applyBorder="0" applyAlignment="0" applyProtection="0"/>
    <xf numFmtId="0" fontId="1" fillId="0" borderId="0"/>
    <xf numFmtId="0" fontId="1" fillId="0" borderId="0"/>
    <xf numFmtId="43" fontId="17" fillId="0" borderId="0" applyFont="0" applyFill="0" applyBorder="0" applyAlignment="0" applyProtection="0"/>
    <xf numFmtId="0" fontId="3" fillId="0" borderId="0"/>
    <xf numFmtId="0" fontId="3" fillId="0" borderId="0"/>
    <xf numFmtId="0" fontId="19"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43" fontId="17" fillId="0" borderId="0" applyFont="0" applyFill="0" applyBorder="0" applyAlignment="0" applyProtection="0"/>
    <xf numFmtId="0" fontId="3" fillId="0" borderId="0"/>
    <xf numFmtId="0" fontId="20" fillId="0" borderId="0"/>
    <xf numFmtId="43" fontId="20" fillId="0" borderId="0" applyFont="0" applyFill="0" applyBorder="0" applyAlignment="0" applyProtection="0"/>
    <xf numFmtId="9" fontId="20" fillId="0" borderId="0" applyFont="0" applyFill="0" applyBorder="0" applyAlignment="0" applyProtection="0"/>
    <xf numFmtId="0" fontId="1" fillId="0" borderId="0"/>
    <xf numFmtId="43" fontId="1" fillId="0" borderId="0" applyFont="0" applyFill="0" applyBorder="0" applyAlignment="0" applyProtection="0"/>
    <xf numFmtId="0" fontId="21" fillId="0" borderId="0"/>
    <xf numFmtId="0" fontId="20" fillId="0" borderId="0"/>
    <xf numFmtId="167" fontId="20" fillId="0" borderId="24" applyBorder="0">
      <alignment horizontal="right"/>
    </xf>
    <xf numFmtId="0" fontId="1" fillId="0" borderId="0"/>
    <xf numFmtId="0" fontId="17" fillId="0" borderId="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22" fillId="19"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6" borderId="0" applyNumberFormat="0" applyBorder="0" applyAlignment="0" applyProtection="0"/>
    <xf numFmtId="0" fontId="23" fillId="10" borderId="0" applyNumberFormat="0" applyBorder="0" applyAlignment="0" applyProtection="0"/>
    <xf numFmtId="0" fontId="24" fillId="27" borderId="42" applyNumberFormat="0" applyAlignment="0" applyProtection="0"/>
    <xf numFmtId="0" fontId="25" fillId="28" borderId="43" applyNumberFormat="0" applyAlignment="0" applyProtection="0"/>
    <xf numFmtId="0" fontId="26" fillId="0" borderId="0" applyNumberFormat="0" applyFill="0" applyBorder="0" applyAlignment="0" applyProtection="0"/>
    <xf numFmtId="0" fontId="27" fillId="11" borderId="0" applyNumberFormat="0" applyBorder="0" applyAlignment="0" applyProtection="0"/>
    <xf numFmtId="0" fontId="28" fillId="0" borderId="44" applyNumberFormat="0" applyFill="0" applyAlignment="0" applyProtection="0"/>
    <xf numFmtId="0" fontId="29" fillId="0" borderId="45" applyNumberFormat="0" applyFill="0" applyAlignment="0" applyProtection="0"/>
    <xf numFmtId="0" fontId="30" fillId="0" borderId="46" applyNumberFormat="0" applyFill="0" applyAlignment="0" applyProtection="0"/>
    <xf numFmtId="0" fontId="30" fillId="0" borderId="0" applyNumberFormat="0" applyFill="0" applyBorder="0" applyAlignment="0" applyProtection="0"/>
    <xf numFmtId="0" fontId="31" fillId="14" borderId="42" applyNumberFormat="0" applyAlignment="0" applyProtection="0"/>
    <xf numFmtId="0" fontId="32" fillId="0" borderId="47" applyNumberFormat="0" applyFill="0" applyAlignment="0" applyProtection="0"/>
    <xf numFmtId="0" fontId="33" fillId="29" borderId="0" applyNumberFormat="0" applyBorder="0" applyAlignment="0" applyProtection="0"/>
    <xf numFmtId="0" fontId="17" fillId="30" borderId="39" applyNumberFormat="0" applyAlignment="0" applyProtection="0"/>
    <xf numFmtId="0" fontId="34" fillId="27" borderId="48" applyNumberFormat="0" applyAlignment="0" applyProtection="0"/>
    <xf numFmtId="0" fontId="35" fillId="0" borderId="0" applyNumberFormat="0" applyFill="0" applyBorder="0" applyAlignment="0" applyProtection="0"/>
    <xf numFmtId="0" fontId="4" fillId="0" borderId="49" applyNumberFormat="0" applyFill="0" applyAlignment="0" applyProtection="0"/>
    <xf numFmtId="0" fontId="36" fillId="0" borderId="0" applyNumberFormat="0" applyFill="0" applyBorder="0" applyAlignment="0" applyProtection="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37" fontId="37" fillId="0" borderId="0"/>
    <xf numFmtId="0" fontId="1" fillId="0" borderId="0"/>
    <xf numFmtId="0" fontId="1" fillId="0" borderId="0"/>
    <xf numFmtId="0" fontId="1" fillId="0" borderId="0"/>
    <xf numFmtId="43" fontId="17" fillId="0" borderId="0" applyFont="0" applyFill="0" applyBorder="0" applyAlignment="0" applyProtection="0"/>
    <xf numFmtId="0" fontId="19" fillId="0" borderId="0" applyNumberFormat="0" applyFill="0" applyBorder="0" applyAlignment="0" applyProtection="0">
      <alignment vertical="top"/>
      <protection locked="0"/>
    </xf>
    <xf numFmtId="43" fontId="17" fillId="0" borderId="0" applyFont="0" applyFill="0" applyBorder="0" applyAlignment="0" applyProtection="0"/>
    <xf numFmtId="0" fontId="1" fillId="0" borderId="0"/>
    <xf numFmtId="0" fontId="20" fillId="0" borderId="0"/>
    <xf numFmtId="0" fontId="24" fillId="27" borderId="52" applyNumberFormat="0" applyAlignment="0" applyProtection="0"/>
    <xf numFmtId="0" fontId="31" fillId="14" borderId="52" applyNumberFormat="0" applyAlignment="0" applyProtection="0"/>
    <xf numFmtId="0" fontId="17" fillId="30" borderId="51" applyNumberFormat="0" applyAlignment="0" applyProtection="0"/>
    <xf numFmtId="0" fontId="34" fillId="27" borderId="53" applyNumberFormat="0" applyAlignment="0" applyProtection="0"/>
    <xf numFmtId="0" fontId="4" fillId="0" borderId="54" applyNumberFormat="0" applyFill="0" applyAlignment="0" applyProtection="0"/>
    <xf numFmtId="0" fontId="4" fillId="0" borderId="81" applyNumberFormat="0" applyFill="0" applyAlignment="0" applyProtection="0"/>
    <xf numFmtId="0" fontId="17" fillId="30" borderId="82" applyNumberFormat="0" applyAlignment="0" applyProtection="0"/>
    <xf numFmtId="0" fontId="4" fillId="0" borderId="77" applyNumberFormat="0" applyFill="0" applyAlignment="0" applyProtection="0"/>
    <xf numFmtId="0" fontId="4" fillId="0" borderId="85" applyNumberFormat="0" applyFill="0" applyAlignment="0" applyProtection="0"/>
    <xf numFmtId="0" fontId="31" fillId="14" borderId="88" applyNumberFormat="0" applyAlignment="0" applyProtection="0"/>
    <xf numFmtId="0" fontId="17" fillId="30" borderId="87" applyNumberFormat="0" applyAlignment="0" applyProtection="0"/>
    <xf numFmtId="0" fontId="24" fillId="27" borderId="75" applyNumberFormat="0" applyAlignment="0" applyProtection="0"/>
    <xf numFmtId="0" fontId="4" fillId="0" borderId="90" applyNumberFormat="0" applyFill="0" applyAlignment="0" applyProtection="0"/>
    <xf numFmtId="0" fontId="31" fillId="14" borderId="79" applyNumberFormat="0" applyAlignment="0" applyProtection="0"/>
    <xf numFmtId="0" fontId="4" fillId="0" borderId="73" applyNumberFormat="0" applyFill="0" applyAlignment="0" applyProtection="0"/>
    <xf numFmtId="0" fontId="17" fillId="30" borderId="78" applyNumberFormat="0" applyAlignment="0" applyProtection="0"/>
    <xf numFmtId="0" fontId="34" fillId="27" borderId="72" applyNumberFormat="0" applyAlignment="0" applyProtection="0"/>
    <xf numFmtId="0" fontId="24" fillId="27" borderId="66" applyNumberFormat="0" applyAlignment="0" applyProtection="0"/>
    <xf numFmtId="0" fontId="17" fillId="30" borderId="70" applyNumberFormat="0" applyAlignment="0" applyProtection="0"/>
    <xf numFmtId="0" fontId="34" fillId="27" borderId="76" applyNumberFormat="0" applyAlignment="0" applyProtection="0"/>
    <xf numFmtId="0" fontId="30" fillId="0" borderId="67" applyNumberFormat="0" applyFill="0" applyAlignment="0" applyProtection="0"/>
    <xf numFmtId="0" fontId="24" fillId="27" borderId="71" applyNumberFormat="0" applyAlignment="0" applyProtection="0"/>
    <xf numFmtId="0" fontId="31" fillId="14" borderId="66" applyNumberFormat="0" applyAlignment="0" applyProtection="0"/>
    <xf numFmtId="0" fontId="17" fillId="30" borderId="62" applyNumberFormat="0" applyAlignment="0" applyProtection="0"/>
    <xf numFmtId="0" fontId="34" fillId="27" borderId="68" applyNumberFormat="0" applyAlignment="0" applyProtection="0"/>
    <xf numFmtId="0" fontId="17" fillId="30" borderId="74" applyNumberFormat="0" applyAlignment="0" applyProtection="0"/>
    <xf numFmtId="0" fontId="4" fillId="0" borderId="69" applyNumberFormat="0" applyFill="0" applyAlignment="0" applyProtection="0"/>
    <xf numFmtId="0" fontId="31" fillId="14" borderId="75" applyNumberFormat="0" applyAlignment="0" applyProtection="0"/>
    <xf numFmtId="0" fontId="31" fillId="14" borderId="83" applyNumberFormat="0" applyAlignment="0" applyProtection="0"/>
    <xf numFmtId="0" fontId="34" fillId="27" borderId="80" applyNumberFormat="0" applyAlignment="0" applyProtection="0"/>
    <xf numFmtId="0" fontId="34" fillId="27" borderId="89" applyNumberFormat="0" applyAlignment="0" applyProtection="0"/>
    <xf numFmtId="0" fontId="31" fillId="14" borderId="71" applyNumberFormat="0" applyAlignment="0" applyProtection="0"/>
    <xf numFmtId="0" fontId="34" fillId="27" borderId="84" applyNumberFormat="0" applyAlignment="0" applyProtection="0"/>
    <xf numFmtId="0" fontId="24" fillId="27" borderId="79" applyNumberFormat="0" applyAlignment="0" applyProtection="0"/>
    <xf numFmtId="0" fontId="24" fillId="27" borderId="83" applyNumberFormat="0" applyAlignment="0" applyProtection="0"/>
    <xf numFmtId="0" fontId="24" fillId="27" borderId="88" applyNumberFormat="0" applyAlignment="0" applyProtection="0"/>
  </cellStyleXfs>
  <cellXfs count="197">
    <xf numFmtId="0" fontId="0" fillId="0" borderId="0" xfId="0"/>
    <xf numFmtId="0" fontId="2" fillId="0" borderId="0" xfId="1"/>
    <xf numFmtId="0" fontId="7" fillId="0" borderId="0" xfId="1" applyFont="1" applyAlignment="1"/>
    <xf numFmtId="0" fontId="8" fillId="0" borderId="0" xfId="1" applyFont="1" applyAlignment="1"/>
    <xf numFmtId="0" fontId="8" fillId="0" borderId="0" xfId="1" applyFont="1"/>
    <xf numFmtId="0" fontId="8" fillId="0" borderId="14" xfId="1" applyFont="1" applyFill="1" applyBorder="1" applyAlignment="1">
      <alignment horizontal="right" vertical="center" wrapText="1"/>
    </xf>
    <xf numFmtId="0" fontId="10" fillId="0" borderId="14" xfId="1" applyFont="1" applyFill="1" applyBorder="1" applyAlignment="1">
      <alignment horizontal="left" vertical="center" wrapText="1"/>
    </xf>
    <xf numFmtId="0" fontId="10" fillId="0" borderId="0" xfId="1" applyFont="1" applyFill="1" applyBorder="1" applyAlignment="1">
      <alignment horizontal="left" vertical="center" wrapText="1"/>
    </xf>
    <xf numFmtId="0" fontId="12" fillId="0" borderId="1" xfId="1" applyFont="1" applyFill="1" applyBorder="1" applyAlignment="1" applyProtection="1">
      <alignment horizontal="center" vertical="center" wrapText="1"/>
    </xf>
    <xf numFmtId="0" fontId="12" fillId="0" borderId="18" xfId="1" applyFont="1" applyFill="1" applyBorder="1" applyAlignment="1" applyProtection="1">
      <alignment horizontal="center" vertical="center" wrapText="1"/>
    </xf>
    <xf numFmtId="0" fontId="10" fillId="0" borderId="10" xfId="1" applyFont="1" applyFill="1" applyBorder="1" applyAlignment="1">
      <alignment horizontal="left" vertical="center" wrapText="1"/>
    </xf>
    <xf numFmtId="0" fontId="10" fillId="0" borderId="13" xfId="1" applyFont="1" applyFill="1" applyBorder="1" applyAlignment="1">
      <alignment horizontal="left" vertical="center" wrapText="1"/>
    </xf>
    <xf numFmtId="0" fontId="10" fillId="0" borderId="12"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20" xfId="1" applyFont="1" applyFill="1" applyBorder="1" applyAlignment="1">
      <alignment horizontal="left" vertical="center" wrapText="1"/>
    </xf>
    <xf numFmtId="0" fontId="10" fillId="0" borderId="0" xfId="1" applyFont="1" applyBorder="1"/>
    <xf numFmtId="0" fontId="2" fillId="0" borderId="20" xfId="1" applyBorder="1"/>
    <xf numFmtId="0" fontId="8" fillId="6" borderId="24" xfId="1" applyFont="1" applyFill="1" applyBorder="1" applyAlignment="1">
      <alignment horizontal="right" vertical="top"/>
    </xf>
    <xf numFmtId="0" fontId="8" fillId="6" borderId="8" xfId="1" applyFont="1" applyFill="1" applyBorder="1" applyAlignment="1">
      <alignment horizontal="right" vertical="top"/>
    </xf>
    <xf numFmtId="0" fontId="14" fillId="6" borderId="8" xfId="4" applyFill="1" applyBorder="1" applyAlignment="1" applyProtection="1">
      <alignment horizontal="right" vertical="center"/>
    </xf>
    <xf numFmtId="49" fontId="8" fillId="0" borderId="24" xfId="1" applyNumberFormat="1" applyFont="1" applyBorder="1" applyAlignment="1">
      <alignment horizontal="center" vertical="center"/>
    </xf>
    <xf numFmtId="49" fontId="10" fillId="0" borderId="0" xfId="1" applyNumberFormat="1" applyFont="1" applyFill="1" applyBorder="1" applyAlignment="1">
      <alignment horizontal="center" vertical="center"/>
    </xf>
    <xf numFmtId="164" fontId="10" fillId="0" borderId="0" xfId="1" applyNumberFormat="1" applyFont="1" applyFill="1" applyBorder="1" applyAlignment="1">
      <alignment vertical="center"/>
    </xf>
    <xf numFmtId="0" fontId="10" fillId="0" borderId="0" xfId="1" applyFont="1" applyFill="1" applyBorder="1" applyAlignment="1">
      <alignment vertical="center" wrapText="1"/>
    </xf>
    <xf numFmtId="0" fontId="10" fillId="0" borderId="27" xfId="1" applyFont="1" applyBorder="1"/>
    <xf numFmtId="0" fontId="10" fillId="0" borderId="28" xfId="1" applyFont="1" applyFill="1" applyBorder="1"/>
    <xf numFmtId="0" fontId="10" fillId="0" borderId="29" xfId="1" applyFont="1" applyBorder="1"/>
    <xf numFmtId="0" fontId="10" fillId="0" borderId="30" xfId="1" applyFont="1" applyBorder="1"/>
    <xf numFmtId="0" fontId="10" fillId="0" borderId="0" xfId="1" applyFont="1" applyFill="1" applyBorder="1"/>
    <xf numFmtId="0" fontId="10" fillId="0" borderId="31" xfId="1" applyFont="1" applyBorder="1"/>
    <xf numFmtId="0" fontId="7" fillId="0" borderId="0" xfId="1" applyFont="1" applyBorder="1"/>
    <xf numFmtId="0" fontId="10" fillId="0" borderId="30" xfId="1" applyFont="1" applyBorder="1" applyAlignment="1">
      <alignment horizontal="center" vertical="center"/>
    </xf>
    <xf numFmtId="0" fontId="10" fillId="0" borderId="0" xfId="1" applyFont="1" applyBorder="1" applyAlignment="1">
      <alignment horizontal="left"/>
    </xf>
    <xf numFmtId="0" fontId="10" fillId="0" borderId="31" xfId="1" applyFont="1" applyBorder="1" applyAlignment="1">
      <alignment horizontal="left"/>
    </xf>
    <xf numFmtId="0" fontId="13" fillId="0" borderId="30" xfId="1" applyFont="1" applyBorder="1"/>
    <xf numFmtId="0" fontId="8" fillId="0" borderId="0" xfId="1" applyFont="1" applyFill="1" applyBorder="1"/>
    <xf numFmtId="0" fontId="2" fillId="0" borderId="0" xfId="1" applyBorder="1"/>
    <xf numFmtId="0" fontId="6" fillId="0" borderId="0" xfId="1" applyFont="1" applyFill="1" applyBorder="1"/>
    <xf numFmtId="0" fontId="6" fillId="0" borderId="0" xfId="1" applyFont="1" applyBorder="1"/>
    <xf numFmtId="0" fontId="6" fillId="0" borderId="0" xfId="1" applyFont="1" applyBorder="1" applyAlignment="1">
      <alignment wrapText="1"/>
    </xf>
    <xf numFmtId="49" fontId="10" fillId="0" borderId="0" xfId="1" applyNumberFormat="1" applyFont="1" applyBorder="1" applyAlignment="1">
      <alignment horizontal="center" vertical="center"/>
    </xf>
    <xf numFmtId="164" fontId="10" fillId="6" borderId="0" xfId="1" applyNumberFormat="1" applyFont="1" applyFill="1" applyBorder="1" applyAlignment="1">
      <alignment horizontal="center" vertical="center"/>
    </xf>
    <xf numFmtId="0" fontId="10" fillId="0" borderId="0" xfId="1" applyFont="1" applyBorder="1" applyAlignment="1">
      <alignment horizontal="left" vertical="center" wrapText="1"/>
    </xf>
    <xf numFmtId="0" fontId="0" fillId="0" borderId="0" xfId="0"/>
    <xf numFmtId="0" fontId="18" fillId="0" borderId="39" xfId="14" applyFont="1" applyFill="1" applyBorder="1" applyAlignment="1"/>
    <xf numFmtId="0" fontId="4" fillId="2" borderId="40" xfId="13" applyFont="1" applyFill="1" applyBorder="1" applyAlignment="1">
      <alignment horizontal="center" wrapText="1"/>
    </xf>
    <xf numFmtId="0" fontId="0" fillId="0" borderId="0" xfId="0" applyFill="1" applyBorder="1"/>
    <xf numFmtId="165" fontId="4" fillId="2" borderId="40" xfId="13" applyNumberFormat="1" applyFont="1" applyFill="1" applyBorder="1" applyAlignment="1">
      <alignment horizontal="center" wrapText="1"/>
    </xf>
    <xf numFmtId="0" fontId="0" fillId="0" borderId="0" xfId="0" applyAlignment="1">
      <alignment horizontal="left"/>
    </xf>
    <xf numFmtId="166" fontId="0" fillId="0" borderId="0" xfId="12" applyNumberFormat="1" applyFont="1"/>
    <xf numFmtId="0" fontId="4" fillId="2" borderId="41" xfId="13" applyFont="1" applyFill="1" applyBorder="1" applyAlignment="1">
      <alignment horizontal="center" wrapText="1"/>
    </xf>
    <xf numFmtId="0" fontId="0" fillId="0" borderId="50" xfId="0" applyBorder="1"/>
    <xf numFmtId="0" fontId="4" fillId="2" borderId="60" xfId="18" applyFont="1" applyFill="1" applyBorder="1" applyAlignment="1">
      <alignment horizontal="center"/>
    </xf>
    <xf numFmtId="166" fontId="0" fillId="0" borderId="55" xfId="94" applyNumberFormat="1" applyFont="1" applyBorder="1" applyAlignment="1">
      <alignment horizontal="right"/>
    </xf>
    <xf numFmtId="166" fontId="0" fillId="0" borderId="0" xfId="94" applyNumberFormat="1" applyFont="1" applyBorder="1" applyAlignment="1">
      <alignment horizontal="right"/>
    </xf>
    <xf numFmtId="0" fontId="17" fillId="0" borderId="55" xfId="18" applyFont="1" applyFill="1" applyBorder="1" applyAlignment="1">
      <alignment wrapText="1"/>
    </xf>
    <xf numFmtId="168" fontId="18" fillId="0" borderId="0" xfId="14" applyNumberFormat="1" applyFont="1" applyFill="1" applyBorder="1" applyAlignment="1"/>
    <xf numFmtId="0" fontId="0" fillId="0" borderId="0" xfId="0"/>
    <xf numFmtId="0" fontId="0" fillId="0" borderId="0" xfId="0" applyAlignment="1">
      <alignment horizontal="center"/>
    </xf>
    <xf numFmtId="0" fontId="0" fillId="0" borderId="0" xfId="0" applyBorder="1"/>
    <xf numFmtId="3" fontId="17" fillId="0" borderId="0" xfId="8" applyNumberFormat="1" applyFont="1" applyFill="1" applyBorder="1" applyAlignment="1">
      <alignment horizontal="right" wrapText="1"/>
    </xf>
    <xf numFmtId="0" fontId="17" fillId="0" borderId="0" xfId="18" applyFont="1" applyFill="1" applyBorder="1" applyAlignment="1">
      <alignment wrapText="1"/>
    </xf>
    <xf numFmtId="0" fontId="17" fillId="0" borderId="55" xfId="18" applyFont="1" applyFill="1" applyBorder="1" applyAlignment="1">
      <alignment horizontal="center" wrapText="1"/>
    </xf>
    <xf numFmtId="0" fontId="17" fillId="0" borderId="0" xfId="18" applyFont="1" applyFill="1" applyBorder="1" applyAlignment="1">
      <alignment horizontal="center" wrapText="1"/>
    </xf>
    <xf numFmtId="0" fontId="6" fillId="0" borderId="0" xfId="6" applyFont="1" applyAlignment="1">
      <alignment horizontal="center"/>
    </xf>
    <xf numFmtId="0" fontId="6" fillId="0" borderId="0" xfId="6" applyFont="1" applyBorder="1" applyAlignment="1">
      <alignment horizontal="center"/>
    </xf>
    <xf numFmtId="169" fontId="18" fillId="0" borderId="0" xfId="14" applyNumberFormat="1" applyFont="1" applyFill="1" applyBorder="1" applyAlignment="1"/>
    <xf numFmtId="4" fontId="6" fillId="0" borderId="0" xfId="6" applyNumberFormat="1" applyFont="1"/>
    <xf numFmtId="4" fontId="6" fillId="0" borderId="0" xfId="6" applyNumberFormat="1" applyFont="1"/>
    <xf numFmtId="170" fontId="0" fillId="0" borderId="0" xfId="0" applyNumberFormat="1"/>
    <xf numFmtId="4" fontId="6" fillId="0" borderId="0" xfId="6" applyNumberFormat="1" applyFont="1"/>
    <xf numFmtId="4" fontId="6" fillId="0" borderId="0" xfId="6" applyNumberFormat="1" applyFont="1"/>
    <xf numFmtId="4" fontId="6" fillId="0" borderId="0" xfId="6" applyNumberFormat="1" applyFont="1"/>
    <xf numFmtId="4" fontId="6" fillId="0" borderId="0" xfId="6" applyNumberFormat="1" applyFont="1"/>
    <xf numFmtId="4" fontId="6" fillId="0" borderId="0" xfId="6" applyNumberFormat="1" applyFont="1"/>
    <xf numFmtId="49" fontId="10" fillId="0" borderId="100" xfId="1" applyNumberFormat="1" applyFont="1" applyBorder="1" applyAlignment="1">
      <alignment horizontal="center" vertical="center"/>
    </xf>
    <xf numFmtId="49" fontId="10" fillId="0" borderId="101" xfId="1" applyNumberFormat="1" applyFont="1" applyBorder="1" applyAlignment="1">
      <alignment horizontal="center" vertical="center"/>
    </xf>
    <xf numFmtId="0" fontId="8" fillId="0" borderId="109" xfId="0" applyFont="1" applyFill="1" applyBorder="1" applyAlignment="1">
      <alignment horizontal="right" vertical="center"/>
    </xf>
    <xf numFmtId="0" fontId="8" fillId="0" borderId="112" xfId="0" applyFont="1" applyFill="1" applyBorder="1" applyAlignment="1">
      <alignment horizontal="right" vertical="center" wrapText="1"/>
    </xf>
    <xf numFmtId="0" fontId="8" fillId="0" borderId="113" xfId="0" applyFont="1" applyFill="1" applyBorder="1" applyAlignment="1">
      <alignment horizontal="right" vertical="center" wrapText="1"/>
    </xf>
    <xf numFmtId="0" fontId="8" fillId="0" borderId="117" xfId="0" applyFont="1" applyFill="1" applyBorder="1" applyAlignment="1">
      <alignment horizontal="right" vertical="center" wrapText="1"/>
    </xf>
    <xf numFmtId="49" fontId="10" fillId="0" borderId="109" xfId="1" applyNumberFormat="1" applyFont="1" applyBorder="1" applyAlignment="1">
      <alignment horizontal="center" vertical="center"/>
    </xf>
    <xf numFmtId="0" fontId="14" fillId="6" borderId="109" xfId="4" applyFill="1" applyBorder="1" applyAlignment="1" applyProtection="1">
      <alignment horizontal="right" vertical="center"/>
    </xf>
    <xf numFmtId="0" fontId="10" fillId="6" borderId="118" xfId="96" applyFont="1" applyFill="1" applyBorder="1" applyAlignment="1">
      <alignment horizontal="left" vertical="center" wrapText="1"/>
    </xf>
    <xf numFmtId="0" fontId="10" fillId="6" borderId="119" xfId="96" applyFont="1" applyFill="1" applyBorder="1" applyAlignment="1">
      <alignment horizontal="left" vertical="center" wrapText="1"/>
    </xf>
    <xf numFmtId="0" fontId="10" fillId="6" borderId="120" xfId="96" applyFont="1" applyFill="1" applyBorder="1" applyAlignment="1">
      <alignment horizontal="left" vertical="center" wrapText="1"/>
    </xf>
    <xf numFmtId="0" fontId="4" fillId="31" borderId="121" xfId="8" applyFont="1" applyFill="1" applyBorder="1" applyAlignment="1">
      <alignment horizontal="center"/>
    </xf>
    <xf numFmtId="0" fontId="4" fillId="31" borderId="122" xfId="8" applyFont="1" applyFill="1" applyBorder="1" applyAlignment="1">
      <alignment horizontal="center"/>
    </xf>
    <xf numFmtId="0" fontId="4" fillId="31" borderId="16" xfId="8" applyFont="1" applyFill="1" applyBorder="1" applyAlignment="1">
      <alignment horizontal="center"/>
    </xf>
    <xf numFmtId="0" fontId="4" fillId="31" borderId="123" xfId="8" applyFont="1" applyFill="1" applyBorder="1" applyAlignment="1">
      <alignment horizontal="center"/>
    </xf>
    <xf numFmtId="3" fontId="4" fillId="31" borderId="121" xfId="8" applyNumberFormat="1" applyFont="1" applyFill="1" applyBorder="1" applyAlignment="1">
      <alignment horizontal="center"/>
    </xf>
    <xf numFmtId="0" fontId="6" fillId="0" borderId="0" xfId="0" applyFont="1"/>
    <xf numFmtId="4" fontId="0" fillId="0" borderId="0" xfId="0" applyNumberFormat="1"/>
    <xf numFmtId="0" fontId="3" fillId="0" borderId="124" xfId="8" applyFont="1" applyFill="1" applyBorder="1" applyAlignment="1"/>
    <xf numFmtId="0" fontId="10" fillId="6" borderId="91" xfId="96" applyFont="1" applyFill="1" applyBorder="1" applyAlignment="1">
      <alignment horizontal="left" vertical="center" wrapText="1"/>
    </xf>
    <xf numFmtId="0" fontId="10" fillId="6" borderId="92" xfId="96" applyFont="1" applyFill="1" applyBorder="1" applyAlignment="1">
      <alignment horizontal="left" vertical="center" wrapText="1"/>
    </xf>
    <xf numFmtId="0" fontId="10" fillId="6" borderId="93" xfId="96" applyFont="1" applyFill="1" applyBorder="1" applyAlignment="1">
      <alignment horizontal="left" vertical="center" wrapText="1"/>
    </xf>
    <xf numFmtId="164" fontId="10" fillId="6" borderId="38" xfId="1" applyNumberFormat="1" applyFont="1" applyFill="1" applyBorder="1" applyAlignment="1">
      <alignment horizontal="center" vertical="center"/>
    </xf>
    <xf numFmtId="0" fontId="10" fillId="6" borderId="9" xfId="1" applyFont="1" applyFill="1" applyBorder="1" applyAlignment="1">
      <alignment horizontal="left" vertical="top" wrapText="1"/>
    </xf>
    <xf numFmtId="0" fontId="10" fillId="6" borderId="6" xfId="1" applyFont="1" applyFill="1" applyBorder="1" applyAlignment="1">
      <alignment horizontal="left" vertical="top" wrapText="1"/>
    </xf>
    <xf numFmtId="0" fontId="10" fillId="6" borderId="7" xfId="1" applyFont="1" applyFill="1" applyBorder="1" applyAlignment="1">
      <alignment horizontal="left" vertical="top" wrapText="1"/>
    </xf>
    <xf numFmtId="0" fontId="9" fillId="6" borderId="5" xfId="1" applyFont="1" applyFill="1" applyBorder="1" applyAlignment="1">
      <alignment horizontal="center"/>
    </xf>
    <xf numFmtId="0" fontId="9" fillId="6" borderId="6" xfId="1" applyFont="1" applyFill="1" applyBorder="1" applyAlignment="1">
      <alignment horizontal="center"/>
    </xf>
    <xf numFmtId="0" fontId="9" fillId="6" borderId="7" xfId="1" applyFont="1" applyFill="1" applyBorder="1" applyAlignment="1">
      <alignment horizontal="center"/>
    </xf>
    <xf numFmtId="0" fontId="10" fillId="6" borderId="9" xfId="1" applyFont="1" applyFill="1" applyBorder="1" applyAlignment="1">
      <alignment horizontal="left" vertical="center" wrapText="1"/>
    </xf>
    <xf numFmtId="0" fontId="10" fillId="6" borderId="6" xfId="1" applyFont="1" applyFill="1" applyBorder="1" applyAlignment="1">
      <alignment horizontal="left" vertical="center" wrapText="1"/>
    </xf>
    <xf numFmtId="0" fontId="10" fillId="6" borderId="7" xfId="1" applyFont="1" applyFill="1" applyBorder="1" applyAlignment="1">
      <alignment horizontal="left" vertical="center" wrapText="1"/>
    </xf>
    <xf numFmtId="0" fontId="10" fillId="6" borderId="10" xfId="1" applyFont="1" applyFill="1" applyBorder="1" applyAlignment="1">
      <alignment horizontal="left" vertical="center" wrapText="1"/>
    </xf>
    <xf numFmtId="0" fontId="10" fillId="6" borderId="11" xfId="1" applyFont="1" applyFill="1" applyBorder="1" applyAlignment="1">
      <alignment horizontal="left" vertical="center" wrapText="1"/>
    </xf>
    <xf numFmtId="0" fontId="10" fillId="6" borderId="25" xfId="1" applyFont="1" applyFill="1" applyBorder="1" applyAlignment="1">
      <alignment horizontal="left" vertical="center" wrapText="1"/>
    </xf>
    <xf numFmtId="0" fontId="8" fillId="7" borderId="22" xfId="1" applyFont="1" applyFill="1" applyBorder="1" applyAlignment="1">
      <alignment horizontal="center"/>
    </xf>
    <xf numFmtId="0" fontId="8" fillId="7" borderId="14" xfId="1" applyFont="1" applyFill="1" applyBorder="1" applyAlignment="1">
      <alignment horizontal="center"/>
    </xf>
    <xf numFmtId="0" fontId="8" fillId="7" borderId="23" xfId="1" applyFont="1" applyFill="1" applyBorder="1" applyAlignment="1">
      <alignment horizontal="center"/>
    </xf>
    <xf numFmtId="0" fontId="8" fillId="0" borderId="26" xfId="1" applyFont="1" applyBorder="1" applyAlignment="1">
      <alignment horizontal="center" vertical="center"/>
    </xf>
    <xf numFmtId="0" fontId="8" fillId="0" borderId="21" xfId="1" applyFont="1" applyBorder="1" applyAlignment="1">
      <alignment vertical="center"/>
    </xf>
    <xf numFmtId="0" fontId="8" fillId="0" borderId="3" xfId="1" applyFont="1" applyBorder="1" applyAlignment="1">
      <alignment vertical="center"/>
    </xf>
    <xf numFmtId="0" fontId="8" fillId="0" borderId="4" xfId="1" applyFont="1" applyBorder="1" applyAlignment="1">
      <alignment vertical="center"/>
    </xf>
    <xf numFmtId="0" fontId="8" fillId="7" borderId="94" xfId="1" applyFont="1" applyFill="1" applyBorder="1" applyAlignment="1">
      <alignment horizontal="center"/>
    </xf>
    <xf numFmtId="0" fontId="8" fillId="7" borderId="95" xfId="1" applyFont="1" applyFill="1" applyBorder="1" applyAlignment="1">
      <alignment horizontal="center"/>
    </xf>
    <xf numFmtId="0" fontId="8" fillId="7" borderId="96" xfId="1" applyFont="1" applyFill="1" applyBorder="1" applyAlignment="1">
      <alignment horizontal="center"/>
    </xf>
    <xf numFmtId="0" fontId="38" fillId="6" borderId="97" xfId="4" applyFont="1" applyFill="1" applyBorder="1" applyAlignment="1" applyProtection="1">
      <alignment horizontal="left" vertical="center" wrapText="1"/>
    </xf>
    <xf numFmtId="0" fontId="38" fillId="6" borderId="98" xfId="4" applyFont="1" applyFill="1" applyBorder="1" applyAlignment="1" applyProtection="1">
      <alignment horizontal="left" vertical="center"/>
    </xf>
    <xf numFmtId="0" fontId="38" fillId="6" borderId="99" xfId="4" applyFont="1" applyFill="1" applyBorder="1" applyAlignment="1" applyProtection="1">
      <alignment horizontal="left" vertical="center"/>
    </xf>
    <xf numFmtId="164" fontId="10" fillId="6" borderId="102" xfId="1" applyNumberFormat="1" applyFont="1" applyFill="1" applyBorder="1" applyAlignment="1">
      <alignment horizontal="center" vertical="center"/>
    </xf>
    <xf numFmtId="0" fontId="10" fillId="0" borderId="103" xfId="1" applyFont="1" applyBorder="1" applyAlignment="1">
      <alignment horizontal="left" vertical="center" wrapText="1"/>
    </xf>
    <xf numFmtId="0" fontId="10" fillId="0" borderId="104" xfId="1" applyFont="1" applyBorder="1" applyAlignment="1">
      <alignment horizontal="left" vertical="center" wrapText="1"/>
    </xf>
    <xf numFmtId="0" fontId="10" fillId="0" borderId="105" xfId="1" applyFont="1" applyBorder="1" applyAlignment="1">
      <alignment horizontal="left" vertical="center" wrapText="1"/>
    </xf>
    <xf numFmtId="0" fontId="10" fillId="0" borderId="36" xfId="6" applyFont="1" applyBorder="1" applyAlignment="1">
      <alignment horizontal="left" vertical="center" wrapText="1"/>
    </xf>
    <xf numFmtId="0" fontId="10" fillId="0" borderId="20" xfId="6" applyFont="1" applyBorder="1" applyAlignment="1">
      <alignment horizontal="left" vertical="center" wrapText="1"/>
    </xf>
    <xf numFmtId="0" fontId="10" fillId="0" borderId="37" xfId="6" applyFont="1" applyBorder="1" applyAlignment="1">
      <alignment horizontal="left" vertical="center" wrapText="1"/>
    </xf>
    <xf numFmtId="164" fontId="10" fillId="6" borderId="110" xfId="1" applyNumberFormat="1" applyFont="1" applyFill="1" applyBorder="1" applyAlignment="1">
      <alignment horizontal="center" vertical="center"/>
    </xf>
    <xf numFmtId="164" fontId="10" fillId="6" borderId="111" xfId="1" applyNumberFormat="1" applyFont="1" applyFill="1" applyBorder="1" applyAlignment="1">
      <alignment horizontal="center" vertical="center"/>
    </xf>
    <xf numFmtId="0" fontId="10" fillId="0" borderId="110" xfId="1" applyFont="1" applyBorder="1" applyAlignment="1">
      <alignment horizontal="left" vertical="center" wrapText="1"/>
    </xf>
    <xf numFmtId="0" fontId="10" fillId="0" borderId="107" xfId="1" applyFont="1" applyBorder="1" applyAlignment="1">
      <alignment horizontal="left" vertical="center" wrapText="1"/>
    </xf>
    <xf numFmtId="0" fontId="10" fillId="0" borderId="108" xfId="1" applyFont="1" applyBorder="1" applyAlignment="1">
      <alignment horizontal="left" vertical="center" wrapText="1"/>
    </xf>
    <xf numFmtId="0" fontId="12" fillId="3" borderId="15" xfId="1" applyFont="1" applyFill="1" applyBorder="1" applyAlignment="1" applyProtection="1">
      <alignment horizontal="center" vertical="center" wrapText="1"/>
    </xf>
    <xf numFmtId="0" fontId="12" fillId="3" borderId="16" xfId="1" applyFont="1" applyFill="1" applyBorder="1" applyAlignment="1" applyProtection="1">
      <alignment horizontal="center" vertical="center" wrapText="1"/>
    </xf>
    <xf numFmtId="0" fontId="12" fillId="3" borderId="17" xfId="1" applyFont="1" applyFill="1" applyBorder="1" applyAlignment="1" applyProtection="1">
      <alignment horizontal="center" vertical="center" wrapText="1"/>
    </xf>
    <xf numFmtId="0" fontId="12" fillId="3" borderId="21" xfId="1" applyFont="1" applyFill="1" applyBorder="1" applyAlignment="1" applyProtection="1">
      <alignment horizontal="center" vertical="center" wrapText="1"/>
    </xf>
    <xf numFmtId="0" fontId="12" fillId="3" borderId="3" xfId="1" applyFont="1" applyFill="1" applyBorder="1" applyAlignment="1" applyProtection="1">
      <alignment horizontal="center" vertical="center" wrapText="1"/>
    </xf>
    <xf numFmtId="0" fontId="12" fillId="3" borderId="4" xfId="1" applyFont="1" applyFill="1" applyBorder="1" applyAlignment="1" applyProtection="1">
      <alignment horizontal="center" vertical="center" wrapText="1"/>
    </xf>
    <xf numFmtId="0" fontId="8" fillId="5" borderId="22" xfId="1" applyFont="1" applyFill="1" applyBorder="1" applyAlignment="1">
      <alignment horizontal="center"/>
    </xf>
    <xf numFmtId="0" fontId="8" fillId="5" borderId="14" xfId="1" applyFont="1" applyFill="1" applyBorder="1" applyAlignment="1">
      <alignment horizontal="center"/>
    </xf>
    <xf numFmtId="0" fontId="8" fillId="5" borderId="23" xfId="1" applyFont="1" applyFill="1" applyBorder="1" applyAlignment="1">
      <alignment horizontal="center"/>
    </xf>
    <xf numFmtId="164" fontId="10" fillId="6" borderId="21" xfId="1" applyNumberFormat="1" applyFont="1" applyFill="1" applyBorder="1" applyAlignment="1">
      <alignment horizontal="left"/>
    </xf>
    <xf numFmtId="164" fontId="10" fillId="6" borderId="3" xfId="1" applyNumberFormat="1" applyFont="1" applyFill="1" applyBorder="1" applyAlignment="1">
      <alignment horizontal="left"/>
    </xf>
    <xf numFmtId="164" fontId="10" fillId="6" borderId="4" xfId="1" applyNumberFormat="1" applyFont="1" applyFill="1" applyBorder="1" applyAlignment="1">
      <alignment horizontal="left"/>
    </xf>
    <xf numFmtId="49" fontId="10" fillId="6" borderId="9" xfId="1" applyNumberFormat="1" applyFont="1" applyFill="1" applyBorder="1" applyAlignment="1">
      <alignment horizontal="left"/>
    </xf>
    <xf numFmtId="49" fontId="10" fillId="6" borderId="6" xfId="1" applyNumberFormat="1" applyFont="1" applyFill="1" applyBorder="1" applyAlignment="1">
      <alignment horizontal="left"/>
    </xf>
    <xf numFmtId="49" fontId="10" fillId="6" borderId="7" xfId="1" applyNumberFormat="1" applyFont="1" applyFill="1" applyBorder="1" applyAlignment="1">
      <alignment horizontal="left"/>
    </xf>
    <xf numFmtId="0" fontId="10" fillId="0" borderId="30" xfId="1" applyFont="1" applyBorder="1" applyAlignment="1">
      <alignment horizontal="center" vertical="center"/>
    </xf>
    <xf numFmtId="0" fontId="10" fillId="0" borderId="0" xfId="1" applyFont="1" applyBorder="1" applyAlignment="1">
      <alignment horizontal="left" wrapText="1"/>
    </xf>
    <xf numFmtId="0" fontId="10" fillId="0" borderId="31" xfId="1" applyFont="1" applyBorder="1" applyAlignment="1">
      <alignment horizontal="left" wrapText="1"/>
    </xf>
    <xf numFmtId="0" fontId="10" fillId="0" borderId="15" xfId="1" applyFont="1" applyBorder="1" applyAlignment="1">
      <alignment horizontal="left" wrapText="1"/>
    </xf>
    <xf numFmtId="0" fontId="10" fillId="0" borderId="16" xfId="1" applyFont="1" applyBorder="1" applyAlignment="1">
      <alignment horizontal="left" wrapText="1"/>
    </xf>
    <xf numFmtId="0" fontId="10" fillId="0" borderId="32" xfId="1" applyFont="1" applyBorder="1" applyAlignment="1">
      <alignment horizontal="left" wrapText="1"/>
    </xf>
    <xf numFmtId="0" fontId="10" fillId="0" borderId="114" xfId="0" applyFont="1" applyFill="1" applyBorder="1" applyAlignment="1">
      <alignment horizontal="left" vertical="center" wrapText="1"/>
    </xf>
    <xf numFmtId="0" fontId="10" fillId="0" borderId="115" xfId="0" applyFont="1" applyFill="1" applyBorder="1" applyAlignment="1">
      <alignment horizontal="left" vertical="center" wrapText="1"/>
    </xf>
    <xf numFmtId="0" fontId="10" fillId="0" borderId="116" xfId="0" applyFont="1" applyFill="1" applyBorder="1" applyAlignment="1">
      <alignment horizontal="left" vertical="center" wrapText="1"/>
    </xf>
    <xf numFmtId="0" fontId="7" fillId="0" borderId="22" xfId="1" applyFont="1" applyBorder="1" applyAlignment="1">
      <alignment horizontal="center"/>
    </xf>
    <xf numFmtId="0" fontId="7" fillId="0" borderId="14" xfId="1" applyFont="1" applyBorder="1" applyAlignment="1">
      <alignment horizontal="center"/>
    </xf>
    <xf numFmtId="0" fontId="7" fillId="0" borderId="23" xfId="1" applyFont="1" applyBorder="1" applyAlignment="1">
      <alignment horizontal="center"/>
    </xf>
    <xf numFmtId="0" fontId="8" fillId="4" borderId="2" xfId="1" applyFont="1" applyFill="1" applyBorder="1" applyAlignment="1">
      <alignment horizontal="center"/>
    </xf>
    <xf numFmtId="0" fontId="8" fillId="4" borderId="3" xfId="1" applyFont="1" applyFill="1" applyBorder="1" applyAlignment="1">
      <alignment horizontal="center"/>
    </xf>
    <xf numFmtId="0" fontId="8" fillId="4" borderId="4" xfId="1" applyFont="1" applyFill="1" applyBorder="1" applyAlignment="1">
      <alignment horizontal="center"/>
    </xf>
    <xf numFmtId="0" fontId="9" fillId="0" borderId="106" xfId="0" applyFont="1" applyFill="1" applyBorder="1" applyAlignment="1">
      <alignment horizontal="center" wrapText="1"/>
    </xf>
    <xf numFmtId="0" fontId="9" fillId="0" borderId="107" xfId="0" applyFont="1" applyFill="1" applyBorder="1" applyAlignment="1">
      <alignment horizontal="center" wrapText="1"/>
    </xf>
    <xf numFmtId="0" fontId="9" fillId="0" borderId="108" xfId="0" applyFont="1" applyFill="1" applyBorder="1" applyAlignment="1">
      <alignment horizontal="center" wrapText="1"/>
    </xf>
    <xf numFmtId="0" fontId="10" fillId="0" borderId="110" xfId="0" applyFont="1" applyFill="1" applyBorder="1" applyAlignment="1">
      <alignment horizontal="left" vertical="center"/>
    </xf>
    <xf numFmtId="0" fontId="10" fillId="0" borderId="107" xfId="0" applyFont="1" applyFill="1" applyBorder="1" applyAlignment="1">
      <alignment horizontal="left" vertical="center"/>
    </xf>
    <xf numFmtId="0" fontId="10" fillId="0" borderId="111" xfId="0" applyFont="1" applyFill="1" applyBorder="1" applyAlignment="1">
      <alignment horizontal="left" vertical="center"/>
    </xf>
    <xf numFmtId="49" fontId="10" fillId="0" borderId="110" xfId="0" applyNumberFormat="1" applyFont="1" applyBorder="1" applyAlignment="1">
      <alignment horizontal="left"/>
    </xf>
    <xf numFmtId="49" fontId="10" fillId="0" borderId="107" xfId="0" applyNumberFormat="1" applyFont="1" applyBorder="1" applyAlignment="1">
      <alignment horizontal="left"/>
    </xf>
    <xf numFmtId="49" fontId="10" fillId="0" borderId="108" xfId="0" applyNumberFormat="1" applyFont="1" applyBorder="1" applyAlignment="1">
      <alignment horizontal="left"/>
    </xf>
    <xf numFmtId="0" fontId="4" fillId="2" borderId="86" xfId="13" applyFont="1" applyFill="1" applyBorder="1" applyAlignment="1">
      <alignment horizontal="center" wrapText="1"/>
    </xf>
    <xf numFmtId="0" fontId="4" fillId="2" borderId="1" xfId="18" applyFont="1" applyFill="1" applyBorder="1" applyAlignment="1">
      <alignment horizontal="center"/>
    </xf>
    <xf numFmtId="0" fontId="4" fillId="2" borderId="1" xfId="13" applyFont="1" applyFill="1" applyBorder="1" applyAlignment="1">
      <alignment horizontal="center" wrapText="1"/>
    </xf>
    <xf numFmtId="0" fontId="4" fillId="2" borderId="56" xfId="13" applyFont="1" applyFill="1" applyBorder="1" applyAlignment="1">
      <alignment horizontal="center" wrapText="1"/>
    </xf>
    <xf numFmtId="0" fontId="4" fillId="2" borderId="56" xfId="18" applyFont="1" applyFill="1" applyBorder="1" applyAlignment="1">
      <alignment horizontal="center"/>
    </xf>
    <xf numFmtId="3" fontId="4" fillId="2" borderId="35" xfId="2" applyNumberFormat="1" applyFont="1" applyFill="1" applyBorder="1" applyAlignment="1">
      <alignment horizontal="center" vertical="center" wrapText="1"/>
    </xf>
    <xf numFmtId="3" fontId="4" fillId="2" borderId="64" xfId="2" applyNumberFormat="1" applyFont="1" applyFill="1" applyBorder="1" applyAlignment="1">
      <alignment horizontal="center" vertical="center" wrapText="1"/>
    </xf>
    <xf numFmtId="3" fontId="4" fillId="2" borderId="65" xfId="2" applyNumberFormat="1" applyFont="1" applyFill="1" applyBorder="1" applyAlignment="1">
      <alignment horizontal="center" vertical="center" wrapText="1"/>
    </xf>
    <xf numFmtId="170" fontId="4" fillId="2" borderId="21" xfId="2" applyNumberFormat="1" applyFont="1" applyFill="1" applyBorder="1" applyAlignment="1">
      <alignment horizontal="center" vertical="center" wrapText="1"/>
    </xf>
    <xf numFmtId="170" fontId="4" fillId="2" borderId="63" xfId="2" applyNumberFormat="1" applyFont="1" applyFill="1" applyBorder="1" applyAlignment="1">
      <alignment horizontal="center" vertical="center" wrapText="1"/>
    </xf>
    <xf numFmtId="170" fontId="4" fillId="2" borderId="58" xfId="2" applyNumberFormat="1" applyFont="1" applyFill="1" applyBorder="1" applyAlignment="1">
      <alignment horizontal="center" vertical="center" wrapText="1"/>
    </xf>
    <xf numFmtId="0" fontId="4" fillId="8" borderId="33" xfId="8" applyFont="1" applyFill="1" applyBorder="1" applyAlignment="1">
      <alignment horizontal="center" vertical="center" wrapText="1"/>
    </xf>
    <xf numFmtId="0" fontId="4" fillId="8" borderId="61" xfId="8" applyFont="1" applyFill="1" applyBorder="1" applyAlignment="1">
      <alignment horizontal="center" vertical="center" wrapText="1"/>
    </xf>
    <xf numFmtId="0" fontId="4" fillId="8" borderId="57" xfId="8" applyFont="1" applyFill="1" applyBorder="1" applyAlignment="1">
      <alignment horizontal="center" vertical="center" wrapText="1"/>
    </xf>
    <xf numFmtId="0" fontId="4" fillId="8" borderId="34" xfId="8" applyFont="1" applyFill="1" applyBorder="1" applyAlignment="1">
      <alignment horizontal="center" vertical="center" wrapText="1"/>
    </xf>
    <xf numFmtId="0" fontId="4" fillId="8" borderId="60" xfId="8" applyFont="1" applyFill="1" applyBorder="1" applyAlignment="1">
      <alignment horizontal="center" vertical="center" wrapText="1"/>
    </xf>
    <xf numFmtId="0" fontId="4" fillId="8" borderId="59" xfId="8" applyFont="1" applyFill="1" applyBorder="1" applyAlignment="1">
      <alignment horizontal="center" vertical="center" wrapText="1"/>
    </xf>
    <xf numFmtId="0" fontId="4" fillId="8" borderId="34" xfId="8" applyFont="1" applyFill="1" applyBorder="1" applyAlignment="1">
      <alignment horizontal="center" vertical="center"/>
    </xf>
    <xf numFmtId="0" fontId="4" fillId="8" borderId="60" xfId="8" applyFont="1" applyFill="1" applyBorder="1" applyAlignment="1">
      <alignment horizontal="center" vertical="center"/>
    </xf>
    <xf numFmtId="0" fontId="4" fillId="8" borderId="59" xfId="8" applyFont="1" applyFill="1" applyBorder="1" applyAlignment="1">
      <alignment horizontal="center" vertical="center"/>
    </xf>
    <xf numFmtId="0" fontId="4" fillId="2" borderId="34" xfId="2" applyFont="1" applyFill="1" applyBorder="1" applyAlignment="1">
      <alignment horizontal="center" vertical="center" wrapText="1"/>
    </xf>
    <xf numFmtId="0" fontId="4" fillId="2" borderId="60" xfId="2" applyFont="1" applyFill="1" applyBorder="1" applyAlignment="1">
      <alignment horizontal="center" vertical="center" wrapText="1"/>
    </xf>
    <xf numFmtId="0" fontId="4" fillId="2" borderId="59" xfId="2" applyFont="1" applyFill="1" applyBorder="1" applyAlignment="1">
      <alignment horizontal="center" vertical="center" wrapText="1"/>
    </xf>
  </cellXfs>
  <cellStyles count="133">
    <cellStyle name="20% - Accent1 2" xfId="29"/>
    <cellStyle name="20% - Accent2 2" xfId="30"/>
    <cellStyle name="20% - Accent3 2" xfId="31"/>
    <cellStyle name="20% - Accent4 2" xfId="32"/>
    <cellStyle name="20% - Accent5 2" xfId="33"/>
    <cellStyle name="20% - Accent6 2" xfId="34"/>
    <cellStyle name="40% - Accent1 2" xfId="35"/>
    <cellStyle name="40% - Accent2 2" xfId="36"/>
    <cellStyle name="40% - Accent3 2" xfId="37"/>
    <cellStyle name="40% - Accent4 2" xfId="38"/>
    <cellStyle name="40% - Accent5 2" xfId="39"/>
    <cellStyle name="40% - Accent6 2" xfId="40"/>
    <cellStyle name="60% - Accent1 2" xfId="41"/>
    <cellStyle name="60% - Accent2 2" xfId="42"/>
    <cellStyle name="60% - Accent3 2" xfId="43"/>
    <cellStyle name="60% - Accent4 2" xfId="44"/>
    <cellStyle name="60% - Accent5 2" xfId="45"/>
    <cellStyle name="60% - Accent6 2" xfId="46"/>
    <cellStyle name="Accent1 2" xfId="47"/>
    <cellStyle name="Accent2 2" xfId="48"/>
    <cellStyle name="Accent3 2" xfId="49"/>
    <cellStyle name="Accent4 2" xfId="50"/>
    <cellStyle name="Accent5 2" xfId="51"/>
    <cellStyle name="Accent6 2" xfId="52"/>
    <cellStyle name="Bad 2" xfId="53"/>
    <cellStyle name="Calculation 2" xfId="54"/>
    <cellStyle name="Calculation 2 2" xfId="97"/>
    <cellStyle name="Calculation 2 3" xfId="114"/>
    <cellStyle name="Calculation 2 4" xfId="118"/>
    <cellStyle name="Calculation 2 5" xfId="108"/>
    <cellStyle name="Calculation 2 6" xfId="130"/>
    <cellStyle name="Calculation 2 7" xfId="131"/>
    <cellStyle name="Calculation 2 8" xfId="132"/>
    <cellStyle name="Check Cell 2" xfId="55"/>
    <cellStyle name="Comma 2" xfId="9"/>
    <cellStyle name="Comma 2 2" xfId="94"/>
    <cellStyle name="Comma 2 3" xfId="23"/>
    <cellStyle name="Comma 2 4" xfId="17"/>
    <cellStyle name="Comma 3" xfId="92"/>
    <cellStyle name="Comma 4" xfId="20"/>
    <cellStyle name="Comma 5" xfId="12"/>
    <cellStyle name="Explanatory Text 2" xfId="56"/>
    <cellStyle name="Good 2" xfId="57"/>
    <cellStyle name="Heading 1 2" xfId="58"/>
    <cellStyle name="Heading 2 2" xfId="59"/>
    <cellStyle name="Heading 3 2" xfId="60"/>
    <cellStyle name="Heading 3 2 2" xfId="117"/>
    <cellStyle name="Heading 4 2" xfId="61"/>
    <cellStyle name="Hyperlink" xfId="4" builtinId="8"/>
    <cellStyle name="Hyperlink 2" xfId="16"/>
    <cellStyle name="Hyperlink 3" xfId="93"/>
    <cellStyle name="Hyperlink 4" xfId="15"/>
    <cellStyle name="Input 2" xfId="62"/>
    <cellStyle name="Input 2 2" xfId="98"/>
    <cellStyle name="Input 2 3" xfId="119"/>
    <cellStyle name="Input 2 4" xfId="128"/>
    <cellStyle name="Input 2 5" xfId="124"/>
    <cellStyle name="Input 2 6" xfId="110"/>
    <cellStyle name="Input 2 7" xfId="125"/>
    <cellStyle name="Input 2 8" xfId="106"/>
    <cellStyle name="Linked Cell 2" xfId="63"/>
    <cellStyle name="Neutral 2" xfId="64"/>
    <cellStyle name="Normal" xfId="0" builtinId="0"/>
    <cellStyle name="Normal 10" xfId="78"/>
    <cellStyle name="Normal 11" xfId="79"/>
    <cellStyle name="Normal 12" xfId="80"/>
    <cellStyle name="Normal 13" xfId="81"/>
    <cellStyle name="Normal 14" xfId="82"/>
    <cellStyle name="Normal 15" xfId="83"/>
    <cellStyle name="Normal 16" xfId="84"/>
    <cellStyle name="Normal 17" xfId="85"/>
    <cellStyle name="Normal 18" xfId="86"/>
    <cellStyle name="Normal 19" xfId="87"/>
    <cellStyle name="Normal 2" xfId="3"/>
    <cellStyle name="Normal 2 2" xfId="70"/>
    <cellStyle name="Normal 2 3" xfId="24"/>
    <cellStyle name="Normal 20" xfId="88"/>
    <cellStyle name="Normal 21" xfId="89"/>
    <cellStyle name="Normal 22" xfId="28"/>
    <cellStyle name="Normal 23" xfId="27"/>
    <cellStyle name="Normal 24" xfId="90"/>
    <cellStyle name="Normal 25" xfId="91"/>
    <cellStyle name="Normal 26" xfId="95"/>
    <cellStyle name="Normal 3" xfId="6"/>
    <cellStyle name="Normal 3 2" xfId="71"/>
    <cellStyle name="Normal 3 3" xfId="22"/>
    <cellStyle name="Normal 4" xfId="5"/>
    <cellStyle name="Normal 4 2" xfId="72"/>
    <cellStyle name="Normal 4 3" xfId="25"/>
    <cellStyle name="Normal 5" xfId="7"/>
    <cellStyle name="Normal 5 2" xfId="73"/>
    <cellStyle name="Normal 6" xfId="10"/>
    <cellStyle name="Normal 6 2" xfId="74"/>
    <cellStyle name="Normal 7" xfId="11"/>
    <cellStyle name="Normal 7 2" xfId="75"/>
    <cellStyle name="Normal 8" xfId="1"/>
    <cellStyle name="Normal 8 2" xfId="96"/>
    <cellStyle name="Normal 8 3" xfId="76"/>
    <cellStyle name="Normal 8 4" xfId="19"/>
    <cellStyle name="Normal 9" xfId="77"/>
    <cellStyle name="Normal_2008 Population" xfId="2"/>
    <cellStyle name="Normal_Emissions" xfId="13"/>
    <cellStyle name="Normal_PR_USVI Emissions" xfId="18"/>
    <cellStyle name="Normal_Sheet1" xfId="8"/>
    <cellStyle name="Normal_Sheet1_1" xfId="14"/>
    <cellStyle name="Note 2" xfId="65"/>
    <cellStyle name="Note 2 2" xfId="99"/>
    <cellStyle name="Note 2 3" xfId="120"/>
    <cellStyle name="Note 2 4" xfId="115"/>
    <cellStyle name="Note 2 5" xfId="122"/>
    <cellStyle name="Note 2 6" xfId="112"/>
    <cellStyle name="Note 2 7" xfId="103"/>
    <cellStyle name="Note 2 8" xfId="107"/>
    <cellStyle name="Output 2" xfId="66"/>
    <cellStyle name="Output 2 2" xfId="100"/>
    <cellStyle name="Output 2 3" xfId="121"/>
    <cellStyle name="Output 2 4" xfId="113"/>
    <cellStyle name="Output 2 5" xfId="116"/>
    <cellStyle name="Output 2 6" xfId="126"/>
    <cellStyle name="Output 2 7" xfId="129"/>
    <cellStyle name="Output 2 8" xfId="127"/>
    <cellStyle name="Percent 2" xfId="21"/>
    <cellStyle name="RSE" xfId="26"/>
    <cellStyle name="Title 2" xfId="67"/>
    <cellStyle name="Total 2" xfId="68"/>
    <cellStyle name="Total 2 2" xfId="101"/>
    <cellStyle name="Total 2 3" xfId="123"/>
    <cellStyle name="Total 2 4" xfId="111"/>
    <cellStyle name="Total 2 5" xfId="104"/>
    <cellStyle name="Total 2 6" xfId="102"/>
    <cellStyle name="Total 2 7" xfId="105"/>
    <cellStyle name="Total 2 8" xfId="109"/>
    <cellStyle name="Warning Text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0</xdr:rowOff>
    </xdr:from>
    <xdr:to>
      <xdr:col>0</xdr:col>
      <xdr:colOff>1762125</xdr:colOff>
      <xdr:row>6</xdr:row>
      <xdr:rowOff>71136</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0"/>
          <a:ext cx="1524000" cy="133796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2"/>
  <sheetViews>
    <sheetView tabSelected="1" workbookViewId="0">
      <selection activeCell="B3" sqref="B3:D3"/>
    </sheetView>
  </sheetViews>
  <sheetFormatPr defaultRowHeight="15" x14ac:dyDescent="0.25"/>
  <cols>
    <col min="1" max="1" width="29.5703125" customWidth="1"/>
    <col min="2" max="2" width="49.140625" customWidth="1"/>
    <col min="3" max="3" width="16.28515625" customWidth="1"/>
    <col min="4" max="4" width="19.5703125" customWidth="1"/>
    <col min="5" max="5" width="18.7109375" customWidth="1"/>
    <col min="6" max="6" width="10.28515625" customWidth="1"/>
    <col min="7" max="7" width="8.7109375" customWidth="1"/>
    <col min="11" max="11" width="23.7109375" customWidth="1"/>
  </cols>
  <sheetData>
    <row r="2" spans="1:12" ht="17.25" thickBot="1" x14ac:dyDescent="0.35">
      <c r="A2" s="1"/>
      <c r="B2" s="1"/>
      <c r="C2" s="1"/>
      <c r="D2" s="1"/>
      <c r="E2" s="1"/>
      <c r="F2" s="1"/>
      <c r="G2" s="1"/>
      <c r="H2" s="1"/>
      <c r="I2" s="1"/>
      <c r="J2" s="1"/>
      <c r="K2" s="1"/>
      <c r="L2" s="1"/>
    </row>
    <row r="3" spans="1:12" ht="18" thickBot="1" x14ac:dyDescent="0.35">
      <c r="A3" s="1"/>
      <c r="B3" s="159" t="s">
        <v>407</v>
      </c>
      <c r="C3" s="160"/>
      <c r="D3" s="161"/>
      <c r="E3" s="2"/>
      <c r="F3" s="2"/>
      <c r="G3" s="2"/>
      <c r="H3" s="2"/>
      <c r="I3" s="2"/>
      <c r="J3" s="2"/>
      <c r="K3" s="2"/>
      <c r="L3" s="2"/>
    </row>
    <row r="4" spans="1:12" ht="16.5" x14ac:dyDescent="0.3">
      <c r="A4" s="1"/>
      <c r="B4" s="3"/>
      <c r="C4" s="3"/>
      <c r="D4" s="3"/>
      <c r="E4" s="3"/>
      <c r="F4" s="3"/>
      <c r="G4" s="3"/>
      <c r="H4" s="3"/>
      <c r="I4" s="3"/>
      <c r="J4" s="3"/>
      <c r="K4" s="3"/>
      <c r="L4" s="3"/>
    </row>
    <row r="5" spans="1:12" ht="16.5" x14ac:dyDescent="0.3">
      <c r="A5" s="4"/>
      <c r="B5" s="1"/>
      <c r="C5" s="1"/>
      <c r="D5" s="1"/>
      <c r="E5" s="1"/>
      <c r="F5" s="1"/>
      <c r="G5" s="1"/>
      <c r="H5" s="1"/>
      <c r="I5" s="1"/>
      <c r="J5" s="1"/>
      <c r="K5" s="1"/>
      <c r="L5" s="1"/>
    </row>
    <row r="6" spans="1:12" ht="16.5" x14ac:dyDescent="0.3">
      <c r="A6" s="4"/>
      <c r="B6" s="1"/>
      <c r="C6" s="1"/>
      <c r="D6" s="1"/>
      <c r="E6" s="1"/>
      <c r="F6" s="1"/>
      <c r="G6" s="1"/>
      <c r="H6" s="1"/>
      <c r="I6" s="1"/>
      <c r="J6" s="1"/>
      <c r="K6" s="1"/>
      <c r="L6" s="1"/>
    </row>
    <row r="7" spans="1:12" ht="17.25" thickBot="1" x14ac:dyDescent="0.35">
      <c r="A7" s="4"/>
      <c r="B7" s="1"/>
      <c r="C7" s="1"/>
      <c r="D7" s="1"/>
      <c r="E7" s="1"/>
      <c r="F7" s="1"/>
      <c r="G7" s="1"/>
      <c r="H7" s="1"/>
      <c r="I7" s="1"/>
      <c r="J7" s="1"/>
      <c r="K7" s="1"/>
      <c r="L7" s="1"/>
    </row>
    <row r="8" spans="1:12" ht="16.5" x14ac:dyDescent="0.3">
      <c r="A8" s="162" t="s">
        <v>0</v>
      </c>
      <c r="B8" s="163"/>
      <c r="C8" s="163"/>
      <c r="D8" s="163"/>
      <c r="E8" s="163"/>
      <c r="F8" s="163"/>
      <c r="G8" s="163"/>
      <c r="H8" s="163"/>
      <c r="I8" s="163"/>
      <c r="J8" s="163"/>
      <c r="K8" s="164"/>
      <c r="L8" s="1"/>
    </row>
    <row r="9" spans="1:12" ht="16.5" customHeight="1" x14ac:dyDescent="0.3">
      <c r="A9" s="165" t="s">
        <v>413</v>
      </c>
      <c r="B9" s="166"/>
      <c r="C9" s="166"/>
      <c r="D9" s="166"/>
      <c r="E9" s="166"/>
      <c r="F9" s="166"/>
      <c r="G9" s="166"/>
      <c r="H9" s="166"/>
      <c r="I9" s="166"/>
      <c r="J9" s="166"/>
      <c r="K9" s="167"/>
      <c r="L9" s="1"/>
    </row>
    <row r="10" spans="1:12" ht="16.5" x14ac:dyDescent="0.3">
      <c r="A10" s="77" t="s">
        <v>1</v>
      </c>
      <c r="B10" s="168" t="s">
        <v>414</v>
      </c>
      <c r="C10" s="169"/>
      <c r="D10" s="170"/>
      <c r="E10" s="78" t="s">
        <v>415</v>
      </c>
      <c r="F10" s="171" t="s">
        <v>416</v>
      </c>
      <c r="G10" s="172"/>
      <c r="H10" s="172"/>
      <c r="I10" s="172"/>
      <c r="J10" s="172"/>
      <c r="K10" s="173"/>
      <c r="L10" s="1"/>
    </row>
    <row r="11" spans="1:12" ht="73.5" customHeight="1" thickBot="1" x14ac:dyDescent="0.35">
      <c r="A11" s="79" t="s">
        <v>2</v>
      </c>
      <c r="B11" s="156" t="s">
        <v>417</v>
      </c>
      <c r="C11" s="157"/>
      <c r="D11" s="158"/>
      <c r="E11" s="80" t="s">
        <v>3</v>
      </c>
      <c r="F11" s="156" t="s">
        <v>4</v>
      </c>
      <c r="G11" s="157"/>
      <c r="H11" s="157"/>
      <c r="I11" s="157"/>
      <c r="J11" s="157"/>
      <c r="K11" s="158"/>
      <c r="L11" s="1"/>
    </row>
    <row r="12" spans="1:12" ht="17.25" thickBot="1" x14ac:dyDescent="0.35">
      <c r="A12" s="5"/>
      <c r="B12" s="6"/>
      <c r="C12" s="6"/>
      <c r="D12" s="6"/>
      <c r="E12" s="6"/>
      <c r="F12" s="5"/>
      <c r="G12" s="7"/>
      <c r="H12" s="7"/>
      <c r="I12" s="7"/>
      <c r="J12" s="7"/>
      <c r="K12" s="7"/>
      <c r="L12" s="1"/>
    </row>
    <row r="13" spans="1:12" ht="16.5" x14ac:dyDescent="0.3">
      <c r="A13" s="135" t="s">
        <v>5</v>
      </c>
      <c r="B13" s="136"/>
      <c r="C13" s="136"/>
      <c r="D13" s="136"/>
      <c r="E13" s="136"/>
      <c r="F13" s="137"/>
      <c r="G13" s="7"/>
      <c r="H13" s="7"/>
      <c r="I13" s="7"/>
      <c r="J13" s="7"/>
      <c r="K13" s="7"/>
      <c r="L13" s="1"/>
    </row>
    <row r="14" spans="1:12" ht="16.5" x14ac:dyDescent="0.3">
      <c r="A14" s="8" t="s">
        <v>6</v>
      </c>
      <c r="B14" s="8" t="s">
        <v>7</v>
      </c>
      <c r="C14" s="8" t="s">
        <v>8</v>
      </c>
      <c r="D14" s="8" t="s">
        <v>9</v>
      </c>
      <c r="E14" s="8" t="s">
        <v>10</v>
      </c>
      <c r="F14" s="9" t="s">
        <v>11</v>
      </c>
      <c r="G14" s="7"/>
      <c r="H14" s="7"/>
      <c r="I14" s="7"/>
      <c r="J14" s="7"/>
      <c r="K14" s="7"/>
      <c r="L14" s="1"/>
    </row>
    <row r="15" spans="1:12" ht="33.75" thickBot="1" x14ac:dyDescent="0.35">
      <c r="A15" s="10">
        <v>2801000003</v>
      </c>
      <c r="B15" s="11" t="s">
        <v>12</v>
      </c>
      <c r="C15" s="11" t="s">
        <v>13</v>
      </c>
      <c r="D15" s="12" t="s">
        <v>14</v>
      </c>
      <c r="E15" s="12" t="s">
        <v>15</v>
      </c>
      <c r="F15" s="13" t="s">
        <v>16</v>
      </c>
      <c r="G15" s="7"/>
      <c r="H15" s="7"/>
      <c r="I15" s="7"/>
      <c r="J15" s="7"/>
      <c r="K15" s="7"/>
      <c r="L15" s="1"/>
    </row>
    <row r="16" spans="1:12" ht="17.25" thickBot="1" x14ac:dyDescent="0.35">
      <c r="A16" s="6"/>
      <c r="B16" s="6"/>
      <c r="C16" s="6"/>
      <c r="D16" s="6"/>
      <c r="E16" s="6"/>
      <c r="F16" s="6"/>
      <c r="G16" s="14"/>
      <c r="H16" s="7"/>
      <c r="I16" s="7"/>
      <c r="J16" s="7"/>
      <c r="K16" s="7"/>
      <c r="L16" s="1"/>
    </row>
    <row r="17" spans="1:11" ht="16.5" x14ac:dyDescent="0.25">
      <c r="A17" s="138" t="s">
        <v>17</v>
      </c>
      <c r="B17" s="139"/>
      <c r="C17" s="139"/>
      <c r="D17" s="139"/>
      <c r="E17" s="139"/>
      <c r="F17" s="139"/>
      <c r="G17" s="140"/>
      <c r="H17" s="7"/>
      <c r="I17" s="7"/>
      <c r="J17" s="7"/>
      <c r="K17" s="7"/>
    </row>
    <row r="18" spans="1:11" ht="16.5" x14ac:dyDescent="0.3">
      <c r="A18" s="24" t="s">
        <v>18</v>
      </c>
      <c r="B18" s="25"/>
      <c r="C18" s="25"/>
      <c r="D18" s="25"/>
      <c r="E18" s="25"/>
      <c r="F18" s="25"/>
      <c r="G18" s="26"/>
      <c r="H18" s="7"/>
      <c r="I18" s="7"/>
      <c r="J18" s="7"/>
      <c r="K18" s="7"/>
    </row>
    <row r="19" spans="1:11" ht="16.5" x14ac:dyDescent="0.3">
      <c r="A19" s="27"/>
      <c r="B19" s="28"/>
      <c r="C19" s="28"/>
      <c r="D19" s="28"/>
      <c r="E19" s="28"/>
      <c r="F19" s="28"/>
      <c r="G19" s="29"/>
      <c r="H19" s="7"/>
      <c r="I19" s="7"/>
      <c r="J19" s="7"/>
      <c r="K19" s="7"/>
    </row>
    <row r="20" spans="1:11" ht="18.75" x14ac:dyDescent="0.3">
      <c r="A20" s="27"/>
      <c r="B20" s="30" t="s">
        <v>19</v>
      </c>
      <c r="C20" s="35"/>
      <c r="D20" s="35"/>
      <c r="E20" s="28"/>
      <c r="F20" s="28"/>
      <c r="G20" s="29"/>
      <c r="H20" s="7"/>
      <c r="I20" s="7"/>
      <c r="J20" s="7"/>
      <c r="K20" s="7"/>
    </row>
    <row r="21" spans="1:11" ht="16.5" x14ac:dyDescent="0.3">
      <c r="A21" s="27"/>
      <c r="B21" s="15"/>
      <c r="C21" s="15"/>
      <c r="D21" s="15"/>
      <c r="E21" s="15"/>
      <c r="F21" s="15"/>
      <c r="G21" s="29"/>
      <c r="H21" s="7"/>
      <c r="I21" s="7"/>
      <c r="J21" s="7"/>
      <c r="K21" s="7"/>
    </row>
    <row r="22" spans="1:11" ht="16.5" x14ac:dyDescent="0.3">
      <c r="A22" s="31" t="s">
        <v>20</v>
      </c>
      <c r="B22" s="32" t="s">
        <v>21</v>
      </c>
      <c r="C22" s="15"/>
      <c r="D22" s="32"/>
      <c r="E22" s="32"/>
      <c r="F22" s="32"/>
      <c r="G22" s="33"/>
      <c r="H22" s="7"/>
      <c r="I22" s="7"/>
      <c r="J22" s="7"/>
      <c r="K22" s="7"/>
    </row>
    <row r="23" spans="1:11" ht="16.5" x14ac:dyDescent="0.3">
      <c r="A23" s="31" t="s">
        <v>22</v>
      </c>
      <c r="B23" s="32" t="s">
        <v>23</v>
      </c>
      <c r="C23" s="15"/>
      <c r="D23" s="32"/>
      <c r="E23" s="32"/>
      <c r="F23" s="32"/>
      <c r="G23" s="33"/>
      <c r="H23" s="7"/>
      <c r="I23" s="7"/>
      <c r="J23" s="7"/>
      <c r="K23" s="7"/>
    </row>
    <row r="24" spans="1:11" ht="16.5" x14ac:dyDescent="0.3">
      <c r="A24" s="31" t="s">
        <v>24</v>
      </c>
      <c r="B24" s="32" t="s">
        <v>25</v>
      </c>
      <c r="C24" s="15"/>
      <c r="D24" s="32"/>
      <c r="E24" s="32"/>
      <c r="F24" s="32"/>
      <c r="G24" s="33"/>
      <c r="H24" s="7"/>
      <c r="I24" s="7"/>
      <c r="J24" s="7"/>
      <c r="K24" s="7"/>
    </row>
    <row r="25" spans="1:11" ht="16.5" x14ac:dyDescent="0.25">
      <c r="A25" s="150" t="s">
        <v>26</v>
      </c>
      <c r="B25" s="151" t="s">
        <v>418</v>
      </c>
      <c r="C25" s="151"/>
      <c r="D25" s="151"/>
      <c r="E25" s="151"/>
      <c r="F25" s="151"/>
      <c r="G25" s="152"/>
      <c r="H25" s="7"/>
      <c r="I25" s="7"/>
      <c r="J25" s="7"/>
      <c r="K25" s="7"/>
    </row>
    <row r="26" spans="1:11" ht="16.5" x14ac:dyDescent="0.25">
      <c r="A26" s="150"/>
      <c r="B26" s="151"/>
      <c r="C26" s="151"/>
      <c r="D26" s="151"/>
      <c r="E26" s="151"/>
      <c r="F26" s="151"/>
      <c r="G26" s="152"/>
      <c r="H26" s="7"/>
      <c r="I26" s="7"/>
      <c r="J26" s="7"/>
      <c r="K26" s="7"/>
    </row>
    <row r="27" spans="1:11" ht="16.5" x14ac:dyDescent="0.3">
      <c r="A27" s="31" t="s">
        <v>27</v>
      </c>
      <c r="B27" s="32" t="s">
        <v>28</v>
      </c>
      <c r="C27" s="15"/>
      <c r="D27" s="32"/>
      <c r="E27" s="32"/>
      <c r="F27" s="32"/>
      <c r="G27" s="33"/>
      <c r="H27" s="7"/>
      <c r="I27" s="7"/>
      <c r="J27" s="7"/>
      <c r="K27" s="7"/>
    </row>
    <row r="28" spans="1:11" ht="16.5" x14ac:dyDescent="0.3">
      <c r="A28" s="31" t="s">
        <v>29</v>
      </c>
      <c r="B28" s="32" t="s">
        <v>30</v>
      </c>
      <c r="C28" s="15"/>
      <c r="D28" s="32"/>
      <c r="E28" s="32"/>
      <c r="F28" s="32"/>
      <c r="G28" s="33"/>
      <c r="H28" s="7"/>
      <c r="I28" s="7"/>
      <c r="J28" s="7"/>
      <c r="K28" s="7"/>
    </row>
    <row r="29" spans="1:11" ht="16.5" x14ac:dyDescent="0.3">
      <c r="A29" s="27"/>
      <c r="B29" s="15"/>
      <c r="C29" s="15"/>
      <c r="D29" s="15"/>
      <c r="E29" s="15"/>
      <c r="F29" s="15"/>
      <c r="G29" s="29"/>
      <c r="H29" s="7"/>
      <c r="I29" s="7"/>
      <c r="J29" s="7"/>
      <c r="K29" s="7"/>
    </row>
    <row r="30" spans="1:11" ht="16.5" x14ac:dyDescent="0.3">
      <c r="A30" s="34" t="s">
        <v>31</v>
      </c>
      <c r="B30" s="15"/>
      <c r="C30" s="15"/>
      <c r="D30" s="15"/>
      <c r="E30" s="15"/>
      <c r="F30" s="15"/>
      <c r="G30" s="29"/>
      <c r="H30" s="7"/>
      <c r="I30" s="7"/>
      <c r="J30" s="7"/>
      <c r="K30" s="7"/>
    </row>
    <row r="31" spans="1:11" ht="16.5" x14ac:dyDescent="0.3">
      <c r="A31" s="153" t="s">
        <v>32</v>
      </c>
      <c r="B31" s="154"/>
      <c r="C31" s="154"/>
      <c r="D31" s="154"/>
      <c r="E31" s="154"/>
      <c r="F31" s="154"/>
      <c r="G31" s="155"/>
      <c r="H31" s="7"/>
      <c r="I31" s="7"/>
      <c r="J31" s="7"/>
      <c r="K31" s="7"/>
    </row>
    <row r="32" spans="1:11" ht="17.25" thickBot="1" x14ac:dyDescent="0.35">
      <c r="A32" s="4"/>
      <c r="B32" s="1"/>
      <c r="C32" s="1"/>
      <c r="D32" s="1"/>
      <c r="E32" s="1"/>
      <c r="F32" s="1"/>
      <c r="G32" s="16"/>
      <c r="H32" s="1"/>
      <c r="I32" s="1"/>
      <c r="J32" s="1"/>
      <c r="K32" s="1"/>
    </row>
    <row r="33" spans="1:16" ht="17.25" thickBot="1" x14ac:dyDescent="0.35">
      <c r="A33" s="141" t="s">
        <v>33</v>
      </c>
      <c r="B33" s="142"/>
      <c r="C33" s="142"/>
      <c r="D33" s="142"/>
      <c r="E33" s="142"/>
      <c r="F33" s="142"/>
      <c r="G33" s="142"/>
      <c r="H33" s="142"/>
      <c r="I33" s="142"/>
      <c r="J33" s="142"/>
      <c r="K33" s="143"/>
      <c r="L33" s="1"/>
      <c r="M33" s="1"/>
      <c r="N33" s="36"/>
      <c r="O33" s="36"/>
      <c r="P33" s="36"/>
    </row>
    <row r="34" spans="1:16" ht="16.5" x14ac:dyDescent="0.3">
      <c r="A34" s="17" t="s">
        <v>34</v>
      </c>
      <c r="B34" s="144">
        <v>42688</v>
      </c>
      <c r="C34" s="145"/>
      <c r="D34" s="145"/>
      <c r="E34" s="145"/>
      <c r="F34" s="145"/>
      <c r="G34" s="145"/>
      <c r="H34" s="145"/>
      <c r="I34" s="145"/>
      <c r="J34" s="145"/>
      <c r="K34" s="146"/>
      <c r="L34" s="1"/>
      <c r="M34" s="1"/>
      <c r="N34" s="36"/>
      <c r="O34" s="36"/>
      <c r="P34" s="36"/>
    </row>
    <row r="35" spans="1:16" ht="16.5" x14ac:dyDescent="0.3">
      <c r="A35" s="18" t="s">
        <v>35</v>
      </c>
      <c r="B35" s="147" t="s">
        <v>419</v>
      </c>
      <c r="C35" s="148"/>
      <c r="D35" s="148"/>
      <c r="E35" s="148"/>
      <c r="F35" s="148"/>
      <c r="G35" s="148"/>
      <c r="H35" s="148"/>
      <c r="I35" s="148"/>
      <c r="J35" s="148"/>
      <c r="K35" s="149"/>
      <c r="L35" s="1"/>
      <c r="M35" s="1"/>
      <c r="N35" s="36"/>
      <c r="O35" s="36"/>
      <c r="P35" s="36"/>
    </row>
    <row r="36" spans="1:16" ht="16.5" x14ac:dyDescent="0.3">
      <c r="A36" s="18" t="s">
        <v>36</v>
      </c>
      <c r="B36" s="98" t="s">
        <v>408</v>
      </c>
      <c r="C36" s="99"/>
      <c r="D36" s="99"/>
      <c r="E36" s="99"/>
      <c r="F36" s="99"/>
      <c r="G36" s="99"/>
      <c r="H36" s="99"/>
      <c r="I36" s="99"/>
      <c r="J36" s="99"/>
      <c r="K36" s="100"/>
      <c r="L36" s="1"/>
      <c r="M36" s="1"/>
      <c r="N36" s="36"/>
      <c r="O36" s="36"/>
      <c r="P36" s="36"/>
    </row>
    <row r="37" spans="1:16" ht="16.5" x14ac:dyDescent="0.3">
      <c r="A37" s="101" t="s">
        <v>37</v>
      </c>
      <c r="B37" s="102"/>
      <c r="C37" s="102"/>
      <c r="D37" s="102"/>
      <c r="E37" s="102"/>
      <c r="F37" s="102"/>
      <c r="G37" s="102"/>
      <c r="H37" s="102"/>
      <c r="I37" s="102"/>
      <c r="J37" s="102"/>
      <c r="K37" s="103"/>
      <c r="L37" s="1"/>
      <c r="M37" s="1"/>
      <c r="N37" s="36"/>
      <c r="O37" s="36"/>
      <c r="P37" s="36"/>
    </row>
    <row r="38" spans="1:16" ht="16.5" x14ac:dyDescent="0.3">
      <c r="A38" s="19" t="s">
        <v>38</v>
      </c>
      <c r="B38" s="104" t="s">
        <v>39</v>
      </c>
      <c r="C38" s="105"/>
      <c r="D38" s="105"/>
      <c r="E38" s="105"/>
      <c r="F38" s="105"/>
      <c r="G38" s="105"/>
      <c r="H38" s="105"/>
      <c r="I38" s="105"/>
      <c r="J38" s="105"/>
      <c r="K38" s="106"/>
      <c r="L38" s="1"/>
      <c r="M38" s="1"/>
      <c r="N38" s="37"/>
      <c r="O38" s="38"/>
      <c r="P38" s="36"/>
    </row>
    <row r="39" spans="1:16" ht="16.5" customHeight="1" x14ac:dyDescent="0.3">
      <c r="A39" s="19" t="s">
        <v>405</v>
      </c>
      <c r="B39" s="94" t="s">
        <v>406</v>
      </c>
      <c r="C39" s="95"/>
      <c r="D39" s="95"/>
      <c r="E39" s="95"/>
      <c r="F39" s="95"/>
      <c r="G39" s="95"/>
      <c r="H39" s="95"/>
      <c r="I39" s="95"/>
      <c r="J39" s="95"/>
      <c r="K39" s="96"/>
      <c r="L39" s="1"/>
      <c r="M39" s="1"/>
      <c r="N39" s="37"/>
      <c r="O39" s="39"/>
      <c r="P39" s="36"/>
    </row>
    <row r="40" spans="1:16" s="57" customFormat="1" ht="16.5" customHeight="1" x14ac:dyDescent="0.3">
      <c r="A40" s="82" t="s">
        <v>40</v>
      </c>
      <c r="B40" s="83" t="s">
        <v>41</v>
      </c>
      <c r="C40" s="84"/>
      <c r="D40" s="84"/>
      <c r="E40" s="84"/>
      <c r="F40" s="84"/>
      <c r="G40" s="84"/>
      <c r="H40" s="84"/>
      <c r="I40" s="84"/>
      <c r="J40" s="84"/>
      <c r="K40" s="85"/>
      <c r="L40" s="1"/>
      <c r="M40" s="1"/>
      <c r="N40" s="37"/>
      <c r="O40" s="39"/>
      <c r="P40" s="36"/>
    </row>
    <row r="41" spans="1:16" ht="17.25" thickBot="1" x14ac:dyDescent="0.35">
      <c r="A41" s="19" t="s">
        <v>421</v>
      </c>
      <c r="B41" s="107" t="s">
        <v>422</v>
      </c>
      <c r="C41" s="108"/>
      <c r="D41" s="108"/>
      <c r="E41" s="108"/>
      <c r="F41" s="108"/>
      <c r="G41" s="108"/>
      <c r="H41" s="108"/>
      <c r="I41" s="108"/>
      <c r="J41" s="108"/>
      <c r="K41" s="109"/>
      <c r="L41" s="1"/>
      <c r="M41" s="1"/>
      <c r="N41" s="36"/>
      <c r="O41" s="36"/>
      <c r="P41" s="36"/>
    </row>
    <row r="42" spans="1:16" ht="17.25" thickBot="1" x14ac:dyDescent="0.35">
      <c r="A42" s="1"/>
      <c r="B42" s="1"/>
      <c r="C42" s="1"/>
      <c r="D42" s="1"/>
      <c r="E42" s="1"/>
      <c r="F42" s="1"/>
      <c r="G42" s="1"/>
      <c r="H42" s="1"/>
      <c r="I42" s="1"/>
      <c r="J42" s="1"/>
      <c r="K42" s="1"/>
      <c r="L42" s="1"/>
      <c r="M42" s="1"/>
      <c r="N42" s="36"/>
      <c r="O42" s="36"/>
      <c r="P42" s="36"/>
    </row>
    <row r="43" spans="1:16" s="57" customFormat="1" ht="16.5" x14ac:dyDescent="0.3">
      <c r="A43" s="117" t="s">
        <v>409</v>
      </c>
      <c r="B43" s="118"/>
      <c r="C43" s="118"/>
      <c r="D43" s="118"/>
      <c r="E43" s="118"/>
      <c r="F43" s="118"/>
      <c r="G43" s="118"/>
      <c r="H43" s="118"/>
      <c r="I43" s="118"/>
      <c r="J43" s="118"/>
      <c r="K43" s="119"/>
      <c r="L43" s="1"/>
      <c r="M43" s="1"/>
      <c r="N43" s="36"/>
      <c r="O43" s="36"/>
      <c r="P43" s="36"/>
    </row>
    <row r="44" spans="1:16" s="57" customFormat="1" ht="82.5" customHeight="1" thickBot="1" x14ac:dyDescent="0.35">
      <c r="A44" s="120" t="s">
        <v>410</v>
      </c>
      <c r="B44" s="121"/>
      <c r="C44" s="121"/>
      <c r="D44" s="121"/>
      <c r="E44" s="121"/>
      <c r="F44" s="121"/>
      <c r="G44" s="121"/>
      <c r="H44" s="121"/>
      <c r="I44" s="121"/>
      <c r="J44" s="121"/>
      <c r="K44" s="122"/>
      <c r="L44" s="1"/>
      <c r="M44" s="1"/>
      <c r="N44" s="36"/>
      <c r="O44" s="36"/>
      <c r="P44" s="36"/>
    </row>
    <row r="45" spans="1:16" s="57" customFormat="1" ht="17.25" thickBot="1" x14ac:dyDescent="0.35">
      <c r="A45" s="1"/>
      <c r="B45" s="1"/>
      <c r="C45" s="1"/>
      <c r="D45" s="1"/>
      <c r="E45" s="1"/>
      <c r="F45" s="1"/>
      <c r="G45" s="1"/>
      <c r="H45" s="1"/>
      <c r="I45" s="1"/>
      <c r="J45" s="1"/>
      <c r="K45" s="1"/>
      <c r="L45" s="1"/>
      <c r="M45" s="1"/>
      <c r="N45" s="36"/>
      <c r="O45" s="36"/>
      <c r="P45" s="36"/>
    </row>
    <row r="46" spans="1:16" ht="17.25" thickBot="1" x14ac:dyDescent="0.35">
      <c r="A46" s="110" t="s">
        <v>42</v>
      </c>
      <c r="B46" s="111"/>
      <c r="C46" s="111"/>
      <c r="D46" s="111"/>
      <c r="E46" s="111"/>
      <c r="F46" s="111"/>
      <c r="G46" s="111"/>
      <c r="H46" s="111"/>
      <c r="I46" s="111"/>
      <c r="J46" s="111"/>
      <c r="K46" s="112"/>
      <c r="L46" s="1"/>
      <c r="M46" s="1"/>
      <c r="N46" s="36"/>
      <c r="O46" s="36"/>
      <c r="P46" s="36"/>
    </row>
    <row r="47" spans="1:16" ht="16.5" x14ac:dyDescent="0.3">
      <c r="A47" s="20" t="s">
        <v>35</v>
      </c>
      <c r="B47" s="113" t="s">
        <v>43</v>
      </c>
      <c r="C47" s="113"/>
      <c r="D47" s="114" t="s">
        <v>44</v>
      </c>
      <c r="E47" s="115"/>
      <c r="F47" s="115"/>
      <c r="G47" s="115"/>
      <c r="H47" s="115"/>
      <c r="I47" s="115"/>
      <c r="J47" s="115"/>
      <c r="K47" s="116"/>
      <c r="L47" s="1"/>
      <c r="M47" s="1"/>
      <c r="N47" s="1"/>
      <c r="O47" s="1"/>
      <c r="P47" s="1"/>
    </row>
    <row r="48" spans="1:16" s="57" customFormat="1" ht="16.5" x14ac:dyDescent="0.3">
      <c r="A48" s="76" t="s">
        <v>45</v>
      </c>
      <c r="B48" s="123">
        <v>42353</v>
      </c>
      <c r="C48" s="123"/>
      <c r="D48" s="124" t="s">
        <v>46</v>
      </c>
      <c r="E48" s="125"/>
      <c r="F48" s="125"/>
      <c r="G48" s="125"/>
      <c r="H48" s="125"/>
      <c r="I48" s="125"/>
      <c r="J48" s="125"/>
      <c r="K48" s="126"/>
      <c r="L48" s="1"/>
      <c r="M48" s="1"/>
      <c r="N48" s="1"/>
      <c r="O48" s="1"/>
      <c r="P48" s="1"/>
    </row>
    <row r="49" spans="1:16" s="57" customFormat="1" ht="36" customHeight="1" x14ac:dyDescent="0.3">
      <c r="A49" s="81" t="s">
        <v>411</v>
      </c>
      <c r="B49" s="130">
        <v>42418</v>
      </c>
      <c r="C49" s="131"/>
      <c r="D49" s="132" t="s">
        <v>412</v>
      </c>
      <c r="E49" s="133"/>
      <c r="F49" s="133"/>
      <c r="G49" s="133"/>
      <c r="H49" s="133"/>
      <c r="I49" s="133"/>
      <c r="J49" s="133"/>
      <c r="K49" s="134"/>
      <c r="L49" s="1"/>
      <c r="M49" s="1"/>
      <c r="N49" s="1"/>
      <c r="O49" s="1"/>
      <c r="P49" s="1"/>
    </row>
    <row r="50" spans="1:16" ht="35.25" customHeight="1" thickBot="1" x14ac:dyDescent="0.3">
      <c r="A50" s="75" t="s">
        <v>419</v>
      </c>
      <c r="B50" s="97">
        <v>42688</v>
      </c>
      <c r="C50" s="97"/>
      <c r="D50" s="127" t="s">
        <v>420</v>
      </c>
      <c r="E50" s="128"/>
      <c r="F50" s="128"/>
      <c r="G50" s="128"/>
      <c r="H50" s="128"/>
      <c r="I50" s="128"/>
      <c r="J50" s="128"/>
      <c r="K50" s="129"/>
    </row>
    <row r="51" spans="1:16" ht="16.5" x14ac:dyDescent="0.25">
      <c r="A51" s="40"/>
      <c r="B51" s="41"/>
      <c r="C51" s="41"/>
      <c r="D51" s="42"/>
      <c r="E51" s="42"/>
      <c r="F51" s="42"/>
      <c r="G51" s="42"/>
      <c r="H51" s="42"/>
      <c r="I51" s="42"/>
      <c r="J51" s="42"/>
      <c r="K51" s="42"/>
    </row>
    <row r="52" spans="1:16" ht="16.5" x14ac:dyDescent="0.25">
      <c r="A52" s="21"/>
      <c r="B52" s="22"/>
      <c r="C52" s="22"/>
      <c r="D52" s="23"/>
      <c r="E52" s="23"/>
      <c r="F52" s="23"/>
      <c r="G52" s="23"/>
      <c r="H52" s="23"/>
      <c r="I52" s="23"/>
      <c r="J52" s="23"/>
      <c r="K52" s="23"/>
    </row>
  </sheetData>
  <mergeCells count="31">
    <mergeCell ref="B11:D11"/>
    <mergeCell ref="F11:K11"/>
    <mergeCell ref="B3:D3"/>
    <mergeCell ref="A8:K8"/>
    <mergeCell ref="A9:K9"/>
    <mergeCell ref="B10:D10"/>
    <mergeCell ref="F10:K10"/>
    <mergeCell ref="A13:F13"/>
    <mergeCell ref="A17:G17"/>
    <mergeCell ref="A33:K33"/>
    <mergeCell ref="B34:K34"/>
    <mergeCell ref="B35:K35"/>
    <mergeCell ref="A25:A26"/>
    <mergeCell ref="B25:G26"/>
    <mergeCell ref="A31:G31"/>
    <mergeCell ref="B39:K39"/>
    <mergeCell ref="B50:C50"/>
    <mergeCell ref="B36:K36"/>
    <mergeCell ref="A37:K37"/>
    <mergeCell ref="B38:K38"/>
    <mergeCell ref="B41:K41"/>
    <mergeCell ref="A46:K46"/>
    <mergeCell ref="B47:C47"/>
    <mergeCell ref="D47:K47"/>
    <mergeCell ref="A43:K43"/>
    <mergeCell ref="A44:K44"/>
    <mergeCell ref="B48:C48"/>
    <mergeCell ref="D48:K48"/>
    <mergeCell ref="D50:K50"/>
    <mergeCell ref="B49:C49"/>
    <mergeCell ref="D49:K49"/>
  </mergeCells>
  <hyperlinks>
    <hyperlink ref="A38" location="Overview!A1" display="Overview"/>
    <hyperlink ref="A39" location="'Emission Factors'!A1" display="Emission Factors"/>
    <hyperlink ref="A41" location="EmissionsStagingTableInput!A1" display="Emissions "/>
    <hyperlink ref="A40" location="Emissions!A1" display="Emissions "/>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workbookViewId="0">
      <pane ySplit="12" topLeftCell="A13" activePane="bottomLeft" state="frozen"/>
      <selection pane="bottomLeft" activeCell="A13" sqref="A13"/>
    </sheetView>
  </sheetViews>
  <sheetFormatPr defaultRowHeight="15" x14ac:dyDescent="0.25"/>
  <cols>
    <col min="1" max="1" width="15.28515625" customWidth="1"/>
    <col min="2" max="2" width="11.5703125" customWidth="1"/>
    <col min="3" max="3" width="13.7109375" customWidth="1"/>
    <col min="4" max="4" width="12.5703125" customWidth="1"/>
    <col min="5" max="5" width="15.85546875" customWidth="1"/>
    <col min="6" max="6" width="11.140625" customWidth="1"/>
    <col min="7" max="7" width="10.5703125" bestFit="1" customWidth="1"/>
    <col min="8" max="8" width="14.85546875" customWidth="1"/>
    <col min="9" max="9" width="53.28515625" bestFit="1" customWidth="1"/>
    <col min="10" max="10" width="9.140625" bestFit="1" customWidth="1"/>
    <col min="11" max="11" width="12.140625" customWidth="1"/>
    <col min="12" max="12" width="15.5703125" customWidth="1"/>
    <col min="13" max="13" width="13.140625" customWidth="1"/>
  </cols>
  <sheetData>
    <row r="1" spans="1:14" ht="45" x14ac:dyDescent="0.25">
      <c r="A1" s="45" t="s">
        <v>47</v>
      </c>
      <c r="B1" s="45" t="s">
        <v>48</v>
      </c>
      <c r="C1" s="45" t="s">
        <v>49</v>
      </c>
      <c r="D1" s="45" t="s">
        <v>50</v>
      </c>
      <c r="E1" s="45" t="s">
        <v>51</v>
      </c>
      <c r="F1" s="45" t="s">
        <v>52</v>
      </c>
      <c r="G1" s="45" t="s">
        <v>53</v>
      </c>
      <c r="H1" s="45" t="s">
        <v>54</v>
      </c>
      <c r="I1" s="45" t="s">
        <v>55</v>
      </c>
      <c r="J1" s="47" t="s">
        <v>56</v>
      </c>
      <c r="K1" s="45" t="s">
        <v>57</v>
      </c>
      <c r="L1" s="50" t="s">
        <v>58</v>
      </c>
    </row>
    <row r="2" spans="1:14" x14ac:dyDescent="0.25">
      <c r="A2" s="48">
        <v>12011</v>
      </c>
      <c r="B2" s="43" t="s">
        <v>59</v>
      </c>
      <c r="C2" s="43" t="s">
        <v>60</v>
      </c>
      <c r="D2" s="46" t="s">
        <v>61</v>
      </c>
      <c r="E2" s="43" t="s">
        <v>62</v>
      </c>
      <c r="F2" s="43" t="s">
        <v>63</v>
      </c>
      <c r="G2" s="49">
        <v>1845393</v>
      </c>
      <c r="H2" s="44" t="s">
        <v>64</v>
      </c>
      <c r="I2" s="44" t="s">
        <v>65</v>
      </c>
      <c r="J2" s="70">
        <v>5.4234488011937536</v>
      </c>
      <c r="K2" s="58" t="s">
        <v>66</v>
      </c>
      <c r="L2" s="51" t="s">
        <v>67</v>
      </c>
    </row>
    <row r="3" spans="1:14" x14ac:dyDescent="0.25">
      <c r="A3" s="48">
        <v>12011</v>
      </c>
      <c r="B3" s="43" t="s">
        <v>59</v>
      </c>
      <c r="C3" s="43" t="s">
        <v>60</v>
      </c>
      <c r="D3" s="46" t="s">
        <v>61</v>
      </c>
      <c r="E3" s="43" t="s">
        <v>62</v>
      </c>
      <c r="F3" s="43" t="s">
        <v>63</v>
      </c>
      <c r="G3" s="49">
        <v>1845393</v>
      </c>
      <c r="H3" s="44" t="s">
        <v>68</v>
      </c>
      <c r="I3" s="44" t="s">
        <v>69</v>
      </c>
      <c r="J3" s="70">
        <v>1.0846897602387506</v>
      </c>
      <c r="K3" s="58" t="s">
        <v>66</v>
      </c>
      <c r="L3" s="43" t="s">
        <v>67</v>
      </c>
      <c r="N3" s="67"/>
    </row>
    <row r="4" spans="1:14" x14ac:dyDescent="0.25">
      <c r="A4" s="48">
        <v>12011</v>
      </c>
      <c r="B4" s="43" t="s">
        <v>59</v>
      </c>
      <c r="C4" s="43" t="s">
        <v>60</v>
      </c>
      <c r="D4" s="46" t="s">
        <v>61</v>
      </c>
      <c r="E4" s="43" t="s">
        <v>62</v>
      </c>
      <c r="F4" s="43" t="s">
        <v>63</v>
      </c>
      <c r="G4" s="49">
        <v>1845393</v>
      </c>
      <c r="H4" s="44" t="s">
        <v>70</v>
      </c>
      <c r="I4" s="44" t="s">
        <v>71</v>
      </c>
      <c r="J4" s="70">
        <v>5.4234488011937536</v>
      </c>
      <c r="K4" s="58" t="s">
        <v>66</v>
      </c>
      <c r="L4" s="43" t="s">
        <v>67</v>
      </c>
      <c r="N4" s="68"/>
    </row>
    <row r="5" spans="1:14" x14ac:dyDescent="0.25">
      <c r="A5" s="48">
        <v>12011</v>
      </c>
      <c r="B5" s="43" t="s">
        <v>59</v>
      </c>
      <c r="C5" s="43" t="s">
        <v>60</v>
      </c>
      <c r="D5" s="46" t="s">
        <v>61</v>
      </c>
      <c r="E5" s="43" t="s">
        <v>62</v>
      </c>
      <c r="F5" s="43" t="s">
        <v>63</v>
      </c>
      <c r="G5" s="49">
        <v>1845393</v>
      </c>
      <c r="H5" s="44" t="s">
        <v>72</v>
      </c>
      <c r="I5" s="44" t="s">
        <v>73</v>
      </c>
      <c r="J5" s="70">
        <v>1.0846897602387506</v>
      </c>
      <c r="K5" s="58" t="s">
        <v>66</v>
      </c>
      <c r="L5" s="43" t="s">
        <v>67</v>
      </c>
      <c r="N5" s="68"/>
    </row>
    <row r="6" spans="1:14" x14ac:dyDescent="0.25">
      <c r="A6" s="48">
        <v>12087</v>
      </c>
      <c r="B6" s="43" t="s">
        <v>59</v>
      </c>
      <c r="C6" s="43" t="s">
        <v>74</v>
      </c>
      <c r="D6" s="43" t="s">
        <v>61</v>
      </c>
      <c r="E6" s="43" t="s">
        <v>75</v>
      </c>
      <c r="F6" s="43" t="s">
        <v>63</v>
      </c>
      <c r="G6" s="49">
        <v>76536</v>
      </c>
      <c r="H6" s="44" t="s">
        <v>64</v>
      </c>
      <c r="I6" s="44" t="s">
        <v>65</v>
      </c>
      <c r="J6" s="71">
        <v>1.4070585497129515</v>
      </c>
      <c r="K6" s="58" t="s">
        <v>66</v>
      </c>
      <c r="L6" s="43" t="s">
        <v>76</v>
      </c>
      <c r="N6" s="68"/>
    </row>
    <row r="7" spans="1:14" x14ac:dyDescent="0.25">
      <c r="A7" s="48">
        <v>12087</v>
      </c>
      <c r="B7" s="43" t="s">
        <v>59</v>
      </c>
      <c r="C7" s="43" t="s">
        <v>74</v>
      </c>
      <c r="D7" s="43" t="s">
        <v>61</v>
      </c>
      <c r="E7" s="43" t="s">
        <v>75</v>
      </c>
      <c r="F7" s="43" t="s">
        <v>63</v>
      </c>
      <c r="G7" s="49">
        <v>76536</v>
      </c>
      <c r="H7" s="44" t="s">
        <v>68</v>
      </c>
      <c r="I7" s="44" t="s">
        <v>69</v>
      </c>
      <c r="J7" s="73">
        <v>0.28141170994259029</v>
      </c>
      <c r="K7" s="58" t="s">
        <v>66</v>
      </c>
      <c r="L7" s="43" t="s">
        <v>76</v>
      </c>
      <c r="N7" s="68"/>
    </row>
    <row r="8" spans="1:14" x14ac:dyDescent="0.25">
      <c r="A8" s="48">
        <v>12087</v>
      </c>
      <c r="B8" s="43" t="s">
        <v>59</v>
      </c>
      <c r="C8" s="43" t="s">
        <v>74</v>
      </c>
      <c r="D8" s="43" t="s">
        <v>61</v>
      </c>
      <c r="E8" s="43" t="s">
        <v>75</v>
      </c>
      <c r="F8" s="43" t="s">
        <v>63</v>
      </c>
      <c r="G8" s="49">
        <v>76536</v>
      </c>
      <c r="H8" s="44" t="s">
        <v>70</v>
      </c>
      <c r="I8" s="44" t="s">
        <v>71</v>
      </c>
      <c r="J8" s="72">
        <v>1.4070585497129515</v>
      </c>
      <c r="K8" s="58" t="s">
        <v>66</v>
      </c>
      <c r="L8" s="43" t="s">
        <v>76</v>
      </c>
    </row>
    <row r="9" spans="1:14" x14ac:dyDescent="0.25">
      <c r="A9" s="48">
        <v>12087</v>
      </c>
      <c r="B9" s="43" t="s">
        <v>59</v>
      </c>
      <c r="C9" s="43" t="s">
        <v>74</v>
      </c>
      <c r="D9" s="46" t="s">
        <v>61</v>
      </c>
      <c r="E9" s="43" t="s">
        <v>75</v>
      </c>
      <c r="F9" s="43" t="s">
        <v>63</v>
      </c>
      <c r="G9" s="49">
        <v>76536</v>
      </c>
      <c r="H9" s="44" t="s">
        <v>72</v>
      </c>
      <c r="I9" s="44" t="s">
        <v>73</v>
      </c>
      <c r="J9" s="74">
        <v>0.28141170994259029</v>
      </c>
      <c r="K9" s="58" t="s">
        <v>66</v>
      </c>
      <c r="L9" s="43" t="s">
        <v>76</v>
      </c>
    </row>
    <row r="11" spans="1:14" x14ac:dyDescent="0.25">
      <c r="A11" s="176" t="s">
        <v>47</v>
      </c>
      <c r="B11" s="176" t="s">
        <v>48</v>
      </c>
      <c r="C11" s="176" t="s">
        <v>49</v>
      </c>
      <c r="D11" s="176" t="s">
        <v>50</v>
      </c>
      <c r="E11" s="176" t="s">
        <v>51</v>
      </c>
      <c r="F11" s="176" t="s">
        <v>52</v>
      </c>
      <c r="G11" s="175" t="s">
        <v>53</v>
      </c>
      <c r="H11" s="175" t="s">
        <v>402</v>
      </c>
      <c r="I11" s="175"/>
      <c r="J11" s="175"/>
      <c r="K11" s="175"/>
      <c r="L11" s="174" t="s">
        <v>403</v>
      </c>
      <c r="M11" s="174" t="s">
        <v>404</v>
      </c>
    </row>
    <row r="12" spans="1:14" x14ac:dyDescent="0.25">
      <c r="A12" s="177"/>
      <c r="B12" s="177"/>
      <c r="C12" s="177"/>
      <c r="D12" s="177"/>
      <c r="E12" s="177"/>
      <c r="F12" s="177"/>
      <c r="G12" s="178"/>
      <c r="H12" s="52" t="s">
        <v>64</v>
      </c>
      <c r="I12" s="52" t="s">
        <v>68</v>
      </c>
      <c r="J12" s="52" t="s">
        <v>70</v>
      </c>
      <c r="K12" s="52" t="s">
        <v>72</v>
      </c>
      <c r="L12" s="174"/>
      <c r="M12" s="174"/>
    </row>
    <row r="13" spans="1:14" x14ac:dyDescent="0.25">
      <c r="A13" s="55" t="s">
        <v>77</v>
      </c>
      <c r="B13" s="55" t="s">
        <v>78</v>
      </c>
      <c r="C13" s="55" t="s">
        <v>79</v>
      </c>
      <c r="D13" s="55" t="s">
        <v>67</v>
      </c>
      <c r="E13" s="55" t="s">
        <v>80</v>
      </c>
      <c r="F13" s="55" t="s">
        <v>81</v>
      </c>
      <c r="G13" s="53" t="s">
        <v>82</v>
      </c>
      <c r="H13" s="56">
        <f>$J$2/$G$2</f>
        <v>2.938912633348969E-6</v>
      </c>
      <c r="I13" s="66">
        <f>$J$3/$G$3</f>
        <v>5.8778252666979368E-7</v>
      </c>
      <c r="J13" s="56">
        <f>$J$4/$G$4</f>
        <v>2.938912633348969E-6</v>
      </c>
      <c r="K13" s="66">
        <f>$J$5/$G$5</f>
        <v>5.8778252666979368E-7</v>
      </c>
      <c r="L13" s="58" t="s">
        <v>66</v>
      </c>
      <c r="M13" s="58" t="s">
        <v>400</v>
      </c>
    </row>
    <row r="14" spans="1:14" x14ac:dyDescent="0.25">
      <c r="A14" s="61" t="s">
        <v>83</v>
      </c>
      <c r="B14" s="61" t="s">
        <v>78</v>
      </c>
      <c r="C14" s="61" t="s">
        <v>84</v>
      </c>
      <c r="D14" s="61" t="s">
        <v>67</v>
      </c>
      <c r="E14" s="61" t="s">
        <v>85</v>
      </c>
      <c r="F14" s="61" t="s">
        <v>81</v>
      </c>
      <c r="G14" s="54" t="s">
        <v>86</v>
      </c>
      <c r="H14" s="56">
        <f t="shared" ref="H14:H77" si="0">$J$2/$G$2</f>
        <v>2.938912633348969E-6</v>
      </c>
      <c r="I14" s="66">
        <f t="shared" ref="I14:I77" si="1">$J$3/$G$3</f>
        <v>5.8778252666979368E-7</v>
      </c>
      <c r="J14" s="56">
        <f t="shared" ref="J14:J77" si="2">$J$4/$G$4</f>
        <v>2.938912633348969E-6</v>
      </c>
      <c r="K14" s="66">
        <f t="shared" ref="K14:K77" si="3">$J$5/$G$5</f>
        <v>5.8778252666979368E-7</v>
      </c>
      <c r="L14" s="58" t="s">
        <v>66</v>
      </c>
      <c r="M14" s="58" t="s">
        <v>400</v>
      </c>
    </row>
    <row r="15" spans="1:14" x14ac:dyDescent="0.25">
      <c r="A15" s="61" t="s">
        <v>87</v>
      </c>
      <c r="B15" s="61" t="s">
        <v>78</v>
      </c>
      <c r="C15" s="61" t="s">
        <v>88</v>
      </c>
      <c r="D15" s="61" t="s">
        <v>67</v>
      </c>
      <c r="E15" s="61" t="s">
        <v>89</v>
      </c>
      <c r="F15" s="61" t="s">
        <v>81</v>
      </c>
      <c r="G15" s="54" t="s">
        <v>90</v>
      </c>
      <c r="H15" s="56">
        <f t="shared" si="0"/>
        <v>2.938912633348969E-6</v>
      </c>
      <c r="I15" s="66">
        <f t="shared" si="1"/>
        <v>5.8778252666979368E-7</v>
      </c>
      <c r="J15" s="56">
        <f t="shared" si="2"/>
        <v>2.938912633348969E-6</v>
      </c>
      <c r="K15" s="66">
        <f t="shared" si="3"/>
        <v>5.8778252666979368E-7</v>
      </c>
      <c r="L15" s="58" t="s">
        <v>66</v>
      </c>
      <c r="M15" s="58" t="s">
        <v>400</v>
      </c>
    </row>
    <row r="16" spans="1:14" x14ac:dyDescent="0.25">
      <c r="A16" s="61" t="s">
        <v>91</v>
      </c>
      <c r="B16" s="61" t="s">
        <v>78</v>
      </c>
      <c r="C16" s="61" t="s">
        <v>92</v>
      </c>
      <c r="D16" s="61" t="s">
        <v>67</v>
      </c>
      <c r="E16" s="61" t="s">
        <v>93</v>
      </c>
      <c r="F16" s="61" t="s">
        <v>81</v>
      </c>
      <c r="G16" s="54" t="s">
        <v>94</v>
      </c>
      <c r="H16" s="56">
        <f t="shared" si="0"/>
        <v>2.938912633348969E-6</v>
      </c>
      <c r="I16" s="66">
        <f t="shared" si="1"/>
        <v>5.8778252666979368E-7</v>
      </c>
      <c r="J16" s="56">
        <f t="shared" si="2"/>
        <v>2.938912633348969E-6</v>
      </c>
      <c r="K16" s="66">
        <f t="shared" si="3"/>
        <v>5.8778252666979368E-7</v>
      </c>
      <c r="L16" s="58" t="s">
        <v>66</v>
      </c>
      <c r="M16" s="58" t="s">
        <v>400</v>
      </c>
    </row>
    <row r="17" spans="1:13" x14ac:dyDescent="0.25">
      <c r="A17" s="61" t="s">
        <v>95</v>
      </c>
      <c r="B17" s="61" t="s">
        <v>78</v>
      </c>
      <c r="C17" s="61" t="s">
        <v>96</v>
      </c>
      <c r="D17" s="61" t="s">
        <v>67</v>
      </c>
      <c r="E17" s="61" t="s">
        <v>97</v>
      </c>
      <c r="F17" s="61" t="s">
        <v>81</v>
      </c>
      <c r="G17" s="54" t="s">
        <v>98</v>
      </c>
      <c r="H17" s="56">
        <f t="shared" si="0"/>
        <v>2.938912633348969E-6</v>
      </c>
      <c r="I17" s="66">
        <f t="shared" si="1"/>
        <v>5.8778252666979368E-7</v>
      </c>
      <c r="J17" s="56">
        <f t="shared" si="2"/>
        <v>2.938912633348969E-6</v>
      </c>
      <c r="K17" s="66">
        <f t="shared" si="3"/>
        <v>5.8778252666979368E-7</v>
      </c>
      <c r="L17" s="58" t="s">
        <v>66</v>
      </c>
      <c r="M17" s="58" t="s">
        <v>400</v>
      </c>
    </row>
    <row r="18" spans="1:13" x14ac:dyDescent="0.25">
      <c r="A18" s="61" t="s">
        <v>99</v>
      </c>
      <c r="B18" s="61" t="s">
        <v>78</v>
      </c>
      <c r="C18" s="61" t="s">
        <v>60</v>
      </c>
      <c r="D18" s="61" t="s">
        <v>67</v>
      </c>
      <c r="E18" s="61" t="s">
        <v>100</v>
      </c>
      <c r="F18" s="61" t="s">
        <v>81</v>
      </c>
      <c r="G18" s="54" t="s">
        <v>101</v>
      </c>
      <c r="H18" s="56">
        <f t="shared" si="0"/>
        <v>2.938912633348969E-6</v>
      </c>
      <c r="I18" s="66">
        <f t="shared" si="1"/>
        <v>5.8778252666979368E-7</v>
      </c>
      <c r="J18" s="56">
        <f t="shared" si="2"/>
        <v>2.938912633348969E-6</v>
      </c>
      <c r="K18" s="66">
        <f t="shared" si="3"/>
        <v>5.8778252666979368E-7</v>
      </c>
      <c r="L18" s="58" t="s">
        <v>66</v>
      </c>
      <c r="M18" s="58" t="s">
        <v>400</v>
      </c>
    </row>
    <row r="19" spans="1:13" x14ac:dyDescent="0.25">
      <c r="A19" s="61" t="s">
        <v>102</v>
      </c>
      <c r="B19" s="61" t="s">
        <v>78</v>
      </c>
      <c r="C19" s="61" t="s">
        <v>103</v>
      </c>
      <c r="D19" s="61" t="s">
        <v>67</v>
      </c>
      <c r="E19" s="61" t="s">
        <v>104</v>
      </c>
      <c r="F19" s="61" t="s">
        <v>81</v>
      </c>
      <c r="G19" s="54" t="s">
        <v>105</v>
      </c>
      <c r="H19" s="56">
        <f t="shared" si="0"/>
        <v>2.938912633348969E-6</v>
      </c>
      <c r="I19" s="66">
        <f t="shared" si="1"/>
        <v>5.8778252666979368E-7</v>
      </c>
      <c r="J19" s="56">
        <f t="shared" si="2"/>
        <v>2.938912633348969E-6</v>
      </c>
      <c r="K19" s="66">
        <f t="shared" si="3"/>
        <v>5.8778252666979368E-7</v>
      </c>
      <c r="L19" s="58" t="s">
        <v>66</v>
      </c>
      <c r="M19" s="58" t="s">
        <v>400</v>
      </c>
    </row>
    <row r="20" spans="1:13" x14ac:dyDescent="0.25">
      <c r="A20" s="61" t="s">
        <v>106</v>
      </c>
      <c r="B20" s="61" t="s">
        <v>78</v>
      </c>
      <c r="C20" s="61" t="s">
        <v>107</v>
      </c>
      <c r="D20" s="61" t="s">
        <v>67</v>
      </c>
      <c r="E20" s="61" t="s">
        <v>108</v>
      </c>
      <c r="F20" s="61" t="s">
        <v>81</v>
      </c>
      <c r="G20" s="54" t="s">
        <v>109</v>
      </c>
      <c r="H20" s="56">
        <f t="shared" si="0"/>
        <v>2.938912633348969E-6</v>
      </c>
      <c r="I20" s="66">
        <f t="shared" si="1"/>
        <v>5.8778252666979368E-7</v>
      </c>
      <c r="J20" s="56">
        <f t="shared" si="2"/>
        <v>2.938912633348969E-6</v>
      </c>
      <c r="K20" s="66">
        <f t="shared" si="3"/>
        <v>5.8778252666979368E-7</v>
      </c>
      <c r="L20" s="58" t="s">
        <v>66</v>
      </c>
      <c r="M20" s="58" t="s">
        <v>400</v>
      </c>
    </row>
    <row r="21" spans="1:13" x14ac:dyDescent="0.25">
      <c r="A21" s="61" t="s">
        <v>110</v>
      </c>
      <c r="B21" s="61" t="s">
        <v>78</v>
      </c>
      <c r="C21" s="61" t="s">
        <v>111</v>
      </c>
      <c r="D21" s="61" t="s">
        <v>67</v>
      </c>
      <c r="E21" s="61" t="s">
        <v>112</v>
      </c>
      <c r="F21" s="61" t="s">
        <v>81</v>
      </c>
      <c r="G21" s="54" t="s">
        <v>113</v>
      </c>
      <c r="H21" s="56">
        <f t="shared" si="0"/>
        <v>2.938912633348969E-6</v>
      </c>
      <c r="I21" s="66">
        <f t="shared" si="1"/>
        <v>5.8778252666979368E-7</v>
      </c>
      <c r="J21" s="56">
        <f t="shared" si="2"/>
        <v>2.938912633348969E-6</v>
      </c>
      <c r="K21" s="66">
        <f t="shared" si="3"/>
        <v>5.8778252666979368E-7</v>
      </c>
      <c r="L21" s="58" t="s">
        <v>66</v>
      </c>
      <c r="M21" s="58" t="s">
        <v>400</v>
      </c>
    </row>
    <row r="22" spans="1:13" x14ac:dyDescent="0.25">
      <c r="A22" s="61" t="s">
        <v>114</v>
      </c>
      <c r="B22" s="61" t="s">
        <v>78</v>
      </c>
      <c r="C22" s="61" t="s">
        <v>115</v>
      </c>
      <c r="D22" s="61" t="s">
        <v>67</v>
      </c>
      <c r="E22" s="61" t="s">
        <v>116</v>
      </c>
      <c r="F22" s="61" t="s">
        <v>81</v>
      </c>
      <c r="G22" s="54" t="s">
        <v>117</v>
      </c>
      <c r="H22" s="56">
        <f t="shared" si="0"/>
        <v>2.938912633348969E-6</v>
      </c>
      <c r="I22" s="66">
        <f t="shared" si="1"/>
        <v>5.8778252666979368E-7</v>
      </c>
      <c r="J22" s="56">
        <f t="shared" si="2"/>
        <v>2.938912633348969E-6</v>
      </c>
      <c r="K22" s="66">
        <f t="shared" si="3"/>
        <v>5.8778252666979368E-7</v>
      </c>
      <c r="L22" s="58" t="s">
        <v>66</v>
      </c>
      <c r="M22" s="58" t="s">
        <v>400</v>
      </c>
    </row>
    <row r="23" spans="1:13" x14ac:dyDescent="0.25">
      <c r="A23" s="61" t="s">
        <v>118</v>
      </c>
      <c r="B23" s="61" t="s">
        <v>78</v>
      </c>
      <c r="C23" s="61" t="s">
        <v>119</v>
      </c>
      <c r="D23" s="61" t="s">
        <v>67</v>
      </c>
      <c r="E23" s="61" t="s">
        <v>120</v>
      </c>
      <c r="F23" s="61" t="s">
        <v>81</v>
      </c>
      <c r="G23" s="54" t="s">
        <v>121</v>
      </c>
      <c r="H23" s="56">
        <f t="shared" si="0"/>
        <v>2.938912633348969E-6</v>
      </c>
      <c r="I23" s="66">
        <f t="shared" si="1"/>
        <v>5.8778252666979368E-7</v>
      </c>
      <c r="J23" s="56">
        <f t="shared" si="2"/>
        <v>2.938912633348969E-6</v>
      </c>
      <c r="K23" s="66">
        <f t="shared" si="3"/>
        <v>5.8778252666979368E-7</v>
      </c>
      <c r="L23" s="58" t="s">
        <v>66</v>
      </c>
      <c r="M23" s="58" t="s">
        <v>400</v>
      </c>
    </row>
    <row r="24" spans="1:13" x14ac:dyDescent="0.25">
      <c r="A24" s="61" t="s">
        <v>122</v>
      </c>
      <c r="B24" s="61" t="s">
        <v>78</v>
      </c>
      <c r="C24" s="61" t="s">
        <v>123</v>
      </c>
      <c r="D24" s="61" t="s">
        <v>67</v>
      </c>
      <c r="E24" s="61" t="s">
        <v>124</v>
      </c>
      <c r="F24" s="61" t="s">
        <v>81</v>
      </c>
      <c r="G24" s="54" t="s">
        <v>125</v>
      </c>
      <c r="H24" s="56">
        <f t="shared" si="0"/>
        <v>2.938912633348969E-6</v>
      </c>
      <c r="I24" s="66">
        <f t="shared" si="1"/>
        <v>5.8778252666979368E-7</v>
      </c>
      <c r="J24" s="56">
        <f t="shared" si="2"/>
        <v>2.938912633348969E-6</v>
      </c>
      <c r="K24" s="66">
        <f t="shared" si="3"/>
        <v>5.8778252666979368E-7</v>
      </c>
      <c r="L24" s="58" t="s">
        <v>66</v>
      </c>
      <c r="M24" s="58" t="s">
        <v>400</v>
      </c>
    </row>
    <row r="25" spans="1:13" x14ac:dyDescent="0.25">
      <c r="A25" s="61" t="s">
        <v>126</v>
      </c>
      <c r="B25" s="61" t="s">
        <v>78</v>
      </c>
      <c r="C25" s="61" t="s">
        <v>127</v>
      </c>
      <c r="D25" s="61" t="s">
        <v>67</v>
      </c>
      <c r="E25" s="61" t="s">
        <v>128</v>
      </c>
      <c r="F25" s="61" t="s">
        <v>81</v>
      </c>
      <c r="G25" s="54" t="s">
        <v>129</v>
      </c>
      <c r="H25" s="56">
        <f t="shared" si="0"/>
        <v>2.938912633348969E-6</v>
      </c>
      <c r="I25" s="66">
        <f t="shared" si="1"/>
        <v>5.8778252666979368E-7</v>
      </c>
      <c r="J25" s="56">
        <f t="shared" si="2"/>
        <v>2.938912633348969E-6</v>
      </c>
      <c r="K25" s="66">
        <f t="shared" si="3"/>
        <v>5.8778252666979368E-7</v>
      </c>
      <c r="L25" s="58" t="s">
        <v>66</v>
      </c>
      <c r="M25" s="58" t="s">
        <v>400</v>
      </c>
    </row>
    <row r="26" spans="1:13" x14ac:dyDescent="0.25">
      <c r="A26" s="61" t="s">
        <v>130</v>
      </c>
      <c r="B26" s="61" t="s">
        <v>78</v>
      </c>
      <c r="C26" s="61" t="s">
        <v>131</v>
      </c>
      <c r="D26" s="61" t="s">
        <v>67</v>
      </c>
      <c r="E26" s="61" t="s">
        <v>132</v>
      </c>
      <c r="F26" s="61" t="s">
        <v>81</v>
      </c>
      <c r="G26" s="54" t="s">
        <v>133</v>
      </c>
      <c r="H26" s="56">
        <f t="shared" si="0"/>
        <v>2.938912633348969E-6</v>
      </c>
      <c r="I26" s="66">
        <f t="shared" si="1"/>
        <v>5.8778252666979368E-7</v>
      </c>
      <c r="J26" s="56">
        <f t="shared" si="2"/>
        <v>2.938912633348969E-6</v>
      </c>
      <c r="K26" s="66">
        <f t="shared" si="3"/>
        <v>5.8778252666979368E-7</v>
      </c>
      <c r="L26" s="58" t="s">
        <v>66</v>
      </c>
      <c r="M26" s="58" t="s">
        <v>400</v>
      </c>
    </row>
    <row r="27" spans="1:13" x14ac:dyDescent="0.25">
      <c r="A27" s="61" t="s">
        <v>134</v>
      </c>
      <c r="B27" s="61" t="s">
        <v>78</v>
      </c>
      <c r="C27" s="61" t="s">
        <v>135</v>
      </c>
      <c r="D27" s="61" t="s">
        <v>67</v>
      </c>
      <c r="E27" s="61" t="s">
        <v>136</v>
      </c>
      <c r="F27" s="61" t="s">
        <v>81</v>
      </c>
      <c r="G27" s="54" t="s">
        <v>137</v>
      </c>
      <c r="H27" s="56">
        <f t="shared" si="0"/>
        <v>2.938912633348969E-6</v>
      </c>
      <c r="I27" s="66">
        <f t="shared" si="1"/>
        <v>5.8778252666979368E-7</v>
      </c>
      <c r="J27" s="56">
        <f t="shared" si="2"/>
        <v>2.938912633348969E-6</v>
      </c>
      <c r="K27" s="66">
        <f t="shared" si="3"/>
        <v>5.8778252666979368E-7</v>
      </c>
      <c r="L27" s="58" t="s">
        <v>66</v>
      </c>
      <c r="M27" s="58" t="s">
        <v>400</v>
      </c>
    </row>
    <row r="28" spans="1:13" x14ac:dyDescent="0.25">
      <c r="A28" s="61" t="s">
        <v>138</v>
      </c>
      <c r="B28" s="61" t="s">
        <v>78</v>
      </c>
      <c r="C28" s="61" t="s">
        <v>139</v>
      </c>
      <c r="D28" s="61" t="s">
        <v>67</v>
      </c>
      <c r="E28" s="61" t="s">
        <v>140</v>
      </c>
      <c r="F28" s="61" t="s">
        <v>81</v>
      </c>
      <c r="G28" s="54" t="s">
        <v>141</v>
      </c>
      <c r="H28" s="56">
        <f t="shared" si="0"/>
        <v>2.938912633348969E-6</v>
      </c>
      <c r="I28" s="66">
        <f t="shared" si="1"/>
        <v>5.8778252666979368E-7</v>
      </c>
      <c r="J28" s="56">
        <f t="shared" si="2"/>
        <v>2.938912633348969E-6</v>
      </c>
      <c r="K28" s="66">
        <f t="shared" si="3"/>
        <v>5.8778252666979368E-7</v>
      </c>
      <c r="L28" s="58" t="s">
        <v>66</v>
      </c>
      <c r="M28" s="58" t="s">
        <v>400</v>
      </c>
    </row>
    <row r="29" spans="1:13" x14ac:dyDescent="0.25">
      <c r="A29" s="61" t="s">
        <v>142</v>
      </c>
      <c r="B29" s="61" t="s">
        <v>78</v>
      </c>
      <c r="C29" s="61" t="s">
        <v>143</v>
      </c>
      <c r="D29" s="61" t="s">
        <v>67</v>
      </c>
      <c r="E29" s="61" t="s">
        <v>144</v>
      </c>
      <c r="F29" s="61" t="s">
        <v>81</v>
      </c>
      <c r="G29" s="54" t="s">
        <v>145</v>
      </c>
      <c r="H29" s="56">
        <f t="shared" si="0"/>
        <v>2.938912633348969E-6</v>
      </c>
      <c r="I29" s="66">
        <f t="shared" si="1"/>
        <v>5.8778252666979368E-7</v>
      </c>
      <c r="J29" s="56">
        <f t="shared" si="2"/>
        <v>2.938912633348969E-6</v>
      </c>
      <c r="K29" s="66">
        <f t="shared" si="3"/>
        <v>5.8778252666979368E-7</v>
      </c>
      <c r="L29" s="58" t="s">
        <v>66</v>
      </c>
      <c r="M29" s="58" t="s">
        <v>400</v>
      </c>
    </row>
    <row r="30" spans="1:13" x14ac:dyDescent="0.25">
      <c r="A30" s="61" t="s">
        <v>146</v>
      </c>
      <c r="B30" s="61" t="s">
        <v>78</v>
      </c>
      <c r="C30" s="61" t="s">
        <v>147</v>
      </c>
      <c r="D30" s="61" t="s">
        <v>67</v>
      </c>
      <c r="E30" s="61" t="s">
        <v>148</v>
      </c>
      <c r="F30" s="61" t="s">
        <v>81</v>
      </c>
      <c r="G30" s="54" t="s">
        <v>149</v>
      </c>
      <c r="H30" s="56">
        <f t="shared" si="0"/>
        <v>2.938912633348969E-6</v>
      </c>
      <c r="I30" s="66">
        <f t="shared" si="1"/>
        <v>5.8778252666979368E-7</v>
      </c>
      <c r="J30" s="56">
        <f t="shared" si="2"/>
        <v>2.938912633348969E-6</v>
      </c>
      <c r="K30" s="66">
        <f t="shared" si="3"/>
        <v>5.8778252666979368E-7</v>
      </c>
      <c r="L30" s="58" t="s">
        <v>66</v>
      </c>
      <c r="M30" s="58" t="s">
        <v>400</v>
      </c>
    </row>
    <row r="31" spans="1:13" x14ac:dyDescent="0.25">
      <c r="A31" s="61" t="s">
        <v>150</v>
      </c>
      <c r="B31" s="61" t="s">
        <v>78</v>
      </c>
      <c r="C31" s="61" t="s">
        <v>151</v>
      </c>
      <c r="D31" s="61" t="s">
        <v>67</v>
      </c>
      <c r="E31" s="61" t="s">
        <v>152</v>
      </c>
      <c r="F31" s="61" t="s">
        <v>81</v>
      </c>
      <c r="G31" s="54" t="s">
        <v>153</v>
      </c>
      <c r="H31" s="56">
        <f t="shared" si="0"/>
        <v>2.938912633348969E-6</v>
      </c>
      <c r="I31" s="66">
        <f t="shared" si="1"/>
        <v>5.8778252666979368E-7</v>
      </c>
      <c r="J31" s="56">
        <f t="shared" si="2"/>
        <v>2.938912633348969E-6</v>
      </c>
      <c r="K31" s="66">
        <f t="shared" si="3"/>
        <v>5.8778252666979368E-7</v>
      </c>
      <c r="L31" s="58" t="s">
        <v>66</v>
      </c>
      <c r="M31" s="58" t="s">
        <v>400</v>
      </c>
    </row>
    <row r="32" spans="1:13" x14ac:dyDescent="0.25">
      <c r="A32" s="61" t="s">
        <v>154</v>
      </c>
      <c r="B32" s="61" t="s">
        <v>78</v>
      </c>
      <c r="C32" s="61" t="s">
        <v>155</v>
      </c>
      <c r="D32" s="61" t="s">
        <v>67</v>
      </c>
      <c r="E32" s="61" t="s">
        <v>156</v>
      </c>
      <c r="F32" s="61" t="s">
        <v>81</v>
      </c>
      <c r="G32" s="54" t="s">
        <v>157</v>
      </c>
      <c r="H32" s="56">
        <f t="shared" si="0"/>
        <v>2.938912633348969E-6</v>
      </c>
      <c r="I32" s="66">
        <f t="shared" si="1"/>
        <v>5.8778252666979368E-7</v>
      </c>
      <c r="J32" s="56">
        <f t="shared" si="2"/>
        <v>2.938912633348969E-6</v>
      </c>
      <c r="K32" s="66">
        <f t="shared" si="3"/>
        <v>5.8778252666979368E-7</v>
      </c>
      <c r="L32" s="58" t="s">
        <v>66</v>
      </c>
      <c r="M32" s="58" t="s">
        <v>400</v>
      </c>
    </row>
    <row r="33" spans="1:13" x14ac:dyDescent="0.25">
      <c r="A33" s="61" t="s">
        <v>158</v>
      </c>
      <c r="B33" s="61" t="s">
        <v>78</v>
      </c>
      <c r="C33" s="61" t="s">
        <v>159</v>
      </c>
      <c r="D33" s="61" t="s">
        <v>67</v>
      </c>
      <c r="E33" s="61" t="s">
        <v>160</v>
      </c>
      <c r="F33" s="61" t="s">
        <v>81</v>
      </c>
      <c r="G33" s="54" t="s">
        <v>161</v>
      </c>
      <c r="H33" s="56">
        <f t="shared" si="0"/>
        <v>2.938912633348969E-6</v>
      </c>
      <c r="I33" s="66">
        <f t="shared" si="1"/>
        <v>5.8778252666979368E-7</v>
      </c>
      <c r="J33" s="56">
        <f t="shared" si="2"/>
        <v>2.938912633348969E-6</v>
      </c>
      <c r="K33" s="66">
        <f t="shared" si="3"/>
        <v>5.8778252666979368E-7</v>
      </c>
      <c r="L33" s="58" t="s">
        <v>66</v>
      </c>
      <c r="M33" s="58" t="s">
        <v>400</v>
      </c>
    </row>
    <row r="34" spans="1:13" x14ac:dyDescent="0.25">
      <c r="A34" s="61" t="s">
        <v>162</v>
      </c>
      <c r="B34" s="61" t="s">
        <v>78</v>
      </c>
      <c r="C34" s="61" t="s">
        <v>163</v>
      </c>
      <c r="D34" s="61" t="s">
        <v>67</v>
      </c>
      <c r="E34" s="61" t="s">
        <v>164</v>
      </c>
      <c r="F34" s="61" t="s">
        <v>81</v>
      </c>
      <c r="G34" s="54" t="s">
        <v>165</v>
      </c>
      <c r="H34" s="56">
        <f t="shared" si="0"/>
        <v>2.938912633348969E-6</v>
      </c>
      <c r="I34" s="66">
        <f t="shared" si="1"/>
        <v>5.8778252666979368E-7</v>
      </c>
      <c r="J34" s="56">
        <f t="shared" si="2"/>
        <v>2.938912633348969E-6</v>
      </c>
      <c r="K34" s="66">
        <f t="shared" si="3"/>
        <v>5.8778252666979368E-7</v>
      </c>
      <c r="L34" s="58" t="s">
        <v>66</v>
      </c>
      <c r="M34" s="58" t="s">
        <v>400</v>
      </c>
    </row>
    <row r="35" spans="1:13" x14ac:dyDescent="0.25">
      <c r="A35" s="61" t="s">
        <v>166</v>
      </c>
      <c r="B35" s="61" t="s">
        <v>78</v>
      </c>
      <c r="C35" s="61" t="s">
        <v>167</v>
      </c>
      <c r="D35" s="61" t="s">
        <v>67</v>
      </c>
      <c r="E35" s="61" t="s">
        <v>168</v>
      </c>
      <c r="F35" s="61" t="s">
        <v>81</v>
      </c>
      <c r="G35" s="54" t="s">
        <v>169</v>
      </c>
      <c r="H35" s="56">
        <f t="shared" si="0"/>
        <v>2.938912633348969E-6</v>
      </c>
      <c r="I35" s="66">
        <f t="shared" si="1"/>
        <v>5.8778252666979368E-7</v>
      </c>
      <c r="J35" s="56">
        <f t="shared" si="2"/>
        <v>2.938912633348969E-6</v>
      </c>
      <c r="K35" s="66">
        <f t="shared" si="3"/>
        <v>5.8778252666979368E-7</v>
      </c>
      <c r="L35" s="58" t="s">
        <v>66</v>
      </c>
      <c r="M35" s="58" t="s">
        <v>400</v>
      </c>
    </row>
    <row r="36" spans="1:13" x14ac:dyDescent="0.25">
      <c r="A36" s="61" t="s">
        <v>170</v>
      </c>
      <c r="B36" s="61" t="s">
        <v>78</v>
      </c>
      <c r="C36" s="61" t="s">
        <v>171</v>
      </c>
      <c r="D36" s="61" t="s">
        <v>67</v>
      </c>
      <c r="E36" s="61" t="s">
        <v>172</v>
      </c>
      <c r="F36" s="61" t="s">
        <v>81</v>
      </c>
      <c r="G36" s="54" t="s">
        <v>173</v>
      </c>
      <c r="H36" s="56">
        <f t="shared" si="0"/>
        <v>2.938912633348969E-6</v>
      </c>
      <c r="I36" s="66">
        <f t="shared" si="1"/>
        <v>5.8778252666979368E-7</v>
      </c>
      <c r="J36" s="56">
        <f t="shared" si="2"/>
        <v>2.938912633348969E-6</v>
      </c>
      <c r="K36" s="66">
        <f t="shared" si="3"/>
        <v>5.8778252666979368E-7</v>
      </c>
      <c r="L36" s="58" t="s">
        <v>66</v>
      </c>
      <c r="M36" s="58" t="s">
        <v>400</v>
      </c>
    </row>
    <row r="37" spans="1:13" x14ac:dyDescent="0.25">
      <c r="A37" s="61" t="s">
        <v>174</v>
      </c>
      <c r="B37" s="61" t="s">
        <v>78</v>
      </c>
      <c r="C37" s="61" t="s">
        <v>175</v>
      </c>
      <c r="D37" s="61" t="s">
        <v>67</v>
      </c>
      <c r="E37" s="61" t="s">
        <v>176</v>
      </c>
      <c r="F37" s="61" t="s">
        <v>81</v>
      </c>
      <c r="G37" s="54" t="s">
        <v>177</v>
      </c>
      <c r="H37" s="56">
        <f t="shared" si="0"/>
        <v>2.938912633348969E-6</v>
      </c>
      <c r="I37" s="66">
        <f t="shared" si="1"/>
        <v>5.8778252666979368E-7</v>
      </c>
      <c r="J37" s="56">
        <f t="shared" si="2"/>
        <v>2.938912633348969E-6</v>
      </c>
      <c r="K37" s="66">
        <f t="shared" si="3"/>
        <v>5.8778252666979368E-7</v>
      </c>
      <c r="L37" s="58" t="s">
        <v>66</v>
      </c>
      <c r="M37" s="58" t="s">
        <v>400</v>
      </c>
    </row>
    <row r="38" spans="1:13" x14ac:dyDescent="0.25">
      <c r="A38" s="61" t="s">
        <v>178</v>
      </c>
      <c r="B38" s="61" t="s">
        <v>78</v>
      </c>
      <c r="C38" s="61" t="s">
        <v>179</v>
      </c>
      <c r="D38" s="61" t="s">
        <v>67</v>
      </c>
      <c r="E38" s="61" t="s">
        <v>180</v>
      </c>
      <c r="F38" s="61" t="s">
        <v>81</v>
      </c>
      <c r="G38" s="54" t="s">
        <v>181</v>
      </c>
      <c r="H38" s="56">
        <f t="shared" si="0"/>
        <v>2.938912633348969E-6</v>
      </c>
      <c r="I38" s="66">
        <f t="shared" si="1"/>
        <v>5.8778252666979368E-7</v>
      </c>
      <c r="J38" s="56">
        <f t="shared" si="2"/>
        <v>2.938912633348969E-6</v>
      </c>
      <c r="K38" s="66">
        <f t="shared" si="3"/>
        <v>5.8778252666979368E-7</v>
      </c>
      <c r="L38" s="58" t="s">
        <v>66</v>
      </c>
      <c r="M38" s="58" t="s">
        <v>400</v>
      </c>
    </row>
    <row r="39" spans="1:13" x14ac:dyDescent="0.25">
      <c r="A39" s="61" t="s">
        <v>182</v>
      </c>
      <c r="B39" s="61" t="s">
        <v>78</v>
      </c>
      <c r="C39" s="61" t="s">
        <v>183</v>
      </c>
      <c r="D39" s="61" t="s">
        <v>67</v>
      </c>
      <c r="E39" s="61" t="s">
        <v>184</v>
      </c>
      <c r="F39" s="61" t="s">
        <v>81</v>
      </c>
      <c r="G39" s="54" t="s">
        <v>185</v>
      </c>
      <c r="H39" s="56">
        <f t="shared" si="0"/>
        <v>2.938912633348969E-6</v>
      </c>
      <c r="I39" s="66">
        <f t="shared" si="1"/>
        <v>5.8778252666979368E-7</v>
      </c>
      <c r="J39" s="56">
        <f t="shared" si="2"/>
        <v>2.938912633348969E-6</v>
      </c>
      <c r="K39" s="66">
        <f t="shared" si="3"/>
        <v>5.8778252666979368E-7</v>
      </c>
      <c r="L39" s="58" t="s">
        <v>66</v>
      </c>
      <c r="M39" s="58" t="s">
        <v>400</v>
      </c>
    </row>
    <row r="40" spans="1:13" x14ac:dyDescent="0.25">
      <c r="A40" s="61" t="s">
        <v>186</v>
      </c>
      <c r="B40" s="61" t="s">
        <v>78</v>
      </c>
      <c r="C40" s="61" t="s">
        <v>187</v>
      </c>
      <c r="D40" s="61" t="s">
        <v>67</v>
      </c>
      <c r="E40" s="61" t="s">
        <v>188</v>
      </c>
      <c r="F40" s="61" t="s">
        <v>81</v>
      </c>
      <c r="G40" s="54" t="s">
        <v>189</v>
      </c>
      <c r="H40" s="56">
        <f t="shared" si="0"/>
        <v>2.938912633348969E-6</v>
      </c>
      <c r="I40" s="66">
        <f t="shared" si="1"/>
        <v>5.8778252666979368E-7</v>
      </c>
      <c r="J40" s="56">
        <f t="shared" si="2"/>
        <v>2.938912633348969E-6</v>
      </c>
      <c r="K40" s="66">
        <f t="shared" si="3"/>
        <v>5.8778252666979368E-7</v>
      </c>
      <c r="L40" s="58" t="s">
        <v>66</v>
      </c>
      <c r="M40" s="58" t="s">
        <v>400</v>
      </c>
    </row>
    <row r="41" spans="1:13" x14ac:dyDescent="0.25">
      <c r="A41" s="61" t="s">
        <v>190</v>
      </c>
      <c r="B41" s="61" t="s">
        <v>78</v>
      </c>
      <c r="C41" s="61" t="s">
        <v>191</v>
      </c>
      <c r="D41" s="61" t="s">
        <v>67</v>
      </c>
      <c r="E41" s="61" t="s">
        <v>192</v>
      </c>
      <c r="F41" s="61" t="s">
        <v>81</v>
      </c>
      <c r="G41" s="54" t="s">
        <v>193</v>
      </c>
      <c r="H41" s="56">
        <f t="shared" si="0"/>
        <v>2.938912633348969E-6</v>
      </c>
      <c r="I41" s="66">
        <f t="shared" si="1"/>
        <v>5.8778252666979368E-7</v>
      </c>
      <c r="J41" s="56">
        <f t="shared" si="2"/>
        <v>2.938912633348969E-6</v>
      </c>
      <c r="K41" s="66">
        <f t="shared" si="3"/>
        <v>5.8778252666979368E-7</v>
      </c>
      <c r="L41" s="58" t="s">
        <v>66</v>
      </c>
      <c r="M41" s="58" t="s">
        <v>400</v>
      </c>
    </row>
    <row r="42" spans="1:13" x14ac:dyDescent="0.25">
      <c r="A42" s="61" t="s">
        <v>194</v>
      </c>
      <c r="B42" s="61" t="s">
        <v>78</v>
      </c>
      <c r="C42" s="61" t="s">
        <v>195</v>
      </c>
      <c r="D42" s="61" t="s">
        <v>67</v>
      </c>
      <c r="E42" s="61" t="s">
        <v>196</v>
      </c>
      <c r="F42" s="61" t="s">
        <v>81</v>
      </c>
      <c r="G42" s="54" t="s">
        <v>197</v>
      </c>
      <c r="H42" s="56">
        <f t="shared" si="0"/>
        <v>2.938912633348969E-6</v>
      </c>
      <c r="I42" s="66">
        <f t="shared" si="1"/>
        <v>5.8778252666979368E-7</v>
      </c>
      <c r="J42" s="56">
        <f t="shared" si="2"/>
        <v>2.938912633348969E-6</v>
      </c>
      <c r="K42" s="66">
        <f t="shared" si="3"/>
        <v>5.8778252666979368E-7</v>
      </c>
      <c r="L42" s="58" t="s">
        <v>66</v>
      </c>
      <c r="M42" s="58" t="s">
        <v>400</v>
      </c>
    </row>
    <row r="43" spans="1:13" x14ac:dyDescent="0.25">
      <c r="A43" s="61" t="s">
        <v>198</v>
      </c>
      <c r="B43" s="61" t="s">
        <v>78</v>
      </c>
      <c r="C43" s="61" t="s">
        <v>199</v>
      </c>
      <c r="D43" s="61" t="s">
        <v>67</v>
      </c>
      <c r="E43" s="61" t="s">
        <v>200</v>
      </c>
      <c r="F43" s="61" t="s">
        <v>81</v>
      </c>
      <c r="G43" s="54" t="s">
        <v>201</v>
      </c>
      <c r="H43" s="56">
        <f t="shared" si="0"/>
        <v>2.938912633348969E-6</v>
      </c>
      <c r="I43" s="66">
        <f t="shared" si="1"/>
        <v>5.8778252666979368E-7</v>
      </c>
      <c r="J43" s="56">
        <f t="shared" si="2"/>
        <v>2.938912633348969E-6</v>
      </c>
      <c r="K43" s="66">
        <f t="shared" si="3"/>
        <v>5.8778252666979368E-7</v>
      </c>
      <c r="L43" s="58" t="s">
        <v>66</v>
      </c>
      <c r="M43" s="58" t="s">
        <v>400</v>
      </c>
    </row>
    <row r="44" spans="1:13" x14ac:dyDescent="0.25">
      <c r="A44" s="61" t="s">
        <v>202</v>
      </c>
      <c r="B44" s="61" t="s">
        <v>78</v>
      </c>
      <c r="C44" s="61" t="s">
        <v>203</v>
      </c>
      <c r="D44" s="61" t="s">
        <v>67</v>
      </c>
      <c r="E44" s="61" t="s">
        <v>204</v>
      </c>
      <c r="F44" s="61" t="s">
        <v>81</v>
      </c>
      <c r="G44" s="54" t="s">
        <v>205</v>
      </c>
      <c r="H44" s="56">
        <f t="shared" si="0"/>
        <v>2.938912633348969E-6</v>
      </c>
      <c r="I44" s="66">
        <f t="shared" si="1"/>
        <v>5.8778252666979368E-7</v>
      </c>
      <c r="J44" s="56">
        <f t="shared" si="2"/>
        <v>2.938912633348969E-6</v>
      </c>
      <c r="K44" s="66">
        <f t="shared" si="3"/>
        <v>5.8778252666979368E-7</v>
      </c>
      <c r="L44" s="58" t="s">
        <v>66</v>
      </c>
      <c r="M44" s="58" t="s">
        <v>400</v>
      </c>
    </row>
    <row r="45" spans="1:13" x14ac:dyDescent="0.25">
      <c r="A45" s="61" t="s">
        <v>206</v>
      </c>
      <c r="B45" s="61" t="s">
        <v>78</v>
      </c>
      <c r="C45" s="61" t="s">
        <v>207</v>
      </c>
      <c r="D45" s="61" t="s">
        <v>67</v>
      </c>
      <c r="E45" s="61" t="s">
        <v>208</v>
      </c>
      <c r="F45" s="61" t="s">
        <v>81</v>
      </c>
      <c r="G45" s="54" t="s">
        <v>209</v>
      </c>
      <c r="H45" s="56">
        <f t="shared" si="0"/>
        <v>2.938912633348969E-6</v>
      </c>
      <c r="I45" s="66">
        <f t="shared" si="1"/>
        <v>5.8778252666979368E-7</v>
      </c>
      <c r="J45" s="56">
        <f t="shared" si="2"/>
        <v>2.938912633348969E-6</v>
      </c>
      <c r="K45" s="66">
        <f t="shared" si="3"/>
        <v>5.8778252666979368E-7</v>
      </c>
      <c r="L45" s="58" t="s">
        <v>66</v>
      </c>
      <c r="M45" s="58" t="s">
        <v>400</v>
      </c>
    </row>
    <row r="46" spans="1:13" x14ac:dyDescent="0.25">
      <c r="A46" s="61" t="s">
        <v>210</v>
      </c>
      <c r="B46" s="61" t="s">
        <v>78</v>
      </c>
      <c r="C46" s="61" t="s">
        <v>211</v>
      </c>
      <c r="D46" s="61" t="s">
        <v>67</v>
      </c>
      <c r="E46" s="61" t="s">
        <v>212</v>
      </c>
      <c r="F46" s="61" t="s">
        <v>81</v>
      </c>
      <c r="G46" s="54" t="s">
        <v>213</v>
      </c>
      <c r="H46" s="56">
        <f t="shared" si="0"/>
        <v>2.938912633348969E-6</v>
      </c>
      <c r="I46" s="66">
        <f t="shared" si="1"/>
        <v>5.8778252666979368E-7</v>
      </c>
      <c r="J46" s="56">
        <f t="shared" si="2"/>
        <v>2.938912633348969E-6</v>
      </c>
      <c r="K46" s="66">
        <f t="shared" si="3"/>
        <v>5.8778252666979368E-7</v>
      </c>
      <c r="L46" s="58" t="s">
        <v>66</v>
      </c>
      <c r="M46" s="58" t="s">
        <v>400</v>
      </c>
    </row>
    <row r="47" spans="1:13" x14ac:dyDescent="0.25">
      <c r="A47" s="61" t="s">
        <v>214</v>
      </c>
      <c r="B47" s="61" t="s">
        <v>78</v>
      </c>
      <c r="C47" s="61" t="s">
        <v>215</v>
      </c>
      <c r="D47" s="61" t="s">
        <v>67</v>
      </c>
      <c r="E47" s="61" t="s">
        <v>216</v>
      </c>
      <c r="F47" s="61" t="s">
        <v>81</v>
      </c>
      <c r="G47" s="54" t="s">
        <v>217</v>
      </c>
      <c r="H47" s="56">
        <f t="shared" si="0"/>
        <v>2.938912633348969E-6</v>
      </c>
      <c r="I47" s="66">
        <f t="shared" si="1"/>
        <v>5.8778252666979368E-7</v>
      </c>
      <c r="J47" s="56">
        <f t="shared" si="2"/>
        <v>2.938912633348969E-6</v>
      </c>
      <c r="K47" s="66">
        <f t="shared" si="3"/>
        <v>5.8778252666979368E-7</v>
      </c>
      <c r="L47" s="58" t="s">
        <v>66</v>
      </c>
      <c r="M47" s="58" t="s">
        <v>400</v>
      </c>
    </row>
    <row r="48" spans="1:13" x14ac:dyDescent="0.25">
      <c r="A48" s="61" t="s">
        <v>218</v>
      </c>
      <c r="B48" s="61" t="s">
        <v>78</v>
      </c>
      <c r="C48" s="61" t="s">
        <v>219</v>
      </c>
      <c r="D48" s="61" t="s">
        <v>67</v>
      </c>
      <c r="E48" s="61" t="s">
        <v>220</v>
      </c>
      <c r="F48" s="61" t="s">
        <v>81</v>
      </c>
      <c r="G48" s="54" t="s">
        <v>221</v>
      </c>
      <c r="H48" s="56">
        <f t="shared" si="0"/>
        <v>2.938912633348969E-6</v>
      </c>
      <c r="I48" s="66">
        <f t="shared" si="1"/>
        <v>5.8778252666979368E-7</v>
      </c>
      <c r="J48" s="56">
        <f t="shared" si="2"/>
        <v>2.938912633348969E-6</v>
      </c>
      <c r="K48" s="66">
        <f t="shared" si="3"/>
        <v>5.8778252666979368E-7</v>
      </c>
      <c r="L48" s="58" t="s">
        <v>66</v>
      </c>
      <c r="M48" s="58" t="s">
        <v>400</v>
      </c>
    </row>
    <row r="49" spans="1:13" x14ac:dyDescent="0.25">
      <c r="A49" s="61" t="s">
        <v>222</v>
      </c>
      <c r="B49" s="61" t="s">
        <v>78</v>
      </c>
      <c r="C49" s="61" t="s">
        <v>223</v>
      </c>
      <c r="D49" s="61" t="s">
        <v>67</v>
      </c>
      <c r="E49" s="61" t="s">
        <v>224</v>
      </c>
      <c r="F49" s="61" t="s">
        <v>81</v>
      </c>
      <c r="G49" s="54" t="s">
        <v>225</v>
      </c>
      <c r="H49" s="56">
        <f t="shared" si="0"/>
        <v>2.938912633348969E-6</v>
      </c>
      <c r="I49" s="66">
        <f t="shared" si="1"/>
        <v>5.8778252666979368E-7</v>
      </c>
      <c r="J49" s="56">
        <f t="shared" si="2"/>
        <v>2.938912633348969E-6</v>
      </c>
      <c r="K49" s="66">
        <f t="shared" si="3"/>
        <v>5.8778252666979368E-7</v>
      </c>
      <c r="L49" s="58" t="s">
        <v>66</v>
      </c>
      <c r="M49" s="58" t="s">
        <v>400</v>
      </c>
    </row>
    <row r="50" spans="1:13" x14ac:dyDescent="0.25">
      <c r="A50" s="61" t="s">
        <v>226</v>
      </c>
      <c r="B50" s="61" t="s">
        <v>78</v>
      </c>
      <c r="C50" s="61" t="s">
        <v>227</v>
      </c>
      <c r="D50" s="61" t="s">
        <v>67</v>
      </c>
      <c r="E50" s="61" t="s">
        <v>228</v>
      </c>
      <c r="F50" s="61" t="s">
        <v>81</v>
      </c>
      <c r="G50" s="54" t="s">
        <v>229</v>
      </c>
      <c r="H50" s="56">
        <f t="shared" si="0"/>
        <v>2.938912633348969E-6</v>
      </c>
      <c r="I50" s="66">
        <f t="shared" si="1"/>
        <v>5.8778252666979368E-7</v>
      </c>
      <c r="J50" s="56">
        <f t="shared" si="2"/>
        <v>2.938912633348969E-6</v>
      </c>
      <c r="K50" s="66">
        <f t="shared" si="3"/>
        <v>5.8778252666979368E-7</v>
      </c>
      <c r="L50" s="58" t="s">
        <v>66</v>
      </c>
      <c r="M50" s="58" t="s">
        <v>400</v>
      </c>
    </row>
    <row r="51" spans="1:13" x14ac:dyDescent="0.25">
      <c r="A51" s="61" t="s">
        <v>230</v>
      </c>
      <c r="B51" s="61" t="s">
        <v>78</v>
      </c>
      <c r="C51" s="61" t="s">
        <v>231</v>
      </c>
      <c r="D51" s="61" t="s">
        <v>67</v>
      </c>
      <c r="E51" s="61" t="s">
        <v>232</v>
      </c>
      <c r="F51" s="61" t="s">
        <v>81</v>
      </c>
      <c r="G51" s="54" t="s">
        <v>233</v>
      </c>
      <c r="H51" s="56">
        <f t="shared" si="0"/>
        <v>2.938912633348969E-6</v>
      </c>
      <c r="I51" s="66">
        <f t="shared" si="1"/>
        <v>5.8778252666979368E-7</v>
      </c>
      <c r="J51" s="56">
        <f t="shared" si="2"/>
        <v>2.938912633348969E-6</v>
      </c>
      <c r="K51" s="66">
        <f t="shared" si="3"/>
        <v>5.8778252666979368E-7</v>
      </c>
      <c r="L51" s="58" t="s">
        <v>66</v>
      </c>
      <c r="M51" s="58" t="s">
        <v>400</v>
      </c>
    </row>
    <row r="52" spans="1:13" x14ac:dyDescent="0.25">
      <c r="A52" s="61" t="s">
        <v>234</v>
      </c>
      <c r="B52" s="61" t="s">
        <v>78</v>
      </c>
      <c r="C52" s="61" t="s">
        <v>235</v>
      </c>
      <c r="D52" s="61" t="s">
        <v>67</v>
      </c>
      <c r="E52" s="61" t="s">
        <v>236</v>
      </c>
      <c r="F52" s="61" t="s">
        <v>81</v>
      </c>
      <c r="G52" s="54" t="s">
        <v>237</v>
      </c>
      <c r="H52" s="56">
        <f t="shared" si="0"/>
        <v>2.938912633348969E-6</v>
      </c>
      <c r="I52" s="66">
        <f t="shared" si="1"/>
        <v>5.8778252666979368E-7</v>
      </c>
      <c r="J52" s="56">
        <f t="shared" si="2"/>
        <v>2.938912633348969E-6</v>
      </c>
      <c r="K52" s="66">
        <f t="shared" si="3"/>
        <v>5.8778252666979368E-7</v>
      </c>
      <c r="L52" s="58" t="s">
        <v>66</v>
      </c>
      <c r="M52" s="58" t="s">
        <v>400</v>
      </c>
    </row>
    <row r="53" spans="1:13" x14ac:dyDescent="0.25">
      <c r="A53" s="61" t="s">
        <v>238</v>
      </c>
      <c r="B53" s="61" t="s">
        <v>78</v>
      </c>
      <c r="C53" s="61" t="s">
        <v>239</v>
      </c>
      <c r="D53" s="61" t="s">
        <v>67</v>
      </c>
      <c r="E53" s="61" t="s">
        <v>240</v>
      </c>
      <c r="F53" s="61" t="s">
        <v>81</v>
      </c>
      <c r="G53" s="54" t="s">
        <v>241</v>
      </c>
      <c r="H53" s="56">
        <f t="shared" si="0"/>
        <v>2.938912633348969E-6</v>
      </c>
      <c r="I53" s="66">
        <f t="shared" si="1"/>
        <v>5.8778252666979368E-7</v>
      </c>
      <c r="J53" s="56">
        <f t="shared" si="2"/>
        <v>2.938912633348969E-6</v>
      </c>
      <c r="K53" s="66">
        <f t="shared" si="3"/>
        <v>5.8778252666979368E-7</v>
      </c>
      <c r="L53" s="58" t="s">
        <v>66</v>
      </c>
      <c r="M53" s="58" t="s">
        <v>400</v>
      </c>
    </row>
    <row r="54" spans="1:13" x14ac:dyDescent="0.25">
      <c r="A54" s="61" t="s">
        <v>242</v>
      </c>
      <c r="B54" s="61" t="s">
        <v>78</v>
      </c>
      <c r="C54" s="61" t="s">
        <v>243</v>
      </c>
      <c r="D54" s="61" t="s">
        <v>67</v>
      </c>
      <c r="E54" s="61" t="s">
        <v>244</v>
      </c>
      <c r="F54" s="61" t="s">
        <v>81</v>
      </c>
      <c r="G54" s="54" t="s">
        <v>245</v>
      </c>
      <c r="H54" s="56">
        <f t="shared" si="0"/>
        <v>2.938912633348969E-6</v>
      </c>
      <c r="I54" s="66">
        <f t="shared" si="1"/>
        <v>5.8778252666979368E-7</v>
      </c>
      <c r="J54" s="56">
        <f t="shared" si="2"/>
        <v>2.938912633348969E-6</v>
      </c>
      <c r="K54" s="66">
        <f t="shared" si="3"/>
        <v>5.8778252666979368E-7</v>
      </c>
      <c r="L54" s="58" t="s">
        <v>66</v>
      </c>
      <c r="M54" s="58" t="s">
        <v>400</v>
      </c>
    </row>
    <row r="55" spans="1:13" x14ac:dyDescent="0.25">
      <c r="A55" s="61" t="s">
        <v>246</v>
      </c>
      <c r="B55" s="61" t="s">
        <v>78</v>
      </c>
      <c r="C55" s="61" t="s">
        <v>247</v>
      </c>
      <c r="D55" s="61" t="s">
        <v>67</v>
      </c>
      <c r="E55" s="61" t="s">
        <v>248</v>
      </c>
      <c r="F55" s="61" t="s">
        <v>81</v>
      </c>
      <c r="G55" s="54" t="s">
        <v>249</v>
      </c>
      <c r="H55" s="56">
        <f t="shared" si="0"/>
        <v>2.938912633348969E-6</v>
      </c>
      <c r="I55" s="66">
        <f t="shared" si="1"/>
        <v>5.8778252666979368E-7</v>
      </c>
      <c r="J55" s="56">
        <f t="shared" si="2"/>
        <v>2.938912633348969E-6</v>
      </c>
      <c r="K55" s="66">
        <f t="shared" si="3"/>
        <v>5.8778252666979368E-7</v>
      </c>
      <c r="L55" s="58" t="s">
        <v>66</v>
      </c>
      <c r="M55" s="58" t="s">
        <v>400</v>
      </c>
    </row>
    <row r="56" spans="1:13" x14ac:dyDescent="0.25">
      <c r="A56" s="61" t="s">
        <v>250</v>
      </c>
      <c r="B56" s="61" t="s">
        <v>78</v>
      </c>
      <c r="C56" s="61" t="s">
        <v>251</v>
      </c>
      <c r="D56" s="61" t="s">
        <v>67</v>
      </c>
      <c r="E56" s="61" t="s">
        <v>252</v>
      </c>
      <c r="F56" s="61" t="s">
        <v>81</v>
      </c>
      <c r="G56" s="54" t="s">
        <v>253</v>
      </c>
      <c r="H56" s="56">
        <f t="shared" si="0"/>
        <v>2.938912633348969E-6</v>
      </c>
      <c r="I56" s="66">
        <f t="shared" si="1"/>
        <v>5.8778252666979368E-7</v>
      </c>
      <c r="J56" s="56">
        <f t="shared" si="2"/>
        <v>2.938912633348969E-6</v>
      </c>
      <c r="K56" s="66">
        <f t="shared" si="3"/>
        <v>5.8778252666979368E-7</v>
      </c>
      <c r="L56" s="58" t="s">
        <v>66</v>
      </c>
      <c r="M56" s="58" t="s">
        <v>400</v>
      </c>
    </row>
    <row r="57" spans="1:13" x14ac:dyDescent="0.25">
      <c r="A57" s="61" t="s">
        <v>254</v>
      </c>
      <c r="B57" s="61" t="s">
        <v>78</v>
      </c>
      <c r="C57" s="61" t="s">
        <v>74</v>
      </c>
      <c r="D57" s="61" t="s">
        <v>67</v>
      </c>
      <c r="E57" s="61" t="s">
        <v>255</v>
      </c>
      <c r="F57" s="61" t="s">
        <v>81</v>
      </c>
      <c r="G57" s="54" t="s">
        <v>256</v>
      </c>
      <c r="H57" s="56">
        <f t="shared" si="0"/>
        <v>2.938912633348969E-6</v>
      </c>
      <c r="I57" s="66">
        <f t="shared" si="1"/>
        <v>5.8778252666979368E-7</v>
      </c>
      <c r="J57" s="56">
        <f t="shared" si="2"/>
        <v>2.938912633348969E-6</v>
      </c>
      <c r="K57" s="66">
        <f t="shared" si="3"/>
        <v>5.8778252666979368E-7</v>
      </c>
      <c r="L57" s="58" t="s">
        <v>66</v>
      </c>
      <c r="M57" s="58" t="s">
        <v>400</v>
      </c>
    </row>
    <row r="58" spans="1:13" x14ac:dyDescent="0.25">
      <c r="A58" s="61" t="s">
        <v>257</v>
      </c>
      <c r="B58" s="61" t="s">
        <v>78</v>
      </c>
      <c r="C58" s="61" t="s">
        <v>258</v>
      </c>
      <c r="D58" s="61" t="s">
        <v>67</v>
      </c>
      <c r="E58" s="61" t="s">
        <v>259</v>
      </c>
      <c r="F58" s="61" t="s">
        <v>81</v>
      </c>
      <c r="G58" s="54" t="s">
        <v>260</v>
      </c>
      <c r="H58" s="56">
        <f t="shared" si="0"/>
        <v>2.938912633348969E-6</v>
      </c>
      <c r="I58" s="66">
        <f t="shared" si="1"/>
        <v>5.8778252666979368E-7</v>
      </c>
      <c r="J58" s="56">
        <f t="shared" si="2"/>
        <v>2.938912633348969E-6</v>
      </c>
      <c r="K58" s="66">
        <f t="shared" si="3"/>
        <v>5.8778252666979368E-7</v>
      </c>
      <c r="L58" s="58" t="s">
        <v>66</v>
      </c>
      <c r="M58" s="58" t="s">
        <v>400</v>
      </c>
    </row>
    <row r="59" spans="1:13" x14ac:dyDescent="0.25">
      <c r="A59" s="61" t="s">
        <v>261</v>
      </c>
      <c r="B59" s="61" t="s">
        <v>78</v>
      </c>
      <c r="C59" s="61" t="s">
        <v>262</v>
      </c>
      <c r="D59" s="61" t="s">
        <v>67</v>
      </c>
      <c r="E59" s="61" t="s">
        <v>263</v>
      </c>
      <c r="F59" s="61" t="s">
        <v>81</v>
      </c>
      <c r="G59" s="54" t="s">
        <v>264</v>
      </c>
      <c r="H59" s="56">
        <f t="shared" si="0"/>
        <v>2.938912633348969E-6</v>
      </c>
      <c r="I59" s="66">
        <f t="shared" si="1"/>
        <v>5.8778252666979368E-7</v>
      </c>
      <c r="J59" s="56">
        <f t="shared" si="2"/>
        <v>2.938912633348969E-6</v>
      </c>
      <c r="K59" s="66">
        <f t="shared" si="3"/>
        <v>5.8778252666979368E-7</v>
      </c>
      <c r="L59" s="58" t="s">
        <v>66</v>
      </c>
      <c r="M59" s="58" t="s">
        <v>400</v>
      </c>
    </row>
    <row r="60" spans="1:13" x14ac:dyDescent="0.25">
      <c r="A60" s="61" t="s">
        <v>265</v>
      </c>
      <c r="B60" s="61" t="s">
        <v>78</v>
      </c>
      <c r="C60" s="61" t="s">
        <v>266</v>
      </c>
      <c r="D60" s="61" t="s">
        <v>67</v>
      </c>
      <c r="E60" s="61" t="s">
        <v>267</v>
      </c>
      <c r="F60" s="61" t="s">
        <v>81</v>
      </c>
      <c r="G60" s="54" t="s">
        <v>268</v>
      </c>
      <c r="H60" s="56">
        <f t="shared" si="0"/>
        <v>2.938912633348969E-6</v>
      </c>
      <c r="I60" s="66">
        <f t="shared" si="1"/>
        <v>5.8778252666979368E-7</v>
      </c>
      <c r="J60" s="56">
        <f t="shared" si="2"/>
        <v>2.938912633348969E-6</v>
      </c>
      <c r="K60" s="66">
        <f t="shared" si="3"/>
        <v>5.8778252666979368E-7</v>
      </c>
      <c r="L60" s="58" t="s">
        <v>66</v>
      </c>
      <c r="M60" s="58" t="s">
        <v>400</v>
      </c>
    </row>
    <row r="61" spans="1:13" x14ac:dyDescent="0.25">
      <c r="A61" s="61" t="s">
        <v>269</v>
      </c>
      <c r="B61" s="61" t="s">
        <v>78</v>
      </c>
      <c r="C61" s="61" t="s">
        <v>270</v>
      </c>
      <c r="D61" s="61" t="s">
        <v>67</v>
      </c>
      <c r="E61" s="61" t="s">
        <v>271</v>
      </c>
      <c r="F61" s="61" t="s">
        <v>81</v>
      </c>
      <c r="G61" s="54" t="s">
        <v>272</v>
      </c>
      <c r="H61" s="56">
        <f t="shared" si="0"/>
        <v>2.938912633348969E-6</v>
      </c>
      <c r="I61" s="66">
        <f t="shared" si="1"/>
        <v>5.8778252666979368E-7</v>
      </c>
      <c r="J61" s="56">
        <f t="shared" si="2"/>
        <v>2.938912633348969E-6</v>
      </c>
      <c r="K61" s="66">
        <f t="shared" si="3"/>
        <v>5.8778252666979368E-7</v>
      </c>
      <c r="L61" s="58" t="s">
        <v>66</v>
      </c>
      <c r="M61" s="58" t="s">
        <v>400</v>
      </c>
    </row>
    <row r="62" spans="1:13" x14ac:dyDescent="0.25">
      <c r="A62" s="61" t="s">
        <v>273</v>
      </c>
      <c r="B62" s="61" t="s">
        <v>78</v>
      </c>
      <c r="C62" s="61" t="s">
        <v>274</v>
      </c>
      <c r="D62" s="61" t="s">
        <v>67</v>
      </c>
      <c r="E62" s="61" t="s">
        <v>275</v>
      </c>
      <c r="F62" s="61" t="s">
        <v>81</v>
      </c>
      <c r="G62" s="54" t="s">
        <v>276</v>
      </c>
      <c r="H62" s="56">
        <f t="shared" si="0"/>
        <v>2.938912633348969E-6</v>
      </c>
      <c r="I62" s="66">
        <f t="shared" si="1"/>
        <v>5.8778252666979368E-7</v>
      </c>
      <c r="J62" s="56">
        <f t="shared" si="2"/>
        <v>2.938912633348969E-6</v>
      </c>
      <c r="K62" s="66">
        <f t="shared" si="3"/>
        <v>5.8778252666979368E-7</v>
      </c>
      <c r="L62" s="58" t="s">
        <v>66</v>
      </c>
      <c r="M62" s="58" t="s">
        <v>400</v>
      </c>
    </row>
    <row r="63" spans="1:13" x14ac:dyDescent="0.25">
      <c r="A63" s="61" t="s">
        <v>277</v>
      </c>
      <c r="B63" s="61" t="s">
        <v>78</v>
      </c>
      <c r="C63" s="61" t="s">
        <v>278</v>
      </c>
      <c r="D63" s="61" t="s">
        <v>67</v>
      </c>
      <c r="E63" s="61" t="s">
        <v>279</v>
      </c>
      <c r="F63" s="61" t="s">
        <v>81</v>
      </c>
      <c r="G63" s="54" t="s">
        <v>280</v>
      </c>
      <c r="H63" s="56">
        <f t="shared" si="0"/>
        <v>2.938912633348969E-6</v>
      </c>
      <c r="I63" s="66">
        <f t="shared" si="1"/>
        <v>5.8778252666979368E-7</v>
      </c>
      <c r="J63" s="56">
        <f t="shared" si="2"/>
        <v>2.938912633348969E-6</v>
      </c>
      <c r="K63" s="66">
        <f t="shared" si="3"/>
        <v>5.8778252666979368E-7</v>
      </c>
      <c r="L63" s="58" t="s">
        <v>66</v>
      </c>
      <c r="M63" s="58" t="s">
        <v>400</v>
      </c>
    </row>
    <row r="64" spans="1:13" x14ac:dyDescent="0.25">
      <c r="A64" s="61" t="s">
        <v>281</v>
      </c>
      <c r="B64" s="61" t="s">
        <v>78</v>
      </c>
      <c r="C64" s="61" t="s">
        <v>282</v>
      </c>
      <c r="D64" s="61" t="s">
        <v>67</v>
      </c>
      <c r="E64" s="61" t="s">
        <v>283</v>
      </c>
      <c r="F64" s="61" t="s">
        <v>81</v>
      </c>
      <c r="G64" s="54" t="s">
        <v>284</v>
      </c>
      <c r="H64" s="56">
        <f t="shared" si="0"/>
        <v>2.938912633348969E-6</v>
      </c>
      <c r="I64" s="66">
        <f t="shared" si="1"/>
        <v>5.8778252666979368E-7</v>
      </c>
      <c r="J64" s="56">
        <f t="shared" si="2"/>
        <v>2.938912633348969E-6</v>
      </c>
      <c r="K64" s="66">
        <f t="shared" si="3"/>
        <v>5.8778252666979368E-7</v>
      </c>
      <c r="L64" s="58" t="s">
        <v>66</v>
      </c>
      <c r="M64" s="58" t="s">
        <v>400</v>
      </c>
    </row>
    <row r="65" spans="1:13" x14ac:dyDescent="0.25">
      <c r="A65" s="61" t="s">
        <v>285</v>
      </c>
      <c r="B65" s="61" t="s">
        <v>78</v>
      </c>
      <c r="C65" s="61" t="s">
        <v>286</v>
      </c>
      <c r="D65" s="61" t="s">
        <v>67</v>
      </c>
      <c r="E65" s="61" t="s">
        <v>287</v>
      </c>
      <c r="F65" s="61" t="s">
        <v>81</v>
      </c>
      <c r="G65" s="54" t="s">
        <v>288</v>
      </c>
      <c r="H65" s="56">
        <f t="shared" si="0"/>
        <v>2.938912633348969E-6</v>
      </c>
      <c r="I65" s="66">
        <f t="shared" si="1"/>
        <v>5.8778252666979368E-7</v>
      </c>
      <c r="J65" s="56">
        <f t="shared" si="2"/>
        <v>2.938912633348969E-6</v>
      </c>
      <c r="K65" s="66">
        <f t="shared" si="3"/>
        <v>5.8778252666979368E-7</v>
      </c>
      <c r="L65" s="58" t="s">
        <v>66</v>
      </c>
      <c r="M65" s="58" t="s">
        <v>400</v>
      </c>
    </row>
    <row r="66" spans="1:13" x14ac:dyDescent="0.25">
      <c r="A66" s="61" t="s">
        <v>289</v>
      </c>
      <c r="B66" s="61" t="s">
        <v>78</v>
      </c>
      <c r="C66" s="61" t="s">
        <v>290</v>
      </c>
      <c r="D66" s="61" t="s">
        <v>67</v>
      </c>
      <c r="E66" s="61" t="s">
        <v>291</v>
      </c>
      <c r="F66" s="61" t="s">
        <v>81</v>
      </c>
      <c r="G66" s="54" t="s">
        <v>292</v>
      </c>
      <c r="H66" s="56">
        <f t="shared" si="0"/>
        <v>2.938912633348969E-6</v>
      </c>
      <c r="I66" s="66">
        <f t="shared" si="1"/>
        <v>5.8778252666979368E-7</v>
      </c>
      <c r="J66" s="56">
        <f t="shared" si="2"/>
        <v>2.938912633348969E-6</v>
      </c>
      <c r="K66" s="66">
        <f t="shared" si="3"/>
        <v>5.8778252666979368E-7</v>
      </c>
      <c r="L66" s="58" t="s">
        <v>66</v>
      </c>
      <c r="M66" s="58" t="s">
        <v>400</v>
      </c>
    </row>
    <row r="67" spans="1:13" x14ac:dyDescent="0.25">
      <c r="A67" s="61" t="s">
        <v>293</v>
      </c>
      <c r="B67" s="61" t="s">
        <v>78</v>
      </c>
      <c r="C67" s="61" t="s">
        <v>294</v>
      </c>
      <c r="D67" s="61" t="s">
        <v>67</v>
      </c>
      <c r="E67" s="61" t="s">
        <v>295</v>
      </c>
      <c r="F67" s="61" t="s">
        <v>81</v>
      </c>
      <c r="G67" s="54" t="s">
        <v>296</v>
      </c>
      <c r="H67" s="56">
        <f t="shared" si="0"/>
        <v>2.938912633348969E-6</v>
      </c>
      <c r="I67" s="66">
        <f t="shared" si="1"/>
        <v>5.8778252666979368E-7</v>
      </c>
      <c r="J67" s="56">
        <f t="shared" si="2"/>
        <v>2.938912633348969E-6</v>
      </c>
      <c r="K67" s="66">
        <f t="shared" si="3"/>
        <v>5.8778252666979368E-7</v>
      </c>
      <c r="L67" s="58" t="s">
        <v>66</v>
      </c>
      <c r="M67" s="58" t="s">
        <v>400</v>
      </c>
    </row>
    <row r="68" spans="1:13" x14ac:dyDescent="0.25">
      <c r="A68" s="61" t="s">
        <v>297</v>
      </c>
      <c r="B68" s="61" t="s">
        <v>78</v>
      </c>
      <c r="C68" s="61" t="s">
        <v>298</v>
      </c>
      <c r="D68" s="61" t="s">
        <v>67</v>
      </c>
      <c r="E68" s="61" t="s">
        <v>299</v>
      </c>
      <c r="F68" s="61" t="s">
        <v>81</v>
      </c>
      <c r="G68" s="54" t="s">
        <v>300</v>
      </c>
      <c r="H68" s="56">
        <f t="shared" si="0"/>
        <v>2.938912633348969E-6</v>
      </c>
      <c r="I68" s="66">
        <f t="shared" si="1"/>
        <v>5.8778252666979368E-7</v>
      </c>
      <c r="J68" s="56">
        <f t="shared" si="2"/>
        <v>2.938912633348969E-6</v>
      </c>
      <c r="K68" s="66">
        <f t="shared" si="3"/>
        <v>5.8778252666979368E-7</v>
      </c>
      <c r="L68" s="58" t="s">
        <v>66</v>
      </c>
      <c r="M68" s="58" t="s">
        <v>400</v>
      </c>
    </row>
    <row r="69" spans="1:13" x14ac:dyDescent="0.25">
      <c r="A69" s="61" t="s">
        <v>301</v>
      </c>
      <c r="B69" s="61" t="s">
        <v>78</v>
      </c>
      <c r="C69" s="61" t="s">
        <v>302</v>
      </c>
      <c r="D69" s="61" t="s">
        <v>67</v>
      </c>
      <c r="E69" s="61" t="s">
        <v>303</v>
      </c>
      <c r="F69" s="61" t="s">
        <v>81</v>
      </c>
      <c r="G69" s="54" t="s">
        <v>304</v>
      </c>
      <c r="H69" s="56">
        <f t="shared" si="0"/>
        <v>2.938912633348969E-6</v>
      </c>
      <c r="I69" s="66">
        <f t="shared" si="1"/>
        <v>5.8778252666979368E-7</v>
      </c>
      <c r="J69" s="56">
        <f t="shared" si="2"/>
        <v>2.938912633348969E-6</v>
      </c>
      <c r="K69" s="66">
        <f t="shared" si="3"/>
        <v>5.8778252666979368E-7</v>
      </c>
      <c r="L69" s="58" t="s">
        <v>66</v>
      </c>
      <c r="M69" s="58" t="s">
        <v>400</v>
      </c>
    </row>
    <row r="70" spans="1:13" x14ac:dyDescent="0.25">
      <c r="A70" s="61" t="s">
        <v>305</v>
      </c>
      <c r="B70" s="61" t="s">
        <v>78</v>
      </c>
      <c r="C70" s="61" t="s">
        <v>306</v>
      </c>
      <c r="D70" s="61" t="s">
        <v>67</v>
      </c>
      <c r="E70" s="61" t="s">
        <v>307</v>
      </c>
      <c r="F70" s="61" t="s">
        <v>81</v>
      </c>
      <c r="G70" s="54" t="s">
        <v>308</v>
      </c>
      <c r="H70" s="56">
        <f t="shared" si="0"/>
        <v>2.938912633348969E-6</v>
      </c>
      <c r="I70" s="66">
        <f t="shared" si="1"/>
        <v>5.8778252666979368E-7</v>
      </c>
      <c r="J70" s="56">
        <f t="shared" si="2"/>
        <v>2.938912633348969E-6</v>
      </c>
      <c r="K70" s="66">
        <f t="shared" si="3"/>
        <v>5.8778252666979368E-7</v>
      </c>
      <c r="L70" s="58" t="s">
        <v>66</v>
      </c>
      <c r="M70" s="58" t="s">
        <v>400</v>
      </c>
    </row>
    <row r="71" spans="1:13" x14ac:dyDescent="0.25">
      <c r="A71" s="61" t="s">
        <v>309</v>
      </c>
      <c r="B71" s="61" t="s">
        <v>78</v>
      </c>
      <c r="C71" s="61" t="s">
        <v>310</v>
      </c>
      <c r="D71" s="61" t="s">
        <v>67</v>
      </c>
      <c r="E71" s="61" t="s">
        <v>311</v>
      </c>
      <c r="F71" s="61" t="s">
        <v>81</v>
      </c>
      <c r="G71" s="54" t="s">
        <v>312</v>
      </c>
      <c r="H71" s="56">
        <f t="shared" si="0"/>
        <v>2.938912633348969E-6</v>
      </c>
      <c r="I71" s="66">
        <f t="shared" si="1"/>
        <v>5.8778252666979368E-7</v>
      </c>
      <c r="J71" s="56">
        <f t="shared" si="2"/>
        <v>2.938912633348969E-6</v>
      </c>
      <c r="K71" s="66">
        <f t="shared" si="3"/>
        <v>5.8778252666979368E-7</v>
      </c>
      <c r="L71" s="58" t="s">
        <v>66</v>
      </c>
      <c r="M71" s="58" t="s">
        <v>400</v>
      </c>
    </row>
    <row r="72" spans="1:13" x14ac:dyDescent="0.25">
      <c r="A72" s="61" t="s">
        <v>313</v>
      </c>
      <c r="B72" s="61" t="s">
        <v>78</v>
      </c>
      <c r="C72" s="61" t="s">
        <v>314</v>
      </c>
      <c r="D72" s="61" t="s">
        <v>67</v>
      </c>
      <c r="E72" s="61" t="s">
        <v>315</v>
      </c>
      <c r="F72" s="61" t="s">
        <v>81</v>
      </c>
      <c r="G72" s="54" t="s">
        <v>316</v>
      </c>
      <c r="H72" s="56">
        <f t="shared" si="0"/>
        <v>2.938912633348969E-6</v>
      </c>
      <c r="I72" s="66">
        <f t="shared" si="1"/>
        <v>5.8778252666979368E-7</v>
      </c>
      <c r="J72" s="56">
        <f t="shared" si="2"/>
        <v>2.938912633348969E-6</v>
      </c>
      <c r="K72" s="66">
        <f t="shared" si="3"/>
        <v>5.8778252666979368E-7</v>
      </c>
      <c r="L72" s="58" t="s">
        <v>66</v>
      </c>
      <c r="M72" s="58" t="s">
        <v>400</v>
      </c>
    </row>
    <row r="73" spans="1:13" x14ac:dyDescent="0.25">
      <c r="A73" s="61" t="s">
        <v>317</v>
      </c>
      <c r="B73" s="61" t="s">
        <v>78</v>
      </c>
      <c r="C73" s="61" t="s">
        <v>318</v>
      </c>
      <c r="D73" s="61" t="s">
        <v>67</v>
      </c>
      <c r="E73" s="61" t="s">
        <v>319</v>
      </c>
      <c r="F73" s="61" t="s">
        <v>81</v>
      </c>
      <c r="G73" s="54" t="s">
        <v>320</v>
      </c>
      <c r="H73" s="56">
        <f t="shared" si="0"/>
        <v>2.938912633348969E-6</v>
      </c>
      <c r="I73" s="66">
        <f t="shared" si="1"/>
        <v>5.8778252666979368E-7</v>
      </c>
      <c r="J73" s="56">
        <f t="shared" si="2"/>
        <v>2.938912633348969E-6</v>
      </c>
      <c r="K73" s="66">
        <f t="shared" si="3"/>
        <v>5.8778252666979368E-7</v>
      </c>
      <c r="L73" s="58" t="s">
        <v>66</v>
      </c>
      <c r="M73" s="58" t="s">
        <v>400</v>
      </c>
    </row>
    <row r="74" spans="1:13" x14ac:dyDescent="0.25">
      <c r="A74" s="61" t="s">
        <v>321</v>
      </c>
      <c r="B74" s="61" t="s">
        <v>78</v>
      </c>
      <c r="C74" s="61" t="s">
        <v>322</v>
      </c>
      <c r="D74" s="61" t="s">
        <v>67</v>
      </c>
      <c r="E74" s="61" t="s">
        <v>323</v>
      </c>
      <c r="F74" s="61" t="s">
        <v>81</v>
      </c>
      <c r="G74" s="54" t="s">
        <v>324</v>
      </c>
      <c r="H74" s="56">
        <f t="shared" si="0"/>
        <v>2.938912633348969E-6</v>
      </c>
      <c r="I74" s="66">
        <f t="shared" si="1"/>
        <v>5.8778252666979368E-7</v>
      </c>
      <c r="J74" s="56">
        <f t="shared" si="2"/>
        <v>2.938912633348969E-6</v>
      </c>
      <c r="K74" s="66">
        <f t="shared" si="3"/>
        <v>5.8778252666979368E-7</v>
      </c>
      <c r="L74" s="58" t="s">
        <v>66</v>
      </c>
      <c r="M74" s="58" t="s">
        <v>400</v>
      </c>
    </row>
    <row r="75" spans="1:13" x14ac:dyDescent="0.25">
      <c r="A75" s="61" t="s">
        <v>325</v>
      </c>
      <c r="B75" s="61" t="s">
        <v>78</v>
      </c>
      <c r="C75" s="61" t="s">
        <v>326</v>
      </c>
      <c r="D75" s="61" t="s">
        <v>67</v>
      </c>
      <c r="E75" s="61" t="s">
        <v>327</v>
      </c>
      <c r="F75" s="61" t="s">
        <v>81</v>
      </c>
      <c r="G75" s="54" t="s">
        <v>328</v>
      </c>
      <c r="H75" s="56">
        <f t="shared" si="0"/>
        <v>2.938912633348969E-6</v>
      </c>
      <c r="I75" s="66">
        <f t="shared" si="1"/>
        <v>5.8778252666979368E-7</v>
      </c>
      <c r="J75" s="56">
        <f t="shared" si="2"/>
        <v>2.938912633348969E-6</v>
      </c>
      <c r="K75" s="66">
        <f t="shared" si="3"/>
        <v>5.8778252666979368E-7</v>
      </c>
      <c r="L75" s="58" t="s">
        <v>66</v>
      </c>
      <c r="M75" s="58" t="s">
        <v>400</v>
      </c>
    </row>
    <row r="76" spans="1:13" x14ac:dyDescent="0.25">
      <c r="A76" s="61" t="s">
        <v>329</v>
      </c>
      <c r="B76" s="61" t="s">
        <v>78</v>
      </c>
      <c r="C76" s="61" t="s">
        <v>330</v>
      </c>
      <c r="D76" s="61" t="s">
        <v>67</v>
      </c>
      <c r="E76" s="61" t="s">
        <v>331</v>
      </c>
      <c r="F76" s="61" t="s">
        <v>81</v>
      </c>
      <c r="G76" s="54" t="s">
        <v>332</v>
      </c>
      <c r="H76" s="56">
        <f t="shared" si="0"/>
        <v>2.938912633348969E-6</v>
      </c>
      <c r="I76" s="66">
        <f t="shared" si="1"/>
        <v>5.8778252666979368E-7</v>
      </c>
      <c r="J76" s="56">
        <f t="shared" si="2"/>
        <v>2.938912633348969E-6</v>
      </c>
      <c r="K76" s="66">
        <f t="shared" si="3"/>
        <v>5.8778252666979368E-7</v>
      </c>
      <c r="L76" s="58" t="s">
        <v>66</v>
      </c>
      <c r="M76" s="58" t="s">
        <v>400</v>
      </c>
    </row>
    <row r="77" spans="1:13" x14ac:dyDescent="0.25">
      <c r="A77" s="61" t="s">
        <v>333</v>
      </c>
      <c r="B77" s="61" t="s">
        <v>78</v>
      </c>
      <c r="C77" s="61" t="s">
        <v>334</v>
      </c>
      <c r="D77" s="61" t="s">
        <v>67</v>
      </c>
      <c r="E77" s="61" t="s">
        <v>335</v>
      </c>
      <c r="F77" s="61" t="s">
        <v>81</v>
      </c>
      <c r="G77" s="54" t="s">
        <v>336</v>
      </c>
      <c r="H77" s="56">
        <f t="shared" si="0"/>
        <v>2.938912633348969E-6</v>
      </c>
      <c r="I77" s="66">
        <f t="shared" si="1"/>
        <v>5.8778252666979368E-7</v>
      </c>
      <c r="J77" s="56">
        <f t="shared" si="2"/>
        <v>2.938912633348969E-6</v>
      </c>
      <c r="K77" s="66">
        <f t="shared" si="3"/>
        <v>5.8778252666979368E-7</v>
      </c>
      <c r="L77" s="58" t="s">
        <v>66</v>
      </c>
      <c r="M77" s="58" t="s">
        <v>400</v>
      </c>
    </row>
    <row r="78" spans="1:13" x14ac:dyDescent="0.25">
      <c r="A78" s="61" t="s">
        <v>337</v>
      </c>
      <c r="B78" s="61" t="s">
        <v>78</v>
      </c>
      <c r="C78" s="61" t="s">
        <v>338</v>
      </c>
      <c r="D78" s="61" t="s">
        <v>67</v>
      </c>
      <c r="E78" s="61" t="s">
        <v>339</v>
      </c>
      <c r="F78" s="61" t="s">
        <v>81</v>
      </c>
      <c r="G78" s="54" t="s">
        <v>340</v>
      </c>
      <c r="H78" s="56">
        <f t="shared" ref="H78:H90" si="4">$J$2/$G$2</f>
        <v>2.938912633348969E-6</v>
      </c>
      <c r="I78" s="66">
        <f t="shared" ref="I78:I90" si="5">$J$3/$G$3</f>
        <v>5.8778252666979368E-7</v>
      </c>
      <c r="J78" s="56">
        <f t="shared" ref="J78:J90" si="6">$J$4/$G$4</f>
        <v>2.938912633348969E-6</v>
      </c>
      <c r="K78" s="66">
        <f t="shared" ref="K78:K90" si="7">$J$5/$G$5</f>
        <v>5.8778252666979368E-7</v>
      </c>
      <c r="L78" s="58" t="s">
        <v>66</v>
      </c>
      <c r="M78" s="58" t="s">
        <v>400</v>
      </c>
    </row>
    <row r="79" spans="1:13" x14ac:dyDescent="0.25">
      <c r="A79" s="61" t="s">
        <v>341</v>
      </c>
      <c r="B79" s="61" t="s">
        <v>78</v>
      </c>
      <c r="C79" s="61" t="s">
        <v>342</v>
      </c>
      <c r="D79" s="61" t="s">
        <v>67</v>
      </c>
      <c r="E79" s="61" t="s">
        <v>343</v>
      </c>
      <c r="F79" s="61" t="s">
        <v>81</v>
      </c>
      <c r="G79" s="54" t="s">
        <v>344</v>
      </c>
      <c r="H79" s="56">
        <f t="shared" si="4"/>
        <v>2.938912633348969E-6</v>
      </c>
      <c r="I79" s="66">
        <f t="shared" si="5"/>
        <v>5.8778252666979368E-7</v>
      </c>
      <c r="J79" s="56">
        <f t="shared" si="6"/>
        <v>2.938912633348969E-6</v>
      </c>
      <c r="K79" s="66">
        <f t="shared" si="7"/>
        <v>5.8778252666979368E-7</v>
      </c>
      <c r="L79" s="58" t="s">
        <v>66</v>
      </c>
      <c r="M79" s="58" t="s">
        <v>400</v>
      </c>
    </row>
    <row r="80" spans="1:13" x14ac:dyDescent="0.25">
      <c r="A80" s="61" t="s">
        <v>345</v>
      </c>
      <c r="B80" s="61" t="s">
        <v>78</v>
      </c>
      <c r="C80" s="61" t="s">
        <v>346</v>
      </c>
      <c r="D80" s="61" t="s">
        <v>67</v>
      </c>
      <c r="E80" s="61" t="s">
        <v>347</v>
      </c>
      <c r="F80" s="61" t="s">
        <v>81</v>
      </c>
      <c r="G80" s="54" t="s">
        <v>348</v>
      </c>
      <c r="H80" s="56">
        <f t="shared" si="4"/>
        <v>2.938912633348969E-6</v>
      </c>
      <c r="I80" s="66">
        <f t="shared" si="5"/>
        <v>5.8778252666979368E-7</v>
      </c>
      <c r="J80" s="56">
        <f t="shared" si="6"/>
        <v>2.938912633348969E-6</v>
      </c>
      <c r="K80" s="66">
        <f t="shared" si="7"/>
        <v>5.8778252666979368E-7</v>
      </c>
      <c r="L80" s="58" t="s">
        <v>66</v>
      </c>
      <c r="M80" s="58" t="s">
        <v>400</v>
      </c>
    </row>
    <row r="81" spans="1:13" x14ac:dyDescent="0.25">
      <c r="A81" s="61" t="s">
        <v>349</v>
      </c>
      <c r="B81" s="61" t="s">
        <v>78</v>
      </c>
      <c r="C81" s="61" t="s">
        <v>350</v>
      </c>
      <c r="D81" s="61" t="s">
        <v>67</v>
      </c>
      <c r="E81" s="61" t="s">
        <v>351</v>
      </c>
      <c r="F81" s="61" t="s">
        <v>81</v>
      </c>
      <c r="G81" s="54" t="s">
        <v>352</v>
      </c>
      <c r="H81" s="56">
        <f t="shared" si="4"/>
        <v>2.938912633348969E-6</v>
      </c>
      <c r="I81" s="66">
        <f t="shared" si="5"/>
        <v>5.8778252666979368E-7</v>
      </c>
      <c r="J81" s="56">
        <f t="shared" si="6"/>
        <v>2.938912633348969E-6</v>
      </c>
      <c r="K81" s="66">
        <f t="shared" si="7"/>
        <v>5.8778252666979368E-7</v>
      </c>
      <c r="L81" s="58" t="s">
        <v>66</v>
      </c>
      <c r="M81" s="58" t="s">
        <v>400</v>
      </c>
    </row>
    <row r="82" spans="1:13" x14ac:dyDescent="0.25">
      <c r="A82" s="61" t="s">
        <v>353</v>
      </c>
      <c r="B82" s="61" t="s">
        <v>78</v>
      </c>
      <c r="C82" s="61" t="s">
        <v>354</v>
      </c>
      <c r="D82" s="61" t="s">
        <v>67</v>
      </c>
      <c r="E82" s="61" t="s">
        <v>355</v>
      </c>
      <c r="F82" s="61" t="s">
        <v>81</v>
      </c>
      <c r="G82" s="54" t="s">
        <v>356</v>
      </c>
      <c r="H82" s="56">
        <f t="shared" si="4"/>
        <v>2.938912633348969E-6</v>
      </c>
      <c r="I82" s="66">
        <f t="shared" si="5"/>
        <v>5.8778252666979368E-7</v>
      </c>
      <c r="J82" s="56">
        <f t="shared" si="6"/>
        <v>2.938912633348969E-6</v>
      </c>
      <c r="K82" s="66">
        <f t="shared" si="7"/>
        <v>5.8778252666979368E-7</v>
      </c>
      <c r="L82" s="58" t="s">
        <v>66</v>
      </c>
      <c r="M82" s="58" t="s">
        <v>400</v>
      </c>
    </row>
    <row r="83" spans="1:13" x14ac:dyDescent="0.25">
      <c r="A83" s="61" t="s">
        <v>357</v>
      </c>
      <c r="B83" s="61" t="s">
        <v>78</v>
      </c>
      <c r="C83" s="61" t="s">
        <v>358</v>
      </c>
      <c r="D83" s="61" t="s">
        <v>67</v>
      </c>
      <c r="E83" s="61" t="s">
        <v>359</v>
      </c>
      <c r="F83" s="61" t="s">
        <v>81</v>
      </c>
      <c r="G83" s="54" t="s">
        <v>360</v>
      </c>
      <c r="H83" s="56">
        <f t="shared" si="4"/>
        <v>2.938912633348969E-6</v>
      </c>
      <c r="I83" s="66">
        <f t="shared" si="5"/>
        <v>5.8778252666979368E-7</v>
      </c>
      <c r="J83" s="56">
        <f t="shared" si="6"/>
        <v>2.938912633348969E-6</v>
      </c>
      <c r="K83" s="66">
        <f t="shared" si="7"/>
        <v>5.8778252666979368E-7</v>
      </c>
      <c r="L83" s="58" t="s">
        <v>66</v>
      </c>
      <c r="M83" s="58" t="s">
        <v>400</v>
      </c>
    </row>
    <row r="84" spans="1:13" x14ac:dyDescent="0.25">
      <c r="A84" s="61" t="s">
        <v>361</v>
      </c>
      <c r="B84" s="61" t="s">
        <v>78</v>
      </c>
      <c r="C84" s="61" t="s">
        <v>362</v>
      </c>
      <c r="D84" s="61" t="s">
        <v>67</v>
      </c>
      <c r="E84" s="61" t="s">
        <v>363</v>
      </c>
      <c r="F84" s="61" t="s">
        <v>81</v>
      </c>
      <c r="G84" s="54" t="s">
        <v>364</v>
      </c>
      <c r="H84" s="56">
        <f t="shared" si="4"/>
        <v>2.938912633348969E-6</v>
      </c>
      <c r="I84" s="66">
        <f t="shared" si="5"/>
        <v>5.8778252666979368E-7</v>
      </c>
      <c r="J84" s="56">
        <f t="shared" si="6"/>
        <v>2.938912633348969E-6</v>
      </c>
      <c r="K84" s="66">
        <f t="shared" si="7"/>
        <v>5.8778252666979368E-7</v>
      </c>
      <c r="L84" s="58" t="s">
        <v>66</v>
      </c>
      <c r="M84" s="58" t="s">
        <v>400</v>
      </c>
    </row>
    <row r="85" spans="1:13" x14ac:dyDescent="0.25">
      <c r="A85" s="61" t="s">
        <v>365</v>
      </c>
      <c r="B85" s="61" t="s">
        <v>78</v>
      </c>
      <c r="C85" s="61" t="s">
        <v>366</v>
      </c>
      <c r="D85" s="61" t="s">
        <v>67</v>
      </c>
      <c r="E85" s="61" t="s">
        <v>367</v>
      </c>
      <c r="F85" s="61" t="s">
        <v>81</v>
      </c>
      <c r="G85" s="54" t="s">
        <v>368</v>
      </c>
      <c r="H85" s="56">
        <f t="shared" si="4"/>
        <v>2.938912633348969E-6</v>
      </c>
      <c r="I85" s="66">
        <f t="shared" si="5"/>
        <v>5.8778252666979368E-7</v>
      </c>
      <c r="J85" s="56">
        <f t="shared" si="6"/>
        <v>2.938912633348969E-6</v>
      </c>
      <c r="K85" s="66">
        <f t="shared" si="7"/>
        <v>5.8778252666979368E-7</v>
      </c>
      <c r="L85" s="58" t="s">
        <v>66</v>
      </c>
      <c r="M85" s="58" t="s">
        <v>400</v>
      </c>
    </row>
    <row r="86" spans="1:13" x14ac:dyDescent="0.25">
      <c r="A86" s="61" t="s">
        <v>369</v>
      </c>
      <c r="B86" s="61" t="s">
        <v>78</v>
      </c>
      <c r="C86" s="61" t="s">
        <v>370</v>
      </c>
      <c r="D86" s="61" t="s">
        <v>67</v>
      </c>
      <c r="E86" s="61" t="s">
        <v>371</v>
      </c>
      <c r="F86" s="61" t="s">
        <v>81</v>
      </c>
      <c r="G86" s="54" t="s">
        <v>372</v>
      </c>
      <c r="H86" s="56">
        <f t="shared" si="4"/>
        <v>2.938912633348969E-6</v>
      </c>
      <c r="I86" s="66">
        <f t="shared" si="5"/>
        <v>5.8778252666979368E-7</v>
      </c>
      <c r="J86" s="56">
        <f t="shared" si="6"/>
        <v>2.938912633348969E-6</v>
      </c>
      <c r="K86" s="66">
        <f t="shared" si="7"/>
        <v>5.8778252666979368E-7</v>
      </c>
      <c r="L86" s="58" t="s">
        <v>66</v>
      </c>
      <c r="M86" s="58" t="s">
        <v>400</v>
      </c>
    </row>
    <row r="87" spans="1:13" x14ac:dyDescent="0.25">
      <c r="A87" s="61" t="s">
        <v>373</v>
      </c>
      <c r="B87" s="61" t="s">
        <v>78</v>
      </c>
      <c r="C87" s="61" t="s">
        <v>374</v>
      </c>
      <c r="D87" s="61" t="s">
        <v>67</v>
      </c>
      <c r="E87" s="61" t="s">
        <v>375</v>
      </c>
      <c r="F87" s="61" t="s">
        <v>81</v>
      </c>
      <c r="G87" s="54" t="s">
        <v>376</v>
      </c>
      <c r="H87" s="56">
        <f t="shared" si="4"/>
        <v>2.938912633348969E-6</v>
      </c>
      <c r="I87" s="66">
        <f t="shared" si="5"/>
        <v>5.8778252666979368E-7</v>
      </c>
      <c r="J87" s="56">
        <f t="shared" si="6"/>
        <v>2.938912633348969E-6</v>
      </c>
      <c r="K87" s="66">
        <f t="shared" si="7"/>
        <v>5.8778252666979368E-7</v>
      </c>
      <c r="L87" s="58" t="s">
        <v>66</v>
      </c>
      <c r="M87" s="58" t="s">
        <v>400</v>
      </c>
    </row>
    <row r="88" spans="1:13" x14ac:dyDescent="0.25">
      <c r="A88" s="61" t="s">
        <v>377</v>
      </c>
      <c r="B88" s="61" t="s">
        <v>78</v>
      </c>
      <c r="C88" s="61" t="s">
        <v>378</v>
      </c>
      <c r="D88" s="61" t="s">
        <v>67</v>
      </c>
      <c r="E88" s="61" t="s">
        <v>379</v>
      </c>
      <c r="F88" s="61" t="s">
        <v>81</v>
      </c>
      <c r="G88" s="54" t="s">
        <v>380</v>
      </c>
      <c r="H88" s="56">
        <f t="shared" si="4"/>
        <v>2.938912633348969E-6</v>
      </c>
      <c r="I88" s="66">
        <f t="shared" si="5"/>
        <v>5.8778252666979368E-7</v>
      </c>
      <c r="J88" s="56">
        <f t="shared" si="6"/>
        <v>2.938912633348969E-6</v>
      </c>
      <c r="K88" s="66">
        <f t="shared" si="7"/>
        <v>5.8778252666979368E-7</v>
      </c>
      <c r="L88" s="58" t="s">
        <v>66</v>
      </c>
      <c r="M88" s="58" t="s">
        <v>400</v>
      </c>
    </row>
    <row r="89" spans="1:13" x14ac:dyDescent="0.25">
      <c r="A89" s="61" t="s">
        <v>381</v>
      </c>
      <c r="B89" s="61" t="s">
        <v>78</v>
      </c>
      <c r="C89" s="61" t="s">
        <v>382</v>
      </c>
      <c r="D89" s="61" t="s">
        <v>67</v>
      </c>
      <c r="E89" s="61" t="s">
        <v>383</v>
      </c>
      <c r="F89" s="61" t="s">
        <v>81</v>
      </c>
      <c r="G89" s="54" t="s">
        <v>384</v>
      </c>
      <c r="H89" s="56">
        <f t="shared" si="4"/>
        <v>2.938912633348969E-6</v>
      </c>
      <c r="I89" s="66">
        <f t="shared" si="5"/>
        <v>5.8778252666979368E-7</v>
      </c>
      <c r="J89" s="56">
        <f t="shared" si="6"/>
        <v>2.938912633348969E-6</v>
      </c>
      <c r="K89" s="66">
        <f t="shared" si="7"/>
        <v>5.8778252666979368E-7</v>
      </c>
      <c r="L89" s="58" t="s">
        <v>66</v>
      </c>
      <c r="M89" s="58" t="s">
        <v>400</v>
      </c>
    </row>
    <row r="90" spans="1:13" x14ac:dyDescent="0.25">
      <c r="A90" s="61" t="s">
        <v>385</v>
      </c>
      <c r="B90" s="61" t="s">
        <v>78</v>
      </c>
      <c r="C90" s="61" t="s">
        <v>386</v>
      </c>
      <c r="D90" s="61" t="s">
        <v>67</v>
      </c>
      <c r="E90" s="61" t="s">
        <v>387</v>
      </c>
      <c r="F90" s="61" t="s">
        <v>81</v>
      </c>
      <c r="G90" s="54" t="s">
        <v>388</v>
      </c>
      <c r="H90" s="56">
        <f t="shared" si="4"/>
        <v>2.938912633348969E-6</v>
      </c>
      <c r="I90" s="66">
        <f t="shared" si="5"/>
        <v>5.8778252666979368E-7</v>
      </c>
      <c r="J90" s="56">
        <f t="shared" si="6"/>
        <v>2.938912633348969E-6</v>
      </c>
      <c r="K90" s="66">
        <f t="shared" si="7"/>
        <v>5.8778252666979368E-7</v>
      </c>
      <c r="L90" s="58" t="s">
        <v>66</v>
      </c>
      <c r="M90" s="58" t="s">
        <v>400</v>
      </c>
    </row>
    <row r="91" spans="1:13" x14ac:dyDescent="0.25">
      <c r="A91" s="61" t="s">
        <v>389</v>
      </c>
      <c r="B91" s="61" t="s">
        <v>390</v>
      </c>
      <c r="C91" s="61" t="s">
        <v>391</v>
      </c>
      <c r="D91" s="61" t="s">
        <v>76</v>
      </c>
      <c r="E91" s="61" t="s">
        <v>392</v>
      </c>
      <c r="F91" s="61" t="s">
        <v>63</v>
      </c>
      <c r="G91" s="60">
        <v>53234</v>
      </c>
      <c r="H91" s="56">
        <f>$J$6/$G$6</f>
        <v>1.8384270796918464E-5</v>
      </c>
      <c r="I91" s="66">
        <f>$J$7/$G$7</f>
        <v>3.6768541593836925E-6</v>
      </c>
      <c r="J91" s="56">
        <f>$J$8/$G$8</f>
        <v>1.8384270796918464E-5</v>
      </c>
      <c r="K91" s="66">
        <f>$J$9/$G$9</f>
        <v>3.6768541593836925E-6</v>
      </c>
      <c r="L91" s="58" t="s">
        <v>66</v>
      </c>
      <c r="M91" s="58" t="s">
        <v>400</v>
      </c>
    </row>
    <row r="92" spans="1:13" x14ac:dyDescent="0.25">
      <c r="A92" s="61" t="s">
        <v>393</v>
      </c>
      <c r="B92" s="61" t="s">
        <v>390</v>
      </c>
      <c r="C92" s="61" t="s">
        <v>394</v>
      </c>
      <c r="D92" s="61" t="s">
        <v>76</v>
      </c>
      <c r="E92" s="61" t="s">
        <v>395</v>
      </c>
      <c r="F92" s="61" t="s">
        <v>63</v>
      </c>
      <c r="G92" s="60">
        <v>4197</v>
      </c>
      <c r="H92" s="56">
        <f t="shared" ref="H92:H93" si="8">$J$6/$G$6</f>
        <v>1.8384270796918464E-5</v>
      </c>
      <c r="I92" s="66">
        <f t="shared" ref="I92:I93" si="9">$J$7/$G$7</f>
        <v>3.6768541593836925E-6</v>
      </c>
      <c r="J92" s="56">
        <f t="shared" ref="J92:J93" si="10">$J$8/$G$8</f>
        <v>1.8384270796918464E-5</v>
      </c>
      <c r="K92" s="66">
        <f t="shared" ref="K92:K93" si="11">$J$9/$G$9</f>
        <v>3.6768541593836925E-6</v>
      </c>
      <c r="L92" s="58" t="s">
        <v>66</v>
      </c>
      <c r="M92" s="58" t="s">
        <v>400</v>
      </c>
    </row>
    <row r="93" spans="1:13" x14ac:dyDescent="0.25">
      <c r="A93" s="61" t="s">
        <v>396</v>
      </c>
      <c r="B93" s="61" t="s">
        <v>390</v>
      </c>
      <c r="C93" s="61" t="s">
        <v>397</v>
      </c>
      <c r="D93" s="61" t="s">
        <v>76</v>
      </c>
      <c r="E93" s="61" t="s">
        <v>398</v>
      </c>
      <c r="F93" s="61" t="s">
        <v>63</v>
      </c>
      <c r="G93" s="60">
        <v>51181</v>
      </c>
      <c r="H93" s="56">
        <f t="shared" si="8"/>
        <v>1.8384270796918464E-5</v>
      </c>
      <c r="I93" s="66">
        <f t="shared" si="9"/>
        <v>3.6768541593836925E-6</v>
      </c>
      <c r="J93" s="56">
        <f t="shared" si="10"/>
        <v>1.8384270796918464E-5</v>
      </c>
      <c r="K93" s="66">
        <f t="shared" si="11"/>
        <v>3.6768541593836925E-6</v>
      </c>
      <c r="L93" s="58" t="s">
        <v>66</v>
      </c>
      <c r="M93" s="58" t="s">
        <v>400</v>
      </c>
    </row>
  </sheetData>
  <mergeCells count="10">
    <mergeCell ref="L11:L12"/>
    <mergeCell ref="M11:M12"/>
    <mergeCell ref="H11:K11"/>
    <mergeCell ref="A11:A12"/>
    <mergeCell ref="B11:B12"/>
    <mergeCell ref="C11:C12"/>
    <mergeCell ref="D11:D12"/>
    <mergeCell ref="E11:E12"/>
    <mergeCell ref="F11:F12"/>
    <mergeCell ref="G11:G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7"/>
  <sheetViews>
    <sheetView workbookViewId="0">
      <pane ySplit="3" topLeftCell="A4" activePane="bottomLeft" state="frozen"/>
      <selection pane="bottomLeft" activeCell="A4" sqref="A4"/>
    </sheetView>
  </sheetViews>
  <sheetFormatPr defaultRowHeight="15" x14ac:dyDescent="0.25"/>
  <cols>
    <col min="1" max="1" width="11.7109375" customWidth="1"/>
    <col min="2" max="2" width="12.140625" customWidth="1"/>
    <col min="3" max="3" width="11.7109375" customWidth="1"/>
    <col min="4" max="4" width="14.28515625" bestFit="1" customWidth="1"/>
    <col min="6" max="6" width="14.28515625" bestFit="1" customWidth="1"/>
    <col min="7" max="7" width="11.7109375" style="69" customWidth="1"/>
    <col min="8" max="8" width="10.5703125" customWidth="1"/>
  </cols>
  <sheetData>
    <row r="1" spans="1:8" ht="15" customHeight="1" x14ac:dyDescent="0.25">
      <c r="A1" s="185" t="s">
        <v>47</v>
      </c>
      <c r="B1" s="188" t="s">
        <v>48</v>
      </c>
      <c r="C1" s="188" t="s">
        <v>49</v>
      </c>
      <c r="D1" s="191" t="s">
        <v>51</v>
      </c>
      <c r="E1" s="188" t="s">
        <v>50</v>
      </c>
      <c r="F1" s="194" t="s">
        <v>54</v>
      </c>
      <c r="G1" s="182" t="s">
        <v>399</v>
      </c>
      <c r="H1" s="179" t="s">
        <v>401</v>
      </c>
    </row>
    <row r="2" spans="1:8" x14ac:dyDescent="0.25">
      <c r="A2" s="186"/>
      <c r="B2" s="189"/>
      <c r="C2" s="189"/>
      <c r="D2" s="192"/>
      <c r="E2" s="189"/>
      <c r="F2" s="195"/>
      <c r="G2" s="183"/>
      <c r="H2" s="180"/>
    </row>
    <row r="3" spans="1:8" ht="15.75" thickBot="1" x14ac:dyDescent="0.3">
      <c r="A3" s="187"/>
      <c r="B3" s="190"/>
      <c r="C3" s="190"/>
      <c r="D3" s="193"/>
      <c r="E3" s="190"/>
      <c r="F3" s="196"/>
      <c r="G3" s="184"/>
      <c r="H3" s="181"/>
    </row>
    <row r="4" spans="1:8" x14ac:dyDescent="0.25">
      <c r="A4" s="62" t="s">
        <v>77</v>
      </c>
      <c r="B4" s="62" t="s">
        <v>78</v>
      </c>
      <c r="C4" s="62" t="s">
        <v>79</v>
      </c>
      <c r="D4" s="55" t="s">
        <v>80</v>
      </c>
      <c r="E4" s="62" t="s">
        <v>67</v>
      </c>
      <c r="F4" s="64" t="s">
        <v>70</v>
      </c>
      <c r="G4" s="69">
        <f>(VLOOKUP(A4,'Emission Factors'!$A$11:$K$93,7))*(VLOOKUP(A4,'Emission Factors'!$A$11:$K$93,10))</f>
        <v>5.5545448770295512E-2</v>
      </c>
      <c r="H4" s="63" t="s">
        <v>66</v>
      </c>
    </row>
    <row r="5" spans="1:8" x14ac:dyDescent="0.25">
      <c r="A5" s="63" t="s">
        <v>83</v>
      </c>
      <c r="B5" s="63" t="s">
        <v>78</v>
      </c>
      <c r="C5" s="63" t="s">
        <v>84</v>
      </c>
      <c r="D5" s="61" t="s">
        <v>85</v>
      </c>
      <c r="E5" s="63" t="s">
        <v>67</v>
      </c>
      <c r="F5" s="64" t="s">
        <v>70</v>
      </c>
      <c r="G5" s="69">
        <f>(VLOOKUP(A5,'Emission Factors'!$A$11:$K$93,7))*(VLOOKUP(A5,'Emission Factors'!$A$11:$K$93,10))</f>
        <v>0.11852340759033057</v>
      </c>
      <c r="H5" s="63" t="s">
        <v>66</v>
      </c>
    </row>
    <row r="6" spans="1:8" x14ac:dyDescent="0.25">
      <c r="A6" s="63" t="s">
        <v>87</v>
      </c>
      <c r="B6" s="63" t="s">
        <v>78</v>
      </c>
      <c r="C6" s="63" t="s">
        <v>88</v>
      </c>
      <c r="D6" s="61" t="s">
        <v>89</v>
      </c>
      <c r="E6" s="63" t="s">
        <v>67</v>
      </c>
      <c r="F6" s="64" t="s">
        <v>70</v>
      </c>
      <c r="G6" s="69">
        <f>(VLOOKUP(A6,'Emission Factors'!$A$11:$K$93,7))*(VLOOKUP(A6,'Emission Factors'!$A$11:$K$93,10))</f>
        <v>0.16837030476456244</v>
      </c>
      <c r="H6" s="63" t="s">
        <v>66</v>
      </c>
    </row>
    <row r="7" spans="1:8" x14ac:dyDescent="0.25">
      <c r="A7" s="63" t="s">
        <v>91</v>
      </c>
      <c r="B7" s="63" t="s">
        <v>78</v>
      </c>
      <c r="C7" s="63" t="s">
        <v>92</v>
      </c>
      <c r="D7" s="61" t="s">
        <v>93</v>
      </c>
      <c r="E7" s="63" t="s">
        <v>67</v>
      </c>
      <c r="F7" s="64" t="s">
        <v>70</v>
      </c>
      <c r="G7" s="69">
        <f>(VLOOKUP(A7,'Emission Factors'!$A$11:$K$93,7))*(VLOOKUP(A7,'Emission Factors'!$A$11:$K$93,10))</f>
        <v>8.0740746775996228E-2</v>
      </c>
      <c r="H7" s="63" t="s">
        <v>66</v>
      </c>
    </row>
    <row r="8" spans="1:8" x14ac:dyDescent="0.25">
      <c r="A8" s="63" t="s">
        <v>95</v>
      </c>
      <c r="B8" s="63" t="s">
        <v>78</v>
      </c>
      <c r="C8" s="63" t="s">
        <v>96</v>
      </c>
      <c r="D8" s="61" t="s">
        <v>97</v>
      </c>
      <c r="E8" s="63" t="s">
        <v>67</v>
      </c>
      <c r="F8" s="64" t="s">
        <v>70</v>
      </c>
      <c r="G8" s="69">
        <f>(VLOOKUP(A8,'Emission Factors'!$A$11:$K$93,7))*(VLOOKUP(A8,'Emission Factors'!$A$11:$K$93,10))</f>
        <v>7.2182633187684031E-2</v>
      </c>
      <c r="H8" s="63" t="s">
        <v>66</v>
      </c>
    </row>
    <row r="9" spans="1:8" x14ac:dyDescent="0.25">
      <c r="A9" s="63" t="s">
        <v>99</v>
      </c>
      <c r="B9" s="63" t="s">
        <v>78</v>
      </c>
      <c r="C9" s="63" t="s">
        <v>60</v>
      </c>
      <c r="D9" s="61" t="s">
        <v>100</v>
      </c>
      <c r="E9" s="63" t="s">
        <v>67</v>
      </c>
      <c r="F9" s="64" t="s">
        <v>70</v>
      </c>
      <c r="G9" s="69">
        <f>(VLOOKUP(A9,'Emission Factors'!$A$11:$K$93,7))*(VLOOKUP(A9,'Emission Factors'!$A$11:$K$93,10))</f>
        <v>8.347393552501077E-2</v>
      </c>
      <c r="H9" s="63" t="s">
        <v>66</v>
      </c>
    </row>
    <row r="10" spans="1:8" x14ac:dyDescent="0.25">
      <c r="A10" s="63" t="s">
        <v>102</v>
      </c>
      <c r="B10" s="63" t="s">
        <v>78</v>
      </c>
      <c r="C10" s="63" t="s">
        <v>103</v>
      </c>
      <c r="D10" s="61" t="s">
        <v>104</v>
      </c>
      <c r="E10" s="63" t="s">
        <v>67</v>
      </c>
      <c r="F10" s="64" t="s">
        <v>70</v>
      </c>
      <c r="G10" s="69">
        <f>(VLOOKUP(A10,'Emission Factors'!$A$11:$K$93,7))*(VLOOKUP(A10,'Emission Factors'!$A$11:$K$93,10))</f>
        <v>0.26902806245676464</v>
      </c>
      <c r="H10" s="63" t="s">
        <v>66</v>
      </c>
    </row>
    <row r="11" spans="1:8" x14ac:dyDescent="0.25">
      <c r="A11" s="63" t="s">
        <v>106</v>
      </c>
      <c r="B11" s="63" t="s">
        <v>78</v>
      </c>
      <c r="C11" s="63" t="s">
        <v>107</v>
      </c>
      <c r="D11" s="61" t="s">
        <v>108</v>
      </c>
      <c r="E11" s="63" t="s">
        <v>67</v>
      </c>
      <c r="F11" s="64" t="s">
        <v>70</v>
      </c>
      <c r="G11" s="69">
        <f>(VLOOKUP(A11,'Emission Factors'!$A$11:$K$93,7))*(VLOOKUP(A11,'Emission Factors'!$A$11:$K$93,10))</f>
        <v>5.5407319876528111E-2</v>
      </c>
      <c r="H11" s="63" t="s">
        <v>66</v>
      </c>
    </row>
    <row r="12" spans="1:8" x14ac:dyDescent="0.25">
      <c r="A12" s="63" t="s">
        <v>110</v>
      </c>
      <c r="B12" s="63" t="s">
        <v>78</v>
      </c>
      <c r="C12" s="63" t="s">
        <v>111</v>
      </c>
      <c r="D12" s="61" t="s">
        <v>112</v>
      </c>
      <c r="E12" s="63" t="s">
        <v>67</v>
      </c>
      <c r="F12" s="64" t="s">
        <v>70</v>
      </c>
      <c r="G12" s="69">
        <f>(VLOOKUP(A12,'Emission Factors'!$A$11:$K$93,7))*(VLOOKUP(A12,'Emission Factors'!$A$11:$K$93,10))</f>
        <v>7.3349381503123562E-2</v>
      </c>
      <c r="H12" s="63" t="s">
        <v>66</v>
      </c>
    </row>
    <row r="13" spans="1:8" x14ac:dyDescent="0.25">
      <c r="A13" s="63" t="s">
        <v>114</v>
      </c>
      <c r="B13" s="63" t="s">
        <v>78</v>
      </c>
      <c r="C13" s="63" t="s">
        <v>115</v>
      </c>
      <c r="D13" s="61" t="s">
        <v>116</v>
      </c>
      <c r="E13" s="63" t="s">
        <v>67</v>
      </c>
      <c r="F13" s="64" t="s">
        <v>70</v>
      </c>
      <c r="G13" s="69">
        <f>(VLOOKUP(A13,'Emission Factors'!$A$11:$K$93,7))*(VLOOKUP(A13,'Emission Factors'!$A$11:$K$93,10))</f>
        <v>8.7276888472564332E-2</v>
      </c>
      <c r="H13" s="63" t="s">
        <v>66</v>
      </c>
    </row>
    <row r="14" spans="1:8" x14ac:dyDescent="0.25">
      <c r="A14" s="63" t="s">
        <v>118</v>
      </c>
      <c r="B14" s="63" t="s">
        <v>78</v>
      </c>
      <c r="C14" s="63" t="s">
        <v>119</v>
      </c>
      <c r="D14" s="61" t="s">
        <v>120</v>
      </c>
      <c r="E14" s="63" t="s">
        <v>67</v>
      </c>
      <c r="F14" s="64" t="s">
        <v>70</v>
      </c>
      <c r="G14" s="69">
        <f>(VLOOKUP(A14,'Emission Factors'!$A$11:$K$93,7))*(VLOOKUP(A14,'Emission Factors'!$A$11:$K$93,10))</f>
        <v>0.57076622252270326</v>
      </c>
      <c r="H14" s="63" t="s">
        <v>66</v>
      </c>
    </row>
    <row r="15" spans="1:8" x14ac:dyDescent="0.25">
      <c r="A15" s="63" t="s">
        <v>122</v>
      </c>
      <c r="B15" s="63" t="s">
        <v>78</v>
      </c>
      <c r="C15" s="63" t="s">
        <v>123</v>
      </c>
      <c r="D15" s="61" t="s">
        <v>124</v>
      </c>
      <c r="E15" s="63" t="s">
        <v>67</v>
      </c>
      <c r="F15" s="64" t="s">
        <v>70</v>
      </c>
      <c r="G15" s="69">
        <f>(VLOOKUP(A15,'Emission Factors'!$A$11:$K$93,7))*(VLOOKUP(A15,'Emission Factors'!$A$11:$K$93,10))</f>
        <v>0.14797131217648724</v>
      </c>
      <c r="H15" s="63" t="s">
        <v>66</v>
      </c>
    </row>
    <row r="16" spans="1:8" x14ac:dyDescent="0.25">
      <c r="A16" s="63" t="s">
        <v>126</v>
      </c>
      <c r="B16" s="63" t="s">
        <v>78</v>
      </c>
      <c r="C16" s="63" t="s">
        <v>127</v>
      </c>
      <c r="D16" s="61" t="s">
        <v>128</v>
      </c>
      <c r="E16" s="63" t="s">
        <v>67</v>
      </c>
      <c r="F16" s="64" t="s">
        <v>70</v>
      </c>
      <c r="G16" s="69">
        <f>(VLOOKUP(A16,'Emission Factors'!$A$11:$K$93,7))*(VLOOKUP(A16,'Emission Factors'!$A$11:$K$93,10))</f>
        <v>0.40272507597307594</v>
      </c>
      <c r="H16" s="63" t="s">
        <v>66</v>
      </c>
    </row>
    <row r="17" spans="1:8" x14ac:dyDescent="0.25">
      <c r="A17" s="63" t="s">
        <v>130</v>
      </c>
      <c r="B17" s="63" t="s">
        <v>78</v>
      </c>
      <c r="C17" s="63" t="s">
        <v>131</v>
      </c>
      <c r="D17" s="61" t="s">
        <v>132</v>
      </c>
      <c r="E17" s="63" t="s">
        <v>67</v>
      </c>
      <c r="F17" s="64" t="s">
        <v>70</v>
      </c>
      <c r="G17" s="69">
        <f>(VLOOKUP(A17,'Emission Factors'!$A$11:$K$93,7))*(VLOOKUP(A17,'Emission Factors'!$A$11:$K$93,10))</f>
        <v>9.8935554889059696E-2</v>
      </c>
      <c r="H17" s="63" t="s">
        <v>66</v>
      </c>
    </row>
    <row r="18" spans="1:8" x14ac:dyDescent="0.25">
      <c r="A18" s="63" t="s">
        <v>134</v>
      </c>
      <c r="B18" s="63" t="s">
        <v>78</v>
      </c>
      <c r="C18" s="63" t="s">
        <v>135</v>
      </c>
      <c r="D18" s="61" t="s">
        <v>136</v>
      </c>
      <c r="E18" s="63" t="s">
        <v>67</v>
      </c>
      <c r="F18" s="64" t="s">
        <v>70</v>
      </c>
      <c r="G18" s="69">
        <f>(VLOOKUP(A18,'Emission Factors'!$A$11:$K$93,7))*(VLOOKUP(A18,'Emission Factors'!$A$11:$K$93,10))</f>
        <v>0.13947197684084203</v>
      </c>
      <c r="H18" s="63" t="s">
        <v>66</v>
      </c>
    </row>
    <row r="19" spans="1:8" x14ac:dyDescent="0.25">
      <c r="A19" s="63" t="s">
        <v>138</v>
      </c>
      <c r="B19" s="63" t="s">
        <v>78</v>
      </c>
      <c r="C19" s="63" t="s">
        <v>139</v>
      </c>
      <c r="D19" s="61" t="s">
        <v>140</v>
      </c>
      <c r="E19" s="63" t="s">
        <v>67</v>
      </c>
      <c r="F19" s="64" t="s">
        <v>70</v>
      </c>
      <c r="G19" s="69">
        <f>(VLOOKUP(A19,'Emission Factors'!$A$11:$K$93,7))*(VLOOKUP(A19,'Emission Factors'!$A$11:$K$93,10))</f>
        <v>0.48733049286192603</v>
      </c>
      <c r="H19" s="63" t="s">
        <v>66</v>
      </c>
    </row>
    <row r="20" spans="1:8" x14ac:dyDescent="0.25">
      <c r="A20" s="63" t="s">
        <v>142</v>
      </c>
      <c r="B20" s="63" t="s">
        <v>78</v>
      </c>
      <c r="C20" s="63" t="s">
        <v>143</v>
      </c>
      <c r="D20" s="61" t="s">
        <v>144</v>
      </c>
      <c r="E20" s="63" t="s">
        <v>67</v>
      </c>
      <c r="F20" s="64" t="s">
        <v>70</v>
      </c>
      <c r="G20" s="69">
        <f>(VLOOKUP(A20,'Emission Factors'!$A$11:$K$93,7))*(VLOOKUP(A20,'Emission Factors'!$A$11:$K$93,10))</f>
        <v>7.7216990528610807E-2</v>
      </c>
      <c r="H20" s="63" t="s">
        <v>66</v>
      </c>
    </row>
    <row r="21" spans="1:8" x14ac:dyDescent="0.25">
      <c r="A21" s="63" t="s">
        <v>146</v>
      </c>
      <c r="B21" s="63" t="s">
        <v>78</v>
      </c>
      <c r="C21" s="63" t="s">
        <v>147</v>
      </c>
      <c r="D21" s="61" t="s">
        <v>148</v>
      </c>
      <c r="E21" s="63" t="s">
        <v>67</v>
      </c>
      <c r="F21" s="64" t="s">
        <v>70</v>
      </c>
      <c r="G21" s="69">
        <f>(VLOOKUP(A21,'Emission Factors'!$A$11:$K$93,7))*(VLOOKUP(A21,'Emission Factors'!$A$11:$K$93,10))</f>
        <v>0.13605108253562381</v>
      </c>
      <c r="H21" s="63" t="s">
        <v>66</v>
      </c>
    </row>
    <row r="22" spans="1:8" x14ac:dyDescent="0.25">
      <c r="A22" s="63" t="s">
        <v>150</v>
      </c>
      <c r="B22" s="63" t="s">
        <v>78</v>
      </c>
      <c r="C22" s="63" t="s">
        <v>151</v>
      </c>
      <c r="D22" s="61" t="s">
        <v>152</v>
      </c>
      <c r="E22" s="63" t="s">
        <v>67</v>
      </c>
      <c r="F22" s="64" t="s">
        <v>70</v>
      </c>
      <c r="G22" s="69">
        <f>(VLOOKUP(A22,'Emission Factors'!$A$11:$K$93,7))*(VLOOKUP(A22,'Emission Factors'!$A$11:$K$93,10))</f>
        <v>3.7050871568630454E-2</v>
      </c>
      <c r="H22" s="63" t="s">
        <v>66</v>
      </c>
    </row>
    <row r="23" spans="1:8" x14ac:dyDescent="0.25">
      <c r="A23" s="63" t="s">
        <v>154</v>
      </c>
      <c r="B23" s="63" t="s">
        <v>78</v>
      </c>
      <c r="C23" s="63" t="s">
        <v>155</v>
      </c>
      <c r="D23" s="61" t="s">
        <v>156</v>
      </c>
      <c r="E23" s="63" t="s">
        <v>67</v>
      </c>
      <c r="F23" s="64" t="s">
        <v>70</v>
      </c>
      <c r="G23" s="69">
        <f>(VLOOKUP(A23,'Emission Factors'!$A$11:$K$93,7))*(VLOOKUP(A23,'Emission Factors'!$A$11:$K$93,10))</f>
        <v>5.210104316401052E-2</v>
      </c>
      <c r="H23" s="63" t="s">
        <v>66</v>
      </c>
    </row>
    <row r="24" spans="1:8" x14ac:dyDescent="0.25">
      <c r="A24" s="63" t="s">
        <v>158</v>
      </c>
      <c r="B24" s="63" t="s">
        <v>78</v>
      </c>
      <c r="C24" s="63" t="s">
        <v>159</v>
      </c>
      <c r="D24" s="61" t="s">
        <v>160</v>
      </c>
      <c r="E24" s="63" t="s">
        <v>67</v>
      </c>
      <c r="F24" s="64" t="s">
        <v>70</v>
      </c>
      <c r="G24" s="69">
        <f>(VLOOKUP(A24,'Emission Factors'!$A$11:$K$93,7))*(VLOOKUP(A24,'Emission Factors'!$A$11:$K$93,10))</f>
        <v>0.12378112229139188</v>
      </c>
      <c r="H24" s="63" t="s">
        <v>66</v>
      </c>
    </row>
    <row r="25" spans="1:8" x14ac:dyDescent="0.25">
      <c r="A25" s="63" t="s">
        <v>162</v>
      </c>
      <c r="B25" s="63" t="s">
        <v>78</v>
      </c>
      <c r="C25" s="63" t="s">
        <v>163</v>
      </c>
      <c r="D25" s="61" t="s">
        <v>164</v>
      </c>
      <c r="E25" s="63" t="s">
        <v>67</v>
      </c>
      <c r="F25" s="64" t="s">
        <v>70</v>
      </c>
      <c r="G25" s="69">
        <f>(VLOOKUP(A25,'Emission Factors'!$A$11:$K$93,7))*(VLOOKUP(A25,'Emission Factors'!$A$11:$K$93,10))</f>
        <v>0.11852928541559726</v>
      </c>
      <c r="H25" s="63" t="s">
        <v>66</v>
      </c>
    </row>
    <row r="26" spans="1:8" x14ac:dyDescent="0.25">
      <c r="A26" s="63" t="s">
        <v>166</v>
      </c>
      <c r="B26" s="63" t="s">
        <v>78</v>
      </c>
      <c r="C26" s="63" t="s">
        <v>167</v>
      </c>
      <c r="D26" s="61" t="s">
        <v>168</v>
      </c>
      <c r="E26" s="63" t="s">
        <v>67</v>
      </c>
      <c r="F26" s="64" t="s">
        <v>70</v>
      </c>
      <c r="G26" s="69">
        <f>(VLOOKUP(A26,'Emission Factors'!$A$11:$K$93,7))*(VLOOKUP(A26,'Emission Factors'!$A$11:$K$93,10))</f>
        <v>5.9521797563216669E-2</v>
      </c>
      <c r="H26" s="63" t="s">
        <v>66</v>
      </c>
    </row>
    <row r="27" spans="1:8" x14ac:dyDescent="0.25">
      <c r="A27" s="63" t="s">
        <v>170</v>
      </c>
      <c r="B27" s="63" t="s">
        <v>78</v>
      </c>
      <c r="C27" s="63" t="s">
        <v>171</v>
      </c>
      <c r="D27" s="61" t="s">
        <v>172</v>
      </c>
      <c r="E27" s="63" t="s">
        <v>67</v>
      </c>
      <c r="F27" s="64" t="s">
        <v>70</v>
      </c>
      <c r="G27" s="69">
        <f>(VLOOKUP(A27,'Emission Factors'!$A$11:$K$93,7))*(VLOOKUP(A27,'Emission Factors'!$A$11:$K$93,10))</f>
        <v>0.10489860862212474</v>
      </c>
      <c r="H27" s="63" t="s">
        <v>66</v>
      </c>
    </row>
    <row r="28" spans="1:8" x14ac:dyDescent="0.25">
      <c r="A28" s="63" t="s">
        <v>174</v>
      </c>
      <c r="B28" s="63" t="s">
        <v>78</v>
      </c>
      <c r="C28" s="63" t="s">
        <v>175</v>
      </c>
      <c r="D28" s="61" t="s">
        <v>176</v>
      </c>
      <c r="E28" s="63" t="s">
        <v>67</v>
      </c>
      <c r="F28" s="64" t="s">
        <v>70</v>
      </c>
      <c r="G28" s="69">
        <f>(VLOOKUP(A28,'Emission Factors'!$A$11:$K$93,7))*(VLOOKUP(A28,'Emission Factors'!$A$11:$K$93,10))</f>
        <v>5.3429431674284255E-3</v>
      </c>
      <c r="H28" s="63" t="s">
        <v>66</v>
      </c>
    </row>
    <row r="29" spans="1:8" x14ac:dyDescent="0.25">
      <c r="A29" s="63" t="s">
        <v>178</v>
      </c>
      <c r="B29" s="63" t="s">
        <v>78</v>
      </c>
      <c r="C29" s="63" t="s">
        <v>179</v>
      </c>
      <c r="D29" s="61" t="s">
        <v>180</v>
      </c>
      <c r="E29" s="63" t="s">
        <v>67</v>
      </c>
      <c r="F29" s="64" t="s">
        <v>70</v>
      </c>
      <c r="G29" s="69">
        <f>(VLOOKUP(A29,'Emission Factors'!$A$11:$K$93,7))*(VLOOKUP(A29,'Emission Factors'!$A$11:$K$93,10))</f>
        <v>0.11245455300246494</v>
      </c>
      <c r="H29" s="63" t="s">
        <v>66</v>
      </c>
    </row>
    <row r="30" spans="1:8" x14ac:dyDescent="0.25">
      <c r="A30" s="63" t="s">
        <v>182</v>
      </c>
      <c r="B30" s="63" t="s">
        <v>78</v>
      </c>
      <c r="C30" s="63" t="s">
        <v>183</v>
      </c>
      <c r="D30" s="61" t="s">
        <v>184</v>
      </c>
      <c r="E30" s="63" t="s">
        <v>67</v>
      </c>
      <c r="F30" s="64" t="s">
        <v>70</v>
      </c>
      <c r="G30" s="69">
        <f>(VLOOKUP(A30,'Emission Factors'!$A$11:$K$93,7))*(VLOOKUP(A30,'Emission Factors'!$A$11:$K$93,10))</f>
        <v>0.10006703625289905</v>
      </c>
      <c r="H30" s="63" t="s">
        <v>66</v>
      </c>
    </row>
    <row r="31" spans="1:8" x14ac:dyDescent="0.25">
      <c r="A31" s="63" t="s">
        <v>186</v>
      </c>
      <c r="B31" s="63" t="s">
        <v>78</v>
      </c>
      <c r="C31" s="63" t="s">
        <v>187</v>
      </c>
      <c r="D31" s="61" t="s">
        <v>188</v>
      </c>
      <c r="E31" s="63" t="s">
        <v>67</v>
      </c>
      <c r="F31" s="64" t="s">
        <v>70</v>
      </c>
      <c r="G31" s="69">
        <f>(VLOOKUP(A31,'Emission Factors'!$A$11:$K$93,7))*(VLOOKUP(A31,'Emission Factors'!$A$11:$K$93,10))</f>
        <v>3.6474844692494054E-2</v>
      </c>
      <c r="H31" s="63" t="s">
        <v>66</v>
      </c>
    </row>
    <row r="32" spans="1:8" x14ac:dyDescent="0.25">
      <c r="A32" s="63" t="s">
        <v>190</v>
      </c>
      <c r="B32" s="63" t="s">
        <v>78</v>
      </c>
      <c r="C32" s="63" t="s">
        <v>191</v>
      </c>
      <c r="D32" s="61" t="s">
        <v>192</v>
      </c>
      <c r="E32" s="63" t="s">
        <v>67</v>
      </c>
      <c r="F32" s="64" t="s">
        <v>70</v>
      </c>
      <c r="G32" s="69">
        <f>(VLOOKUP(A32,'Emission Factors'!$A$11:$K$93,7))*(VLOOKUP(A32,'Emission Factors'!$A$11:$K$93,10))</f>
        <v>5.2465468330545793E-2</v>
      </c>
      <c r="H32" s="63" t="s">
        <v>66</v>
      </c>
    </row>
    <row r="33" spans="1:8" x14ac:dyDescent="0.25">
      <c r="A33" s="63" t="s">
        <v>194</v>
      </c>
      <c r="B33" s="63" t="s">
        <v>78</v>
      </c>
      <c r="C33" s="63" t="s">
        <v>195</v>
      </c>
      <c r="D33" s="61" t="s">
        <v>196</v>
      </c>
      <c r="E33" s="63" t="s">
        <v>67</v>
      </c>
      <c r="F33" s="64" t="s">
        <v>70</v>
      </c>
      <c r="G33" s="69">
        <f>(VLOOKUP(A33,'Emission Factors'!$A$11:$K$93,7))*(VLOOKUP(A33,'Emission Factors'!$A$11:$K$93,10))</f>
        <v>0.12774571543377963</v>
      </c>
      <c r="H33" s="63" t="s">
        <v>66</v>
      </c>
    </row>
    <row r="34" spans="1:8" x14ac:dyDescent="0.25">
      <c r="A34" s="63" t="s">
        <v>198</v>
      </c>
      <c r="B34" s="63" t="s">
        <v>78</v>
      </c>
      <c r="C34" s="63" t="s">
        <v>199</v>
      </c>
      <c r="D34" s="61" t="s">
        <v>200</v>
      </c>
      <c r="E34" s="63" t="s">
        <v>67</v>
      </c>
      <c r="F34" s="64" t="s">
        <v>70</v>
      </c>
      <c r="G34" s="69">
        <f>(VLOOKUP(A34,'Emission Factors'!$A$11:$K$93,7))*(VLOOKUP(A34,'Emission Factors'!$A$11:$K$93,10))</f>
        <v>5.9213211736715031E-2</v>
      </c>
      <c r="H34" s="63" t="s">
        <v>66</v>
      </c>
    </row>
    <row r="35" spans="1:8" x14ac:dyDescent="0.25">
      <c r="A35" s="63" t="s">
        <v>202</v>
      </c>
      <c r="B35" s="63" t="s">
        <v>78</v>
      </c>
      <c r="C35" s="63" t="s">
        <v>203</v>
      </c>
      <c r="D35" s="61" t="s">
        <v>204</v>
      </c>
      <c r="E35" s="63" t="s">
        <v>67</v>
      </c>
      <c r="F35" s="64" t="s">
        <v>70</v>
      </c>
      <c r="G35" s="69">
        <f>(VLOOKUP(A35,'Emission Factors'!$A$11:$K$93,7))*(VLOOKUP(A35,'Emission Factors'!$A$11:$K$93,10))</f>
        <v>0.27272815346215096</v>
      </c>
      <c r="H35" s="63" t="s">
        <v>66</v>
      </c>
    </row>
    <row r="36" spans="1:8" x14ac:dyDescent="0.25">
      <c r="A36" s="63" t="s">
        <v>206</v>
      </c>
      <c r="B36" s="63" t="s">
        <v>78</v>
      </c>
      <c r="C36" s="63" t="s">
        <v>207</v>
      </c>
      <c r="D36" s="61" t="s">
        <v>208</v>
      </c>
      <c r="E36" s="63" t="s">
        <v>67</v>
      </c>
      <c r="F36" s="64" t="s">
        <v>70</v>
      </c>
      <c r="G36" s="69">
        <f>(VLOOKUP(A36,'Emission Factors'!$A$11:$K$93,7))*(VLOOKUP(A36,'Emission Factors'!$A$11:$K$93,10))</f>
        <v>0.13855503609923714</v>
      </c>
      <c r="H36" s="63" t="s">
        <v>66</v>
      </c>
    </row>
    <row r="37" spans="1:8" x14ac:dyDescent="0.25">
      <c r="A37" s="63" t="s">
        <v>210</v>
      </c>
      <c r="B37" s="63" t="s">
        <v>78</v>
      </c>
      <c r="C37" s="63" t="s">
        <v>211</v>
      </c>
      <c r="D37" s="61" t="s">
        <v>212</v>
      </c>
      <c r="E37" s="63" t="s">
        <v>67</v>
      </c>
      <c r="F37" s="64" t="s">
        <v>70</v>
      </c>
      <c r="G37" s="69">
        <f>(VLOOKUP(A37,'Emission Factors'!$A$11:$K$93,7))*(VLOOKUP(A37,'Emission Factors'!$A$11:$K$93,10))</f>
        <v>0.12231166597471739</v>
      </c>
      <c r="H37" s="63" t="s">
        <v>66</v>
      </c>
    </row>
    <row r="38" spans="1:8" x14ac:dyDescent="0.25">
      <c r="A38" s="63" t="s">
        <v>214</v>
      </c>
      <c r="B38" s="63" t="s">
        <v>78</v>
      </c>
      <c r="C38" s="63" t="s">
        <v>215</v>
      </c>
      <c r="D38" s="61" t="s">
        <v>216</v>
      </c>
      <c r="E38" s="63" t="s">
        <v>67</v>
      </c>
      <c r="F38" s="64" t="s">
        <v>70</v>
      </c>
      <c r="G38" s="69">
        <f>(VLOOKUP(A38,'Emission Factors'!$A$11:$K$93,7))*(VLOOKUP(A38,'Emission Factors'!$A$11:$K$93,10))</f>
        <v>4.9215030958061838E-2</v>
      </c>
      <c r="H38" s="63" t="s">
        <v>66</v>
      </c>
    </row>
    <row r="39" spans="1:8" x14ac:dyDescent="0.25">
      <c r="A39" s="63" t="s">
        <v>218</v>
      </c>
      <c r="B39" s="63" t="s">
        <v>78</v>
      </c>
      <c r="C39" s="63" t="s">
        <v>219</v>
      </c>
      <c r="D39" s="61" t="s">
        <v>220</v>
      </c>
      <c r="E39" s="63" t="s">
        <v>67</v>
      </c>
      <c r="F39" s="64" t="s">
        <v>70</v>
      </c>
      <c r="G39" s="69">
        <f>(VLOOKUP(A39,'Emission Factors'!$A$11:$K$93,7))*(VLOOKUP(A39,'Emission Factors'!$A$11:$K$93,10))</f>
        <v>0.16423819360207378</v>
      </c>
      <c r="H39" s="63" t="s">
        <v>66</v>
      </c>
    </row>
    <row r="40" spans="1:8" x14ac:dyDescent="0.25">
      <c r="A40" s="63" t="s">
        <v>222</v>
      </c>
      <c r="B40" s="63" t="s">
        <v>78</v>
      </c>
      <c r="C40" s="63" t="s">
        <v>223</v>
      </c>
      <c r="D40" s="61" t="s">
        <v>224</v>
      </c>
      <c r="E40" s="63" t="s">
        <v>67</v>
      </c>
      <c r="F40" s="64" t="s">
        <v>70</v>
      </c>
      <c r="G40" s="69">
        <f>(VLOOKUP(A40,'Emission Factors'!$A$11:$K$93,7))*(VLOOKUP(A40,'Emission Factors'!$A$11:$K$93,10))</f>
        <v>0.12975005384972363</v>
      </c>
      <c r="H40" s="63" t="s">
        <v>66</v>
      </c>
    </row>
    <row r="41" spans="1:8" x14ac:dyDescent="0.25">
      <c r="A41" s="63" t="s">
        <v>226</v>
      </c>
      <c r="B41" s="63" t="s">
        <v>78</v>
      </c>
      <c r="C41" s="63" t="s">
        <v>227</v>
      </c>
      <c r="D41" s="61" t="s">
        <v>228</v>
      </c>
      <c r="E41" s="63" t="s">
        <v>67</v>
      </c>
      <c r="F41" s="64" t="s">
        <v>70</v>
      </c>
      <c r="G41" s="69">
        <f>(VLOOKUP(A41,'Emission Factors'!$A$11:$K$93,7))*(VLOOKUP(A41,'Emission Factors'!$A$11:$K$93,10))</f>
        <v>4.6120355955145367E-2</v>
      </c>
      <c r="H41" s="63" t="s">
        <v>66</v>
      </c>
    </row>
    <row r="42" spans="1:8" x14ac:dyDescent="0.25">
      <c r="A42" s="63" t="s">
        <v>230</v>
      </c>
      <c r="B42" s="63" t="s">
        <v>78</v>
      </c>
      <c r="C42" s="63" t="s">
        <v>231</v>
      </c>
      <c r="D42" s="61" t="s">
        <v>232</v>
      </c>
      <c r="E42" s="63" t="s">
        <v>67</v>
      </c>
      <c r="F42" s="64" t="s">
        <v>70</v>
      </c>
      <c r="G42" s="69">
        <f>(VLOOKUP(A42,'Emission Factors'!$A$11:$K$93,7))*(VLOOKUP(A42,'Emission Factors'!$A$11:$K$93,10))</f>
        <v>0.14357469887699717</v>
      </c>
      <c r="H42" s="63" t="s">
        <v>66</v>
      </c>
    </row>
    <row r="43" spans="1:8" x14ac:dyDescent="0.25">
      <c r="A43" s="63" t="s">
        <v>234</v>
      </c>
      <c r="B43" s="63" t="s">
        <v>78</v>
      </c>
      <c r="C43" s="63" t="s">
        <v>235</v>
      </c>
      <c r="D43" s="61" t="s">
        <v>236</v>
      </c>
      <c r="E43" s="63" t="s">
        <v>67</v>
      </c>
      <c r="F43" s="64" t="s">
        <v>70</v>
      </c>
      <c r="G43" s="69">
        <f>(VLOOKUP(A43,'Emission Factors'!$A$11:$K$93,7))*(VLOOKUP(A43,'Emission Factors'!$A$11:$K$93,10))</f>
        <v>0.11785627442256036</v>
      </c>
      <c r="H43" s="63" t="s">
        <v>66</v>
      </c>
    </row>
    <row r="44" spans="1:8" x14ac:dyDescent="0.25">
      <c r="A44" s="63" t="s">
        <v>238</v>
      </c>
      <c r="B44" s="63" t="s">
        <v>78</v>
      </c>
      <c r="C44" s="63" t="s">
        <v>239</v>
      </c>
      <c r="D44" s="61" t="s">
        <v>240</v>
      </c>
      <c r="E44" s="63" t="s">
        <v>67</v>
      </c>
      <c r="F44" s="64" t="s">
        <v>70</v>
      </c>
      <c r="G44" s="69">
        <f>(VLOOKUP(A44,'Emission Factors'!$A$11:$K$93,7))*(VLOOKUP(A44,'Emission Factors'!$A$11:$K$93,10))</f>
        <v>7.1900497574882524E-2</v>
      </c>
      <c r="H44" s="63" t="s">
        <v>66</v>
      </c>
    </row>
    <row r="45" spans="1:8" x14ac:dyDescent="0.25">
      <c r="A45" s="63" t="s">
        <v>242</v>
      </c>
      <c r="B45" s="63" t="s">
        <v>78</v>
      </c>
      <c r="C45" s="63" t="s">
        <v>243</v>
      </c>
      <c r="D45" s="61" t="s">
        <v>244</v>
      </c>
      <c r="E45" s="63" t="s">
        <v>67</v>
      </c>
      <c r="F45" s="64" t="s">
        <v>70</v>
      </c>
      <c r="G45" s="69">
        <f>(VLOOKUP(A45,'Emission Factors'!$A$11:$K$93,7))*(VLOOKUP(A45,'Emission Factors'!$A$11:$K$93,10))</f>
        <v>8.2900847561507715E-2</v>
      </c>
      <c r="H45" s="63" t="s">
        <v>66</v>
      </c>
    </row>
    <row r="46" spans="1:8" x14ac:dyDescent="0.25">
      <c r="A46" s="63" t="s">
        <v>246</v>
      </c>
      <c r="B46" s="63" t="s">
        <v>78</v>
      </c>
      <c r="C46" s="63" t="s">
        <v>247</v>
      </c>
      <c r="D46" s="61" t="s">
        <v>248</v>
      </c>
      <c r="E46" s="63" t="s">
        <v>67</v>
      </c>
      <c r="F46" s="64" t="s">
        <v>70</v>
      </c>
      <c r="G46" s="69">
        <f>(VLOOKUP(A46,'Emission Factors'!$A$11:$K$93,7))*(VLOOKUP(A46,'Emission Factors'!$A$11:$K$93,10))</f>
        <v>2.691456189620986E-2</v>
      </c>
      <c r="H46" s="63" t="s">
        <v>66</v>
      </c>
    </row>
    <row r="47" spans="1:8" x14ac:dyDescent="0.25">
      <c r="A47" s="63" t="s">
        <v>250</v>
      </c>
      <c r="B47" s="63" t="s">
        <v>78</v>
      </c>
      <c r="C47" s="63" t="s">
        <v>251</v>
      </c>
      <c r="D47" s="61" t="s">
        <v>252</v>
      </c>
      <c r="E47" s="63" t="s">
        <v>67</v>
      </c>
      <c r="F47" s="64" t="s">
        <v>70</v>
      </c>
      <c r="G47" s="69">
        <f>(VLOOKUP(A47,'Emission Factors'!$A$11:$K$93,7))*(VLOOKUP(A47,'Emission Factors'!$A$11:$K$93,10))</f>
        <v>0.11365069044423798</v>
      </c>
      <c r="H47" s="63" t="s">
        <v>66</v>
      </c>
    </row>
    <row r="48" spans="1:8" x14ac:dyDescent="0.25">
      <c r="A48" s="63" t="s">
        <v>254</v>
      </c>
      <c r="B48" s="63" t="s">
        <v>78</v>
      </c>
      <c r="C48" s="63" t="s">
        <v>74</v>
      </c>
      <c r="D48" s="61" t="s">
        <v>255</v>
      </c>
      <c r="E48" s="63" t="s">
        <v>67</v>
      </c>
      <c r="F48" s="64" t="s">
        <v>70</v>
      </c>
      <c r="G48" s="69">
        <f>(VLOOKUP(A48,'Emission Factors'!$A$11:$K$93,7))*(VLOOKUP(A48,'Emission Factors'!$A$11:$K$93,10))</f>
        <v>8.2480583054938814E-2</v>
      </c>
      <c r="H48" s="63" t="s">
        <v>66</v>
      </c>
    </row>
    <row r="49" spans="1:8" x14ac:dyDescent="0.25">
      <c r="A49" s="63" t="s">
        <v>257</v>
      </c>
      <c r="B49" s="63" t="s">
        <v>78</v>
      </c>
      <c r="C49" s="63" t="s">
        <v>258</v>
      </c>
      <c r="D49" s="61" t="s">
        <v>259</v>
      </c>
      <c r="E49" s="63" t="s">
        <v>67</v>
      </c>
      <c r="F49" s="64" t="s">
        <v>70</v>
      </c>
      <c r="G49" s="69">
        <f>(VLOOKUP(A49,'Emission Factors'!$A$11:$K$93,7))*(VLOOKUP(A49,'Emission Factors'!$A$11:$K$93,10))</f>
        <v>5.6832692503702362E-2</v>
      </c>
      <c r="H49" s="63" t="s">
        <v>66</v>
      </c>
    </row>
    <row r="50" spans="1:8" x14ac:dyDescent="0.25">
      <c r="A50" s="63" t="s">
        <v>261</v>
      </c>
      <c r="B50" s="63" t="s">
        <v>78</v>
      </c>
      <c r="C50" s="63" t="s">
        <v>262</v>
      </c>
      <c r="D50" s="61" t="s">
        <v>263</v>
      </c>
      <c r="E50" s="63" t="s">
        <v>67</v>
      </c>
      <c r="F50" s="64" t="s">
        <v>70</v>
      </c>
      <c r="G50" s="69">
        <f>(VLOOKUP(A50,'Emission Factors'!$A$11:$K$93,7))*(VLOOKUP(A50,'Emission Factors'!$A$11:$K$93,10))</f>
        <v>0.12247918399481829</v>
      </c>
      <c r="H50" s="63" t="s">
        <v>66</v>
      </c>
    </row>
    <row r="51" spans="1:8" x14ac:dyDescent="0.25">
      <c r="A51" s="63" t="s">
        <v>265</v>
      </c>
      <c r="B51" s="63" t="s">
        <v>78</v>
      </c>
      <c r="C51" s="63" t="s">
        <v>266</v>
      </c>
      <c r="D51" s="61" t="s">
        <v>267</v>
      </c>
      <c r="E51" s="63" t="s">
        <v>67</v>
      </c>
      <c r="F51" s="64" t="s">
        <v>70</v>
      </c>
      <c r="G51" s="69">
        <f>(VLOOKUP(A51,'Emission Factors'!$A$11:$K$93,7))*(VLOOKUP(A51,'Emission Factors'!$A$11:$K$93,10))</f>
        <v>1.769813187802749E-2</v>
      </c>
      <c r="H51" s="63" t="s">
        <v>66</v>
      </c>
    </row>
    <row r="52" spans="1:8" x14ac:dyDescent="0.25">
      <c r="A52" s="63" t="s">
        <v>269</v>
      </c>
      <c r="B52" s="63" t="s">
        <v>78</v>
      </c>
      <c r="C52" s="63" t="s">
        <v>270</v>
      </c>
      <c r="D52" s="61" t="s">
        <v>271</v>
      </c>
      <c r="E52" s="63" t="s">
        <v>67</v>
      </c>
      <c r="F52" s="64" t="s">
        <v>70</v>
      </c>
      <c r="G52" s="69">
        <f>(VLOOKUP(A52,'Emission Factors'!$A$11:$K$93,7))*(VLOOKUP(A52,'Emission Factors'!$A$11:$K$93,10))</f>
        <v>3.3988524604680825E-2</v>
      </c>
      <c r="H52" s="63" t="s">
        <v>66</v>
      </c>
    </row>
    <row r="53" spans="1:8" x14ac:dyDescent="0.25">
      <c r="A53" s="63" t="s">
        <v>273</v>
      </c>
      <c r="B53" s="63" t="s">
        <v>78</v>
      </c>
      <c r="C53" s="63" t="s">
        <v>274</v>
      </c>
      <c r="D53" s="61" t="s">
        <v>275</v>
      </c>
      <c r="E53" s="63" t="s">
        <v>67</v>
      </c>
      <c r="F53" s="64" t="s">
        <v>70</v>
      </c>
      <c r="G53" s="69">
        <f>(VLOOKUP(A53,'Emission Factors'!$A$11:$K$93,7))*(VLOOKUP(A53,'Emission Factors'!$A$11:$K$93,10))</f>
        <v>0.24074102836078079</v>
      </c>
      <c r="H53" s="63" t="s">
        <v>66</v>
      </c>
    </row>
    <row r="54" spans="1:8" x14ac:dyDescent="0.25">
      <c r="A54" s="63" t="s">
        <v>277</v>
      </c>
      <c r="B54" s="63" t="s">
        <v>78</v>
      </c>
      <c r="C54" s="63" t="s">
        <v>278</v>
      </c>
      <c r="D54" s="61" t="s">
        <v>279</v>
      </c>
      <c r="E54" s="63" t="s">
        <v>67</v>
      </c>
      <c r="F54" s="64" t="s">
        <v>70</v>
      </c>
      <c r="G54" s="69">
        <f>(VLOOKUP(A54,'Emission Factors'!$A$11:$K$93,7))*(VLOOKUP(A54,'Emission Factors'!$A$11:$K$93,10))</f>
        <v>0.1130335187912347</v>
      </c>
      <c r="H54" s="63" t="s">
        <v>66</v>
      </c>
    </row>
    <row r="55" spans="1:8" x14ac:dyDescent="0.25">
      <c r="A55" s="63" t="s">
        <v>281</v>
      </c>
      <c r="B55" s="63" t="s">
        <v>78</v>
      </c>
      <c r="C55" s="63" t="s">
        <v>282</v>
      </c>
      <c r="D55" s="61" t="s">
        <v>283</v>
      </c>
      <c r="E55" s="63" t="s">
        <v>67</v>
      </c>
      <c r="F55" s="64" t="s">
        <v>70</v>
      </c>
      <c r="G55" s="69">
        <f>(VLOOKUP(A55,'Emission Factors'!$A$11:$K$93,7))*(VLOOKUP(A55,'Emission Factors'!$A$11:$K$93,10))</f>
        <v>9.4615353318036707E-2</v>
      </c>
      <c r="H55" s="63" t="s">
        <v>66</v>
      </c>
    </row>
    <row r="56" spans="1:8" x14ac:dyDescent="0.25">
      <c r="A56" s="63" t="s">
        <v>285</v>
      </c>
      <c r="B56" s="63" t="s">
        <v>78</v>
      </c>
      <c r="C56" s="63" t="s">
        <v>286</v>
      </c>
      <c r="D56" s="61" t="s">
        <v>287</v>
      </c>
      <c r="E56" s="63" t="s">
        <v>67</v>
      </c>
      <c r="F56" s="64" t="s">
        <v>70</v>
      </c>
      <c r="G56" s="69">
        <f>(VLOOKUP(A56,'Emission Factors'!$A$11:$K$93,7))*(VLOOKUP(A56,'Emission Factors'!$A$11:$K$93,10))</f>
        <v>7.9015605060220387E-2</v>
      </c>
      <c r="H56" s="63" t="s">
        <v>66</v>
      </c>
    </row>
    <row r="57" spans="1:8" x14ac:dyDescent="0.25">
      <c r="A57" s="63" t="s">
        <v>289</v>
      </c>
      <c r="B57" s="63" t="s">
        <v>78</v>
      </c>
      <c r="C57" s="63" t="s">
        <v>290</v>
      </c>
      <c r="D57" s="61" t="s">
        <v>291</v>
      </c>
      <c r="E57" s="63" t="s">
        <v>67</v>
      </c>
      <c r="F57" s="64" t="s">
        <v>70</v>
      </c>
      <c r="G57" s="69">
        <f>(VLOOKUP(A57,'Emission Factors'!$A$11:$K$93,7))*(VLOOKUP(A57,'Emission Factors'!$A$11:$K$93,10))</f>
        <v>8.6997691772396177E-2</v>
      </c>
      <c r="H57" s="63" t="s">
        <v>66</v>
      </c>
    </row>
    <row r="58" spans="1:8" x14ac:dyDescent="0.25">
      <c r="A58" s="63" t="s">
        <v>293</v>
      </c>
      <c r="B58" s="63" t="s">
        <v>78</v>
      </c>
      <c r="C58" s="63" t="s">
        <v>294</v>
      </c>
      <c r="D58" s="61" t="s">
        <v>295</v>
      </c>
      <c r="E58" s="63" t="s">
        <v>67</v>
      </c>
      <c r="F58" s="64" t="s">
        <v>70</v>
      </c>
      <c r="G58" s="69">
        <f>(VLOOKUP(A58,'Emission Factors'!$A$11:$K$93,7))*(VLOOKUP(A58,'Emission Factors'!$A$11:$K$93,10))</f>
        <v>6.5808131685950108E-2</v>
      </c>
      <c r="H58" s="63" t="s">
        <v>66</v>
      </c>
    </row>
    <row r="59" spans="1:8" x14ac:dyDescent="0.25">
      <c r="A59" s="63" t="s">
        <v>297</v>
      </c>
      <c r="B59" s="63" t="s">
        <v>78</v>
      </c>
      <c r="C59" s="63" t="s">
        <v>298</v>
      </c>
      <c r="D59" s="61" t="s">
        <v>299</v>
      </c>
      <c r="E59" s="63" t="s">
        <v>67</v>
      </c>
      <c r="F59" s="64" t="s">
        <v>70</v>
      </c>
      <c r="G59" s="69">
        <f>(VLOOKUP(A59,'Emission Factors'!$A$11:$K$93,7))*(VLOOKUP(A59,'Emission Factors'!$A$11:$K$93,10))</f>
        <v>5.3667483597585525E-2</v>
      </c>
      <c r="H59" s="63" t="s">
        <v>66</v>
      </c>
    </row>
    <row r="60" spans="1:8" x14ac:dyDescent="0.25">
      <c r="A60" s="63" t="s">
        <v>301</v>
      </c>
      <c r="B60" s="63" t="s">
        <v>78</v>
      </c>
      <c r="C60" s="63" t="s">
        <v>302</v>
      </c>
      <c r="D60" s="61" t="s">
        <v>303</v>
      </c>
      <c r="E60" s="63" t="s">
        <v>67</v>
      </c>
      <c r="F60" s="64" t="s">
        <v>70</v>
      </c>
      <c r="G60" s="69">
        <f>(VLOOKUP(A60,'Emission Factors'!$A$11:$K$93,7))*(VLOOKUP(A60,'Emission Factors'!$A$11:$K$93,10))</f>
        <v>6.5728781044849693E-2</v>
      </c>
      <c r="H60" s="63" t="s">
        <v>66</v>
      </c>
    </row>
    <row r="61" spans="1:8" x14ac:dyDescent="0.25">
      <c r="A61" s="63" t="s">
        <v>305</v>
      </c>
      <c r="B61" s="63" t="s">
        <v>78</v>
      </c>
      <c r="C61" s="63" t="s">
        <v>306</v>
      </c>
      <c r="D61" s="61" t="s">
        <v>307</v>
      </c>
      <c r="E61" s="63" t="s">
        <v>67</v>
      </c>
      <c r="F61" s="64" t="s">
        <v>70</v>
      </c>
      <c r="G61" s="69">
        <f>(VLOOKUP(A61,'Emission Factors'!$A$11:$K$93,7))*(VLOOKUP(A61,'Emission Factors'!$A$11:$K$93,10))</f>
        <v>0.4512406457244007</v>
      </c>
      <c r="H61" s="63" t="s">
        <v>66</v>
      </c>
    </row>
    <row r="62" spans="1:8" x14ac:dyDescent="0.25">
      <c r="A62" s="63" t="s">
        <v>309</v>
      </c>
      <c r="B62" s="63" t="s">
        <v>78</v>
      </c>
      <c r="C62" s="63" t="s">
        <v>310</v>
      </c>
      <c r="D62" s="61" t="s">
        <v>311</v>
      </c>
      <c r="E62" s="63" t="s">
        <v>67</v>
      </c>
      <c r="F62" s="64" t="s">
        <v>70</v>
      </c>
      <c r="G62" s="69">
        <f>(VLOOKUP(A62,'Emission Factors'!$A$11:$K$93,7))*(VLOOKUP(A62,'Emission Factors'!$A$11:$K$93,10))</f>
        <v>7.3596250164324889E-2</v>
      </c>
      <c r="H62" s="63" t="s">
        <v>66</v>
      </c>
    </row>
    <row r="63" spans="1:8" x14ac:dyDescent="0.25">
      <c r="A63" s="63" t="s">
        <v>313</v>
      </c>
      <c r="B63" s="63" t="s">
        <v>78</v>
      </c>
      <c r="C63" s="63" t="s">
        <v>314</v>
      </c>
      <c r="D63" s="61" t="s">
        <v>315</v>
      </c>
      <c r="E63" s="63" t="s">
        <v>67</v>
      </c>
      <c r="F63" s="64" t="s">
        <v>70</v>
      </c>
      <c r="G63" s="69">
        <f>(VLOOKUP(A63,'Emission Factors'!$A$11:$K$93,7))*(VLOOKUP(A63,'Emission Factors'!$A$11:$K$93,10))</f>
        <v>4.344300654616446E-2</v>
      </c>
      <c r="H63" s="63" t="s">
        <v>66</v>
      </c>
    </row>
    <row r="64" spans="1:8" x14ac:dyDescent="0.25">
      <c r="A64" s="63" t="s">
        <v>317</v>
      </c>
      <c r="B64" s="63" t="s">
        <v>78</v>
      </c>
      <c r="C64" s="63" t="s">
        <v>318</v>
      </c>
      <c r="D64" s="61" t="s">
        <v>319</v>
      </c>
      <c r="E64" s="63" t="s">
        <v>67</v>
      </c>
      <c r="F64" s="64" t="s">
        <v>70</v>
      </c>
      <c r="G64" s="69">
        <f>(VLOOKUP(A64,'Emission Factors'!$A$11:$K$93,7))*(VLOOKUP(A64,'Emission Factors'!$A$11:$K$93,10))</f>
        <v>0.15478665057322349</v>
      </c>
      <c r="H64" s="63" t="s">
        <v>66</v>
      </c>
    </row>
    <row r="65" spans="1:8" x14ac:dyDescent="0.25">
      <c r="A65" s="63" t="s">
        <v>321</v>
      </c>
      <c r="B65" s="63" t="s">
        <v>78</v>
      </c>
      <c r="C65" s="63" t="s">
        <v>322</v>
      </c>
      <c r="D65" s="61" t="s">
        <v>323</v>
      </c>
      <c r="E65" s="63" t="s">
        <v>67</v>
      </c>
      <c r="F65" s="64" t="s">
        <v>70</v>
      </c>
      <c r="G65" s="69">
        <f>(VLOOKUP(A65,'Emission Factors'!$A$11:$K$93,7))*(VLOOKUP(A65,'Emission Factors'!$A$11:$K$93,10))</f>
        <v>7.0889511629010485E-2</v>
      </c>
      <c r="H65" s="63" t="s">
        <v>66</v>
      </c>
    </row>
    <row r="66" spans="1:8" x14ac:dyDescent="0.25">
      <c r="A66" s="63" t="s">
        <v>325</v>
      </c>
      <c r="B66" s="63" t="s">
        <v>78</v>
      </c>
      <c r="C66" s="63" t="s">
        <v>326</v>
      </c>
      <c r="D66" s="61" t="s">
        <v>327</v>
      </c>
      <c r="E66" s="63" t="s">
        <v>67</v>
      </c>
      <c r="F66" s="64" t="s">
        <v>70</v>
      </c>
      <c r="G66" s="69">
        <f>(VLOOKUP(A66,'Emission Factors'!$A$11:$K$93,7))*(VLOOKUP(A66,'Emission Factors'!$A$11:$K$93,10))</f>
        <v>8.7817648397100545E-2</v>
      </c>
      <c r="H66" s="63" t="s">
        <v>66</v>
      </c>
    </row>
    <row r="67" spans="1:8" x14ac:dyDescent="0.25">
      <c r="A67" s="63" t="s">
        <v>329</v>
      </c>
      <c r="B67" s="63" t="s">
        <v>78</v>
      </c>
      <c r="C67" s="63" t="s">
        <v>330</v>
      </c>
      <c r="D67" s="61" t="s">
        <v>331</v>
      </c>
      <c r="E67" s="63" t="s">
        <v>67</v>
      </c>
      <c r="F67" s="64" t="s">
        <v>70</v>
      </c>
      <c r="G67" s="69">
        <f>(VLOOKUP(A67,'Emission Factors'!$A$11:$K$93,7))*(VLOOKUP(A67,'Emission Factors'!$A$11:$K$93,10))</f>
        <v>9.9114828559693974E-2</v>
      </c>
      <c r="H67" s="63" t="s">
        <v>66</v>
      </c>
    </row>
    <row r="68" spans="1:8" x14ac:dyDescent="0.25">
      <c r="A68" s="63" t="s">
        <v>333</v>
      </c>
      <c r="B68" s="63" t="s">
        <v>78</v>
      </c>
      <c r="C68" s="63" t="s">
        <v>334</v>
      </c>
      <c r="D68" s="61" t="s">
        <v>335</v>
      </c>
      <c r="E68" s="63" t="s">
        <v>67</v>
      </c>
      <c r="F68" s="64" t="s">
        <v>70</v>
      </c>
      <c r="G68" s="69">
        <f>(VLOOKUP(A68,'Emission Factors'!$A$11:$K$93,7))*(VLOOKUP(A68,'Emission Factors'!$A$11:$K$93,10))</f>
        <v>1.0743929859365493</v>
      </c>
      <c r="H68" s="63" t="s">
        <v>66</v>
      </c>
    </row>
    <row r="69" spans="1:8" x14ac:dyDescent="0.25">
      <c r="A69" s="63" t="s">
        <v>337</v>
      </c>
      <c r="B69" s="63" t="s">
        <v>78</v>
      </c>
      <c r="C69" s="63" t="s">
        <v>338</v>
      </c>
      <c r="D69" s="61" t="s">
        <v>339</v>
      </c>
      <c r="E69" s="63" t="s">
        <v>67</v>
      </c>
      <c r="F69" s="64" t="s">
        <v>70</v>
      </c>
      <c r="G69" s="69">
        <f>(VLOOKUP(A69,'Emission Factors'!$A$11:$K$93,7))*(VLOOKUP(A69,'Emission Factors'!$A$11:$K$93,10))</f>
        <v>0.11615758292048466</v>
      </c>
      <c r="H69" s="63" t="s">
        <v>66</v>
      </c>
    </row>
    <row r="70" spans="1:8" x14ac:dyDescent="0.25">
      <c r="A70" s="63" t="s">
        <v>341</v>
      </c>
      <c r="B70" s="63" t="s">
        <v>78</v>
      </c>
      <c r="C70" s="63" t="s">
        <v>342</v>
      </c>
      <c r="D70" s="61" t="s">
        <v>343</v>
      </c>
      <c r="E70" s="63" t="s">
        <v>67</v>
      </c>
      <c r="F70" s="64" t="s">
        <v>70</v>
      </c>
      <c r="G70" s="69">
        <f>(VLOOKUP(A70,'Emission Factors'!$A$11:$K$93,7))*(VLOOKUP(A70,'Emission Factors'!$A$11:$K$93,10))</f>
        <v>0.11746539904232495</v>
      </c>
      <c r="H70" s="63" t="s">
        <v>66</v>
      </c>
    </row>
    <row r="71" spans="1:8" x14ac:dyDescent="0.25">
      <c r="A71" s="63" t="s">
        <v>345</v>
      </c>
      <c r="B71" s="63" t="s">
        <v>78</v>
      </c>
      <c r="C71" s="63" t="s">
        <v>346</v>
      </c>
      <c r="D71" s="61" t="s">
        <v>347</v>
      </c>
      <c r="E71" s="63" t="s">
        <v>67</v>
      </c>
      <c r="F71" s="64" t="s">
        <v>70</v>
      </c>
      <c r="G71" s="69">
        <f>(VLOOKUP(A71,'Emission Factors'!$A$11:$K$93,7))*(VLOOKUP(A71,'Emission Factors'!$A$11:$K$93,10))</f>
        <v>6.7183542798357435E-2</v>
      </c>
      <c r="H71" s="63" t="s">
        <v>66</v>
      </c>
    </row>
    <row r="72" spans="1:8" x14ac:dyDescent="0.25">
      <c r="A72" s="63" t="s">
        <v>349</v>
      </c>
      <c r="B72" s="63" t="s">
        <v>78</v>
      </c>
      <c r="C72" s="63" t="s">
        <v>350</v>
      </c>
      <c r="D72" s="61" t="s">
        <v>351</v>
      </c>
      <c r="E72" s="63" t="s">
        <v>67</v>
      </c>
      <c r="F72" s="64" t="s">
        <v>70</v>
      </c>
      <c r="G72" s="69">
        <f>(VLOOKUP(A72,'Emission Factors'!$A$11:$K$93,7))*(VLOOKUP(A72,'Emission Factors'!$A$11:$K$93,10))</f>
        <v>0.21993940474193679</v>
      </c>
      <c r="H72" s="63" t="s">
        <v>66</v>
      </c>
    </row>
    <row r="73" spans="1:8" x14ac:dyDescent="0.25">
      <c r="A73" s="63" t="s">
        <v>353</v>
      </c>
      <c r="B73" s="63" t="s">
        <v>78</v>
      </c>
      <c r="C73" s="63" t="s">
        <v>354</v>
      </c>
      <c r="D73" s="61" t="s">
        <v>355</v>
      </c>
      <c r="E73" s="63" t="s">
        <v>67</v>
      </c>
      <c r="F73" s="64" t="s">
        <v>70</v>
      </c>
      <c r="G73" s="69">
        <f>(VLOOKUP(A73,'Emission Factors'!$A$11:$K$93,7))*(VLOOKUP(A73,'Emission Factors'!$A$11:$K$93,10))</f>
        <v>0.24735358178581598</v>
      </c>
      <c r="H73" s="63" t="s">
        <v>66</v>
      </c>
    </row>
    <row r="74" spans="1:8" x14ac:dyDescent="0.25">
      <c r="A74" s="63" t="s">
        <v>357</v>
      </c>
      <c r="B74" s="63" t="s">
        <v>78</v>
      </c>
      <c r="C74" s="63" t="s">
        <v>358</v>
      </c>
      <c r="D74" s="61" t="s">
        <v>359</v>
      </c>
      <c r="E74" s="63" t="s">
        <v>67</v>
      </c>
      <c r="F74" s="64" t="s">
        <v>70</v>
      </c>
      <c r="G74" s="69">
        <f>(VLOOKUP(A74,'Emission Factors'!$A$11:$K$93,7))*(VLOOKUP(A74,'Emission Factors'!$A$11:$K$93,10))</f>
        <v>0.20871863630781043</v>
      </c>
      <c r="H74" s="63" t="s">
        <v>66</v>
      </c>
    </row>
    <row r="75" spans="1:8" x14ac:dyDescent="0.25">
      <c r="A75" s="63" t="s">
        <v>361</v>
      </c>
      <c r="B75" s="63" t="s">
        <v>78</v>
      </c>
      <c r="C75" s="63" t="s">
        <v>362</v>
      </c>
      <c r="D75" s="61" t="s">
        <v>363</v>
      </c>
      <c r="E75" s="63" t="s">
        <v>67</v>
      </c>
      <c r="F75" s="64" t="s">
        <v>70</v>
      </c>
      <c r="G75" s="69">
        <f>(VLOOKUP(A75,'Emission Factors'!$A$11:$K$93,7))*(VLOOKUP(A75,'Emission Factors'!$A$11:$K$93,10))</f>
        <v>9.1253237265485482E-2</v>
      </c>
      <c r="H75" s="63" t="s">
        <v>66</v>
      </c>
    </row>
    <row r="76" spans="1:8" x14ac:dyDescent="0.25">
      <c r="A76" s="63" t="s">
        <v>365</v>
      </c>
      <c r="B76" s="63" t="s">
        <v>78</v>
      </c>
      <c r="C76" s="63" t="s">
        <v>366</v>
      </c>
      <c r="D76" s="61" t="s">
        <v>367</v>
      </c>
      <c r="E76" s="63" t="s">
        <v>67</v>
      </c>
      <c r="F76" s="64" t="s">
        <v>70</v>
      </c>
      <c r="G76" s="69">
        <f>(VLOOKUP(A76,'Emission Factors'!$A$11:$K$93,7))*(VLOOKUP(A76,'Emission Factors'!$A$11:$K$93,10))</f>
        <v>0.11531117608208015</v>
      </c>
      <c r="H76" s="63" t="s">
        <v>66</v>
      </c>
    </row>
    <row r="77" spans="1:8" x14ac:dyDescent="0.25">
      <c r="A77" s="63" t="s">
        <v>369</v>
      </c>
      <c r="B77" s="63" t="s">
        <v>78</v>
      </c>
      <c r="C77" s="63" t="s">
        <v>370</v>
      </c>
      <c r="D77" s="61" t="s">
        <v>371</v>
      </c>
      <c r="E77" s="63" t="s">
        <v>67</v>
      </c>
      <c r="F77" s="64" t="s">
        <v>70</v>
      </c>
      <c r="G77" s="69">
        <f>(VLOOKUP(A77,'Emission Factors'!$A$11:$K$93,7))*(VLOOKUP(A77,'Emission Factors'!$A$11:$K$93,10))</f>
        <v>0.16506696696467818</v>
      </c>
      <c r="H77" s="63" t="s">
        <v>66</v>
      </c>
    </row>
    <row r="78" spans="1:8" x14ac:dyDescent="0.25">
      <c r="A78" s="63" t="s">
        <v>373</v>
      </c>
      <c r="B78" s="63" t="s">
        <v>78</v>
      </c>
      <c r="C78" s="63" t="s">
        <v>374</v>
      </c>
      <c r="D78" s="61" t="s">
        <v>375</v>
      </c>
      <c r="E78" s="63" t="s">
        <v>67</v>
      </c>
      <c r="F78" s="64" t="s">
        <v>70</v>
      </c>
      <c r="G78" s="69">
        <f>(VLOOKUP(A78,'Emission Factors'!$A$11:$K$93,7))*(VLOOKUP(A78,'Emission Factors'!$A$11:$K$93,10))</f>
        <v>2.6782310827709155E-2</v>
      </c>
      <c r="H78" s="63" t="s">
        <v>66</v>
      </c>
    </row>
    <row r="79" spans="1:8" x14ac:dyDescent="0.25">
      <c r="A79" s="63" t="s">
        <v>377</v>
      </c>
      <c r="B79" s="63" t="s">
        <v>78</v>
      </c>
      <c r="C79" s="63" t="s">
        <v>378</v>
      </c>
      <c r="D79" s="61" t="s">
        <v>379</v>
      </c>
      <c r="E79" s="63" t="s">
        <v>67</v>
      </c>
      <c r="F79" s="64" t="s">
        <v>70</v>
      </c>
      <c r="G79" s="69">
        <f>(VLOOKUP(A79,'Emission Factors'!$A$11:$K$93,7))*(VLOOKUP(A79,'Emission Factors'!$A$11:$K$93,10))</f>
        <v>7.1677140214748011E-2</v>
      </c>
      <c r="H79" s="63" t="s">
        <v>66</v>
      </c>
    </row>
    <row r="80" spans="1:8" x14ac:dyDescent="0.25">
      <c r="A80" s="63" t="s">
        <v>381</v>
      </c>
      <c r="B80" s="63" t="s">
        <v>78</v>
      </c>
      <c r="C80" s="63" t="s">
        <v>382</v>
      </c>
      <c r="D80" s="61" t="s">
        <v>383</v>
      </c>
      <c r="E80" s="63" t="s">
        <v>67</v>
      </c>
      <c r="F80" s="64" t="s">
        <v>70</v>
      </c>
      <c r="G80" s="69">
        <f>(VLOOKUP(A80,'Emission Factors'!$A$11:$K$93,7))*(VLOOKUP(A80,'Emission Factors'!$A$11:$K$93,10))</f>
        <v>0.10544524637192766</v>
      </c>
      <c r="H80" s="63" t="s">
        <v>66</v>
      </c>
    </row>
    <row r="81" spans="1:8" x14ac:dyDescent="0.25">
      <c r="A81" s="63" t="s">
        <v>385</v>
      </c>
      <c r="B81" s="63" t="s">
        <v>78</v>
      </c>
      <c r="C81" s="63" t="s">
        <v>386</v>
      </c>
      <c r="D81" s="61" t="s">
        <v>387</v>
      </c>
      <c r="E81" s="63" t="s">
        <v>67</v>
      </c>
      <c r="F81" s="64" t="s">
        <v>70</v>
      </c>
      <c r="G81" s="69">
        <f>(VLOOKUP(A81,'Emission Factors'!$A$11:$K$93,7))*(VLOOKUP(A81,'Emission Factors'!$A$11:$K$93,10))</f>
        <v>0.11397690974653972</v>
      </c>
      <c r="H81" s="63" t="s">
        <v>66</v>
      </c>
    </row>
    <row r="82" spans="1:8" x14ac:dyDescent="0.25">
      <c r="A82" s="63" t="s">
        <v>389</v>
      </c>
      <c r="B82" s="63" t="s">
        <v>390</v>
      </c>
      <c r="C82" s="63" t="s">
        <v>391</v>
      </c>
      <c r="D82" s="61" t="s">
        <v>392</v>
      </c>
      <c r="E82" s="63" t="s">
        <v>76</v>
      </c>
      <c r="F82" s="64" t="s">
        <v>70</v>
      </c>
      <c r="G82" s="69">
        <f>(VLOOKUP(A82,'Emission Factors'!$A$11:$K$93,7))*(VLOOKUP(A82,'Emission Factors'!$A$11:$K$93,10))</f>
        <v>0.9786682716031575</v>
      </c>
      <c r="H82" s="63" t="s">
        <v>66</v>
      </c>
    </row>
    <row r="83" spans="1:8" x14ac:dyDescent="0.25">
      <c r="A83" s="63" t="s">
        <v>393</v>
      </c>
      <c r="B83" s="63" t="s">
        <v>390</v>
      </c>
      <c r="C83" s="63" t="s">
        <v>394</v>
      </c>
      <c r="D83" s="61" t="s">
        <v>395</v>
      </c>
      <c r="E83" s="63" t="s">
        <v>76</v>
      </c>
      <c r="F83" s="64" t="s">
        <v>70</v>
      </c>
      <c r="G83" s="69">
        <f>(VLOOKUP(A83,'Emission Factors'!$A$11:$K$93,7))*(VLOOKUP(A83,'Emission Factors'!$A$11:$K$93,10))</f>
        <v>7.7158784534666791E-2</v>
      </c>
      <c r="H83" s="63" t="s">
        <v>66</v>
      </c>
    </row>
    <row r="84" spans="1:8" x14ac:dyDescent="0.25">
      <c r="A84" s="63" t="s">
        <v>396</v>
      </c>
      <c r="B84" s="63" t="s">
        <v>390</v>
      </c>
      <c r="C84" s="63" t="s">
        <v>397</v>
      </c>
      <c r="D84" s="61" t="s">
        <v>398</v>
      </c>
      <c r="E84" s="63" t="s">
        <v>76</v>
      </c>
      <c r="F84" s="64" t="s">
        <v>70</v>
      </c>
      <c r="G84" s="69">
        <f>(VLOOKUP(A84,'Emission Factors'!$A$11:$K$93,7))*(VLOOKUP(A84,'Emission Factors'!$A$11:$K$93,10))</f>
        <v>0.9409253636570839</v>
      </c>
      <c r="H84" s="63" t="s">
        <v>66</v>
      </c>
    </row>
    <row r="85" spans="1:8" x14ac:dyDescent="0.25">
      <c r="A85" s="63" t="s">
        <v>77</v>
      </c>
      <c r="B85" s="63" t="s">
        <v>78</v>
      </c>
      <c r="C85" s="63" t="s">
        <v>79</v>
      </c>
      <c r="D85" s="61" t="s">
        <v>80</v>
      </c>
      <c r="E85" s="63" t="s">
        <v>67</v>
      </c>
      <c r="F85" s="64" t="s">
        <v>64</v>
      </c>
      <c r="G85" s="69">
        <f>(VLOOKUP(A85,'Emission Factors'!$A$11:$K$93,7))*(VLOOKUP(A85,'Emission Factors'!$A$11:$K$93,8))</f>
        <v>5.5545448770295512E-2</v>
      </c>
      <c r="H85" s="63" t="s">
        <v>66</v>
      </c>
    </row>
    <row r="86" spans="1:8" x14ac:dyDescent="0.25">
      <c r="A86" s="63" t="s">
        <v>83</v>
      </c>
      <c r="B86" s="63" t="s">
        <v>78</v>
      </c>
      <c r="C86" s="63" t="s">
        <v>84</v>
      </c>
      <c r="D86" s="61" t="s">
        <v>85</v>
      </c>
      <c r="E86" s="63" t="s">
        <v>67</v>
      </c>
      <c r="F86" s="64" t="s">
        <v>64</v>
      </c>
      <c r="G86" s="69">
        <f>(VLOOKUP(A86,'Emission Factors'!$A$11:$K$93,7))*(VLOOKUP(A86,'Emission Factors'!$A$11:$K$93,8))</f>
        <v>0.11852340759033057</v>
      </c>
      <c r="H86" s="63" t="s">
        <v>66</v>
      </c>
    </row>
    <row r="87" spans="1:8" x14ac:dyDescent="0.25">
      <c r="A87" s="63" t="s">
        <v>87</v>
      </c>
      <c r="B87" s="63" t="s">
        <v>78</v>
      </c>
      <c r="C87" s="63" t="s">
        <v>88</v>
      </c>
      <c r="D87" s="61" t="s">
        <v>89</v>
      </c>
      <c r="E87" s="63" t="s">
        <v>67</v>
      </c>
      <c r="F87" s="64" t="s">
        <v>64</v>
      </c>
      <c r="G87" s="69">
        <f>(VLOOKUP(A87,'Emission Factors'!$A$11:$K$93,7))*(VLOOKUP(A87,'Emission Factors'!$A$11:$K$93,8))</f>
        <v>0.16837030476456244</v>
      </c>
      <c r="H87" s="63" t="s">
        <v>66</v>
      </c>
    </row>
    <row r="88" spans="1:8" x14ac:dyDescent="0.25">
      <c r="A88" s="63" t="s">
        <v>91</v>
      </c>
      <c r="B88" s="63" t="s">
        <v>78</v>
      </c>
      <c r="C88" s="63" t="s">
        <v>92</v>
      </c>
      <c r="D88" s="61" t="s">
        <v>93</v>
      </c>
      <c r="E88" s="63" t="s">
        <v>67</v>
      </c>
      <c r="F88" s="64" t="s">
        <v>64</v>
      </c>
      <c r="G88" s="69">
        <f>(VLOOKUP(A88,'Emission Factors'!$A$11:$K$93,7))*(VLOOKUP(A88,'Emission Factors'!$A$11:$K$93,8))</f>
        <v>8.0740746775996228E-2</v>
      </c>
      <c r="H88" s="63" t="s">
        <v>66</v>
      </c>
    </row>
    <row r="89" spans="1:8" x14ac:dyDescent="0.25">
      <c r="A89" s="63" t="s">
        <v>95</v>
      </c>
      <c r="B89" s="63" t="s">
        <v>78</v>
      </c>
      <c r="C89" s="63" t="s">
        <v>96</v>
      </c>
      <c r="D89" s="61" t="s">
        <v>97</v>
      </c>
      <c r="E89" s="63" t="s">
        <v>67</v>
      </c>
      <c r="F89" s="64" t="s">
        <v>64</v>
      </c>
      <c r="G89" s="69">
        <f>(VLOOKUP(A89,'Emission Factors'!$A$11:$K$93,7))*(VLOOKUP(A89,'Emission Factors'!$A$11:$K$93,8))</f>
        <v>7.2182633187684031E-2</v>
      </c>
      <c r="H89" s="63" t="s">
        <v>66</v>
      </c>
    </row>
    <row r="90" spans="1:8" x14ac:dyDescent="0.25">
      <c r="A90" s="63" t="s">
        <v>99</v>
      </c>
      <c r="B90" s="63" t="s">
        <v>78</v>
      </c>
      <c r="C90" s="63" t="s">
        <v>60</v>
      </c>
      <c r="D90" s="61" t="s">
        <v>100</v>
      </c>
      <c r="E90" s="63" t="s">
        <v>67</v>
      </c>
      <c r="F90" s="64" t="s">
        <v>64</v>
      </c>
      <c r="G90" s="69">
        <f>(VLOOKUP(A90,'Emission Factors'!$A$11:$K$93,7))*(VLOOKUP(A90,'Emission Factors'!$A$11:$K$93,8))</f>
        <v>8.347393552501077E-2</v>
      </c>
      <c r="H90" s="63" t="s">
        <v>66</v>
      </c>
    </row>
    <row r="91" spans="1:8" x14ac:dyDescent="0.25">
      <c r="A91" s="63" t="s">
        <v>102</v>
      </c>
      <c r="B91" s="63" t="s">
        <v>78</v>
      </c>
      <c r="C91" s="63" t="s">
        <v>103</v>
      </c>
      <c r="D91" s="61" t="s">
        <v>104</v>
      </c>
      <c r="E91" s="63" t="s">
        <v>67</v>
      </c>
      <c r="F91" s="64" t="s">
        <v>64</v>
      </c>
      <c r="G91" s="69">
        <f>(VLOOKUP(A91,'Emission Factors'!$A$11:$K$93,7))*(VLOOKUP(A91,'Emission Factors'!$A$11:$K$93,8))</f>
        <v>0.26902806245676464</v>
      </c>
      <c r="H91" s="63" t="s">
        <v>66</v>
      </c>
    </row>
    <row r="92" spans="1:8" x14ac:dyDescent="0.25">
      <c r="A92" s="63" t="s">
        <v>106</v>
      </c>
      <c r="B92" s="63" t="s">
        <v>78</v>
      </c>
      <c r="C92" s="63" t="s">
        <v>107</v>
      </c>
      <c r="D92" s="61" t="s">
        <v>108</v>
      </c>
      <c r="E92" s="63" t="s">
        <v>67</v>
      </c>
      <c r="F92" s="64" t="s">
        <v>64</v>
      </c>
      <c r="G92" s="69">
        <f>(VLOOKUP(A92,'Emission Factors'!$A$11:$K$93,7))*(VLOOKUP(A92,'Emission Factors'!$A$11:$K$93,8))</f>
        <v>5.5407319876528111E-2</v>
      </c>
      <c r="H92" s="63" t="s">
        <v>66</v>
      </c>
    </row>
    <row r="93" spans="1:8" x14ac:dyDescent="0.25">
      <c r="A93" s="63" t="s">
        <v>110</v>
      </c>
      <c r="B93" s="63" t="s">
        <v>78</v>
      </c>
      <c r="C93" s="63" t="s">
        <v>111</v>
      </c>
      <c r="D93" s="61" t="s">
        <v>112</v>
      </c>
      <c r="E93" s="63" t="s">
        <v>67</v>
      </c>
      <c r="F93" s="64" t="s">
        <v>64</v>
      </c>
      <c r="G93" s="69">
        <f>(VLOOKUP(A93,'Emission Factors'!$A$11:$K$93,7))*(VLOOKUP(A93,'Emission Factors'!$A$11:$K$93,8))</f>
        <v>7.3349381503123562E-2</v>
      </c>
      <c r="H93" s="63" t="s">
        <v>66</v>
      </c>
    </row>
    <row r="94" spans="1:8" x14ac:dyDescent="0.25">
      <c r="A94" s="63" t="s">
        <v>114</v>
      </c>
      <c r="B94" s="63" t="s">
        <v>78</v>
      </c>
      <c r="C94" s="63" t="s">
        <v>115</v>
      </c>
      <c r="D94" s="61" t="s">
        <v>116</v>
      </c>
      <c r="E94" s="63" t="s">
        <v>67</v>
      </c>
      <c r="F94" s="64" t="s">
        <v>64</v>
      </c>
      <c r="G94" s="69">
        <f>(VLOOKUP(A94,'Emission Factors'!$A$11:$K$93,7))*(VLOOKUP(A94,'Emission Factors'!$A$11:$K$93,8))</f>
        <v>8.7276888472564332E-2</v>
      </c>
      <c r="H94" s="63" t="s">
        <v>66</v>
      </c>
    </row>
    <row r="95" spans="1:8" x14ac:dyDescent="0.25">
      <c r="A95" s="63" t="s">
        <v>118</v>
      </c>
      <c r="B95" s="63" t="s">
        <v>78</v>
      </c>
      <c r="C95" s="63" t="s">
        <v>119</v>
      </c>
      <c r="D95" s="61" t="s">
        <v>120</v>
      </c>
      <c r="E95" s="63" t="s">
        <v>67</v>
      </c>
      <c r="F95" s="64" t="s">
        <v>64</v>
      </c>
      <c r="G95" s="69">
        <f>(VLOOKUP(A95,'Emission Factors'!$A$11:$K$93,7))*(VLOOKUP(A95,'Emission Factors'!$A$11:$K$93,8))</f>
        <v>0.57076622252270326</v>
      </c>
      <c r="H95" s="63" t="s">
        <v>66</v>
      </c>
    </row>
    <row r="96" spans="1:8" x14ac:dyDescent="0.25">
      <c r="A96" s="63" t="s">
        <v>122</v>
      </c>
      <c r="B96" s="63" t="s">
        <v>78</v>
      </c>
      <c r="C96" s="63" t="s">
        <v>123</v>
      </c>
      <c r="D96" s="61" t="s">
        <v>124</v>
      </c>
      <c r="E96" s="63" t="s">
        <v>67</v>
      </c>
      <c r="F96" s="64" t="s">
        <v>64</v>
      </c>
      <c r="G96" s="69">
        <f>(VLOOKUP(A96,'Emission Factors'!$A$11:$K$93,7))*(VLOOKUP(A96,'Emission Factors'!$A$11:$K$93,8))</f>
        <v>0.14797131217648724</v>
      </c>
      <c r="H96" s="63" t="s">
        <v>66</v>
      </c>
    </row>
    <row r="97" spans="1:8" x14ac:dyDescent="0.25">
      <c r="A97" s="63" t="s">
        <v>126</v>
      </c>
      <c r="B97" s="63" t="s">
        <v>78</v>
      </c>
      <c r="C97" s="63" t="s">
        <v>127</v>
      </c>
      <c r="D97" s="61" t="s">
        <v>128</v>
      </c>
      <c r="E97" s="63" t="s">
        <v>67</v>
      </c>
      <c r="F97" s="64" t="s">
        <v>64</v>
      </c>
      <c r="G97" s="69">
        <f>(VLOOKUP(A97,'Emission Factors'!$A$11:$K$93,7))*(VLOOKUP(A97,'Emission Factors'!$A$11:$K$93,8))</f>
        <v>0.40272507597307594</v>
      </c>
      <c r="H97" s="63" t="s">
        <v>66</v>
      </c>
    </row>
    <row r="98" spans="1:8" x14ac:dyDescent="0.25">
      <c r="A98" s="63" t="s">
        <v>130</v>
      </c>
      <c r="B98" s="63" t="s">
        <v>78</v>
      </c>
      <c r="C98" s="63" t="s">
        <v>131</v>
      </c>
      <c r="D98" s="61" t="s">
        <v>132</v>
      </c>
      <c r="E98" s="63" t="s">
        <v>67</v>
      </c>
      <c r="F98" s="64" t="s">
        <v>64</v>
      </c>
      <c r="G98" s="69">
        <f>(VLOOKUP(A98,'Emission Factors'!$A$11:$K$93,7))*(VLOOKUP(A98,'Emission Factors'!$A$11:$K$93,8))</f>
        <v>9.8935554889059696E-2</v>
      </c>
      <c r="H98" s="63" t="s">
        <v>66</v>
      </c>
    </row>
    <row r="99" spans="1:8" x14ac:dyDescent="0.25">
      <c r="A99" s="63" t="s">
        <v>134</v>
      </c>
      <c r="B99" s="63" t="s">
        <v>78</v>
      </c>
      <c r="C99" s="63" t="s">
        <v>135</v>
      </c>
      <c r="D99" s="61" t="s">
        <v>136</v>
      </c>
      <c r="E99" s="63" t="s">
        <v>67</v>
      </c>
      <c r="F99" s="64" t="s">
        <v>64</v>
      </c>
      <c r="G99" s="69">
        <f>(VLOOKUP(A99,'Emission Factors'!$A$11:$K$93,7))*(VLOOKUP(A99,'Emission Factors'!$A$11:$K$93,8))</f>
        <v>0.13947197684084203</v>
      </c>
      <c r="H99" s="63" t="s">
        <v>66</v>
      </c>
    </row>
    <row r="100" spans="1:8" x14ac:dyDescent="0.25">
      <c r="A100" s="63" t="s">
        <v>138</v>
      </c>
      <c r="B100" s="63" t="s">
        <v>78</v>
      </c>
      <c r="C100" s="63" t="s">
        <v>139</v>
      </c>
      <c r="D100" s="61" t="s">
        <v>140</v>
      </c>
      <c r="E100" s="63" t="s">
        <v>67</v>
      </c>
      <c r="F100" s="64" t="s">
        <v>64</v>
      </c>
      <c r="G100" s="69">
        <f>(VLOOKUP(A100,'Emission Factors'!$A$11:$K$93,7))*(VLOOKUP(A100,'Emission Factors'!$A$11:$K$93,8))</f>
        <v>0.48733049286192603</v>
      </c>
      <c r="H100" s="63" t="s">
        <v>66</v>
      </c>
    </row>
    <row r="101" spans="1:8" x14ac:dyDescent="0.25">
      <c r="A101" s="63" t="s">
        <v>142</v>
      </c>
      <c r="B101" s="63" t="s">
        <v>78</v>
      </c>
      <c r="C101" s="63" t="s">
        <v>143</v>
      </c>
      <c r="D101" s="61" t="s">
        <v>144</v>
      </c>
      <c r="E101" s="63" t="s">
        <v>67</v>
      </c>
      <c r="F101" s="64" t="s">
        <v>64</v>
      </c>
      <c r="G101" s="69">
        <f>(VLOOKUP(A101,'Emission Factors'!$A$11:$K$93,7))*(VLOOKUP(A101,'Emission Factors'!$A$11:$K$93,8))</f>
        <v>7.7216990528610807E-2</v>
      </c>
      <c r="H101" s="63" t="s">
        <v>66</v>
      </c>
    </row>
    <row r="102" spans="1:8" x14ac:dyDescent="0.25">
      <c r="A102" s="63" t="s">
        <v>146</v>
      </c>
      <c r="B102" s="63" t="s">
        <v>78</v>
      </c>
      <c r="C102" s="63" t="s">
        <v>147</v>
      </c>
      <c r="D102" s="61" t="s">
        <v>148</v>
      </c>
      <c r="E102" s="63" t="s">
        <v>67</v>
      </c>
      <c r="F102" s="64" t="s">
        <v>64</v>
      </c>
      <c r="G102" s="69">
        <f>(VLOOKUP(A102,'Emission Factors'!$A$11:$K$93,7))*(VLOOKUP(A102,'Emission Factors'!$A$11:$K$93,8))</f>
        <v>0.13605108253562381</v>
      </c>
      <c r="H102" s="63" t="s">
        <v>66</v>
      </c>
    </row>
    <row r="103" spans="1:8" x14ac:dyDescent="0.25">
      <c r="A103" s="63" t="s">
        <v>150</v>
      </c>
      <c r="B103" s="63" t="s">
        <v>78</v>
      </c>
      <c r="C103" s="63" t="s">
        <v>151</v>
      </c>
      <c r="D103" s="61" t="s">
        <v>152</v>
      </c>
      <c r="E103" s="63" t="s">
        <v>67</v>
      </c>
      <c r="F103" s="64" t="s">
        <v>64</v>
      </c>
      <c r="G103" s="69">
        <f>(VLOOKUP(A103,'Emission Factors'!$A$11:$K$93,7))*(VLOOKUP(A103,'Emission Factors'!$A$11:$K$93,8))</f>
        <v>3.7050871568630454E-2</v>
      </c>
      <c r="H103" s="63" t="s">
        <v>66</v>
      </c>
    </row>
    <row r="104" spans="1:8" x14ac:dyDescent="0.25">
      <c r="A104" s="63" t="s">
        <v>154</v>
      </c>
      <c r="B104" s="63" t="s">
        <v>78</v>
      </c>
      <c r="C104" s="63" t="s">
        <v>155</v>
      </c>
      <c r="D104" s="61" t="s">
        <v>156</v>
      </c>
      <c r="E104" s="63" t="s">
        <v>67</v>
      </c>
      <c r="F104" s="64" t="s">
        <v>64</v>
      </c>
      <c r="G104" s="69">
        <f>(VLOOKUP(A104,'Emission Factors'!$A$11:$K$93,7))*(VLOOKUP(A104,'Emission Factors'!$A$11:$K$93,8))</f>
        <v>5.210104316401052E-2</v>
      </c>
      <c r="H104" s="63" t="s">
        <v>66</v>
      </c>
    </row>
    <row r="105" spans="1:8" x14ac:dyDescent="0.25">
      <c r="A105" s="63" t="s">
        <v>158</v>
      </c>
      <c r="B105" s="63" t="s">
        <v>78</v>
      </c>
      <c r="C105" s="63" t="s">
        <v>159</v>
      </c>
      <c r="D105" s="61" t="s">
        <v>160</v>
      </c>
      <c r="E105" s="63" t="s">
        <v>67</v>
      </c>
      <c r="F105" s="64" t="s">
        <v>64</v>
      </c>
      <c r="G105" s="69">
        <f>(VLOOKUP(A105,'Emission Factors'!$A$11:$K$93,7))*(VLOOKUP(A105,'Emission Factors'!$A$11:$K$93,8))</f>
        <v>0.12378112229139188</v>
      </c>
      <c r="H105" s="63" t="s">
        <v>66</v>
      </c>
    </row>
    <row r="106" spans="1:8" x14ac:dyDescent="0.25">
      <c r="A106" s="63" t="s">
        <v>162</v>
      </c>
      <c r="B106" s="63" t="s">
        <v>78</v>
      </c>
      <c r="C106" s="63" t="s">
        <v>163</v>
      </c>
      <c r="D106" s="61" t="s">
        <v>164</v>
      </c>
      <c r="E106" s="63" t="s">
        <v>67</v>
      </c>
      <c r="F106" s="64" t="s">
        <v>64</v>
      </c>
      <c r="G106" s="69">
        <f>(VLOOKUP(A106,'Emission Factors'!$A$11:$K$93,7))*(VLOOKUP(A106,'Emission Factors'!$A$11:$K$93,8))</f>
        <v>0.11852928541559726</v>
      </c>
      <c r="H106" s="63" t="s">
        <v>66</v>
      </c>
    </row>
    <row r="107" spans="1:8" x14ac:dyDescent="0.25">
      <c r="A107" s="63" t="s">
        <v>166</v>
      </c>
      <c r="B107" s="63" t="s">
        <v>78</v>
      </c>
      <c r="C107" s="63" t="s">
        <v>167</v>
      </c>
      <c r="D107" s="61" t="s">
        <v>168</v>
      </c>
      <c r="E107" s="63" t="s">
        <v>67</v>
      </c>
      <c r="F107" s="64" t="s">
        <v>64</v>
      </c>
      <c r="G107" s="69">
        <f>(VLOOKUP(A107,'Emission Factors'!$A$11:$K$93,7))*(VLOOKUP(A107,'Emission Factors'!$A$11:$K$93,8))</f>
        <v>5.9521797563216669E-2</v>
      </c>
      <c r="H107" s="63" t="s">
        <v>66</v>
      </c>
    </row>
    <row r="108" spans="1:8" x14ac:dyDescent="0.25">
      <c r="A108" s="63" t="s">
        <v>170</v>
      </c>
      <c r="B108" s="63" t="s">
        <v>78</v>
      </c>
      <c r="C108" s="63" t="s">
        <v>171</v>
      </c>
      <c r="D108" s="61" t="s">
        <v>172</v>
      </c>
      <c r="E108" s="63" t="s">
        <v>67</v>
      </c>
      <c r="F108" s="64" t="s">
        <v>64</v>
      </c>
      <c r="G108" s="69">
        <f>(VLOOKUP(A108,'Emission Factors'!$A$11:$K$93,7))*(VLOOKUP(A108,'Emission Factors'!$A$11:$K$93,8))</f>
        <v>0.10489860862212474</v>
      </c>
      <c r="H108" s="63" t="s">
        <v>66</v>
      </c>
    </row>
    <row r="109" spans="1:8" x14ac:dyDescent="0.25">
      <c r="A109" s="63" t="s">
        <v>174</v>
      </c>
      <c r="B109" s="63" t="s">
        <v>78</v>
      </c>
      <c r="C109" s="63" t="s">
        <v>175</v>
      </c>
      <c r="D109" s="61" t="s">
        <v>176</v>
      </c>
      <c r="E109" s="63" t="s">
        <v>67</v>
      </c>
      <c r="F109" s="64" t="s">
        <v>64</v>
      </c>
      <c r="G109" s="69">
        <f>(VLOOKUP(A109,'Emission Factors'!$A$11:$K$93,7))*(VLOOKUP(A109,'Emission Factors'!$A$11:$K$93,8))</f>
        <v>5.3429431674284255E-3</v>
      </c>
      <c r="H109" s="63" t="s">
        <v>66</v>
      </c>
    </row>
    <row r="110" spans="1:8" x14ac:dyDescent="0.25">
      <c r="A110" s="63" t="s">
        <v>178</v>
      </c>
      <c r="B110" s="63" t="s">
        <v>78</v>
      </c>
      <c r="C110" s="63" t="s">
        <v>179</v>
      </c>
      <c r="D110" s="61" t="s">
        <v>180</v>
      </c>
      <c r="E110" s="63" t="s">
        <v>67</v>
      </c>
      <c r="F110" s="64" t="s">
        <v>64</v>
      </c>
      <c r="G110" s="69">
        <f>(VLOOKUP(A110,'Emission Factors'!$A$11:$K$93,7))*(VLOOKUP(A110,'Emission Factors'!$A$11:$K$93,8))</f>
        <v>0.11245455300246494</v>
      </c>
      <c r="H110" s="63" t="s">
        <v>66</v>
      </c>
    </row>
    <row r="111" spans="1:8" x14ac:dyDescent="0.25">
      <c r="A111" s="63" t="s">
        <v>182</v>
      </c>
      <c r="B111" s="63" t="s">
        <v>78</v>
      </c>
      <c r="C111" s="63" t="s">
        <v>183</v>
      </c>
      <c r="D111" s="61" t="s">
        <v>184</v>
      </c>
      <c r="E111" s="63" t="s">
        <v>67</v>
      </c>
      <c r="F111" s="64" t="s">
        <v>64</v>
      </c>
      <c r="G111" s="69">
        <f>(VLOOKUP(A111,'Emission Factors'!$A$11:$K$93,7))*(VLOOKUP(A111,'Emission Factors'!$A$11:$K$93,8))</f>
        <v>0.10006703625289905</v>
      </c>
      <c r="H111" s="63" t="s">
        <v>66</v>
      </c>
    </row>
    <row r="112" spans="1:8" x14ac:dyDescent="0.25">
      <c r="A112" s="63" t="s">
        <v>186</v>
      </c>
      <c r="B112" s="63" t="s">
        <v>78</v>
      </c>
      <c r="C112" s="63" t="s">
        <v>187</v>
      </c>
      <c r="D112" s="61" t="s">
        <v>188</v>
      </c>
      <c r="E112" s="63" t="s">
        <v>67</v>
      </c>
      <c r="F112" s="64" t="s">
        <v>64</v>
      </c>
      <c r="G112" s="69">
        <f>(VLOOKUP(A112,'Emission Factors'!$A$11:$K$93,7))*(VLOOKUP(A112,'Emission Factors'!$A$11:$K$93,8))</f>
        <v>3.6474844692494054E-2</v>
      </c>
      <c r="H112" s="63" t="s">
        <v>66</v>
      </c>
    </row>
    <row r="113" spans="1:8" x14ac:dyDescent="0.25">
      <c r="A113" s="63" t="s">
        <v>190</v>
      </c>
      <c r="B113" s="63" t="s">
        <v>78</v>
      </c>
      <c r="C113" s="63" t="s">
        <v>191</v>
      </c>
      <c r="D113" s="61" t="s">
        <v>192</v>
      </c>
      <c r="E113" s="63" t="s">
        <v>67</v>
      </c>
      <c r="F113" s="64" t="s">
        <v>64</v>
      </c>
      <c r="G113" s="69">
        <f>(VLOOKUP(A113,'Emission Factors'!$A$11:$K$93,7))*(VLOOKUP(A113,'Emission Factors'!$A$11:$K$93,8))</f>
        <v>5.2465468330545793E-2</v>
      </c>
      <c r="H113" s="63" t="s">
        <v>66</v>
      </c>
    </row>
    <row r="114" spans="1:8" x14ac:dyDescent="0.25">
      <c r="A114" s="63" t="s">
        <v>194</v>
      </c>
      <c r="B114" s="63" t="s">
        <v>78</v>
      </c>
      <c r="C114" s="63" t="s">
        <v>195</v>
      </c>
      <c r="D114" s="61" t="s">
        <v>196</v>
      </c>
      <c r="E114" s="63" t="s">
        <v>67</v>
      </c>
      <c r="F114" s="64" t="s">
        <v>64</v>
      </c>
      <c r="G114" s="69">
        <f>(VLOOKUP(A114,'Emission Factors'!$A$11:$K$93,7))*(VLOOKUP(A114,'Emission Factors'!$A$11:$K$93,8))</f>
        <v>0.12774571543377963</v>
      </c>
      <c r="H114" s="63" t="s">
        <v>66</v>
      </c>
    </row>
    <row r="115" spans="1:8" x14ac:dyDescent="0.25">
      <c r="A115" s="63" t="s">
        <v>198</v>
      </c>
      <c r="B115" s="63" t="s">
        <v>78</v>
      </c>
      <c r="C115" s="63" t="s">
        <v>199</v>
      </c>
      <c r="D115" s="61" t="s">
        <v>200</v>
      </c>
      <c r="E115" s="63" t="s">
        <v>67</v>
      </c>
      <c r="F115" s="64" t="s">
        <v>64</v>
      </c>
      <c r="G115" s="69">
        <f>(VLOOKUP(A115,'Emission Factors'!$A$11:$K$93,7))*(VLOOKUP(A115,'Emission Factors'!$A$11:$K$93,8))</f>
        <v>5.9213211736715031E-2</v>
      </c>
      <c r="H115" s="63" t="s">
        <v>66</v>
      </c>
    </row>
    <row r="116" spans="1:8" x14ac:dyDescent="0.25">
      <c r="A116" s="63" t="s">
        <v>202</v>
      </c>
      <c r="B116" s="63" t="s">
        <v>78</v>
      </c>
      <c r="C116" s="63" t="s">
        <v>203</v>
      </c>
      <c r="D116" s="61" t="s">
        <v>204</v>
      </c>
      <c r="E116" s="63" t="s">
        <v>67</v>
      </c>
      <c r="F116" s="64" t="s">
        <v>64</v>
      </c>
      <c r="G116" s="69">
        <f>(VLOOKUP(A116,'Emission Factors'!$A$11:$K$93,7))*(VLOOKUP(A116,'Emission Factors'!$A$11:$K$93,8))</f>
        <v>0.27272815346215096</v>
      </c>
      <c r="H116" s="63" t="s">
        <v>66</v>
      </c>
    </row>
    <row r="117" spans="1:8" x14ac:dyDescent="0.25">
      <c r="A117" s="63" t="s">
        <v>206</v>
      </c>
      <c r="B117" s="63" t="s">
        <v>78</v>
      </c>
      <c r="C117" s="63" t="s">
        <v>207</v>
      </c>
      <c r="D117" s="61" t="s">
        <v>208</v>
      </c>
      <c r="E117" s="63" t="s">
        <v>67</v>
      </c>
      <c r="F117" s="64" t="s">
        <v>64</v>
      </c>
      <c r="G117" s="69">
        <f>(VLOOKUP(A117,'Emission Factors'!$A$11:$K$93,7))*(VLOOKUP(A117,'Emission Factors'!$A$11:$K$93,8))</f>
        <v>0.13855503609923714</v>
      </c>
      <c r="H117" s="63" t="s">
        <v>66</v>
      </c>
    </row>
    <row r="118" spans="1:8" x14ac:dyDescent="0.25">
      <c r="A118" s="63" t="s">
        <v>210</v>
      </c>
      <c r="B118" s="63" t="s">
        <v>78</v>
      </c>
      <c r="C118" s="63" t="s">
        <v>211</v>
      </c>
      <c r="D118" s="61" t="s">
        <v>212</v>
      </c>
      <c r="E118" s="63" t="s">
        <v>67</v>
      </c>
      <c r="F118" s="64" t="s">
        <v>64</v>
      </c>
      <c r="G118" s="69">
        <f>(VLOOKUP(A118,'Emission Factors'!$A$11:$K$93,7))*(VLOOKUP(A118,'Emission Factors'!$A$11:$K$93,8))</f>
        <v>0.12231166597471739</v>
      </c>
      <c r="H118" s="63" t="s">
        <v>66</v>
      </c>
    </row>
    <row r="119" spans="1:8" x14ac:dyDescent="0.25">
      <c r="A119" s="63" t="s">
        <v>214</v>
      </c>
      <c r="B119" s="63" t="s">
        <v>78</v>
      </c>
      <c r="C119" s="63" t="s">
        <v>215</v>
      </c>
      <c r="D119" s="61" t="s">
        <v>216</v>
      </c>
      <c r="E119" s="63" t="s">
        <v>67</v>
      </c>
      <c r="F119" s="64" t="s">
        <v>64</v>
      </c>
      <c r="G119" s="69">
        <f>(VLOOKUP(A119,'Emission Factors'!$A$11:$K$93,7))*(VLOOKUP(A119,'Emission Factors'!$A$11:$K$93,8))</f>
        <v>4.9215030958061838E-2</v>
      </c>
      <c r="H119" s="63" t="s">
        <v>66</v>
      </c>
    </row>
    <row r="120" spans="1:8" x14ac:dyDescent="0.25">
      <c r="A120" s="63" t="s">
        <v>218</v>
      </c>
      <c r="B120" s="63" t="s">
        <v>78</v>
      </c>
      <c r="C120" s="63" t="s">
        <v>219</v>
      </c>
      <c r="D120" s="61" t="s">
        <v>220</v>
      </c>
      <c r="E120" s="63" t="s">
        <v>67</v>
      </c>
      <c r="F120" s="64" t="s">
        <v>64</v>
      </c>
      <c r="G120" s="69">
        <f>(VLOOKUP(A120,'Emission Factors'!$A$11:$K$93,7))*(VLOOKUP(A120,'Emission Factors'!$A$11:$K$93,8))</f>
        <v>0.16423819360207378</v>
      </c>
      <c r="H120" s="63" t="s">
        <v>66</v>
      </c>
    </row>
    <row r="121" spans="1:8" x14ac:dyDescent="0.25">
      <c r="A121" s="63" t="s">
        <v>222</v>
      </c>
      <c r="B121" s="63" t="s">
        <v>78</v>
      </c>
      <c r="C121" s="63" t="s">
        <v>223</v>
      </c>
      <c r="D121" s="61" t="s">
        <v>224</v>
      </c>
      <c r="E121" s="63" t="s">
        <v>67</v>
      </c>
      <c r="F121" s="64" t="s">
        <v>64</v>
      </c>
      <c r="G121" s="69">
        <f>(VLOOKUP(A121,'Emission Factors'!$A$11:$K$93,7))*(VLOOKUP(A121,'Emission Factors'!$A$11:$K$93,8))</f>
        <v>0.12975005384972363</v>
      </c>
      <c r="H121" s="63" t="s">
        <v>66</v>
      </c>
    </row>
    <row r="122" spans="1:8" x14ac:dyDescent="0.25">
      <c r="A122" s="63" t="s">
        <v>226</v>
      </c>
      <c r="B122" s="63" t="s">
        <v>78</v>
      </c>
      <c r="C122" s="63" t="s">
        <v>227</v>
      </c>
      <c r="D122" s="61" t="s">
        <v>228</v>
      </c>
      <c r="E122" s="63" t="s">
        <v>67</v>
      </c>
      <c r="F122" s="64" t="s">
        <v>64</v>
      </c>
      <c r="G122" s="69">
        <f>(VLOOKUP(A122,'Emission Factors'!$A$11:$K$93,7))*(VLOOKUP(A122,'Emission Factors'!$A$11:$K$93,8))</f>
        <v>4.6120355955145367E-2</v>
      </c>
      <c r="H122" s="63" t="s">
        <v>66</v>
      </c>
    </row>
    <row r="123" spans="1:8" x14ac:dyDescent="0.25">
      <c r="A123" s="63" t="s">
        <v>230</v>
      </c>
      <c r="B123" s="63" t="s">
        <v>78</v>
      </c>
      <c r="C123" s="63" t="s">
        <v>231</v>
      </c>
      <c r="D123" s="61" t="s">
        <v>232</v>
      </c>
      <c r="E123" s="63" t="s">
        <v>67</v>
      </c>
      <c r="F123" s="64" t="s">
        <v>64</v>
      </c>
      <c r="G123" s="69">
        <f>(VLOOKUP(A123,'Emission Factors'!$A$11:$K$93,7))*(VLOOKUP(A123,'Emission Factors'!$A$11:$K$93,8))</f>
        <v>0.14357469887699717</v>
      </c>
      <c r="H123" s="63" t="s">
        <v>66</v>
      </c>
    </row>
    <row r="124" spans="1:8" x14ac:dyDescent="0.25">
      <c r="A124" s="63" t="s">
        <v>234</v>
      </c>
      <c r="B124" s="63" t="s">
        <v>78</v>
      </c>
      <c r="C124" s="63" t="s">
        <v>235</v>
      </c>
      <c r="D124" s="61" t="s">
        <v>236</v>
      </c>
      <c r="E124" s="63" t="s">
        <v>67</v>
      </c>
      <c r="F124" s="64" t="s">
        <v>64</v>
      </c>
      <c r="G124" s="69">
        <f>(VLOOKUP(A124,'Emission Factors'!$A$11:$K$93,7))*(VLOOKUP(A124,'Emission Factors'!$A$11:$K$93,8))</f>
        <v>0.11785627442256036</v>
      </c>
      <c r="H124" s="63" t="s">
        <v>66</v>
      </c>
    </row>
    <row r="125" spans="1:8" x14ac:dyDescent="0.25">
      <c r="A125" s="63" t="s">
        <v>238</v>
      </c>
      <c r="B125" s="63" t="s">
        <v>78</v>
      </c>
      <c r="C125" s="63" t="s">
        <v>239</v>
      </c>
      <c r="D125" s="61" t="s">
        <v>240</v>
      </c>
      <c r="E125" s="63" t="s">
        <v>67</v>
      </c>
      <c r="F125" s="64" t="s">
        <v>64</v>
      </c>
      <c r="G125" s="69">
        <f>(VLOOKUP(A125,'Emission Factors'!$A$11:$K$93,7))*(VLOOKUP(A125,'Emission Factors'!$A$11:$K$93,8))</f>
        <v>7.1900497574882524E-2</v>
      </c>
      <c r="H125" s="63" t="s">
        <v>66</v>
      </c>
    </row>
    <row r="126" spans="1:8" x14ac:dyDescent="0.25">
      <c r="A126" s="63" t="s">
        <v>242</v>
      </c>
      <c r="B126" s="63" t="s">
        <v>78</v>
      </c>
      <c r="C126" s="63" t="s">
        <v>243</v>
      </c>
      <c r="D126" s="61" t="s">
        <v>244</v>
      </c>
      <c r="E126" s="63" t="s">
        <v>67</v>
      </c>
      <c r="F126" s="64" t="s">
        <v>64</v>
      </c>
      <c r="G126" s="69">
        <f>(VLOOKUP(A126,'Emission Factors'!$A$11:$K$93,7))*(VLOOKUP(A126,'Emission Factors'!$A$11:$K$93,8))</f>
        <v>8.2900847561507715E-2</v>
      </c>
      <c r="H126" s="63" t="s">
        <v>66</v>
      </c>
    </row>
    <row r="127" spans="1:8" x14ac:dyDescent="0.25">
      <c r="A127" s="63" t="s">
        <v>246</v>
      </c>
      <c r="B127" s="63" t="s">
        <v>78</v>
      </c>
      <c r="C127" s="63" t="s">
        <v>247</v>
      </c>
      <c r="D127" s="61" t="s">
        <v>248</v>
      </c>
      <c r="E127" s="63" t="s">
        <v>67</v>
      </c>
      <c r="F127" s="64" t="s">
        <v>64</v>
      </c>
      <c r="G127" s="69">
        <f>(VLOOKUP(A127,'Emission Factors'!$A$11:$K$93,7))*(VLOOKUP(A127,'Emission Factors'!$A$11:$K$93,8))</f>
        <v>2.691456189620986E-2</v>
      </c>
      <c r="H127" s="63" t="s">
        <v>66</v>
      </c>
    </row>
    <row r="128" spans="1:8" x14ac:dyDescent="0.25">
      <c r="A128" s="63" t="s">
        <v>250</v>
      </c>
      <c r="B128" s="63" t="s">
        <v>78</v>
      </c>
      <c r="C128" s="63" t="s">
        <v>251</v>
      </c>
      <c r="D128" s="61" t="s">
        <v>252</v>
      </c>
      <c r="E128" s="63" t="s">
        <v>67</v>
      </c>
      <c r="F128" s="64" t="s">
        <v>64</v>
      </c>
      <c r="G128" s="69">
        <f>(VLOOKUP(A128,'Emission Factors'!$A$11:$K$93,7))*(VLOOKUP(A128,'Emission Factors'!$A$11:$K$93,8))</f>
        <v>0.11365069044423798</v>
      </c>
      <c r="H128" s="63" t="s">
        <v>66</v>
      </c>
    </row>
    <row r="129" spans="1:8" x14ac:dyDescent="0.25">
      <c r="A129" s="63" t="s">
        <v>254</v>
      </c>
      <c r="B129" s="63" t="s">
        <v>78</v>
      </c>
      <c r="C129" s="63" t="s">
        <v>74</v>
      </c>
      <c r="D129" s="61" t="s">
        <v>255</v>
      </c>
      <c r="E129" s="63" t="s">
        <v>67</v>
      </c>
      <c r="F129" s="64" t="s">
        <v>64</v>
      </c>
      <c r="G129" s="69">
        <f>(VLOOKUP(A129,'Emission Factors'!$A$11:$K$93,7))*(VLOOKUP(A129,'Emission Factors'!$A$11:$K$93,8))</f>
        <v>8.2480583054938814E-2</v>
      </c>
      <c r="H129" s="63" t="s">
        <v>66</v>
      </c>
    </row>
    <row r="130" spans="1:8" x14ac:dyDescent="0.25">
      <c r="A130" s="63" t="s">
        <v>257</v>
      </c>
      <c r="B130" s="63" t="s">
        <v>78</v>
      </c>
      <c r="C130" s="63" t="s">
        <v>258</v>
      </c>
      <c r="D130" s="61" t="s">
        <v>259</v>
      </c>
      <c r="E130" s="63" t="s">
        <v>67</v>
      </c>
      <c r="F130" s="64" t="s">
        <v>64</v>
      </c>
      <c r="G130" s="69">
        <f>(VLOOKUP(A130,'Emission Factors'!$A$11:$K$93,7))*(VLOOKUP(A130,'Emission Factors'!$A$11:$K$93,8))</f>
        <v>5.6832692503702362E-2</v>
      </c>
      <c r="H130" s="63" t="s">
        <v>66</v>
      </c>
    </row>
    <row r="131" spans="1:8" x14ac:dyDescent="0.25">
      <c r="A131" s="63" t="s">
        <v>261</v>
      </c>
      <c r="B131" s="63" t="s">
        <v>78</v>
      </c>
      <c r="C131" s="63" t="s">
        <v>262</v>
      </c>
      <c r="D131" s="61" t="s">
        <v>263</v>
      </c>
      <c r="E131" s="63" t="s">
        <v>67</v>
      </c>
      <c r="F131" s="64" t="s">
        <v>64</v>
      </c>
      <c r="G131" s="69">
        <f>(VLOOKUP(A131,'Emission Factors'!$A$11:$K$93,7))*(VLOOKUP(A131,'Emission Factors'!$A$11:$K$93,8))</f>
        <v>0.12247918399481829</v>
      </c>
      <c r="H131" s="63" t="s">
        <v>66</v>
      </c>
    </row>
    <row r="132" spans="1:8" x14ac:dyDescent="0.25">
      <c r="A132" s="63" t="s">
        <v>265</v>
      </c>
      <c r="B132" s="63" t="s">
        <v>78</v>
      </c>
      <c r="C132" s="63" t="s">
        <v>266</v>
      </c>
      <c r="D132" s="61" t="s">
        <v>267</v>
      </c>
      <c r="E132" s="63" t="s">
        <v>67</v>
      </c>
      <c r="F132" s="64" t="s">
        <v>64</v>
      </c>
      <c r="G132" s="69">
        <f>(VLOOKUP(A132,'Emission Factors'!$A$11:$K$93,7))*(VLOOKUP(A132,'Emission Factors'!$A$11:$K$93,8))</f>
        <v>1.769813187802749E-2</v>
      </c>
      <c r="H132" s="63" t="s">
        <v>66</v>
      </c>
    </row>
    <row r="133" spans="1:8" x14ac:dyDescent="0.25">
      <c r="A133" s="63" t="s">
        <v>269</v>
      </c>
      <c r="B133" s="63" t="s">
        <v>78</v>
      </c>
      <c r="C133" s="63" t="s">
        <v>270</v>
      </c>
      <c r="D133" s="61" t="s">
        <v>271</v>
      </c>
      <c r="E133" s="63" t="s">
        <v>67</v>
      </c>
      <c r="F133" s="64" t="s">
        <v>64</v>
      </c>
      <c r="G133" s="69">
        <f>(VLOOKUP(A133,'Emission Factors'!$A$11:$K$93,7))*(VLOOKUP(A133,'Emission Factors'!$A$11:$K$93,8))</f>
        <v>3.3988524604680825E-2</v>
      </c>
      <c r="H133" s="63" t="s">
        <v>66</v>
      </c>
    </row>
    <row r="134" spans="1:8" x14ac:dyDescent="0.25">
      <c r="A134" s="63" t="s">
        <v>273</v>
      </c>
      <c r="B134" s="63" t="s">
        <v>78</v>
      </c>
      <c r="C134" s="63" t="s">
        <v>274</v>
      </c>
      <c r="D134" s="61" t="s">
        <v>275</v>
      </c>
      <c r="E134" s="63" t="s">
        <v>67</v>
      </c>
      <c r="F134" s="64" t="s">
        <v>64</v>
      </c>
      <c r="G134" s="69">
        <f>(VLOOKUP(A134,'Emission Factors'!$A$11:$K$93,7))*(VLOOKUP(A134,'Emission Factors'!$A$11:$K$93,8))</f>
        <v>0.24074102836078079</v>
      </c>
      <c r="H134" s="63" t="s">
        <v>66</v>
      </c>
    </row>
    <row r="135" spans="1:8" x14ac:dyDescent="0.25">
      <c r="A135" s="63" t="s">
        <v>277</v>
      </c>
      <c r="B135" s="63" t="s">
        <v>78</v>
      </c>
      <c r="C135" s="63" t="s">
        <v>278</v>
      </c>
      <c r="D135" s="61" t="s">
        <v>279</v>
      </c>
      <c r="E135" s="63" t="s">
        <v>67</v>
      </c>
      <c r="F135" s="64" t="s">
        <v>64</v>
      </c>
      <c r="G135" s="69">
        <f>(VLOOKUP(A135,'Emission Factors'!$A$11:$K$93,7))*(VLOOKUP(A135,'Emission Factors'!$A$11:$K$93,8))</f>
        <v>0.1130335187912347</v>
      </c>
      <c r="H135" s="63" t="s">
        <v>66</v>
      </c>
    </row>
    <row r="136" spans="1:8" x14ac:dyDescent="0.25">
      <c r="A136" s="63" t="s">
        <v>281</v>
      </c>
      <c r="B136" s="63" t="s">
        <v>78</v>
      </c>
      <c r="C136" s="63" t="s">
        <v>282</v>
      </c>
      <c r="D136" s="61" t="s">
        <v>283</v>
      </c>
      <c r="E136" s="63" t="s">
        <v>67</v>
      </c>
      <c r="F136" s="64" t="s">
        <v>64</v>
      </c>
      <c r="G136" s="69">
        <f>(VLOOKUP(A136,'Emission Factors'!$A$11:$K$93,7))*(VLOOKUP(A136,'Emission Factors'!$A$11:$K$93,8))</f>
        <v>9.4615353318036707E-2</v>
      </c>
      <c r="H136" s="63" t="s">
        <v>66</v>
      </c>
    </row>
    <row r="137" spans="1:8" x14ac:dyDescent="0.25">
      <c r="A137" s="63" t="s">
        <v>285</v>
      </c>
      <c r="B137" s="63" t="s">
        <v>78</v>
      </c>
      <c r="C137" s="63" t="s">
        <v>286</v>
      </c>
      <c r="D137" s="61" t="s">
        <v>287</v>
      </c>
      <c r="E137" s="63" t="s">
        <v>67</v>
      </c>
      <c r="F137" s="64" t="s">
        <v>64</v>
      </c>
      <c r="G137" s="69">
        <f>(VLOOKUP(A137,'Emission Factors'!$A$11:$K$93,7))*(VLOOKUP(A137,'Emission Factors'!$A$11:$K$93,8))</f>
        <v>7.9015605060220387E-2</v>
      </c>
      <c r="H137" s="63" t="s">
        <v>66</v>
      </c>
    </row>
    <row r="138" spans="1:8" x14ac:dyDescent="0.25">
      <c r="A138" s="63" t="s">
        <v>289</v>
      </c>
      <c r="B138" s="63" t="s">
        <v>78</v>
      </c>
      <c r="C138" s="63" t="s">
        <v>290</v>
      </c>
      <c r="D138" s="61" t="s">
        <v>291</v>
      </c>
      <c r="E138" s="63" t="s">
        <v>67</v>
      </c>
      <c r="F138" s="64" t="s">
        <v>64</v>
      </c>
      <c r="G138" s="69">
        <f>(VLOOKUP(A138,'Emission Factors'!$A$11:$K$93,7))*(VLOOKUP(A138,'Emission Factors'!$A$11:$K$93,8))</f>
        <v>8.6997691772396177E-2</v>
      </c>
      <c r="H138" s="63" t="s">
        <v>66</v>
      </c>
    </row>
    <row r="139" spans="1:8" x14ac:dyDescent="0.25">
      <c r="A139" s="63" t="s">
        <v>293</v>
      </c>
      <c r="B139" s="63" t="s">
        <v>78</v>
      </c>
      <c r="C139" s="63" t="s">
        <v>294</v>
      </c>
      <c r="D139" s="61" t="s">
        <v>295</v>
      </c>
      <c r="E139" s="63" t="s">
        <v>67</v>
      </c>
      <c r="F139" s="64" t="s">
        <v>64</v>
      </c>
      <c r="G139" s="69">
        <f>(VLOOKUP(A139,'Emission Factors'!$A$11:$K$93,7))*(VLOOKUP(A139,'Emission Factors'!$A$11:$K$93,8))</f>
        <v>6.5808131685950108E-2</v>
      </c>
      <c r="H139" s="63" t="s">
        <v>66</v>
      </c>
    </row>
    <row r="140" spans="1:8" x14ac:dyDescent="0.25">
      <c r="A140" s="63" t="s">
        <v>297</v>
      </c>
      <c r="B140" s="63" t="s">
        <v>78</v>
      </c>
      <c r="C140" s="63" t="s">
        <v>298</v>
      </c>
      <c r="D140" s="61" t="s">
        <v>299</v>
      </c>
      <c r="E140" s="63" t="s">
        <v>67</v>
      </c>
      <c r="F140" s="64" t="s">
        <v>64</v>
      </c>
      <c r="G140" s="69">
        <f>(VLOOKUP(A140,'Emission Factors'!$A$11:$K$93,7))*(VLOOKUP(A140,'Emission Factors'!$A$11:$K$93,8))</f>
        <v>5.3667483597585525E-2</v>
      </c>
      <c r="H140" s="63" t="s">
        <v>66</v>
      </c>
    </row>
    <row r="141" spans="1:8" x14ac:dyDescent="0.25">
      <c r="A141" s="63" t="s">
        <v>301</v>
      </c>
      <c r="B141" s="63" t="s">
        <v>78</v>
      </c>
      <c r="C141" s="63" t="s">
        <v>302</v>
      </c>
      <c r="D141" s="61" t="s">
        <v>303</v>
      </c>
      <c r="E141" s="63" t="s">
        <v>67</v>
      </c>
      <c r="F141" s="64" t="s">
        <v>64</v>
      </c>
      <c r="G141" s="69">
        <f>(VLOOKUP(A141,'Emission Factors'!$A$11:$K$93,7))*(VLOOKUP(A141,'Emission Factors'!$A$11:$K$93,8))</f>
        <v>6.5728781044849693E-2</v>
      </c>
      <c r="H141" s="63" t="s">
        <v>66</v>
      </c>
    </row>
    <row r="142" spans="1:8" x14ac:dyDescent="0.25">
      <c r="A142" s="63" t="s">
        <v>305</v>
      </c>
      <c r="B142" s="63" t="s">
        <v>78</v>
      </c>
      <c r="C142" s="63" t="s">
        <v>306</v>
      </c>
      <c r="D142" s="61" t="s">
        <v>307</v>
      </c>
      <c r="E142" s="63" t="s">
        <v>67</v>
      </c>
      <c r="F142" s="64" t="s">
        <v>64</v>
      </c>
      <c r="G142" s="69">
        <f>(VLOOKUP(A142,'Emission Factors'!$A$11:$K$93,7))*(VLOOKUP(A142,'Emission Factors'!$A$11:$K$93,8))</f>
        <v>0.4512406457244007</v>
      </c>
      <c r="H142" s="63" t="s">
        <v>66</v>
      </c>
    </row>
    <row r="143" spans="1:8" x14ac:dyDescent="0.25">
      <c r="A143" s="63" t="s">
        <v>309</v>
      </c>
      <c r="B143" s="63" t="s">
        <v>78</v>
      </c>
      <c r="C143" s="63" t="s">
        <v>310</v>
      </c>
      <c r="D143" s="61" t="s">
        <v>311</v>
      </c>
      <c r="E143" s="63" t="s">
        <v>67</v>
      </c>
      <c r="F143" s="64" t="s">
        <v>64</v>
      </c>
      <c r="G143" s="69">
        <f>(VLOOKUP(A143,'Emission Factors'!$A$11:$K$93,7))*(VLOOKUP(A143,'Emission Factors'!$A$11:$K$93,8))</f>
        <v>7.3596250164324889E-2</v>
      </c>
      <c r="H143" s="63" t="s">
        <v>66</v>
      </c>
    </row>
    <row r="144" spans="1:8" x14ac:dyDescent="0.25">
      <c r="A144" s="63" t="s">
        <v>313</v>
      </c>
      <c r="B144" s="63" t="s">
        <v>78</v>
      </c>
      <c r="C144" s="63" t="s">
        <v>314</v>
      </c>
      <c r="D144" s="61" t="s">
        <v>315</v>
      </c>
      <c r="E144" s="63" t="s">
        <v>67</v>
      </c>
      <c r="F144" s="64" t="s">
        <v>64</v>
      </c>
      <c r="G144" s="69">
        <f>(VLOOKUP(A144,'Emission Factors'!$A$11:$K$93,7))*(VLOOKUP(A144,'Emission Factors'!$A$11:$K$93,8))</f>
        <v>4.344300654616446E-2</v>
      </c>
      <c r="H144" s="63" t="s">
        <v>66</v>
      </c>
    </row>
    <row r="145" spans="1:8" x14ac:dyDescent="0.25">
      <c r="A145" s="63" t="s">
        <v>317</v>
      </c>
      <c r="B145" s="63" t="s">
        <v>78</v>
      </c>
      <c r="C145" s="63" t="s">
        <v>318</v>
      </c>
      <c r="D145" s="61" t="s">
        <v>319</v>
      </c>
      <c r="E145" s="63" t="s">
        <v>67</v>
      </c>
      <c r="F145" s="64" t="s">
        <v>64</v>
      </c>
      <c r="G145" s="69">
        <f>(VLOOKUP(A145,'Emission Factors'!$A$11:$K$93,7))*(VLOOKUP(A145,'Emission Factors'!$A$11:$K$93,8))</f>
        <v>0.15478665057322349</v>
      </c>
      <c r="H145" s="63" t="s">
        <v>66</v>
      </c>
    </row>
    <row r="146" spans="1:8" x14ac:dyDescent="0.25">
      <c r="A146" s="63" t="s">
        <v>321</v>
      </c>
      <c r="B146" s="63" t="s">
        <v>78</v>
      </c>
      <c r="C146" s="63" t="s">
        <v>322</v>
      </c>
      <c r="D146" s="61" t="s">
        <v>323</v>
      </c>
      <c r="E146" s="63" t="s">
        <v>67</v>
      </c>
      <c r="F146" s="64" t="s">
        <v>64</v>
      </c>
      <c r="G146" s="69">
        <f>(VLOOKUP(A146,'Emission Factors'!$A$11:$K$93,7))*(VLOOKUP(A146,'Emission Factors'!$A$11:$K$93,8))</f>
        <v>7.0889511629010485E-2</v>
      </c>
      <c r="H146" s="63" t="s">
        <v>66</v>
      </c>
    </row>
    <row r="147" spans="1:8" x14ac:dyDescent="0.25">
      <c r="A147" s="63" t="s">
        <v>325</v>
      </c>
      <c r="B147" s="63" t="s">
        <v>78</v>
      </c>
      <c r="C147" s="63" t="s">
        <v>326</v>
      </c>
      <c r="D147" s="61" t="s">
        <v>327</v>
      </c>
      <c r="E147" s="63" t="s">
        <v>67</v>
      </c>
      <c r="F147" s="64" t="s">
        <v>64</v>
      </c>
      <c r="G147" s="69">
        <f>(VLOOKUP(A147,'Emission Factors'!$A$11:$K$93,7))*(VLOOKUP(A147,'Emission Factors'!$A$11:$K$93,8))</f>
        <v>8.7817648397100545E-2</v>
      </c>
      <c r="H147" s="63" t="s">
        <v>66</v>
      </c>
    </row>
    <row r="148" spans="1:8" x14ac:dyDescent="0.25">
      <c r="A148" s="63" t="s">
        <v>329</v>
      </c>
      <c r="B148" s="63" t="s">
        <v>78</v>
      </c>
      <c r="C148" s="63" t="s">
        <v>330</v>
      </c>
      <c r="D148" s="61" t="s">
        <v>331</v>
      </c>
      <c r="E148" s="63" t="s">
        <v>67</v>
      </c>
      <c r="F148" s="64" t="s">
        <v>64</v>
      </c>
      <c r="G148" s="69">
        <f>(VLOOKUP(A148,'Emission Factors'!$A$11:$K$93,7))*(VLOOKUP(A148,'Emission Factors'!$A$11:$K$93,8))</f>
        <v>9.9114828559693974E-2</v>
      </c>
      <c r="H148" s="63" t="s">
        <v>66</v>
      </c>
    </row>
    <row r="149" spans="1:8" x14ac:dyDescent="0.25">
      <c r="A149" s="63" t="s">
        <v>333</v>
      </c>
      <c r="B149" s="63" t="s">
        <v>78</v>
      </c>
      <c r="C149" s="63" t="s">
        <v>334</v>
      </c>
      <c r="D149" s="61" t="s">
        <v>335</v>
      </c>
      <c r="E149" s="63" t="s">
        <v>67</v>
      </c>
      <c r="F149" s="64" t="s">
        <v>64</v>
      </c>
      <c r="G149" s="69">
        <f>(VLOOKUP(A149,'Emission Factors'!$A$11:$K$93,7))*(VLOOKUP(A149,'Emission Factors'!$A$11:$K$93,8))</f>
        <v>1.0743929859365493</v>
      </c>
      <c r="H149" s="63" t="s">
        <v>66</v>
      </c>
    </row>
    <row r="150" spans="1:8" x14ac:dyDescent="0.25">
      <c r="A150" s="63" t="s">
        <v>337</v>
      </c>
      <c r="B150" s="63" t="s">
        <v>78</v>
      </c>
      <c r="C150" s="63" t="s">
        <v>338</v>
      </c>
      <c r="D150" s="61" t="s">
        <v>339</v>
      </c>
      <c r="E150" s="63" t="s">
        <v>67</v>
      </c>
      <c r="F150" s="64" t="s">
        <v>64</v>
      </c>
      <c r="G150" s="69">
        <f>(VLOOKUP(A150,'Emission Factors'!$A$11:$K$93,7))*(VLOOKUP(A150,'Emission Factors'!$A$11:$K$93,8))</f>
        <v>0.11615758292048466</v>
      </c>
      <c r="H150" s="63" t="s">
        <v>66</v>
      </c>
    </row>
    <row r="151" spans="1:8" x14ac:dyDescent="0.25">
      <c r="A151" s="63" t="s">
        <v>341</v>
      </c>
      <c r="B151" s="63" t="s">
        <v>78</v>
      </c>
      <c r="C151" s="63" t="s">
        <v>342</v>
      </c>
      <c r="D151" s="61" t="s">
        <v>343</v>
      </c>
      <c r="E151" s="63" t="s">
        <v>67</v>
      </c>
      <c r="F151" s="64" t="s">
        <v>64</v>
      </c>
      <c r="G151" s="69">
        <f>(VLOOKUP(A151,'Emission Factors'!$A$11:$K$93,7))*(VLOOKUP(A151,'Emission Factors'!$A$11:$K$93,8))</f>
        <v>0.11746539904232495</v>
      </c>
      <c r="H151" s="63" t="s">
        <v>66</v>
      </c>
    </row>
    <row r="152" spans="1:8" x14ac:dyDescent="0.25">
      <c r="A152" s="63" t="s">
        <v>345</v>
      </c>
      <c r="B152" s="63" t="s">
        <v>78</v>
      </c>
      <c r="C152" s="63" t="s">
        <v>346</v>
      </c>
      <c r="D152" s="61" t="s">
        <v>347</v>
      </c>
      <c r="E152" s="63" t="s">
        <v>67</v>
      </c>
      <c r="F152" s="64" t="s">
        <v>64</v>
      </c>
      <c r="G152" s="69">
        <f>(VLOOKUP(A152,'Emission Factors'!$A$11:$K$93,7))*(VLOOKUP(A152,'Emission Factors'!$A$11:$K$93,8))</f>
        <v>6.7183542798357435E-2</v>
      </c>
      <c r="H152" s="63" t="s">
        <v>66</v>
      </c>
    </row>
    <row r="153" spans="1:8" x14ac:dyDescent="0.25">
      <c r="A153" s="63" t="s">
        <v>349</v>
      </c>
      <c r="B153" s="63" t="s">
        <v>78</v>
      </c>
      <c r="C153" s="63" t="s">
        <v>350</v>
      </c>
      <c r="D153" s="61" t="s">
        <v>351</v>
      </c>
      <c r="E153" s="63" t="s">
        <v>67</v>
      </c>
      <c r="F153" s="64" t="s">
        <v>64</v>
      </c>
      <c r="G153" s="69">
        <f>(VLOOKUP(A153,'Emission Factors'!$A$11:$K$93,7))*(VLOOKUP(A153,'Emission Factors'!$A$11:$K$93,8))</f>
        <v>0.21993940474193679</v>
      </c>
      <c r="H153" s="63" t="s">
        <v>66</v>
      </c>
    </row>
    <row r="154" spans="1:8" x14ac:dyDescent="0.25">
      <c r="A154" s="63" t="s">
        <v>353</v>
      </c>
      <c r="B154" s="63" t="s">
        <v>78</v>
      </c>
      <c r="C154" s="63" t="s">
        <v>354</v>
      </c>
      <c r="D154" s="61" t="s">
        <v>355</v>
      </c>
      <c r="E154" s="63" t="s">
        <v>67</v>
      </c>
      <c r="F154" s="64" t="s">
        <v>64</v>
      </c>
      <c r="G154" s="69">
        <f>(VLOOKUP(A154,'Emission Factors'!$A$11:$K$93,7))*(VLOOKUP(A154,'Emission Factors'!$A$11:$K$93,8))</f>
        <v>0.24735358178581598</v>
      </c>
      <c r="H154" s="63" t="s">
        <v>66</v>
      </c>
    </row>
    <row r="155" spans="1:8" x14ac:dyDescent="0.25">
      <c r="A155" s="63" t="s">
        <v>357</v>
      </c>
      <c r="B155" s="63" t="s">
        <v>78</v>
      </c>
      <c r="C155" s="63" t="s">
        <v>358</v>
      </c>
      <c r="D155" s="61" t="s">
        <v>359</v>
      </c>
      <c r="E155" s="63" t="s">
        <v>67</v>
      </c>
      <c r="F155" s="64" t="s">
        <v>64</v>
      </c>
      <c r="G155" s="69">
        <f>(VLOOKUP(A155,'Emission Factors'!$A$11:$K$93,7))*(VLOOKUP(A155,'Emission Factors'!$A$11:$K$93,8))</f>
        <v>0.20871863630781043</v>
      </c>
      <c r="H155" s="63" t="s">
        <v>66</v>
      </c>
    </row>
    <row r="156" spans="1:8" x14ac:dyDescent="0.25">
      <c r="A156" s="63" t="s">
        <v>361</v>
      </c>
      <c r="B156" s="63" t="s">
        <v>78</v>
      </c>
      <c r="C156" s="63" t="s">
        <v>362</v>
      </c>
      <c r="D156" s="61" t="s">
        <v>363</v>
      </c>
      <c r="E156" s="63" t="s">
        <v>67</v>
      </c>
      <c r="F156" s="64" t="s">
        <v>64</v>
      </c>
      <c r="G156" s="69">
        <f>(VLOOKUP(A156,'Emission Factors'!$A$11:$K$93,7))*(VLOOKUP(A156,'Emission Factors'!$A$11:$K$93,8))</f>
        <v>9.1253237265485482E-2</v>
      </c>
      <c r="H156" s="63" t="s">
        <v>66</v>
      </c>
    </row>
    <row r="157" spans="1:8" x14ac:dyDescent="0.25">
      <c r="A157" s="63" t="s">
        <v>365</v>
      </c>
      <c r="B157" s="63" t="s">
        <v>78</v>
      </c>
      <c r="C157" s="63" t="s">
        <v>366</v>
      </c>
      <c r="D157" s="61" t="s">
        <v>367</v>
      </c>
      <c r="E157" s="63" t="s">
        <v>67</v>
      </c>
      <c r="F157" s="64" t="s">
        <v>64</v>
      </c>
      <c r="G157" s="69">
        <f>(VLOOKUP(A157,'Emission Factors'!$A$11:$K$93,7))*(VLOOKUP(A157,'Emission Factors'!$A$11:$K$93,8))</f>
        <v>0.11531117608208015</v>
      </c>
      <c r="H157" s="63" t="s">
        <v>66</v>
      </c>
    </row>
    <row r="158" spans="1:8" x14ac:dyDescent="0.25">
      <c r="A158" s="63" t="s">
        <v>369</v>
      </c>
      <c r="B158" s="63" t="s">
        <v>78</v>
      </c>
      <c r="C158" s="63" t="s">
        <v>370</v>
      </c>
      <c r="D158" s="61" t="s">
        <v>371</v>
      </c>
      <c r="E158" s="63" t="s">
        <v>67</v>
      </c>
      <c r="F158" s="64" t="s">
        <v>64</v>
      </c>
      <c r="G158" s="69">
        <f>(VLOOKUP(A158,'Emission Factors'!$A$11:$K$93,7))*(VLOOKUP(A158,'Emission Factors'!$A$11:$K$93,8))</f>
        <v>0.16506696696467818</v>
      </c>
      <c r="H158" s="63" t="s">
        <v>66</v>
      </c>
    </row>
    <row r="159" spans="1:8" x14ac:dyDescent="0.25">
      <c r="A159" s="63" t="s">
        <v>373</v>
      </c>
      <c r="B159" s="63" t="s">
        <v>78</v>
      </c>
      <c r="C159" s="63" t="s">
        <v>374</v>
      </c>
      <c r="D159" s="61" t="s">
        <v>375</v>
      </c>
      <c r="E159" s="63" t="s">
        <v>67</v>
      </c>
      <c r="F159" s="64" t="s">
        <v>64</v>
      </c>
      <c r="G159" s="69">
        <f>(VLOOKUP(A159,'Emission Factors'!$A$11:$K$93,7))*(VLOOKUP(A159,'Emission Factors'!$A$11:$K$93,8))</f>
        <v>2.6782310827709155E-2</v>
      </c>
      <c r="H159" s="63" t="s">
        <v>66</v>
      </c>
    </row>
    <row r="160" spans="1:8" x14ac:dyDescent="0.25">
      <c r="A160" s="63" t="s">
        <v>377</v>
      </c>
      <c r="B160" s="63" t="s">
        <v>78</v>
      </c>
      <c r="C160" s="63" t="s">
        <v>378</v>
      </c>
      <c r="D160" s="61" t="s">
        <v>379</v>
      </c>
      <c r="E160" s="63" t="s">
        <v>67</v>
      </c>
      <c r="F160" s="64" t="s">
        <v>64</v>
      </c>
      <c r="G160" s="69">
        <f>(VLOOKUP(A160,'Emission Factors'!$A$11:$K$93,7))*(VLOOKUP(A160,'Emission Factors'!$A$11:$K$93,8))</f>
        <v>7.1677140214748011E-2</v>
      </c>
      <c r="H160" s="63" t="s">
        <v>66</v>
      </c>
    </row>
    <row r="161" spans="1:8" x14ac:dyDescent="0.25">
      <c r="A161" s="63" t="s">
        <v>381</v>
      </c>
      <c r="B161" s="63" t="s">
        <v>78</v>
      </c>
      <c r="C161" s="63" t="s">
        <v>382</v>
      </c>
      <c r="D161" s="61" t="s">
        <v>383</v>
      </c>
      <c r="E161" s="63" t="s">
        <v>67</v>
      </c>
      <c r="F161" s="64" t="s">
        <v>64</v>
      </c>
      <c r="G161" s="69">
        <f>(VLOOKUP(A161,'Emission Factors'!$A$11:$K$93,7))*(VLOOKUP(A161,'Emission Factors'!$A$11:$K$93,8))</f>
        <v>0.10544524637192766</v>
      </c>
      <c r="H161" s="63" t="s">
        <v>66</v>
      </c>
    </row>
    <row r="162" spans="1:8" x14ac:dyDescent="0.25">
      <c r="A162" s="63" t="s">
        <v>385</v>
      </c>
      <c r="B162" s="63" t="s">
        <v>78</v>
      </c>
      <c r="C162" s="63" t="s">
        <v>386</v>
      </c>
      <c r="D162" s="61" t="s">
        <v>387</v>
      </c>
      <c r="E162" s="63" t="s">
        <v>67</v>
      </c>
      <c r="F162" s="64" t="s">
        <v>64</v>
      </c>
      <c r="G162" s="69">
        <f>(VLOOKUP(A162,'Emission Factors'!$A$11:$K$93,7))*(VLOOKUP(A162,'Emission Factors'!$A$11:$K$93,8))</f>
        <v>0.11397690974653972</v>
      </c>
      <c r="H162" s="63" t="s">
        <v>66</v>
      </c>
    </row>
    <row r="163" spans="1:8" x14ac:dyDescent="0.25">
      <c r="A163" s="63" t="s">
        <v>389</v>
      </c>
      <c r="B163" s="63" t="s">
        <v>390</v>
      </c>
      <c r="C163" s="63" t="s">
        <v>391</v>
      </c>
      <c r="D163" s="61" t="s">
        <v>392</v>
      </c>
      <c r="E163" s="63" t="s">
        <v>76</v>
      </c>
      <c r="F163" s="64" t="s">
        <v>64</v>
      </c>
      <c r="G163" s="69">
        <f>(VLOOKUP(A163,'Emission Factors'!$A$11:$K$93,7))*(VLOOKUP(A163,'Emission Factors'!$A$11:$K$93,8))</f>
        <v>0.9786682716031575</v>
      </c>
      <c r="H163" s="63" t="s">
        <v>66</v>
      </c>
    </row>
    <row r="164" spans="1:8" x14ac:dyDescent="0.25">
      <c r="A164" s="63" t="s">
        <v>393</v>
      </c>
      <c r="B164" s="63" t="s">
        <v>390</v>
      </c>
      <c r="C164" s="63" t="s">
        <v>394</v>
      </c>
      <c r="D164" s="61" t="s">
        <v>395</v>
      </c>
      <c r="E164" s="63" t="s">
        <v>76</v>
      </c>
      <c r="F164" s="64" t="s">
        <v>64</v>
      </c>
      <c r="G164" s="69">
        <f>(VLOOKUP(A164,'Emission Factors'!$A$11:$K$93,7))*(VLOOKUP(A164,'Emission Factors'!$A$11:$K$93,8))</f>
        <v>7.7158784534666791E-2</v>
      </c>
      <c r="H164" s="63" t="s">
        <v>66</v>
      </c>
    </row>
    <row r="165" spans="1:8" x14ac:dyDescent="0.25">
      <c r="A165" s="63" t="s">
        <v>396</v>
      </c>
      <c r="B165" s="63" t="s">
        <v>390</v>
      </c>
      <c r="C165" s="63" t="s">
        <v>397</v>
      </c>
      <c r="D165" s="61" t="s">
        <v>398</v>
      </c>
      <c r="E165" s="63" t="s">
        <v>76</v>
      </c>
      <c r="F165" s="64" t="s">
        <v>64</v>
      </c>
      <c r="G165" s="69">
        <f>(VLOOKUP(A165,'Emission Factors'!$A$11:$K$93,7))*(VLOOKUP(A165,'Emission Factors'!$A$11:$K$93,8))</f>
        <v>0.9409253636570839</v>
      </c>
      <c r="H165" s="63" t="s">
        <v>66</v>
      </c>
    </row>
    <row r="166" spans="1:8" s="59" customFormat="1" x14ac:dyDescent="0.25">
      <c r="A166" s="63" t="s">
        <v>77</v>
      </c>
      <c r="B166" s="63" t="s">
        <v>78</v>
      </c>
      <c r="C166" s="63" t="s">
        <v>79</v>
      </c>
      <c r="D166" s="61" t="s">
        <v>80</v>
      </c>
      <c r="E166" s="63" t="s">
        <v>67</v>
      </c>
      <c r="F166" s="65" t="s">
        <v>72</v>
      </c>
      <c r="G166" s="69">
        <f>(VLOOKUP(A166,'Emission Factors'!$A$11:$K$93,7))*(VLOOKUP(A166,'Emission Factors'!$A$11:$K$93,11))</f>
        <v>1.1109089754059101E-2</v>
      </c>
      <c r="H166" s="63" t="s">
        <v>66</v>
      </c>
    </row>
    <row r="167" spans="1:8" x14ac:dyDescent="0.25">
      <c r="A167" s="63" t="s">
        <v>83</v>
      </c>
      <c r="B167" s="63" t="s">
        <v>78</v>
      </c>
      <c r="C167" s="63" t="s">
        <v>84</v>
      </c>
      <c r="D167" s="61" t="s">
        <v>85</v>
      </c>
      <c r="E167" s="63" t="s">
        <v>67</v>
      </c>
      <c r="F167" s="65" t="s">
        <v>72</v>
      </c>
      <c r="G167" s="69">
        <f>(VLOOKUP(A167,'Emission Factors'!$A$11:$K$93,7))*(VLOOKUP(A167,'Emission Factors'!$A$11:$K$93,11))</f>
        <v>2.3704681518066109E-2</v>
      </c>
      <c r="H167" s="63" t="s">
        <v>66</v>
      </c>
    </row>
    <row r="168" spans="1:8" x14ac:dyDescent="0.25">
      <c r="A168" s="63" t="s">
        <v>87</v>
      </c>
      <c r="B168" s="63" t="s">
        <v>78</v>
      </c>
      <c r="C168" s="63" t="s">
        <v>88</v>
      </c>
      <c r="D168" s="61" t="s">
        <v>89</v>
      </c>
      <c r="E168" s="63" t="s">
        <v>67</v>
      </c>
      <c r="F168" s="65" t="s">
        <v>72</v>
      </c>
      <c r="G168" s="69">
        <f>(VLOOKUP(A168,'Emission Factors'!$A$11:$K$93,7))*(VLOOKUP(A168,'Emission Factors'!$A$11:$K$93,11))</f>
        <v>3.3674060952912477E-2</v>
      </c>
      <c r="H168" s="63" t="s">
        <v>66</v>
      </c>
    </row>
    <row r="169" spans="1:8" x14ac:dyDescent="0.25">
      <c r="A169" s="63" t="s">
        <v>91</v>
      </c>
      <c r="B169" s="63" t="s">
        <v>78</v>
      </c>
      <c r="C169" s="63" t="s">
        <v>92</v>
      </c>
      <c r="D169" s="61" t="s">
        <v>93</v>
      </c>
      <c r="E169" s="63" t="s">
        <v>67</v>
      </c>
      <c r="F169" s="65" t="s">
        <v>72</v>
      </c>
      <c r="G169" s="69">
        <f>(VLOOKUP(A169,'Emission Factors'!$A$11:$K$93,7))*(VLOOKUP(A169,'Emission Factors'!$A$11:$K$93,11))</f>
        <v>1.6148149355199242E-2</v>
      </c>
      <c r="H169" s="63" t="s">
        <v>66</v>
      </c>
    </row>
    <row r="170" spans="1:8" x14ac:dyDescent="0.25">
      <c r="A170" s="63" t="s">
        <v>95</v>
      </c>
      <c r="B170" s="63" t="s">
        <v>78</v>
      </c>
      <c r="C170" s="63" t="s">
        <v>96</v>
      </c>
      <c r="D170" s="61" t="s">
        <v>97</v>
      </c>
      <c r="E170" s="63" t="s">
        <v>67</v>
      </c>
      <c r="F170" s="65" t="s">
        <v>72</v>
      </c>
      <c r="G170" s="69">
        <f>(VLOOKUP(A170,'Emission Factors'!$A$11:$K$93,7))*(VLOOKUP(A170,'Emission Factors'!$A$11:$K$93,11))</f>
        <v>1.4436526637536803E-2</v>
      </c>
      <c r="H170" s="63" t="s">
        <v>66</v>
      </c>
    </row>
    <row r="171" spans="1:8" x14ac:dyDescent="0.25">
      <c r="A171" s="63" t="s">
        <v>99</v>
      </c>
      <c r="B171" s="63" t="s">
        <v>78</v>
      </c>
      <c r="C171" s="63" t="s">
        <v>60</v>
      </c>
      <c r="D171" s="61" t="s">
        <v>100</v>
      </c>
      <c r="E171" s="63" t="s">
        <v>67</v>
      </c>
      <c r="F171" s="65" t="s">
        <v>72</v>
      </c>
      <c r="G171" s="69">
        <f>(VLOOKUP(A171,'Emission Factors'!$A$11:$K$93,7))*(VLOOKUP(A171,'Emission Factors'!$A$11:$K$93,11))</f>
        <v>1.6694787105002148E-2</v>
      </c>
      <c r="H171" s="63" t="s">
        <v>66</v>
      </c>
    </row>
    <row r="172" spans="1:8" x14ac:dyDescent="0.25">
      <c r="A172" s="63" t="s">
        <v>102</v>
      </c>
      <c r="B172" s="63" t="s">
        <v>78</v>
      </c>
      <c r="C172" s="63" t="s">
        <v>103</v>
      </c>
      <c r="D172" s="61" t="s">
        <v>104</v>
      </c>
      <c r="E172" s="63" t="s">
        <v>67</v>
      </c>
      <c r="F172" s="65" t="s">
        <v>72</v>
      </c>
      <c r="G172" s="69">
        <f>(VLOOKUP(A172,'Emission Factors'!$A$11:$K$93,7))*(VLOOKUP(A172,'Emission Factors'!$A$11:$K$93,11))</f>
        <v>5.3805612491352912E-2</v>
      </c>
      <c r="H172" s="63" t="s">
        <v>66</v>
      </c>
    </row>
    <row r="173" spans="1:8" x14ac:dyDescent="0.25">
      <c r="A173" s="63" t="s">
        <v>106</v>
      </c>
      <c r="B173" s="63" t="s">
        <v>78</v>
      </c>
      <c r="C173" s="63" t="s">
        <v>107</v>
      </c>
      <c r="D173" s="61" t="s">
        <v>108</v>
      </c>
      <c r="E173" s="63" t="s">
        <v>67</v>
      </c>
      <c r="F173" s="65" t="s">
        <v>72</v>
      </c>
      <c r="G173" s="69">
        <f>(VLOOKUP(A173,'Emission Factors'!$A$11:$K$93,7))*(VLOOKUP(A173,'Emission Factors'!$A$11:$K$93,11))</f>
        <v>1.1081463975305621E-2</v>
      </c>
      <c r="H173" s="63" t="s">
        <v>66</v>
      </c>
    </row>
    <row r="174" spans="1:8" x14ac:dyDescent="0.25">
      <c r="A174" s="63" t="s">
        <v>110</v>
      </c>
      <c r="B174" s="63" t="s">
        <v>78</v>
      </c>
      <c r="C174" s="63" t="s">
        <v>111</v>
      </c>
      <c r="D174" s="61" t="s">
        <v>112</v>
      </c>
      <c r="E174" s="63" t="s">
        <v>67</v>
      </c>
      <c r="F174" s="65" t="s">
        <v>72</v>
      </c>
      <c r="G174" s="69">
        <f>(VLOOKUP(A174,'Emission Factors'!$A$11:$K$93,7))*(VLOOKUP(A174,'Emission Factors'!$A$11:$K$93,11))</f>
        <v>1.4669876300624711E-2</v>
      </c>
      <c r="H174" s="63" t="s">
        <v>66</v>
      </c>
    </row>
    <row r="175" spans="1:8" x14ac:dyDescent="0.25">
      <c r="A175" s="63" t="s">
        <v>114</v>
      </c>
      <c r="B175" s="63" t="s">
        <v>78</v>
      </c>
      <c r="C175" s="63" t="s">
        <v>115</v>
      </c>
      <c r="D175" s="61" t="s">
        <v>116</v>
      </c>
      <c r="E175" s="63" t="s">
        <v>67</v>
      </c>
      <c r="F175" s="65" t="s">
        <v>72</v>
      </c>
      <c r="G175" s="69">
        <f>(VLOOKUP(A175,'Emission Factors'!$A$11:$K$93,7))*(VLOOKUP(A175,'Emission Factors'!$A$11:$K$93,11))</f>
        <v>1.7455377694512862E-2</v>
      </c>
      <c r="H175" s="63" t="s">
        <v>66</v>
      </c>
    </row>
    <row r="176" spans="1:8" x14ac:dyDescent="0.25">
      <c r="A176" s="63" t="s">
        <v>118</v>
      </c>
      <c r="B176" s="63" t="s">
        <v>78</v>
      </c>
      <c r="C176" s="63" t="s">
        <v>119</v>
      </c>
      <c r="D176" s="61" t="s">
        <v>120</v>
      </c>
      <c r="E176" s="63" t="s">
        <v>67</v>
      </c>
      <c r="F176" s="65" t="s">
        <v>72</v>
      </c>
      <c r="G176" s="69">
        <f>(VLOOKUP(A176,'Emission Factors'!$A$11:$K$93,7))*(VLOOKUP(A176,'Emission Factors'!$A$11:$K$93,11))</f>
        <v>0.11415324450454063</v>
      </c>
      <c r="H176" s="63" t="s">
        <v>66</v>
      </c>
    </row>
    <row r="177" spans="1:8" x14ac:dyDescent="0.25">
      <c r="A177" s="63" t="s">
        <v>122</v>
      </c>
      <c r="B177" s="63" t="s">
        <v>78</v>
      </c>
      <c r="C177" s="63" t="s">
        <v>123</v>
      </c>
      <c r="D177" s="61" t="s">
        <v>124</v>
      </c>
      <c r="E177" s="63" t="s">
        <v>67</v>
      </c>
      <c r="F177" s="65" t="s">
        <v>72</v>
      </c>
      <c r="G177" s="69">
        <f>(VLOOKUP(A177,'Emission Factors'!$A$11:$K$93,7))*(VLOOKUP(A177,'Emission Factors'!$A$11:$K$93,11))</f>
        <v>2.959426243529744E-2</v>
      </c>
      <c r="H177" s="63" t="s">
        <v>66</v>
      </c>
    </row>
    <row r="178" spans="1:8" x14ac:dyDescent="0.25">
      <c r="A178" s="63" t="s">
        <v>126</v>
      </c>
      <c r="B178" s="63" t="s">
        <v>78</v>
      </c>
      <c r="C178" s="63" t="s">
        <v>127</v>
      </c>
      <c r="D178" s="61" t="s">
        <v>128</v>
      </c>
      <c r="E178" s="63" t="s">
        <v>67</v>
      </c>
      <c r="F178" s="65" t="s">
        <v>72</v>
      </c>
      <c r="G178" s="69">
        <f>(VLOOKUP(A178,'Emission Factors'!$A$11:$K$93,7))*(VLOOKUP(A178,'Emission Factors'!$A$11:$K$93,11))</f>
        <v>8.0545015194615169E-2</v>
      </c>
      <c r="H178" s="63" t="s">
        <v>66</v>
      </c>
    </row>
    <row r="179" spans="1:8" x14ac:dyDescent="0.25">
      <c r="A179" s="63" t="s">
        <v>130</v>
      </c>
      <c r="B179" s="63" t="s">
        <v>78</v>
      </c>
      <c r="C179" s="63" t="s">
        <v>131</v>
      </c>
      <c r="D179" s="61" t="s">
        <v>132</v>
      </c>
      <c r="E179" s="63" t="s">
        <v>67</v>
      </c>
      <c r="F179" s="65" t="s">
        <v>72</v>
      </c>
      <c r="G179" s="69">
        <f>(VLOOKUP(A179,'Emission Factors'!$A$11:$K$93,7))*(VLOOKUP(A179,'Emission Factors'!$A$11:$K$93,11))</f>
        <v>1.9787110977811936E-2</v>
      </c>
      <c r="H179" s="63" t="s">
        <v>66</v>
      </c>
    </row>
    <row r="180" spans="1:8" x14ac:dyDescent="0.25">
      <c r="A180" s="63" t="s">
        <v>134</v>
      </c>
      <c r="B180" s="63" t="s">
        <v>78</v>
      </c>
      <c r="C180" s="63" t="s">
        <v>135</v>
      </c>
      <c r="D180" s="61" t="s">
        <v>136</v>
      </c>
      <c r="E180" s="63" t="s">
        <v>67</v>
      </c>
      <c r="F180" s="65" t="s">
        <v>72</v>
      </c>
      <c r="G180" s="69">
        <f>(VLOOKUP(A180,'Emission Factors'!$A$11:$K$93,7))*(VLOOKUP(A180,'Emission Factors'!$A$11:$K$93,11))</f>
        <v>2.7894395368168397E-2</v>
      </c>
      <c r="H180" s="63" t="s">
        <v>66</v>
      </c>
    </row>
    <row r="181" spans="1:8" x14ac:dyDescent="0.25">
      <c r="A181" s="63" t="s">
        <v>138</v>
      </c>
      <c r="B181" s="63" t="s">
        <v>78</v>
      </c>
      <c r="C181" s="63" t="s">
        <v>139</v>
      </c>
      <c r="D181" s="61" t="s">
        <v>140</v>
      </c>
      <c r="E181" s="63" t="s">
        <v>67</v>
      </c>
      <c r="F181" s="65" t="s">
        <v>72</v>
      </c>
      <c r="G181" s="69">
        <f>(VLOOKUP(A181,'Emission Factors'!$A$11:$K$93,7))*(VLOOKUP(A181,'Emission Factors'!$A$11:$K$93,11))</f>
        <v>9.7466098572385182E-2</v>
      </c>
      <c r="H181" s="63" t="s">
        <v>66</v>
      </c>
    </row>
    <row r="182" spans="1:8" x14ac:dyDescent="0.25">
      <c r="A182" s="63" t="s">
        <v>142</v>
      </c>
      <c r="B182" s="63" t="s">
        <v>78</v>
      </c>
      <c r="C182" s="63" t="s">
        <v>143</v>
      </c>
      <c r="D182" s="61" t="s">
        <v>144</v>
      </c>
      <c r="E182" s="63" t="s">
        <v>67</v>
      </c>
      <c r="F182" s="65" t="s">
        <v>72</v>
      </c>
      <c r="G182" s="69">
        <f>(VLOOKUP(A182,'Emission Factors'!$A$11:$K$93,7))*(VLOOKUP(A182,'Emission Factors'!$A$11:$K$93,11))</f>
        <v>1.5443398105722159E-2</v>
      </c>
      <c r="H182" s="63" t="s">
        <v>66</v>
      </c>
    </row>
    <row r="183" spans="1:8" x14ac:dyDescent="0.25">
      <c r="A183" s="63" t="s">
        <v>146</v>
      </c>
      <c r="B183" s="63" t="s">
        <v>78</v>
      </c>
      <c r="C183" s="63" t="s">
        <v>147</v>
      </c>
      <c r="D183" s="61" t="s">
        <v>148</v>
      </c>
      <c r="E183" s="63" t="s">
        <v>67</v>
      </c>
      <c r="F183" s="65" t="s">
        <v>72</v>
      </c>
      <c r="G183" s="69">
        <f>(VLOOKUP(A183,'Emission Factors'!$A$11:$K$93,7))*(VLOOKUP(A183,'Emission Factors'!$A$11:$K$93,11))</f>
        <v>2.7210216507124758E-2</v>
      </c>
      <c r="H183" s="63" t="s">
        <v>66</v>
      </c>
    </row>
    <row r="184" spans="1:8" x14ac:dyDescent="0.25">
      <c r="A184" s="63" t="s">
        <v>150</v>
      </c>
      <c r="B184" s="63" t="s">
        <v>78</v>
      </c>
      <c r="C184" s="63" t="s">
        <v>151</v>
      </c>
      <c r="D184" s="61" t="s">
        <v>152</v>
      </c>
      <c r="E184" s="63" t="s">
        <v>67</v>
      </c>
      <c r="F184" s="65" t="s">
        <v>72</v>
      </c>
      <c r="G184" s="69">
        <f>(VLOOKUP(A184,'Emission Factors'!$A$11:$K$93,7))*(VLOOKUP(A184,'Emission Factors'!$A$11:$K$93,11))</f>
        <v>7.4101743137260888E-3</v>
      </c>
      <c r="H184" s="63" t="s">
        <v>66</v>
      </c>
    </row>
    <row r="185" spans="1:8" x14ac:dyDescent="0.25">
      <c r="A185" s="63" t="s">
        <v>154</v>
      </c>
      <c r="B185" s="63" t="s">
        <v>78</v>
      </c>
      <c r="C185" s="63" t="s">
        <v>155</v>
      </c>
      <c r="D185" s="61" t="s">
        <v>156</v>
      </c>
      <c r="E185" s="63" t="s">
        <v>67</v>
      </c>
      <c r="F185" s="65" t="s">
        <v>72</v>
      </c>
      <c r="G185" s="69">
        <f>(VLOOKUP(A185,'Emission Factors'!$A$11:$K$93,7))*(VLOOKUP(A185,'Emission Factors'!$A$11:$K$93,11))</f>
        <v>1.0420208632802103E-2</v>
      </c>
      <c r="H185" s="63" t="s">
        <v>66</v>
      </c>
    </row>
    <row r="186" spans="1:8" x14ac:dyDescent="0.25">
      <c r="A186" s="63" t="s">
        <v>158</v>
      </c>
      <c r="B186" s="63" t="s">
        <v>78</v>
      </c>
      <c r="C186" s="63" t="s">
        <v>159</v>
      </c>
      <c r="D186" s="61" t="s">
        <v>160</v>
      </c>
      <c r="E186" s="63" t="s">
        <v>67</v>
      </c>
      <c r="F186" s="65" t="s">
        <v>72</v>
      </c>
      <c r="G186" s="69">
        <f>(VLOOKUP(A186,'Emission Factors'!$A$11:$K$93,7))*(VLOOKUP(A186,'Emission Factors'!$A$11:$K$93,11))</f>
        <v>2.475622445827837E-2</v>
      </c>
      <c r="H186" s="63" t="s">
        <v>66</v>
      </c>
    </row>
    <row r="187" spans="1:8" x14ac:dyDescent="0.25">
      <c r="A187" s="63" t="s">
        <v>162</v>
      </c>
      <c r="B187" s="63" t="s">
        <v>78</v>
      </c>
      <c r="C187" s="63" t="s">
        <v>163</v>
      </c>
      <c r="D187" s="61" t="s">
        <v>164</v>
      </c>
      <c r="E187" s="63" t="s">
        <v>67</v>
      </c>
      <c r="F187" s="65" t="s">
        <v>72</v>
      </c>
      <c r="G187" s="69">
        <f>(VLOOKUP(A187,'Emission Factors'!$A$11:$K$93,7))*(VLOOKUP(A187,'Emission Factors'!$A$11:$K$93,11))</f>
        <v>2.3705857083119449E-2</v>
      </c>
      <c r="H187" s="63" t="s">
        <v>66</v>
      </c>
    </row>
    <row r="188" spans="1:8" x14ac:dyDescent="0.25">
      <c r="A188" s="63" t="s">
        <v>166</v>
      </c>
      <c r="B188" s="63" t="s">
        <v>78</v>
      </c>
      <c r="C188" s="63" t="s">
        <v>167</v>
      </c>
      <c r="D188" s="61" t="s">
        <v>168</v>
      </c>
      <c r="E188" s="63" t="s">
        <v>67</v>
      </c>
      <c r="F188" s="65" t="s">
        <v>72</v>
      </c>
      <c r="G188" s="69">
        <f>(VLOOKUP(A188,'Emission Factors'!$A$11:$K$93,7))*(VLOOKUP(A188,'Emission Factors'!$A$11:$K$93,11))</f>
        <v>1.1904359512643332E-2</v>
      </c>
      <c r="H188" s="63" t="s">
        <v>66</v>
      </c>
    </row>
    <row r="189" spans="1:8" x14ac:dyDescent="0.25">
      <c r="A189" s="63" t="s">
        <v>170</v>
      </c>
      <c r="B189" s="63" t="s">
        <v>78</v>
      </c>
      <c r="C189" s="63" t="s">
        <v>171</v>
      </c>
      <c r="D189" s="61" t="s">
        <v>172</v>
      </c>
      <c r="E189" s="63" t="s">
        <v>67</v>
      </c>
      <c r="F189" s="65" t="s">
        <v>72</v>
      </c>
      <c r="G189" s="69">
        <f>(VLOOKUP(A189,'Emission Factors'!$A$11:$K$93,7))*(VLOOKUP(A189,'Emission Factors'!$A$11:$K$93,11))</f>
        <v>2.0979721724424947E-2</v>
      </c>
      <c r="H189" s="63" t="s">
        <v>66</v>
      </c>
    </row>
    <row r="190" spans="1:8" x14ac:dyDescent="0.25">
      <c r="A190" s="63" t="s">
        <v>174</v>
      </c>
      <c r="B190" s="63" t="s">
        <v>78</v>
      </c>
      <c r="C190" s="63" t="s">
        <v>175</v>
      </c>
      <c r="D190" s="61" t="s">
        <v>176</v>
      </c>
      <c r="E190" s="63" t="s">
        <v>67</v>
      </c>
      <c r="F190" s="65" t="s">
        <v>72</v>
      </c>
      <c r="G190" s="69">
        <f>(VLOOKUP(A190,'Emission Factors'!$A$11:$K$93,7))*(VLOOKUP(A190,'Emission Factors'!$A$11:$K$93,11))</f>
        <v>1.068588633485685E-3</v>
      </c>
      <c r="H190" s="63" t="s">
        <v>66</v>
      </c>
    </row>
    <row r="191" spans="1:8" x14ac:dyDescent="0.25">
      <c r="A191" s="63" t="s">
        <v>178</v>
      </c>
      <c r="B191" s="63" t="s">
        <v>78</v>
      </c>
      <c r="C191" s="63" t="s">
        <v>179</v>
      </c>
      <c r="D191" s="61" t="s">
        <v>180</v>
      </c>
      <c r="E191" s="63" t="s">
        <v>67</v>
      </c>
      <c r="F191" s="65" t="s">
        <v>72</v>
      </c>
      <c r="G191" s="69">
        <f>(VLOOKUP(A191,'Emission Factors'!$A$11:$K$93,7))*(VLOOKUP(A191,'Emission Factors'!$A$11:$K$93,11))</f>
        <v>2.2490910600492985E-2</v>
      </c>
      <c r="H191" s="63" t="s">
        <v>66</v>
      </c>
    </row>
    <row r="192" spans="1:8" x14ac:dyDescent="0.25">
      <c r="A192" s="63" t="s">
        <v>182</v>
      </c>
      <c r="B192" s="63" t="s">
        <v>78</v>
      </c>
      <c r="C192" s="63" t="s">
        <v>183</v>
      </c>
      <c r="D192" s="61" t="s">
        <v>184</v>
      </c>
      <c r="E192" s="63" t="s">
        <v>67</v>
      </c>
      <c r="F192" s="65" t="s">
        <v>72</v>
      </c>
      <c r="G192" s="69">
        <f>(VLOOKUP(A192,'Emission Factors'!$A$11:$K$93,7))*(VLOOKUP(A192,'Emission Factors'!$A$11:$K$93,11))</f>
        <v>2.0013407250579804E-2</v>
      </c>
      <c r="H192" s="63" t="s">
        <v>66</v>
      </c>
    </row>
    <row r="193" spans="1:8" x14ac:dyDescent="0.25">
      <c r="A193" s="63" t="s">
        <v>186</v>
      </c>
      <c r="B193" s="63" t="s">
        <v>78</v>
      </c>
      <c r="C193" s="63" t="s">
        <v>187</v>
      </c>
      <c r="D193" s="61" t="s">
        <v>188</v>
      </c>
      <c r="E193" s="63" t="s">
        <v>67</v>
      </c>
      <c r="F193" s="65" t="s">
        <v>72</v>
      </c>
      <c r="G193" s="69">
        <f>(VLOOKUP(A193,'Emission Factors'!$A$11:$K$93,7))*(VLOOKUP(A193,'Emission Factors'!$A$11:$K$93,11))</f>
        <v>7.2949689384988097E-3</v>
      </c>
      <c r="H193" s="63" t="s">
        <v>66</v>
      </c>
    </row>
    <row r="194" spans="1:8" x14ac:dyDescent="0.25">
      <c r="A194" s="63" t="s">
        <v>190</v>
      </c>
      <c r="B194" s="63" t="s">
        <v>78</v>
      </c>
      <c r="C194" s="63" t="s">
        <v>191</v>
      </c>
      <c r="D194" s="61" t="s">
        <v>192</v>
      </c>
      <c r="E194" s="63" t="s">
        <v>67</v>
      </c>
      <c r="F194" s="65" t="s">
        <v>72</v>
      </c>
      <c r="G194" s="69">
        <f>(VLOOKUP(A194,'Emission Factors'!$A$11:$K$93,7))*(VLOOKUP(A194,'Emission Factors'!$A$11:$K$93,11))</f>
        <v>1.0493093666109156E-2</v>
      </c>
      <c r="H194" s="63" t="s">
        <v>66</v>
      </c>
    </row>
    <row r="195" spans="1:8" x14ac:dyDescent="0.25">
      <c r="A195" s="63" t="s">
        <v>194</v>
      </c>
      <c r="B195" s="63" t="s">
        <v>78</v>
      </c>
      <c r="C195" s="63" t="s">
        <v>195</v>
      </c>
      <c r="D195" s="61" t="s">
        <v>196</v>
      </c>
      <c r="E195" s="63" t="s">
        <v>67</v>
      </c>
      <c r="F195" s="65" t="s">
        <v>72</v>
      </c>
      <c r="G195" s="69">
        <f>(VLOOKUP(A195,'Emission Factors'!$A$11:$K$93,7))*(VLOOKUP(A195,'Emission Factors'!$A$11:$K$93,11))</f>
        <v>2.5549143086755922E-2</v>
      </c>
      <c r="H195" s="63" t="s">
        <v>66</v>
      </c>
    </row>
    <row r="196" spans="1:8" x14ac:dyDescent="0.25">
      <c r="A196" s="63" t="s">
        <v>198</v>
      </c>
      <c r="B196" s="63" t="s">
        <v>78</v>
      </c>
      <c r="C196" s="63" t="s">
        <v>199</v>
      </c>
      <c r="D196" s="61" t="s">
        <v>200</v>
      </c>
      <c r="E196" s="63" t="s">
        <v>67</v>
      </c>
      <c r="F196" s="65" t="s">
        <v>72</v>
      </c>
      <c r="G196" s="69">
        <f>(VLOOKUP(A196,'Emission Factors'!$A$11:$K$93,7))*(VLOOKUP(A196,'Emission Factors'!$A$11:$K$93,11))</f>
        <v>1.1842642347343004E-2</v>
      </c>
      <c r="H196" s="63" t="s">
        <v>66</v>
      </c>
    </row>
    <row r="197" spans="1:8" x14ac:dyDescent="0.25">
      <c r="A197" s="63" t="s">
        <v>202</v>
      </c>
      <c r="B197" s="63" t="s">
        <v>78</v>
      </c>
      <c r="C197" s="63" t="s">
        <v>203</v>
      </c>
      <c r="D197" s="61" t="s">
        <v>204</v>
      </c>
      <c r="E197" s="63" t="s">
        <v>67</v>
      </c>
      <c r="F197" s="65" t="s">
        <v>72</v>
      </c>
      <c r="G197" s="69">
        <f>(VLOOKUP(A197,'Emission Factors'!$A$11:$K$93,7))*(VLOOKUP(A197,'Emission Factors'!$A$11:$K$93,11))</f>
        <v>5.454563069243018E-2</v>
      </c>
      <c r="H197" s="63" t="s">
        <v>66</v>
      </c>
    </row>
    <row r="198" spans="1:8" x14ac:dyDescent="0.25">
      <c r="A198" s="63" t="s">
        <v>206</v>
      </c>
      <c r="B198" s="63" t="s">
        <v>78</v>
      </c>
      <c r="C198" s="63" t="s">
        <v>207</v>
      </c>
      <c r="D198" s="61" t="s">
        <v>208</v>
      </c>
      <c r="E198" s="63" t="s">
        <v>67</v>
      </c>
      <c r="F198" s="65" t="s">
        <v>72</v>
      </c>
      <c r="G198" s="69">
        <f>(VLOOKUP(A198,'Emission Factors'!$A$11:$K$93,7))*(VLOOKUP(A198,'Emission Factors'!$A$11:$K$93,11))</f>
        <v>2.7711007219847424E-2</v>
      </c>
      <c r="H198" s="63" t="s">
        <v>66</v>
      </c>
    </row>
    <row r="199" spans="1:8" x14ac:dyDescent="0.25">
      <c r="A199" s="63" t="s">
        <v>210</v>
      </c>
      <c r="B199" s="63" t="s">
        <v>78</v>
      </c>
      <c r="C199" s="63" t="s">
        <v>211</v>
      </c>
      <c r="D199" s="61" t="s">
        <v>212</v>
      </c>
      <c r="E199" s="63" t="s">
        <v>67</v>
      </c>
      <c r="F199" s="65" t="s">
        <v>72</v>
      </c>
      <c r="G199" s="69">
        <f>(VLOOKUP(A199,'Emission Factors'!$A$11:$K$93,7))*(VLOOKUP(A199,'Emission Factors'!$A$11:$K$93,11))</f>
        <v>2.4462333194943474E-2</v>
      </c>
      <c r="H199" s="63" t="s">
        <v>66</v>
      </c>
    </row>
    <row r="200" spans="1:8" x14ac:dyDescent="0.25">
      <c r="A200" s="63" t="s">
        <v>214</v>
      </c>
      <c r="B200" s="63" t="s">
        <v>78</v>
      </c>
      <c r="C200" s="63" t="s">
        <v>215</v>
      </c>
      <c r="D200" s="61" t="s">
        <v>216</v>
      </c>
      <c r="E200" s="63" t="s">
        <v>67</v>
      </c>
      <c r="F200" s="65" t="s">
        <v>72</v>
      </c>
      <c r="G200" s="69">
        <f>(VLOOKUP(A200,'Emission Factors'!$A$11:$K$93,7))*(VLOOKUP(A200,'Emission Factors'!$A$11:$K$93,11))</f>
        <v>9.8430061916123645E-3</v>
      </c>
      <c r="H200" s="63" t="s">
        <v>66</v>
      </c>
    </row>
    <row r="201" spans="1:8" x14ac:dyDescent="0.25">
      <c r="A201" s="63" t="s">
        <v>218</v>
      </c>
      <c r="B201" s="63" t="s">
        <v>78</v>
      </c>
      <c r="C201" s="63" t="s">
        <v>219</v>
      </c>
      <c r="D201" s="61" t="s">
        <v>220</v>
      </c>
      <c r="E201" s="63" t="s">
        <v>67</v>
      </c>
      <c r="F201" s="65" t="s">
        <v>72</v>
      </c>
      <c r="G201" s="69">
        <f>(VLOOKUP(A201,'Emission Factors'!$A$11:$K$93,7))*(VLOOKUP(A201,'Emission Factors'!$A$11:$K$93,11))</f>
        <v>3.2847638720414747E-2</v>
      </c>
      <c r="H201" s="63" t="s">
        <v>66</v>
      </c>
    </row>
    <row r="202" spans="1:8" x14ac:dyDescent="0.25">
      <c r="A202" s="63" t="s">
        <v>222</v>
      </c>
      <c r="B202" s="63" t="s">
        <v>78</v>
      </c>
      <c r="C202" s="63" t="s">
        <v>223</v>
      </c>
      <c r="D202" s="61" t="s">
        <v>224</v>
      </c>
      <c r="E202" s="63" t="s">
        <v>67</v>
      </c>
      <c r="F202" s="65" t="s">
        <v>72</v>
      </c>
      <c r="G202" s="69">
        <f>(VLOOKUP(A202,'Emission Factors'!$A$11:$K$93,7))*(VLOOKUP(A202,'Emission Factors'!$A$11:$K$93,11))</f>
        <v>2.5950010769944722E-2</v>
      </c>
      <c r="H202" s="63" t="s">
        <v>66</v>
      </c>
    </row>
    <row r="203" spans="1:8" x14ac:dyDescent="0.25">
      <c r="A203" s="63" t="s">
        <v>226</v>
      </c>
      <c r="B203" s="63" t="s">
        <v>78</v>
      </c>
      <c r="C203" s="63" t="s">
        <v>227</v>
      </c>
      <c r="D203" s="61" t="s">
        <v>228</v>
      </c>
      <c r="E203" s="63" t="s">
        <v>67</v>
      </c>
      <c r="F203" s="65" t="s">
        <v>72</v>
      </c>
      <c r="G203" s="69">
        <f>(VLOOKUP(A203,'Emission Factors'!$A$11:$K$93,7))*(VLOOKUP(A203,'Emission Factors'!$A$11:$K$93,11))</f>
        <v>9.2240711910290714E-3</v>
      </c>
      <c r="H203" s="63" t="s">
        <v>66</v>
      </c>
    </row>
    <row r="204" spans="1:8" x14ac:dyDescent="0.25">
      <c r="A204" s="63" t="s">
        <v>230</v>
      </c>
      <c r="B204" s="63" t="s">
        <v>78</v>
      </c>
      <c r="C204" s="63" t="s">
        <v>231</v>
      </c>
      <c r="D204" s="61" t="s">
        <v>232</v>
      </c>
      <c r="E204" s="63" t="s">
        <v>67</v>
      </c>
      <c r="F204" s="65" t="s">
        <v>72</v>
      </c>
      <c r="G204" s="69">
        <f>(VLOOKUP(A204,'Emission Factors'!$A$11:$K$93,7))*(VLOOKUP(A204,'Emission Factors'!$A$11:$K$93,11))</f>
        <v>2.8714939775399431E-2</v>
      </c>
      <c r="H204" s="63" t="s">
        <v>66</v>
      </c>
    </row>
    <row r="205" spans="1:8" x14ac:dyDescent="0.25">
      <c r="A205" s="63" t="s">
        <v>234</v>
      </c>
      <c r="B205" s="63" t="s">
        <v>78</v>
      </c>
      <c r="C205" s="63" t="s">
        <v>235</v>
      </c>
      <c r="D205" s="61" t="s">
        <v>236</v>
      </c>
      <c r="E205" s="63" t="s">
        <v>67</v>
      </c>
      <c r="F205" s="65" t="s">
        <v>72</v>
      </c>
      <c r="G205" s="69">
        <f>(VLOOKUP(A205,'Emission Factors'!$A$11:$K$93,7))*(VLOOKUP(A205,'Emission Factors'!$A$11:$K$93,11))</f>
        <v>2.3571254884512068E-2</v>
      </c>
      <c r="H205" s="63" t="s">
        <v>66</v>
      </c>
    </row>
    <row r="206" spans="1:8" x14ac:dyDescent="0.25">
      <c r="A206" s="63" t="s">
        <v>238</v>
      </c>
      <c r="B206" s="63" t="s">
        <v>78</v>
      </c>
      <c r="C206" s="63" t="s">
        <v>239</v>
      </c>
      <c r="D206" s="61" t="s">
        <v>240</v>
      </c>
      <c r="E206" s="63" t="s">
        <v>67</v>
      </c>
      <c r="F206" s="65" t="s">
        <v>72</v>
      </c>
      <c r="G206" s="69">
        <f>(VLOOKUP(A206,'Emission Factors'!$A$11:$K$93,7))*(VLOOKUP(A206,'Emission Factors'!$A$11:$K$93,11))</f>
        <v>1.4380099514976503E-2</v>
      </c>
      <c r="H206" s="63" t="s">
        <v>66</v>
      </c>
    </row>
    <row r="207" spans="1:8" x14ac:dyDescent="0.25">
      <c r="A207" s="63" t="s">
        <v>242</v>
      </c>
      <c r="B207" s="63" t="s">
        <v>78</v>
      </c>
      <c r="C207" s="63" t="s">
        <v>243</v>
      </c>
      <c r="D207" s="61" t="s">
        <v>244</v>
      </c>
      <c r="E207" s="63" t="s">
        <v>67</v>
      </c>
      <c r="F207" s="65" t="s">
        <v>72</v>
      </c>
      <c r="G207" s="69">
        <f>(VLOOKUP(A207,'Emission Factors'!$A$11:$K$93,7))*(VLOOKUP(A207,'Emission Factors'!$A$11:$K$93,11))</f>
        <v>1.658016951230154E-2</v>
      </c>
      <c r="H207" s="63" t="s">
        <v>66</v>
      </c>
    </row>
    <row r="208" spans="1:8" x14ac:dyDescent="0.25">
      <c r="A208" s="63" t="s">
        <v>246</v>
      </c>
      <c r="B208" s="63" t="s">
        <v>78</v>
      </c>
      <c r="C208" s="63" t="s">
        <v>247</v>
      </c>
      <c r="D208" s="61" t="s">
        <v>248</v>
      </c>
      <c r="E208" s="63" t="s">
        <v>67</v>
      </c>
      <c r="F208" s="65" t="s">
        <v>72</v>
      </c>
      <c r="G208" s="69">
        <f>(VLOOKUP(A208,'Emission Factors'!$A$11:$K$93,7))*(VLOOKUP(A208,'Emission Factors'!$A$11:$K$93,11))</f>
        <v>5.3829123792419704E-3</v>
      </c>
      <c r="H208" s="63" t="s">
        <v>66</v>
      </c>
    </row>
    <row r="209" spans="1:8" x14ac:dyDescent="0.25">
      <c r="A209" s="63" t="s">
        <v>250</v>
      </c>
      <c r="B209" s="63" t="s">
        <v>78</v>
      </c>
      <c r="C209" s="63" t="s">
        <v>251</v>
      </c>
      <c r="D209" s="61" t="s">
        <v>252</v>
      </c>
      <c r="E209" s="63" t="s">
        <v>67</v>
      </c>
      <c r="F209" s="65" t="s">
        <v>72</v>
      </c>
      <c r="G209" s="69">
        <f>(VLOOKUP(A209,'Emission Factors'!$A$11:$K$93,7))*(VLOOKUP(A209,'Emission Factors'!$A$11:$K$93,11))</f>
        <v>2.2730138088847593E-2</v>
      </c>
      <c r="H209" s="63" t="s">
        <v>66</v>
      </c>
    </row>
    <row r="210" spans="1:8" x14ac:dyDescent="0.25">
      <c r="A210" s="63" t="s">
        <v>254</v>
      </c>
      <c r="B210" s="63" t="s">
        <v>78</v>
      </c>
      <c r="C210" s="63" t="s">
        <v>74</v>
      </c>
      <c r="D210" s="61" t="s">
        <v>255</v>
      </c>
      <c r="E210" s="63" t="s">
        <v>67</v>
      </c>
      <c r="F210" s="65" t="s">
        <v>72</v>
      </c>
      <c r="G210" s="69">
        <f>(VLOOKUP(A210,'Emission Factors'!$A$11:$K$93,7))*(VLOOKUP(A210,'Emission Factors'!$A$11:$K$93,11))</f>
        <v>1.6496116610987759E-2</v>
      </c>
      <c r="H210" s="63" t="s">
        <v>66</v>
      </c>
    </row>
    <row r="211" spans="1:8" x14ac:dyDescent="0.25">
      <c r="A211" s="63" t="s">
        <v>257</v>
      </c>
      <c r="B211" s="63" t="s">
        <v>78</v>
      </c>
      <c r="C211" s="63" t="s">
        <v>258</v>
      </c>
      <c r="D211" s="61" t="s">
        <v>259</v>
      </c>
      <c r="E211" s="63" t="s">
        <v>67</v>
      </c>
      <c r="F211" s="65" t="s">
        <v>72</v>
      </c>
      <c r="G211" s="69">
        <f>(VLOOKUP(A211,'Emission Factors'!$A$11:$K$93,7))*(VLOOKUP(A211,'Emission Factors'!$A$11:$K$93,11))</f>
        <v>1.1366538500740471E-2</v>
      </c>
      <c r="H211" s="63" t="s">
        <v>66</v>
      </c>
    </row>
    <row r="212" spans="1:8" x14ac:dyDescent="0.25">
      <c r="A212" s="63" t="s">
        <v>261</v>
      </c>
      <c r="B212" s="63" t="s">
        <v>78</v>
      </c>
      <c r="C212" s="63" t="s">
        <v>262</v>
      </c>
      <c r="D212" s="61" t="s">
        <v>263</v>
      </c>
      <c r="E212" s="63" t="s">
        <v>67</v>
      </c>
      <c r="F212" s="65" t="s">
        <v>72</v>
      </c>
      <c r="G212" s="69">
        <f>(VLOOKUP(A212,'Emission Factors'!$A$11:$K$93,7))*(VLOOKUP(A212,'Emission Factors'!$A$11:$K$93,11))</f>
        <v>2.4495836798963652E-2</v>
      </c>
      <c r="H212" s="63" t="s">
        <v>66</v>
      </c>
    </row>
    <row r="213" spans="1:8" x14ac:dyDescent="0.25">
      <c r="A213" s="63" t="s">
        <v>265</v>
      </c>
      <c r="B213" s="63" t="s">
        <v>78</v>
      </c>
      <c r="C213" s="63" t="s">
        <v>266</v>
      </c>
      <c r="D213" s="61" t="s">
        <v>267</v>
      </c>
      <c r="E213" s="63" t="s">
        <v>67</v>
      </c>
      <c r="F213" s="65" t="s">
        <v>72</v>
      </c>
      <c r="G213" s="69">
        <f>(VLOOKUP(A213,'Emission Factors'!$A$11:$K$93,7))*(VLOOKUP(A213,'Emission Factors'!$A$11:$K$93,11))</f>
        <v>3.5396263756054974E-3</v>
      </c>
      <c r="H213" s="63" t="s">
        <v>66</v>
      </c>
    </row>
    <row r="214" spans="1:8" x14ac:dyDescent="0.25">
      <c r="A214" s="63" t="s">
        <v>269</v>
      </c>
      <c r="B214" s="63" t="s">
        <v>78</v>
      </c>
      <c r="C214" s="63" t="s">
        <v>270</v>
      </c>
      <c r="D214" s="61" t="s">
        <v>271</v>
      </c>
      <c r="E214" s="63" t="s">
        <v>67</v>
      </c>
      <c r="F214" s="65" t="s">
        <v>72</v>
      </c>
      <c r="G214" s="69">
        <f>(VLOOKUP(A214,'Emission Factors'!$A$11:$K$93,7))*(VLOOKUP(A214,'Emission Factors'!$A$11:$K$93,11))</f>
        <v>6.797704920936164E-3</v>
      </c>
      <c r="H214" s="63" t="s">
        <v>66</v>
      </c>
    </row>
    <row r="215" spans="1:8" x14ac:dyDescent="0.25">
      <c r="A215" s="63" t="s">
        <v>273</v>
      </c>
      <c r="B215" s="63" t="s">
        <v>78</v>
      </c>
      <c r="C215" s="63" t="s">
        <v>274</v>
      </c>
      <c r="D215" s="61" t="s">
        <v>275</v>
      </c>
      <c r="E215" s="63" t="s">
        <v>67</v>
      </c>
      <c r="F215" s="65" t="s">
        <v>72</v>
      </c>
      <c r="G215" s="69">
        <f>(VLOOKUP(A215,'Emission Factors'!$A$11:$K$93,7))*(VLOOKUP(A215,'Emission Factors'!$A$11:$K$93,11))</f>
        <v>4.814820567215615E-2</v>
      </c>
      <c r="H215" s="63" t="s">
        <v>66</v>
      </c>
    </row>
    <row r="216" spans="1:8" x14ac:dyDescent="0.25">
      <c r="A216" s="63" t="s">
        <v>277</v>
      </c>
      <c r="B216" s="63" t="s">
        <v>78</v>
      </c>
      <c r="C216" s="63" t="s">
        <v>278</v>
      </c>
      <c r="D216" s="61" t="s">
        <v>279</v>
      </c>
      <c r="E216" s="63" t="s">
        <v>67</v>
      </c>
      <c r="F216" s="65" t="s">
        <v>72</v>
      </c>
      <c r="G216" s="69">
        <f>(VLOOKUP(A216,'Emission Factors'!$A$11:$K$93,7))*(VLOOKUP(A216,'Emission Factors'!$A$11:$K$93,11))</f>
        <v>2.2606703758246936E-2</v>
      </c>
      <c r="H216" s="63" t="s">
        <v>66</v>
      </c>
    </row>
    <row r="217" spans="1:8" x14ac:dyDescent="0.25">
      <c r="A217" s="63" t="s">
        <v>281</v>
      </c>
      <c r="B217" s="63" t="s">
        <v>78</v>
      </c>
      <c r="C217" s="63" t="s">
        <v>282</v>
      </c>
      <c r="D217" s="61" t="s">
        <v>283</v>
      </c>
      <c r="E217" s="63" t="s">
        <v>67</v>
      </c>
      <c r="F217" s="65" t="s">
        <v>72</v>
      </c>
      <c r="G217" s="69">
        <f>(VLOOKUP(A217,'Emission Factors'!$A$11:$K$93,7))*(VLOOKUP(A217,'Emission Factors'!$A$11:$K$93,11))</f>
        <v>1.8923070663607336E-2</v>
      </c>
      <c r="H217" s="63" t="s">
        <v>66</v>
      </c>
    </row>
    <row r="218" spans="1:8" x14ac:dyDescent="0.25">
      <c r="A218" s="63" t="s">
        <v>285</v>
      </c>
      <c r="B218" s="63" t="s">
        <v>78</v>
      </c>
      <c r="C218" s="63" t="s">
        <v>286</v>
      </c>
      <c r="D218" s="61" t="s">
        <v>287</v>
      </c>
      <c r="E218" s="63" t="s">
        <v>67</v>
      </c>
      <c r="F218" s="65" t="s">
        <v>72</v>
      </c>
      <c r="G218" s="69">
        <f>(VLOOKUP(A218,'Emission Factors'!$A$11:$K$93,7))*(VLOOKUP(A218,'Emission Factors'!$A$11:$K$93,11))</f>
        <v>1.5803121012044074E-2</v>
      </c>
      <c r="H218" s="63" t="s">
        <v>66</v>
      </c>
    </row>
    <row r="219" spans="1:8" x14ac:dyDescent="0.25">
      <c r="A219" s="63" t="s">
        <v>289</v>
      </c>
      <c r="B219" s="63" t="s">
        <v>78</v>
      </c>
      <c r="C219" s="63" t="s">
        <v>290</v>
      </c>
      <c r="D219" s="61" t="s">
        <v>291</v>
      </c>
      <c r="E219" s="63" t="s">
        <v>67</v>
      </c>
      <c r="F219" s="65" t="s">
        <v>72</v>
      </c>
      <c r="G219" s="69">
        <f>(VLOOKUP(A219,'Emission Factors'!$A$11:$K$93,7))*(VLOOKUP(A219,'Emission Factors'!$A$11:$K$93,11))</f>
        <v>1.7399538354479233E-2</v>
      </c>
      <c r="H219" s="63" t="s">
        <v>66</v>
      </c>
    </row>
    <row r="220" spans="1:8" x14ac:dyDescent="0.25">
      <c r="A220" s="63" t="s">
        <v>293</v>
      </c>
      <c r="B220" s="63" t="s">
        <v>78</v>
      </c>
      <c r="C220" s="63" t="s">
        <v>294</v>
      </c>
      <c r="D220" s="61" t="s">
        <v>295</v>
      </c>
      <c r="E220" s="63" t="s">
        <v>67</v>
      </c>
      <c r="F220" s="65" t="s">
        <v>72</v>
      </c>
      <c r="G220" s="69">
        <f>(VLOOKUP(A220,'Emission Factors'!$A$11:$K$93,7))*(VLOOKUP(A220,'Emission Factors'!$A$11:$K$93,11))</f>
        <v>1.316162633719002E-2</v>
      </c>
      <c r="H220" s="63" t="s">
        <v>66</v>
      </c>
    </row>
    <row r="221" spans="1:8" x14ac:dyDescent="0.25">
      <c r="A221" s="63" t="s">
        <v>297</v>
      </c>
      <c r="B221" s="63" t="s">
        <v>78</v>
      </c>
      <c r="C221" s="63" t="s">
        <v>298</v>
      </c>
      <c r="D221" s="61" t="s">
        <v>299</v>
      </c>
      <c r="E221" s="63" t="s">
        <v>67</v>
      </c>
      <c r="F221" s="65" t="s">
        <v>72</v>
      </c>
      <c r="G221" s="69">
        <f>(VLOOKUP(A221,'Emission Factors'!$A$11:$K$93,7))*(VLOOKUP(A221,'Emission Factors'!$A$11:$K$93,11))</f>
        <v>1.0733496719517103E-2</v>
      </c>
      <c r="H221" s="63" t="s">
        <v>66</v>
      </c>
    </row>
    <row r="222" spans="1:8" x14ac:dyDescent="0.25">
      <c r="A222" s="63" t="s">
        <v>301</v>
      </c>
      <c r="B222" s="63" t="s">
        <v>78</v>
      </c>
      <c r="C222" s="63" t="s">
        <v>302</v>
      </c>
      <c r="D222" s="61" t="s">
        <v>303</v>
      </c>
      <c r="E222" s="63" t="s">
        <v>67</v>
      </c>
      <c r="F222" s="65" t="s">
        <v>72</v>
      </c>
      <c r="G222" s="69">
        <f>(VLOOKUP(A222,'Emission Factors'!$A$11:$K$93,7))*(VLOOKUP(A222,'Emission Factors'!$A$11:$K$93,11))</f>
        <v>1.3145756208969935E-2</v>
      </c>
      <c r="H222" s="63" t="s">
        <v>66</v>
      </c>
    </row>
    <row r="223" spans="1:8" x14ac:dyDescent="0.25">
      <c r="A223" s="63" t="s">
        <v>305</v>
      </c>
      <c r="B223" s="63" t="s">
        <v>78</v>
      </c>
      <c r="C223" s="63" t="s">
        <v>306</v>
      </c>
      <c r="D223" s="61" t="s">
        <v>307</v>
      </c>
      <c r="E223" s="63" t="s">
        <v>67</v>
      </c>
      <c r="F223" s="65" t="s">
        <v>72</v>
      </c>
      <c r="G223" s="69">
        <f>(VLOOKUP(A223,'Emission Factors'!$A$11:$K$93,7))*(VLOOKUP(A223,'Emission Factors'!$A$11:$K$93,11))</f>
        <v>9.0248129144880118E-2</v>
      </c>
      <c r="H223" s="63" t="s">
        <v>66</v>
      </c>
    </row>
    <row r="224" spans="1:8" x14ac:dyDescent="0.25">
      <c r="A224" s="63" t="s">
        <v>309</v>
      </c>
      <c r="B224" s="63" t="s">
        <v>78</v>
      </c>
      <c r="C224" s="63" t="s">
        <v>310</v>
      </c>
      <c r="D224" s="61" t="s">
        <v>311</v>
      </c>
      <c r="E224" s="63" t="s">
        <v>67</v>
      </c>
      <c r="F224" s="65" t="s">
        <v>72</v>
      </c>
      <c r="G224" s="69">
        <f>(VLOOKUP(A224,'Emission Factors'!$A$11:$K$93,7))*(VLOOKUP(A224,'Emission Factors'!$A$11:$K$93,11))</f>
        <v>1.4719250032864973E-2</v>
      </c>
      <c r="H224" s="63" t="s">
        <v>66</v>
      </c>
    </row>
    <row r="225" spans="1:8" x14ac:dyDescent="0.25">
      <c r="A225" s="63" t="s">
        <v>313</v>
      </c>
      <c r="B225" s="63" t="s">
        <v>78</v>
      </c>
      <c r="C225" s="63" t="s">
        <v>314</v>
      </c>
      <c r="D225" s="61" t="s">
        <v>315</v>
      </c>
      <c r="E225" s="63" t="s">
        <v>67</v>
      </c>
      <c r="F225" s="65" t="s">
        <v>72</v>
      </c>
      <c r="G225" s="69">
        <f>(VLOOKUP(A225,'Emission Factors'!$A$11:$K$93,7))*(VLOOKUP(A225,'Emission Factors'!$A$11:$K$93,11))</f>
        <v>8.68860130923289E-3</v>
      </c>
      <c r="H225" s="63" t="s">
        <v>66</v>
      </c>
    </row>
    <row r="226" spans="1:8" x14ac:dyDescent="0.25">
      <c r="A226" s="63" t="s">
        <v>317</v>
      </c>
      <c r="B226" s="63" t="s">
        <v>78</v>
      </c>
      <c r="C226" s="63" t="s">
        <v>318</v>
      </c>
      <c r="D226" s="61" t="s">
        <v>319</v>
      </c>
      <c r="E226" s="63" t="s">
        <v>67</v>
      </c>
      <c r="F226" s="65" t="s">
        <v>72</v>
      </c>
      <c r="G226" s="69">
        <f>(VLOOKUP(A226,'Emission Factors'!$A$11:$K$93,7))*(VLOOKUP(A226,'Emission Factors'!$A$11:$K$93,11))</f>
        <v>3.0957330114644695E-2</v>
      </c>
      <c r="H226" s="63" t="s">
        <v>66</v>
      </c>
    </row>
    <row r="227" spans="1:8" x14ac:dyDescent="0.25">
      <c r="A227" s="63" t="s">
        <v>321</v>
      </c>
      <c r="B227" s="63" t="s">
        <v>78</v>
      </c>
      <c r="C227" s="63" t="s">
        <v>322</v>
      </c>
      <c r="D227" s="61" t="s">
        <v>323</v>
      </c>
      <c r="E227" s="63" t="s">
        <v>67</v>
      </c>
      <c r="F227" s="65" t="s">
        <v>72</v>
      </c>
      <c r="G227" s="69">
        <f>(VLOOKUP(A227,'Emission Factors'!$A$11:$K$93,7))*(VLOOKUP(A227,'Emission Factors'!$A$11:$K$93,11))</f>
        <v>1.4177902325802093E-2</v>
      </c>
      <c r="H227" s="63" t="s">
        <v>66</v>
      </c>
    </row>
    <row r="228" spans="1:8" x14ac:dyDescent="0.25">
      <c r="A228" s="63" t="s">
        <v>325</v>
      </c>
      <c r="B228" s="63" t="s">
        <v>78</v>
      </c>
      <c r="C228" s="63" t="s">
        <v>326</v>
      </c>
      <c r="D228" s="61" t="s">
        <v>327</v>
      </c>
      <c r="E228" s="63" t="s">
        <v>67</v>
      </c>
      <c r="F228" s="65" t="s">
        <v>72</v>
      </c>
      <c r="G228" s="69">
        <f>(VLOOKUP(A228,'Emission Factors'!$A$11:$K$93,7))*(VLOOKUP(A228,'Emission Factors'!$A$11:$K$93,11))</f>
        <v>1.7563529679420105E-2</v>
      </c>
      <c r="H228" s="63" t="s">
        <v>66</v>
      </c>
    </row>
    <row r="229" spans="1:8" x14ac:dyDescent="0.25">
      <c r="A229" s="63" t="s">
        <v>329</v>
      </c>
      <c r="B229" s="63" t="s">
        <v>78</v>
      </c>
      <c r="C229" s="63" t="s">
        <v>330</v>
      </c>
      <c r="D229" s="61" t="s">
        <v>331</v>
      </c>
      <c r="E229" s="63" t="s">
        <v>67</v>
      </c>
      <c r="F229" s="65" t="s">
        <v>72</v>
      </c>
      <c r="G229" s="69">
        <f>(VLOOKUP(A229,'Emission Factors'!$A$11:$K$93,7))*(VLOOKUP(A229,'Emission Factors'!$A$11:$K$93,11))</f>
        <v>1.9822965711938791E-2</v>
      </c>
      <c r="H229" s="63" t="s">
        <v>66</v>
      </c>
    </row>
    <row r="230" spans="1:8" x14ac:dyDescent="0.25">
      <c r="A230" s="63" t="s">
        <v>333</v>
      </c>
      <c r="B230" s="63" t="s">
        <v>78</v>
      </c>
      <c r="C230" s="63" t="s">
        <v>334</v>
      </c>
      <c r="D230" s="61" t="s">
        <v>335</v>
      </c>
      <c r="E230" s="63" t="s">
        <v>67</v>
      </c>
      <c r="F230" s="65" t="s">
        <v>72</v>
      </c>
      <c r="G230" s="69">
        <f>(VLOOKUP(A230,'Emission Factors'!$A$11:$K$93,7))*(VLOOKUP(A230,'Emission Factors'!$A$11:$K$93,11))</f>
        <v>0.21487859718730981</v>
      </c>
      <c r="H230" s="63" t="s">
        <v>66</v>
      </c>
    </row>
    <row r="231" spans="1:8" x14ac:dyDescent="0.25">
      <c r="A231" s="63" t="s">
        <v>337</v>
      </c>
      <c r="B231" s="63" t="s">
        <v>78</v>
      </c>
      <c r="C231" s="63" t="s">
        <v>338</v>
      </c>
      <c r="D231" s="61" t="s">
        <v>339</v>
      </c>
      <c r="E231" s="63" t="s">
        <v>67</v>
      </c>
      <c r="F231" s="65" t="s">
        <v>72</v>
      </c>
      <c r="G231" s="69">
        <f>(VLOOKUP(A231,'Emission Factors'!$A$11:$K$93,7))*(VLOOKUP(A231,'Emission Factors'!$A$11:$K$93,11))</f>
        <v>2.3231516584096924E-2</v>
      </c>
      <c r="H231" s="63" t="s">
        <v>66</v>
      </c>
    </row>
    <row r="232" spans="1:8" x14ac:dyDescent="0.25">
      <c r="A232" s="63" t="s">
        <v>341</v>
      </c>
      <c r="B232" s="63" t="s">
        <v>78</v>
      </c>
      <c r="C232" s="63" t="s">
        <v>342</v>
      </c>
      <c r="D232" s="61" t="s">
        <v>343</v>
      </c>
      <c r="E232" s="63" t="s">
        <v>67</v>
      </c>
      <c r="F232" s="65" t="s">
        <v>72</v>
      </c>
      <c r="G232" s="69">
        <f>(VLOOKUP(A232,'Emission Factors'!$A$11:$K$93,7))*(VLOOKUP(A232,'Emission Factors'!$A$11:$K$93,11))</f>
        <v>2.3493079808464983E-2</v>
      </c>
      <c r="H232" s="63" t="s">
        <v>66</v>
      </c>
    </row>
    <row r="233" spans="1:8" x14ac:dyDescent="0.25">
      <c r="A233" s="63" t="s">
        <v>345</v>
      </c>
      <c r="B233" s="63" t="s">
        <v>78</v>
      </c>
      <c r="C233" s="63" t="s">
        <v>346</v>
      </c>
      <c r="D233" s="61" t="s">
        <v>347</v>
      </c>
      <c r="E233" s="63" t="s">
        <v>67</v>
      </c>
      <c r="F233" s="65" t="s">
        <v>72</v>
      </c>
      <c r="G233" s="69">
        <f>(VLOOKUP(A233,'Emission Factors'!$A$11:$K$93,7))*(VLOOKUP(A233,'Emission Factors'!$A$11:$K$93,11))</f>
        <v>1.3436708559671483E-2</v>
      </c>
      <c r="H233" s="63" t="s">
        <v>66</v>
      </c>
    </row>
    <row r="234" spans="1:8" x14ac:dyDescent="0.25">
      <c r="A234" s="63" t="s">
        <v>349</v>
      </c>
      <c r="B234" s="63" t="s">
        <v>78</v>
      </c>
      <c r="C234" s="63" t="s">
        <v>350</v>
      </c>
      <c r="D234" s="61" t="s">
        <v>351</v>
      </c>
      <c r="E234" s="63" t="s">
        <v>67</v>
      </c>
      <c r="F234" s="65" t="s">
        <v>72</v>
      </c>
      <c r="G234" s="69">
        <f>(VLOOKUP(A234,'Emission Factors'!$A$11:$K$93,7))*(VLOOKUP(A234,'Emission Factors'!$A$11:$K$93,11))</f>
        <v>4.3987880948387348E-2</v>
      </c>
      <c r="H234" s="63" t="s">
        <v>66</v>
      </c>
    </row>
    <row r="235" spans="1:8" x14ac:dyDescent="0.25">
      <c r="A235" s="63" t="s">
        <v>353</v>
      </c>
      <c r="B235" s="63" t="s">
        <v>78</v>
      </c>
      <c r="C235" s="63" t="s">
        <v>354</v>
      </c>
      <c r="D235" s="61" t="s">
        <v>355</v>
      </c>
      <c r="E235" s="63" t="s">
        <v>67</v>
      </c>
      <c r="F235" s="65" t="s">
        <v>72</v>
      </c>
      <c r="G235" s="69">
        <f>(VLOOKUP(A235,'Emission Factors'!$A$11:$K$93,7))*(VLOOKUP(A235,'Emission Factors'!$A$11:$K$93,11))</f>
        <v>4.9470716357163186E-2</v>
      </c>
      <c r="H235" s="63" t="s">
        <v>66</v>
      </c>
    </row>
    <row r="236" spans="1:8" x14ac:dyDescent="0.25">
      <c r="A236" s="63" t="s">
        <v>357</v>
      </c>
      <c r="B236" s="63" t="s">
        <v>78</v>
      </c>
      <c r="C236" s="63" t="s">
        <v>358</v>
      </c>
      <c r="D236" s="61" t="s">
        <v>359</v>
      </c>
      <c r="E236" s="63" t="s">
        <v>67</v>
      </c>
      <c r="F236" s="65" t="s">
        <v>72</v>
      </c>
      <c r="G236" s="69">
        <f>(VLOOKUP(A236,'Emission Factors'!$A$11:$K$93,7))*(VLOOKUP(A236,'Emission Factors'!$A$11:$K$93,11))</f>
        <v>4.1743727261562079E-2</v>
      </c>
      <c r="H236" s="63" t="s">
        <v>66</v>
      </c>
    </row>
    <row r="237" spans="1:8" x14ac:dyDescent="0.25">
      <c r="A237" s="63" t="s">
        <v>361</v>
      </c>
      <c r="B237" s="63" t="s">
        <v>78</v>
      </c>
      <c r="C237" s="63" t="s">
        <v>362</v>
      </c>
      <c r="D237" s="61" t="s">
        <v>363</v>
      </c>
      <c r="E237" s="63" t="s">
        <v>67</v>
      </c>
      <c r="F237" s="65" t="s">
        <v>72</v>
      </c>
      <c r="G237" s="69">
        <f>(VLOOKUP(A237,'Emission Factors'!$A$11:$K$93,7))*(VLOOKUP(A237,'Emission Factors'!$A$11:$K$93,11))</f>
        <v>1.8250647453097093E-2</v>
      </c>
      <c r="H237" s="63" t="s">
        <v>66</v>
      </c>
    </row>
    <row r="238" spans="1:8" x14ac:dyDescent="0.25">
      <c r="A238" s="63" t="s">
        <v>365</v>
      </c>
      <c r="B238" s="63" t="s">
        <v>78</v>
      </c>
      <c r="C238" s="63" t="s">
        <v>366</v>
      </c>
      <c r="D238" s="61" t="s">
        <v>367</v>
      </c>
      <c r="E238" s="63" t="s">
        <v>67</v>
      </c>
      <c r="F238" s="65" t="s">
        <v>72</v>
      </c>
      <c r="G238" s="69">
        <f>(VLOOKUP(A238,'Emission Factors'!$A$11:$K$93,7))*(VLOOKUP(A238,'Emission Factors'!$A$11:$K$93,11))</f>
        <v>2.3062235216416024E-2</v>
      </c>
      <c r="H238" s="63" t="s">
        <v>66</v>
      </c>
    </row>
    <row r="239" spans="1:8" x14ac:dyDescent="0.25">
      <c r="A239" s="63" t="s">
        <v>369</v>
      </c>
      <c r="B239" s="63" t="s">
        <v>78</v>
      </c>
      <c r="C239" s="63" t="s">
        <v>370</v>
      </c>
      <c r="D239" s="61" t="s">
        <v>371</v>
      </c>
      <c r="E239" s="63" t="s">
        <v>67</v>
      </c>
      <c r="F239" s="65" t="s">
        <v>72</v>
      </c>
      <c r="G239" s="69">
        <f>(VLOOKUP(A239,'Emission Factors'!$A$11:$K$93,7))*(VLOOKUP(A239,'Emission Factors'!$A$11:$K$93,11))</f>
        <v>3.301339339293563E-2</v>
      </c>
      <c r="H239" s="63" t="s">
        <v>66</v>
      </c>
    </row>
    <row r="240" spans="1:8" x14ac:dyDescent="0.25">
      <c r="A240" s="63" t="s">
        <v>373</v>
      </c>
      <c r="B240" s="63" t="s">
        <v>78</v>
      </c>
      <c r="C240" s="63" t="s">
        <v>374</v>
      </c>
      <c r="D240" s="61" t="s">
        <v>375</v>
      </c>
      <c r="E240" s="63" t="s">
        <v>67</v>
      </c>
      <c r="F240" s="65" t="s">
        <v>72</v>
      </c>
      <c r="G240" s="69">
        <f>(VLOOKUP(A240,'Emission Factors'!$A$11:$K$93,7))*(VLOOKUP(A240,'Emission Factors'!$A$11:$K$93,11))</f>
        <v>5.3564621655418296E-3</v>
      </c>
      <c r="H240" s="63" t="s">
        <v>66</v>
      </c>
    </row>
    <row r="241" spans="1:8" x14ac:dyDescent="0.25">
      <c r="A241" s="63" t="s">
        <v>377</v>
      </c>
      <c r="B241" s="63" t="s">
        <v>78</v>
      </c>
      <c r="C241" s="63" t="s">
        <v>378</v>
      </c>
      <c r="D241" s="61" t="s">
        <v>379</v>
      </c>
      <c r="E241" s="63" t="s">
        <v>67</v>
      </c>
      <c r="F241" s="65" t="s">
        <v>72</v>
      </c>
      <c r="G241" s="69">
        <f>(VLOOKUP(A241,'Emission Factors'!$A$11:$K$93,7))*(VLOOKUP(A241,'Emission Factors'!$A$11:$K$93,11))</f>
        <v>1.4335428042949598E-2</v>
      </c>
      <c r="H241" s="63" t="s">
        <v>66</v>
      </c>
    </row>
    <row r="242" spans="1:8" x14ac:dyDescent="0.25">
      <c r="A242" s="63" t="s">
        <v>381</v>
      </c>
      <c r="B242" s="63" t="s">
        <v>78</v>
      </c>
      <c r="C242" s="63" t="s">
        <v>382</v>
      </c>
      <c r="D242" s="61" t="s">
        <v>383</v>
      </c>
      <c r="E242" s="63" t="s">
        <v>67</v>
      </c>
      <c r="F242" s="65" t="s">
        <v>72</v>
      </c>
      <c r="G242" s="69">
        <f>(VLOOKUP(A242,'Emission Factors'!$A$11:$K$93,7))*(VLOOKUP(A242,'Emission Factors'!$A$11:$K$93,11))</f>
        <v>2.1089049274385527E-2</v>
      </c>
      <c r="H242" s="63" t="s">
        <v>66</v>
      </c>
    </row>
    <row r="243" spans="1:8" x14ac:dyDescent="0.25">
      <c r="A243" s="63" t="s">
        <v>385</v>
      </c>
      <c r="B243" s="63" t="s">
        <v>78</v>
      </c>
      <c r="C243" s="63" t="s">
        <v>386</v>
      </c>
      <c r="D243" s="61" t="s">
        <v>387</v>
      </c>
      <c r="E243" s="63" t="s">
        <v>67</v>
      </c>
      <c r="F243" s="65" t="s">
        <v>72</v>
      </c>
      <c r="G243" s="69">
        <f>(VLOOKUP(A243,'Emission Factors'!$A$11:$K$93,7))*(VLOOKUP(A243,'Emission Factors'!$A$11:$K$93,11))</f>
        <v>2.2795381949307938E-2</v>
      </c>
      <c r="H243" s="63" t="s">
        <v>66</v>
      </c>
    </row>
    <row r="244" spans="1:8" x14ac:dyDescent="0.25">
      <c r="A244" s="63" t="s">
        <v>389</v>
      </c>
      <c r="B244" s="63" t="s">
        <v>390</v>
      </c>
      <c r="C244" s="63" t="s">
        <v>391</v>
      </c>
      <c r="D244" s="61" t="s">
        <v>392</v>
      </c>
      <c r="E244" s="63" t="s">
        <v>76</v>
      </c>
      <c r="F244" s="65" t="s">
        <v>72</v>
      </c>
      <c r="G244" s="69">
        <f>(VLOOKUP(A244,'Emission Factors'!$A$11:$K$93,7))*(VLOOKUP(A244,'Emission Factors'!$A$11:$K$93,11))</f>
        <v>0.1957336543206315</v>
      </c>
      <c r="H244" s="63" t="s">
        <v>66</v>
      </c>
    </row>
    <row r="245" spans="1:8" x14ac:dyDescent="0.25">
      <c r="A245" s="63" t="s">
        <v>393</v>
      </c>
      <c r="B245" s="63" t="s">
        <v>390</v>
      </c>
      <c r="C245" s="63" t="s">
        <v>394</v>
      </c>
      <c r="D245" s="61" t="s">
        <v>395</v>
      </c>
      <c r="E245" s="63" t="s">
        <v>76</v>
      </c>
      <c r="F245" s="65" t="s">
        <v>72</v>
      </c>
      <c r="G245" s="69">
        <f>(VLOOKUP(A245,'Emission Factors'!$A$11:$K$93,7))*(VLOOKUP(A245,'Emission Factors'!$A$11:$K$93,11))</f>
        <v>1.5431756906933358E-2</v>
      </c>
      <c r="H245" s="63" t="s">
        <v>66</v>
      </c>
    </row>
    <row r="246" spans="1:8" x14ac:dyDescent="0.25">
      <c r="A246" s="63" t="s">
        <v>396</v>
      </c>
      <c r="B246" s="63" t="s">
        <v>390</v>
      </c>
      <c r="C246" s="63" t="s">
        <v>397</v>
      </c>
      <c r="D246" s="61" t="s">
        <v>398</v>
      </c>
      <c r="E246" s="63" t="s">
        <v>76</v>
      </c>
      <c r="F246" s="65" t="s">
        <v>72</v>
      </c>
      <c r="G246" s="69">
        <f>(VLOOKUP(A246,'Emission Factors'!$A$11:$K$93,7))*(VLOOKUP(A246,'Emission Factors'!$A$11:$K$93,11))</f>
        <v>0.18818507273141677</v>
      </c>
      <c r="H246" s="63" t="s">
        <v>66</v>
      </c>
    </row>
    <row r="247" spans="1:8" s="59" customFormat="1" x14ac:dyDescent="0.25">
      <c r="A247" s="63" t="s">
        <v>77</v>
      </c>
      <c r="B247" s="63" t="s">
        <v>78</v>
      </c>
      <c r="C247" s="63" t="s">
        <v>79</v>
      </c>
      <c r="D247" s="61" t="s">
        <v>80</v>
      </c>
      <c r="E247" s="63" t="s">
        <v>67</v>
      </c>
      <c r="F247" s="65" t="s">
        <v>68</v>
      </c>
      <c r="G247" s="69">
        <f>(VLOOKUP(A247,'Emission Factors'!$A$11:$K$93,7))*(VLOOKUP(A247,'Emission Factors'!$A$11:$K$93,9))</f>
        <v>1.1109089754059101E-2</v>
      </c>
      <c r="H247" s="63" t="s">
        <v>66</v>
      </c>
    </row>
    <row r="248" spans="1:8" x14ac:dyDescent="0.25">
      <c r="A248" s="63" t="s">
        <v>83</v>
      </c>
      <c r="B248" s="63" t="s">
        <v>78</v>
      </c>
      <c r="C248" s="63" t="s">
        <v>84</v>
      </c>
      <c r="D248" s="61" t="s">
        <v>85</v>
      </c>
      <c r="E248" s="63" t="s">
        <v>67</v>
      </c>
      <c r="F248" s="64" t="s">
        <v>68</v>
      </c>
      <c r="G248" s="69">
        <f>(VLOOKUP(A248,'Emission Factors'!$A$11:$K$93,7))*(VLOOKUP(A248,'Emission Factors'!$A$11:$K$93,9))</f>
        <v>2.3704681518066109E-2</v>
      </c>
      <c r="H248" s="63" t="s">
        <v>66</v>
      </c>
    </row>
    <row r="249" spans="1:8" x14ac:dyDescent="0.25">
      <c r="A249" s="63" t="s">
        <v>87</v>
      </c>
      <c r="B249" s="63" t="s">
        <v>78</v>
      </c>
      <c r="C249" s="63" t="s">
        <v>88</v>
      </c>
      <c r="D249" s="61" t="s">
        <v>89</v>
      </c>
      <c r="E249" s="63" t="s">
        <v>67</v>
      </c>
      <c r="F249" s="64" t="s">
        <v>68</v>
      </c>
      <c r="G249" s="69">
        <f>(VLOOKUP(A249,'Emission Factors'!$A$11:$K$93,7))*(VLOOKUP(A249,'Emission Factors'!$A$11:$K$93,9))</f>
        <v>3.3674060952912477E-2</v>
      </c>
      <c r="H249" s="63" t="s">
        <v>66</v>
      </c>
    </row>
    <row r="250" spans="1:8" x14ac:dyDescent="0.25">
      <c r="A250" s="63" t="s">
        <v>91</v>
      </c>
      <c r="B250" s="63" t="s">
        <v>78</v>
      </c>
      <c r="C250" s="63" t="s">
        <v>92</v>
      </c>
      <c r="D250" s="61" t="s">
        <v>93</v>
      </c>
      <c r="E250" s="63" t="s">
        <v>67</v>
      </c>
      <c r="F250" s="64" t="s">
        <v>68</v>
      </c>
      <c r="G250" s="69">
        <f>(VLOOKUP(A250,'Emission Factors'!$A$11:$K$93,7))*(VLOOKUP(A250,'Emission Factors'!$A$11:$K$93,9))</f>
        <v>1.6148149355199242E-2</v>
      </c>
      <c r="H250" s="63" t="s">
        <v>66</v>
      </c>
    </row>
    <row r="251" spans="1:8" x14ac:dyDescent="0.25">
      <c r="A251" s="63" t="s">
        <v>95</v>
      </c>
      <c r="B251" s="63" t="s">
        <v>78</v>
      </c>
      <c r="C251" s="63" t="s">
        <v>96</v>
      </c>
      <c r="D251" s="61" t="s">
        <v>97</v>
      </c>
      <c r="E251" s="63" t="s">
        <v>67</v>
      </c>
      <c r="F251" s="64" t="s">
        <v>68</v>
      </c>
      <c r="G251" s="69">
        <f>(VLOOKUP(A251,'Emission Factors'!$A$11:$K$93,7))*(VLOOKUP(A251,'Emission Factors'!$A$11:$K$93,9))</f>
        <v>1.4436526637536803E-2</v>
      </c>
      <c r="H251" s="63" t="s">
        <v>66</v>
      </c>
    </row>
    <row r="252" spans="1:8" x14ac:dyDescent="0.25">
      <c r="A252" s="63" t="s">
        <v>99</v>
      </c>
      <c r="B252" s="63" t="s">
        <v>78</v>
      </c>
      <c r="C252" s="63" t="s">
        <v>60</v>
      </c>
      <c r="D252" s="61" t="s">
        <v>100</v>
      </c>
      <c r="E252" s="63" t="s">
        <v>67</v>
      </c>
      <c r="F252" s="64" t="s">
        <v>68</v>
      </c>
      <c r="G252" s="69">
        <f>(VLOOKUP(A252,'Emission Factors'!$A$11:$K$93,7))*(VLOOKUP(A252,'Emission Factors'!$A$11:$K$93,9))</f>
        <v>1.6694787105002148E-2</v>
      </c>
      <c r="H252" s="63" t="s">
        <v>66</v>
      </c>
    </row>
    <row r="253" spans="1:8" x14ac:dyDescent="0.25">
      <c r="A253" s="63" t="s">
        <v>102</v>
      </c>
      <c r="B253" s="63" t="s">
        <v>78</v>
      </c>
      <c r="C253" s="63" t="s">
        <v>103</v>
      </c>
      <c r="D253" s="61" t="s">
        <v>104</v>
      </c>
      <c r="E253" s="63" t="s">
        <v>67</v>
      </c>
      <c r="F253" s="64" t="s">
        <v>68</v>
      </c>
      <c r="G253" s="69">
        <f>(VLOOKUP(A253,'Emission Factors'!$A$11:$K$93,7))*(VLOOKUP(A253,'Emission Factors'!$A$11:$K$93,9))</f>
        <v>5.3805612491352912E-2</v>
      </c>
      <c r="H253" s="63" t="s">
        <v>66</v>
      </c>
    </row>
    <row r="254" spans="1:8" x14ac:dyDescent="0.25">
      <c r="A254" s="63" t="s">
        <v>106</v>
      </c>
      <c r="B254" s="63" t="s">
        <v>78</v>
      </c>
      <c r="C254" s="63" t="s">
        <v>107</v>
      </c>
      <c r="D254" s="61" t="s">
        <v>108</v>
      </c>
      <c r="E254" s="63" t="s">
        <v>67</v>
      </c>
      <c r="F254" s="64" t="s">
        <v>68</v>
      </c>
      <c r="G254" s="69">
        <f>(VLOOKUP(A254,'Emission Factors'!$A$11:$K$93,7))*(VLOOKUP(A254,'Emission Factors'!$A$11:$K$93,9))</f>
        <v>1.1081463975305621E-2</v>
      </c>
      <c r="H254" s="63" t="s">
        <v>66</v>
      </c>
    </row>
    <row r="255" spans="1:8" x14ac:dyDescent="0.25">
      <c r="A255" s="63" t="s">
        <v>110</v>
      </c>
      <c r="B255" s="63" t="s">
        <v>78</v>
      </c>
      <c r="C255" s="63" t="s">
        <v>111</v>
      </c>
      <c r="D255" s="61" t="s">
        <v>112</v>
      </c>
      <c r="E255" s="63" t="s">
        <v>67</v>
      </c>
      <c r="F255" s="64" t="s">
        <v>68</v>
      </c>
      <c r="G255" s="69">
        <f>(VLOOKUP(A255,'Emission Factors'!$A$11:$K$93,7))*(VLOOKUP(A255,'Emission Factors'!$A$11:$K$93,9))</f>
        <v>1.4669876300624711E-2</v>
      </c>
      <c r="H255" s="63" t="s">
        <v>66</v>
      </c>
    </row>
    <row r="256" spans="1:8" x14ac:dyDescent="0.25">
      <c r="A256" s="63" t="s">
        <v>114</v>
      </c>
      <c r="B256" s="63" t="s">
        <v>78</v>
      </c>
      <c r="C256" s="63" t="s">
        <v>115</v>
      </c>
      <c r="D256" s="61" t="s">
        <v>116</v>
      </c>
      <c r="E256" s="63" t="s">
        <v>67</v>
      </c>
      <c r="F256" s="64" t="s">
        <v>68</v>
      </c>
      <c r="G256" s="69">
        <f>(VLOOKUP(A256,'Emission Factors'!$A$11:$K$93,7))*(VLOOKUP(A256,'Emission Factors'!$A$11:$K$93,9))</f>
        <v>1.7455377694512862E-2</v>
      </c>
      <c r="H256" s="63" t="s">
        <v>66</v>
      </c>
    </row>
    <row r="257" spans="1:8" x14ac:dyDescent="0.25">
      <c r="A257" s="63" t="s">
        <v>118</v>
      </c>
      <c r="B257" s="63" t="s">
        <v>78</v>
      </c>
      <c r="C257" s="63" t="s">
        <v>119</v>
      </c>
      <c r="D257" s="61" t="s">
        <v>120</v>
      </c>
      <c r="E257" s="63" t="s">
        <v>67</v>
      </c>
      <c r="F257" s="64" t="s">
        <v>68</v>
      </c>
      <c r="G257" s="69">
        <f>(VLOOKUP(A257,'Emission Factors'!$A$11:$K$93,7))*(VLOOKUP(A257,'Emission Factors'!$A$11:$K$93,9))</f>
        <v>0.11415324450454063</v>
      </c>
      <c r="H257" s="63" t="s">
        <v>66</v>
      </c>
    </row>
    <row r="258" spans="1:8" x14ac:dyDescent="0.25">
      <c r="A258" s="63" t="s">
        <v>122</v>
      </c>
      <c r="B258" s="63" t="s">
        <v>78</v>
      </c>
      <c r="C258" s="63" t="s">
        <v>123</v>
      </c>
      <c r="D258" s="61" t="s">
        <v>124</v>
      </c>
      <c r="E258" s="63" t="s">
        <v>67</v>
      </c>
      <c r="F258" s="64" t="s">
        <v>68</v>
      </c>
      <c r="G258" s="69">
        <f>(VLOOKUP(A258,'Emission Factors'!$A$11:$K$93,7))*(VLOOKUP(A258,'Emission Factors'!$A$11:$K$93,9))</f>
        <v>2.959426243529744E-2</v>
      </c>
      <c r="H258" s="63" t="s">
        <v>66</v>
      </c>
    </row>
    <row r="259" spans="1:8" x14ac:dyDescent="0.25">
      <c r="A259" s="63" t="s">
        <v>126</v>
      </c>
      <c r="B259" s="63" t="s">
        <v>78</v>
      </c>
      <c r="C259" s="63" t="s">
        <v>127</v>
      </c>
      <c r="D259" s="61" t="s">
        <v>128</v>
      </c>
      <c r="E259" s="63" t="s">
        <v>67</v>
      </c>
      <c r="F259" s="64" t="s">
        <v>68</v>
      </c>
      <c r="G259" s="69">
        <f>(VLOOKUP(A259,'Emission Factors'!$A$11:$K$93,7))*(VLOOKUP(A259,'Emission Factors'!$A$11:$K$93,9))</f>
        <v>8.0545015194615169E-2</v>
      </c>
      <c r="H259" s="63" t="s">
        <v>66</v>
      </c>
    </row>
    <row r="260" spans="1:8" x14ac:dyDescent="0.25">
      <c r="A260" s="63" t="s">
        <v>130</v>
      </c>
      <c r="B260" s="63" t="s">
        <v>78</v>
      </c>
      <c r="C260" s="63" t="s">
        <v>131</v>
      </c>
      <c r="D260" s="61" t="s">
        <v>132</v>
      </c>
      <c r="E260" s="63" t="s">
        <v>67</v>
      </c>
      <c r="F260" s="64" t="s">
        <v>68</v>
      </c>
      <c r="G260" s="69">
        <f>(VLOOKUP(A260,'Emission Factors'!$A$11:$K$93,7))*(VLOOKUP(A260,'Emission Factors'!$A$11:$K$93,9))</f>
        <v>1.9787110977811936E-2</v>
      </c>
      <c r="H260" s="63" t="s">
        <v>66</v>
      </c>
    </row>
    <row r="261" spans="1:8" x14ac:dyDescent="0.25">
      <c r="A261" s="63" t="s">
        <v>134</v>
      </c>
      <c r="B261" s="63" t="s">
        <v>78</v>
      </c>
      <c r="C261" s="63" t="s">
        <v>135</v>
      </c>
      <c r="D261" s="61" t="s">
        <v>136</v>
      </c>
      <c r="E261" s="63" t="s">
        <v>67</v>
      </c>
      <c r="F261" s="64" t="s">
        <v>68</v>
      </c>
      <c r="G261" s="69">
        <f>(VLOOKUP(A261,'Emission Factors'!$A$11:$K$93,7))*(VLOOKUP(A261,'Emission Factors'!$A$11:$K$93,9))</f>
        <v>2.7894395368168397E-2</v>
      </c>
      <c r="H261" s="63" t="s">
        <v>66</v>
      </c>
    </row>
    <row r="262" spans="1:8" x14ac:dyDescent="0.25">
      <c r="A262" s="63" t="s">
        <v>138</v>
      </c>
      <c r="B262" s="63" t="s">
        <v>78</v>
      </c>
      <c r="C262" s="63" t="s">
        <v>139</v>
      </c>
      <c r="D262" s="61" t="s">
        <v>140</v>
      </c>
      <c r="E262" s="63" t="s">
        <v>67</v>
      </c>
      <c r="F262" s="64" t="s">
        <v>68</v>
      </c>
      <c r="G262" s="69">
        <f>(VLOOKUP(A262,'Emission Factors'!$A$11:$K$93,7))*(VLOOKUP(A262,'Emission Factors'!$A$11:$K$93,9))</f>
        <v>9.7466098572385182E-2</v>
      </c>
      <c r="H262" s="63" t="s">
        <v>66</v>
      </c>
    </row>
    <row r="263" spans="1:8" x14ac:dyDescent="0.25">
      <c r="A263" s="63" t="s">
        <v>142</v>
      </c>
      <c r="B263" s="63" t="s">
        <v>78</v>
      </c>
      <c r="C263" s="63" t="s">
        <v>143</v>
      </c>
      <c r="D263" s="61" t="s">
        <v>144</v>
      </c>
      <c r="E263" s="63" t="s">
        <v>67</v>
      </c>
      <c r="F263" s="64" t="s">
        <v>68</v>
      </c>
      <c r="G263" s="69">
        <f>(VLOOKUP(A263,'Emission Factors'!$A$11:$K$93,7))*(VLOOKUP(A263,'Emission Factors'!$A$11:$K$93,9))</f>
        <v>1.5443398105722159E-2</v>
      </c>
      <c r="H263" s="63" t="s">
        <v>66</v>
      </c>
    </row>
    <row r="264" spans="1:8" x14ac:dyDescent="0.25">
      <c r="A264" s="63" t="s">
        <v>146</v>
      </c>
      <c r="B264" s="63" t="s">
        <v>78</v>
      </c>
      <c r="C264" s="63" t="s">
        <v>147</v>
      </c>
      <c r="D264" s="61" t="s">
        <v>148</v>
      </c>
      <c r="E264" s="63" t="s">
        <v>67</v>
      </c>
      <c r="F264" s="64" t="s">
        <v>68</v>
      </c>
      <c r="G264" s="69">
        <f>(VLOOKUP(A264,'Emission Factors'!$A$11:$K$93,7))*(VLOOKUP(A264,'Emission Factors'!$A$11:$K$93,9))</f>
        <v>2.7210216507124758E-2</v>
      </c>
      <c r="H264" s="63" t="s">
        <v>66</v>
      </c>
    </row>
    <row r="265" spans="1:8" x14ac:dyDescent="0.25">
      <c r="A265" s="63" t="s">
        <v>150</v>
      </c>
      <c r="B265" s="63" t="s">
        <v>78</v>
      </c>
      <c r="C265" s="63" t="s">
        <v>151</v>
      </c>
      <c r="D265" s="61" t="s">
        <v>152</v>
      </c>
      <c r="E265" s="63" t="s">
        <v>67</v>
      </c>
      <c r="F265" s="64" t="s">
        <v>68</v>
      </c>
      <c r="G265" s="69">
        <f>(VLOOKUP(A265,'Emission Factors'!$A$11:$K$93,7))*(VLOOKUP(A265,'Emission Factors'!$A$11:$K$93,9))</f>
        <v>7.4101743137260888E-3</v>
      </c>
      <c r="H265" s="63" t="s">
        <v>66</v>
      </c>
    </row>
    <row r="266" spans="1:8" x14ac:dyDescent="0.25">
      <c r="A266" s="63" t="s">
        <v>154</v>
      </c>
      <c r="B266" s="63" t="s">
        <v>78</v>
      </c>
      <c r="C266" s="63" t="s">
        <v>155</v>
      </c>
      <c r="D266" s="61" t="s">
        <v>156</v>
      </c>
      <c r="E266" s="63" t="s">
        <v>67</v>
      </c>
      <c r="F266" s="64" t="s">
        <v>68</v>
      </c>
      <c r="G266" s="69">
        <f>(VLOOKUP(A266,'Emission Factors'!$A$11:$K$93,7))*(VLOOKUP(A266,'Emission Factors'!$A$11:$K$93,9))</f>
        <v>1.0420208632802103E-2</v>
      </c>
      <c r="H266" s="63" t="s">
        <v>66</v>
      </c>
    </row>
    <row r="267" spans="1:8" x14ac:dyDescent="0.25">
      <c r="A267" s="63" t="s">
        <v>158</v>
      </c>
      <c r="B267" s="63" t="s">
        <v>78</v>
      </c>
      <c r="C267" s="63" t="s">
        <v>159</v>
      </c>
      <c r="D267" s="61" t="s">
        <v>160</v>
      </c>
      <c r="E267" s="63" t="s">
        <v>67</v>
      </c>
      <c r="F267" s="64" t="s">
        <v>68</v>
      </c>
      <c r="G267" s="69">
        <f>(VLOOKUP(A267,'Emission Factors'!$A$11:$K$93,7))*(VLOOKUP(A267,'Emission Factors'!$A$11:$K$93,9))</f>
        <v>2.475622445827837E-2</v>
      </c>
      <c r="H267" s="63" t="s">
        <v>66</v>
      </c>
    </row>
    <row r="268" spans="1:8" x14ac:dyDescent="0.25">
      <c r="A268" s="63" t="s">
        <v>162</v>
      </c>
      <c r="B268" s="63" t="s">
        <v>78</v>
      </c>
      <c r="C268" s="63" t="s">
        <v>163</v>
      </c>
      <c r="D268" s="61" t="s">
        <v>164</v>
      </c>
      <c r="E268" s="63" t="s">
        <v>67</v>
      </c>
      <c r="F268" s="64" t="s">
        <v>68</v>
      </c>
      <c r="G268" s="69">
        <f>(VLOOKUP(A268,'Emission Factors'!$A$11:$K$93,7))*(VLOOKUP(A268,'Emission Factors'!$A$11:$K$93,9))</f>
        <v>2.3705857083119449E-2</v>
      </c>
      <c r="H268" s="63" t="s">
        <v>66</v>
      </c>
    </row>
    <row r="269" spans="1:8" x14ac:dyDescent="0.25">
      <c r="A269" s="63" t="s">
        <v>166</v>
      </c>
      <c r="B269" s="63" t="s">
        <v>78</v>
      </c>
      <c r="C269" s="63" t="s">
        <v>167</v>
      </c>
      <c r="D269" s="61" t="s">
        <v>168</v>
      </c>
      <c r="E269" s="63" t="s">
        <v>67</v>
      </c>
      <c r="F269" s="64" t="s">
        <v>68</v>
      </c>
      <c r="G269" s="69">
        <f>(VLOOKUP(A269,'Emission Factors'!$A$11:$K$93,7))*(VLOOKUP(A269,'Emission Factors'!$A$11:$K$93,9))</f>
        <v>1.1904359512643332E-2</v>
      </c>
      <c r="H269" s="63" t="s">
        <v>66</v>
      </c>
    </row>
    <row r="270" spans="1:8" x14ac:dyDescent="0.25">
      <c r="A270" s="63" t="s">
        <v>170</v>
      </c>
      <c r="B270" s="63" t="s">
        <v>78</v>
      </c>
      <c r="C270" s="63" t="s">
        <v>171</v>
      </c>
      <c r="D270" s="61" t="s">
        <v>172</v>
      </c>
      <c r="E270" s="63" t="s">
        <v>67</v>
      </c>
      <c r="F270" s="64" t="s">
        <v>68</v>
      </c>
      <c r="G270" s="69">
        <f>(VLOOKUP(A270,'Emission Factors'!$A$11:$K$93,7))*(VLOOKUP(A270,'Emission Factors'!$A$11:$K$93,9))</f>
        <v>2.0979721724424947E-2</v>
      </c>
      <c r="H270" s="63" t="s">
        <v>66</v>
      </c>
    </row>
    <row r="271" spans="1:8" x14ac:dyDescent="0.25">
      <c r="A271" s="63" t="s">
        <v>174</v>
      </c>
      <c r="B271" s="63" t="s">
        <v>78</v>
      </c>
      <c r="C271" s="63" t="s">
        <v>175</v>
      </c>
      <c r="D271" s="61" t="s">
        <v>176</v>
      </c>
      <c r="E271" s="63" t="s">
        <v>67</v>
      </c>
      <c r="F271" s="64" t="s">
        <v>68</v>
      </c>
      <c r="G271" s="69">
        <f>(VLOOKUP(A271,'Emission Factors'!$A$11:$K$93,7))*(VLOOKUP(A271,'Emission Factors'!$A$11:$K$93,9))</f>
        <v>1.068588633485685E-3</v>
      </c>
      <c r="H271" s="63" t="s">
        <v>66</v>
      </c>
    </row>
    <row r="272" spans="1:8" x14ac:dyDescent="0.25">
      <c r="A272" s="63" t="s">
        <v>178</v>
      </c>
      <c r="B272" s="63" t="s">
        <v>78</v>
      </c>
      <c r="C272" s="63" t="s">
        <v>179</v>
      </c>
      <c r="D272" s="61" t="s">
        <v>180</v>
      </c>
      <c r="E272" s="63" t="s">
        <v>67</v>
      </c>
      <c r="F272" s="64" t="s">
        <v>68</v>
      </c>
      <c r="G272" s="69">
        <f>(VLOOKUP(A272,'Emission Factors'!$A$11:$K$93,7))*(VLOOKUP(A272,'Emission Factors'!$A$11:$K$93,9))</f>
        <v>2.2490910600492985E-2</v>
      </c>
      <c r="H272" s="63" t="s">
        <v>66</v>
      </c>
    </row>
    <row r="273" spans="1:8" x14ac:dyDescent="0.25">
      <c r="A273" s="63" t="s">
        <v>182</v>
      </c>
      <c r="B273" s="63" t="s">
        <v>78</v>
      </c>
      <c r="C273" s="63" t="s">
        <v>183</v>
      </c>
      <c r="D273" s="61" t="s">
        <v>184</v>
      </c>
      <c r="E273" s="63" t="s">
        <v>67</v>
      </c>
      <c r="F273" s="64" t="s">
        <v>68</v>
      </c>
      <c r="G273" s="69">
        <f>(VLOOKUP(A273,'Emission Factors'!$A$11:$K$93,7))*(VLOOKUP(A273,'Emission Factors'!$A$11:$K$93,9))</f>
        <v>2.0013407250579804E-2</v>
      </c>
      <c r="H273" s="63" t="s">
        <v>66</v>
      </c>
    </row>
    <row r="274" spans="1:8" x14ac:dyDescent="0.25">
      <c r="A274" s="63" t="s">
        <v>186</v>
      </c>
      <c r="B274" s="63" t="s">
        <v>78</v>
      </c>
      <c r="C274" s="63" t="s">
        <v>187</v>
      </c>
      <c r="D274" s="61" t="s">
        <v>188</v>
      </c>
      <c r="E274" s="63" t="s">
        <v>67</v>
      </c>
      <c r="F274" s="64" t="s">
        <v>68</v>
      </c>
      <c r="G274" s="69">
        <f>(VLOOKUP(A274,'Emission Factors'!$A$11:$K$93,7))*(VLOOKUP(A274,'Emission Factors'!$A$11:$K$93,9))</f>
        <v>7.2949689384988097E-3</v>
      </c>
      <c r="H274" s="63" t="s">
        <v>66</v>
      </c>
    </row>
    <row r="275" spans="1:8" x14ac:dyDescent="0.25">
      <c r="A275" s="63" t="s">
        <v>190</v>
      </c>
      <c r="B275" s="63" t="s">
        <v>78</v>
      </c>
      <c r="C275" s="63" t="s">
        <v>191</v>
      </c>
      <c r="D275" s="61" t="s">
        <v>192</v>
      </c>
      <c r="E275" s="63" t="s">
        <v>67</v>
      </c>
      <c r="F275" s="64" t="s">
        <v>68</v>
      </c>
      <c r="G275" s="69">
        <f>(VLOOKUP(A275,'Emission Factors'!$A$11:$K$93,7))*(VLOOKUP(A275,'Emission Factors'!$A$11:$K$93,9))</f>
        <v>1.0493093666109156E-2</v>
      </c>
      <c r="H275" s="63" t="s">
        <v>66</v>
      </c>
    </row>
    <row r="276" spans="1:8" x14ac:dyDescent="0.25">
      <c r="A276" s="63" t="s">
        <v>194</v>
      </c>
      <c r="B276" s="63" t="s">
        <v>78</v>
      </c>
      <c r="C276" s="63" t="s">
        <v>195</v>
      </c>
      <c r="D276" s="61" t="s">
        <v>196</v>
      </c>
      <c r="E276" s="63" t="s">
        <v>67</v>
      </c>
      <c r="F276" s="64" t="s">
        <v>68</v>
      </c>
      <c r="G276" s="69">
        <f>(VLOOKUP(A276,'Emission Factors'!$A$11:$K$93,7))*(VLOOKUP(A276,'Emission Factors'!$A$11:$K$93,9))</f>
        <v>2.5549143086755922E-2</v>
      </c>
      <c r="H276" s="63" t="s">
        <v>66</v>
      </c>
    </row>
    <row r="277" spans="1:8" x14ac:dyDescent="0.25">
      <c r="A277" s="63" t="s">
        <v>198</v>
      </c>
      <c r="B277" s="63" t="s">
        <v>78</v>
      </c>
      <c r="C277" s="63" t="s">
        <v>199</v>
      </c>
      <c r="D277" s="61" t="s">
        <v>200</v>
      </c>
      <c r="E277" s="63" t="s">
        <v>67</v>
      </c>
      <c r="F277" s="64" t="s">
        <v>68</v>
      </c>
      <c r="G277" s="69">
        <f>(VLOOKUP(A277,'Emission Factors'!$A$11:$K$93,7))*(VLOOKUP(A277,'Emission Factors'!$A$11:$K$93,9))</f>
        <v>1.1842642347343004E-2</v>
      </c>
      <c r="H277" s="63" t="s">
        <v>66</v>
      </c>
    </row>
    <row r="278" spans="1:8" x14ac:dyDescent="0.25">
      <c r="A278" s="63" t="s">
        <v>202</v>
      </c>
      <c r="B278" s="63" t="s">
        <v>78</v>
      </c>
      <c r="C278" s="63" t="s">
        <v>203</v>
      </c>
      <c r="D278" s="61" t="s">
        <v>204</v>
      </c>
      <c r="E278" s="63" t="s">
        <v>67</v>
      </c>
      <c r="F278" s="64" t="s">
        <v>68</v>
      </c>
      <c r="G278" s="69">
        <f>(VLOOKUP(A278,'Emission Factors'!$A$11:$K$93,7))*(VLOOKUP(A278,'Emission Factors'!$A$11:$K$93,9))</f>
        <v>5.454563069243018E-2</v>
      </c>
      <c r="H278" s="63" t="s">
        <v>66</v>
      </c>
    </row>
    <row r="279" spans="1:8" x14ac:dyDescent="0.25">
      <c r="A279" s="63" t="s">
        <v>206</v>
      </c>
      <c r="B279" s="63" t="s">
        <v>78</v>
      </c>
      <c r="C279" s="63" t="s">
        <v>207</v>
      </c>
      <c r="D279" s="61" t="s">
        <v>208</v>
      </c>
      <c r="E279" s="63" t="s">
        <v>67</v>
      </c>
      <c r="F279" s="64" t="s">
        <v>68</v>
      </c>
      <c r="G279" s="69">
        <f>(VLOOKUP(A279,'Emission Factors'!$A$11:$K$93,7))*(VLOOKUP(A279,'Emission Factors'!$A$11:$K$93,9))</f>
        <v>2.7711007219847424E-2</v>
      </c>
      <c r="H279" s="63" t="s">
        <v>66</v>
      </c>
    </row>
    <row r="280" spans="1:8" x14ac:dyDescent="0.25">
      <c r="A280" s="63" t="s">
        <v>210</v>
      </c>
      <c r="B280" s="63" t="s">
        <v>78</v>
      </c>
      <c r="C280" s="63" t="s">
        <v>211</v>
      </c>
      <c r="D280" s="61" t="s">
        <v>212</v>
      </c>
      <c r="E280" s="63" t="s">
        <v>67</v>
      </c>
      <c r="F280" s="64" t="s">
        <v>68</v>
      </c>
      <c r="G280" s="69">
        <f>(VLOOKUP(A280,'Emission Factors'!$A$11:$K$93,7))*(VLOOKUP(A280,'Emission Factors'!$A$11:$K$93,9))</f>
        <v>2.4462333194943474E-2</v>
      </c>
      <c r="H280" s="63" t="s">
        <v>66</v>
      </c>
    </row>
    <row r="281" spans="1:8" x14ac:dyDescent="0.25">
      <c r="A281" s="63" t="s">
        <v>214</v>
      </c>
      <c r="B281" s="63" t="s">
        <v>78</v>
      </c>
      <c r="C281" s="63" t="s">
        <v>215</v>
      </c>
      <c r="D281" s="61" t="s">
        <v>216</v>
      </c>
      <c r="E281" s="63" t="s">
        <v>67</v>
      </c>
      <c r="F281" s="64" t="s">
        <v>68</v>
      </c>
      <c r="G281" s="69">
        <f>(VLOOKUP(A281,'Emission Factors'!$A$11:$K$93,7))*(VLOOKUP(A281,'Emission Factors'!$A$11:$K$93,9))</f>
        <v>9.8430061916123645E-3</v>
      </c>
      <c r="H281" s="63" t="s">
        <v>66</v>
      </c>
    </row>
    <row r="282" spans="1:8" x14ac:dyDescent="0.25">
      <c r="A282" s="63" t="s">
        <v>218</v>
      </c>
      <c r="B282" s="63" t="s">
        <v>78</v>
      </c>
      <c r="C282" s="63" t="s">
        <v>219</v>
      </c>
      <c r="D282" s="61" t="s">
        <v>220</v>
      </c>
      <c r="E282" s="63" t="s">
        <v>67</v>
      </c>
      <c r="F282" s="64" t="s">
        <v>68</v>
      </c>
      <c r="G282" s="69">
        <f>(VLOOKUP(A282,'Emission Factors'!$A$11:$K$93,7))*(VLOOKUP(A282,'Emission Factors'!$A$11:$K$93,9))</f>
        <v>3.2847638720414747E-2</v>
      </c>
      <c r="H282" s="63" t="s">
        <v>66</v>
      </c>
    </row>
    <row r="283" spans="1:8" x14ac:dyDescent="0.25">
      <c r="A283" s="63" t="s">
        <v>222</v>
      </c>
      <c r="B283" s="63" t="s">
        <v>78</v>
      </c>
      <c r="C283" s="63" t="s">
        <v>223</v>
      </c>
      <c r="D283" s="61" t="s">
        <v>224</v>
      </c>
      <c r="E283" s="63" t="s">
        <v>67</v>
      </c>
      <c r="F283" s="64" t="s">
        <v>68</v>
      </c>
      <c r="G283" s="69">
        <f>(VLOOKUP(A283,'Emission Factors'!$A$11:$K$93,7))*(VLOOKUP(A283,'Emission Factors'!$A$11:$K$93,9))</f>
        <v>2.5950010769944722E-2</v>
      </c>
      <c r="H283" s="63" t="s">
        <v>66</v>
      </c>
    </row>
    <row r="284" spans="1:8" x14ac:dyDescent="0.25">
      <c r="A284" s="63" t="s">
        <v>226</v>
      </c>
      <c r="B284" s="63" t="s">
        <v>78</v>
      </c>
      <c r="C284" s="63" t="s">
        <v>227</v>
      </c>
      <c r="D284" s="61" t="s">
        <v>228</v>
      </c>
      <c r="E284" s="63" t="s">
        <v>67</v>
      </c>
      <c r="F284" s="64" t="s">
        <v>68</v>
      </c>
      <c r="G284" s="69">
        <f>(VLOOKUP(A284,'Emission Factors'!$A$11:$K$93,7))*(VLOOKUP(A284,'Emission Factors'!$A$11:$K$93,9))</f>
        <v>9.2240711910290714E-3</v>
      </c>
      <c r="H284" s="63" t="s">
        <v>66</v>
      </c>
    </row>
    <row r="285" spans="1:8" x14ac:dyDescent="0.25">
      <c r="A285" s="63" t="s">
        <v>230</v>
      </c>
      <c r="B285" s="63" t="s">
        <v>78</v>
      </c>
      <c r="C285" s="63" t="s">
        <v>231</v>
      </c>
      <c r="D285" s="61" t="s">
        <v>232</v>
      </c>
      <c r="E285" s="63" t="s">
        <v>67</v>
      </c>
      <c r="F285" s="64" t="s">
        <v>68</v>
      </c>
      <c r="G285" s="69">
        <f>(VLOOKUP(A285,'Emission Factors'!$A$11:$K$93,7))*(VLOOKUP(A285,'Emission Factors'!$A$11:$K$93,9))</f>
        <v>2.8714939775399431E-2</v>
      </c>
      <c r="H285" s="63" t="s">
        <v>66</v>
      </c>
    </row>
    <row r="286" spans="1:8" x14ac:dyDescent="0.25">
      <c r="A286" s="63" t="s">
        <v>234</v>
      </c>
      <c r="B286" s="63" t="s">
        <v>78</v>
      </c>
      <c r="C286" s="63" t="s">
        <v>235</v>
      </c>
      <c r="D286" s="61" t="s">
        <v>236</v>
      </c>
      <c r="E286" s="63" t="s">
        <v>67</v>
      </c>
      <c r="F286" s="64" t="s">
        <v>68</v>
      </c>
      <c r="G286" s="69">
        <f>(VLOOKUP(A286,'Emission Factors'!$A$11:$K$93,7))*(VLOOKUP(A286,'Emission Factors'!$A$11:$K$93,9))</f>
        <v>2.3571254884512068E-2</v>
      </c>
      <c r="H286" s="63" t="s">
        <v>66</v>
      </c>
    </row>
    <row r="287" spans="1:8" x14ac:dyDescent="0.25">
      <c r="A287" s="63" t="s">
        <v>238</v>
      </c>
      <c r="B287" s="63" t="s">
        <v>78</v>
      </c>
      <c r="C287" s="63" t="s">
        <v>239</v>
      </c>
      <c r="D287" s="61" t="s">
        <v>240</v>
      </c>
      <c r="E287" s="63" t="s">
        <v>67</v>
      </c>
      <c r="F287" s="64" t="s">
        <v>68</v>
      </c>
      <c r="G287" s="69">
        <f>(VLOOKUP(A287,'Emission Factors'!$A$11:$K$93,7))*(VLOOKUP(A287,'Emission Factors'!$A$11:$K$93,9))</f>
        <v>1.4380099514976503E-2</v>
      </c>
      <c r="H287" s="63" t="s">
        <v>66</v>
      </c>
    </row>
    <row r="288" spans="1:8" x14ac:dyDescent="0.25">
      <c r="A288" s="63" t="s">
        <v>242</v>
      </c>
      <c r="B288" s="63" t="s">
        <v>78</v>
      </c>
      <c r="C288" s="63" t="s">
        <v>243</v>
      </c>
      <c r="D288" s="61" t="s">
        <v>244</v>
      </c>
      <c r="E288" s="63" t="s">
        <v>67</v>
      </c>
      <c r="F288" s="64" t="s">
        <v>68</v>
      </c>
      <c r="G288" s="69">
        <f>(VLOOKUP(A288,'Emission Factors'!$A$11:$K$93,7))*(VLOOKUP(A288,'Emission Factors'!$A$11:$K$93,9))</f>
        <v>1.658016951230154E-2</v>
      </c>
      <c r="H288" s="63" t="s">
        <v>66</v>
      </c>
    </row>
    <row r="289" spans="1:8" x14ac:dyDescent="0.25">
      <c r="A289" s="63" t="s">
        <v>246</v>
      </c>
      <c r="B289" s="63" t="s">
        <v>78</v>
      </c>
      <c r="C289" s="63" t="s">
        <v>247</v>
      </c>
      <c r="D289" s="61" t="s">
        <v>248</v>
      </c>
      <c r="E289" s="63" t="s">
        <v>67</v>
      </c>
      <c r="F289" s="64" t="s">
        <v>68</v>
      </c>
      <c r="G289" s="69">
        <f>(VLOOKUP(A289,'Emission Factors'!$A$11:$K$93,7))*(VLOOKUP(A289,'Emission Factors'!$A$11:$K$93,9))</f>
        <v>5.3829123792419704E-3</v>
      </c>
      <c r="H289" s="63" t="s">
        <v>66</v>
      </c>
    </row>
    <row r="290" spans="1:8" x14ac:dyDescent="0.25">
      <c r="A290" s="63" t="s">
        <v>250</v>
      </c>
      <c r="B290" s="63" t="s">
        <v>78</v>
      </c>
      <c r="C290" s="63" t="s">
        <v>251</v>
      </c>
      <c r="D290" s="61" t="s">
        <v>252</v>
      </c>
      <c r="E290" s="63" t="s">
        <v>67</v>
      </c>
      <c r="F290" s="64" t="s">
        <v>68</v>
      </c>
      <c r="G290" s="69">
        <f>(VLOOKUP(A290,'Emission Factors'!$A$11:$K$93,7))*(VLOOKUP(A290,'Emission Factors'!$A$11:$K$93,9))</f>
        <v>2.2730138088847593E-2</v>
      </c>
      <c r="H290" s="63" t="s">
        <v>66</v>
      </c>
    </row>
    <row r="291" spans="1:8" x14ac:dyDescent="0.25">
      <c r="A291" s="63" t="s">
        <v>254</v>
      </c>
      <c r="B291" s="63" t="s">
        <v>78</v>
      </c>
      <c r="C291" s="63" t="s">
        <v>74</v>
      </c>
      <c r="D291" s="61" t="s">
        <v>255</v>
      </c>
      <c r="E291" s="63" t="s">
        <v>67</v>
      </c>
      <c r="F291" s="64" t="s">
        <v>68</v>
      </c>
      <c r="G291" s="69">
        <f>(VLOOKUP(A291,'Emission Factors'!$A$11:$K$93,7))*(VLOOKUP(A291,'Emission Factors'!$A$11:$K$93,9))</f>
        <v>1.6496116610987759E-2</v>
      </c>
      <c r="H291" s="63" t="s">
        <v>66</v>
      </c>
    </row>
    <row r="292" spans="1:8" x14ac:dyDescent="0.25">
      <c r="A292" s="63" t="s">
        <v>257</v>
      </c>
      <c r="B292" s="63" t="s">
        <v>78</v>
      </c>
      <c r="C292" s="63" t="s">
        <v>258</v>
      </c>
      <c r="D292" s="61" t="s">
        <v>259</v>
      </c>
      <c r="E292" s="63" t="s">
        <v>67</v>
      </c>
      <c r="F292" s="64" t="s">
        <v>68</v>
      </c>
      <c r="G292" s="69">
        <f>(VLOOKUP(A292,'Emission Factors'!$A$11:$K$93,7))*(VLOOKUP(A292,'Emission Factors'!$A$11:$K$93,9))</f>
        <v>1.1366538500740471E-2</v>
      </c>
      <c r="H292" s="63" t="s">
        <v>66</v>
      </c>
    </row>
    <row r="293" spans="1:8" x14ac:dyDescent="0.25">
      <c r="A293" s="63" t="s">
        <v>261</v>
      </c>
      <c r="B293" s="63" t="s">
        <v>78</v>
      </c>
      <c r="C293" s="63" t="s">
        <v>262</v>
      </c>
      <c r="D293" s="61" t="s">
        <v>263</v>
      </c>
      <c r="E293" s="63" t="s">
        <v>67</v>
      </c>
      <c r="F293" s="64" t="s">
        <v>68</v>
      </c>
      <c r="G293" s="69">
        <f>(VLOOKUP(A293,'Emission Factors'!$A$11:$K$93,7))*(VLOOKUP(A293,'Emission Factors'!$A$11:$K$93,9))</f>
        <v>2.4495836798963652E-2</v>
      </c>
      <c r="H293" s="63" t="s">
        <v>66</v>
      </c>
    </row>
    <row r="294" spans="1:8" x14ac:dyDescent="0.25">
      <c r="A294" s="63" t="s">
        <v>265</v>
      </c>
      <c r="B294" s="63" t="s">
        <v>78</v>
      </c>
      <c r="C294" s="63" t="s">
        <v>266</v>
      </c>
      <c r="D294" s="61" t="s">
        <v>267</v>
      </c>
      <c r="E294" s="63" t="s">
        <v>67</v>
      </c>
      <c r="F294" s="64" t="s">
        <v>68</v>
      </c>
      <c r="G294" s="69">
        <f>(VLOOKUP(A294,'Emission Factors'!$A$11:$K$93,7))*(VLOOKUP(A294,'Emission Factors'!$A$11:$K$93,9))</f>
        <v>3.5396263756054974E-3</v>
      </c>
      <c r="H294" s="63" t="s">
        <v>66</v>
      </c>
    </row>
    <row r="295" spans="1:8" x14ac:dyDescent="0.25">
      <c r="A295" s="63" t="s">
        <v>269</v>
      </c>
      <c r="B295" s="63" t="s">
        <v>78</v>
      </c>
      <c r="C295" s="63" t="s">
        <v>270</v>
      </c>
      <c r="D295" s="61" t="s">
        <v>271</v>
      </c>
      <c r="E295" s="63" t="s">
        <v>67</v>
      </c>
      <c r="F295" s="64" t="s">
        <v>68</v>
      </c>
      <c r="G295" s="69">
        <f>(VLOOKUP(A295,'Emission Factors'!$A$11:$K$93,7))*(VLOOKUP(A295,'Emission Factors'!$A$11:$K$93,9))</f>
        <v>6.797704920936164E-3</v>
      </c>
      <c r="H295" s="63" t="s">
        <v>66</v>
      </c>
    </row>
    <row r="296" spans="1:8" x14ac:dyDescent="0.25">
      <c r="A296" s="63" t="s">
        <v>273</v>
      </c>
      <c r="B296" s="63" t="s">
        <v>78</v>
      </c>
      <c r="C296" s="63" t="s">
        <v>274</v>
      </c>
      <c r="D296" s="61" t="s">
        <v>275</v>
      </c>
      <c r="E296" s="63" t="s">
        <v>67</v>
      </c>
      <c r="F296" s="64" t="s">
        <v>68</v>
      </c>
      <c r="G296" s="69">
        <f>(VLOOKUP(A296,'Emission Factors'!$A$11:$K$93,7))*(VLOOKUP(A296,'Emission Factors'!$A$11:$K$93,9))</f>
        <v>4.814820567215615E-2</v>
      </c>
      <c r="H296" s="63" t="s">
        <v>66</v>
      </c>
    </row>
    <row r="297" spans="1:8" x14ac:dyDescent="0.25">
      <c r="A297" s="63" t="s">
        <v>277</v>
      </c>
      <c r="B297" s="63" t="s">
        <v>78</v>
      </c>
      <c r="C297" s="63" t="s">
        <v>278</v>
      </c>
      <c r="D297" s="61" t="s">
        <v>279</v>
      </c>
      <c r="E297" s="63" t="s">
        <v>67</v>
      </c>
      <c r="F297" s="64" t="s">
        <v>68</v>
      </c>
      <c r="G297" s="69">
        <f>(VLOOKUP(A297,'Emission Factors'!$A$11:$K$93,7))*(VLOOKUP(A297,'Emission Factors'!$A$11:$K$93,9))</f>
        <v>2.2606703758246936E-2</v>
      </c>
      <c r="H297" s="63" t="s">
        <v>66</v>
      </c>
    </row>
    <row r="298" spans="1:8" x14ac:dyDescent="0.25">
      <c r="A298" s="63" t="s">
        <v>281</v>
      </c>
      <c r="B298" s="63" t="s">
        <v>78</v>
      </c>
      <c r="C298" s="63" t="s">
        <v>282</v>
      </c>
      <c r="D298" s="61" t="s">
        <v>283</v>
      </c>
      <c r="E298" s="63" t="s">
        <v>67</v>
      </c>
      <c r="F298" s="64" t="s">
        <v>68</v>
      </c>
      <c r="G298" s="69">
        <f>(VLOOKUP(A298,'Emission Factors'!$A$11:$K$93,7))*(VLOOKUP(A298,'Emission Factors'!$A$11:$K$93,9))</f>
        <v>1.8923070663607336E-2</v>
      </c>
      <c r="H298" s="63" t="s">
        <v>66</v>
      </c>
    </row>
    <row r="299" spans="1:8" x14ac:dyDescent="0.25">
      <c r="A299" s="63" t="s">
        <v>285</v>
      </c>
      <c r="B299" s="63" t="s">
        <v>78</v>
      </c>
      <c r="C299" s="63" t="s">
        <v>286</v>
      </c>
      <c r="D299" s="61" t="s">
        <v>287</v>
      </c>
      <c r="E299" s="63" t="s">
        <v>67</v>
      </c>
      <c r="F299" s="64" t="s">
        <v>68</v>
      </c>
      <c r="G299" s="69">
        <f>(VLOOKUP(A299,'Emission Factors'!$A$11:$K$93,7))*(VLOOKUP(A299,'Emission Factors'!$A$11:$K$93,9))</f>
        <v>1.5803121012044074E-2</v>
      </c>
      <c r="H299" s="63" t="s">
        <v>66</v>
      </c>
    </row>
    <row r="300" spans="1:8" x14ac:dyDescent="0.25">
      <c r="A300" s="63" t="s">
        <v>289</v>
      </c>
      <c r="B300" s="63" t="s">
        <v>78</v>
      </c>
      <c r="C300" s="63" t="s">
        <v>290</v>
      </c>
      <c r="D300" s="61" t="s">
        <v>291</v>
      </c>
      <c r="E300" s="63" t="s">
        <v>67</v>
      </c>
      <c r="F300" s="64" t="s">
        <v>68</v>
      </c>
      <c r="G300" s="69">
        <f>(VLOOKUP(A300,'Emission Factors'!$A$11:$K$93,7))*(VLOOKUP(A300,'Emission Factors'!$A$11:$K$93,9))</f>
        <v>1.7399538354479233E-2</v>
      </c>
      <c r="H300" s="63" t="s">
        <v>66</v>
      </c>
    </row>
    <row r="301" spans="1:8" x14ac:dyDescent="0.25">
      <c r="A301" s="63" t="s">
        <v>293</v>
      </c>
      <c r="B301" s="63" t="s">
        <v>78</v>
      </c>
      <c r="C301" s="63" t="s">
        <v>294</v>
      </c>
      <c r="D301" s="61" t="s">
        <v>295</v>
      </c>
      <c r="E301" s="63" t="s">
        <v>67</v>
      </c>
      <c r="F301" s="64" t="s">
        <v>68</v>
      </c>
      <c r="G301" s="69">
        <f>(VLOOKUP(A301,'Emission Factors'!$A$11:$K$93,7))*(VLOOKUP(A301,'Emission Factors'!$A$11:$K$93,9))</f>
        <v>1.316162633719002E-2</v>
      </c>
      <c r="H301" s="63" t="s">
        <v>66</v>
      </c>
    </row>
    <row r="302" spans="1:8" x14ac:dyDescent="0.25">
      <c r="A302" s="63" t="s">
        <v>297</v>
      </c>
      <c r="B302" s="63" t="s">
        <v>78</v>
      </c>
      <c r="C302" s="63" t="s">
        <v>298</v>
      </c>
      <c r="D302" s="61" t="s">
        <v>299</v>
      </c>
      <c r="E302" s="63" t="s">
        <v>67</v>
      </c>
      <c r="F302" s="64" t="s">
        <v>68</v>
      </c>
      <c r="G302" s="69">
        <f>(VLOOKUP(A302,'Emission Factors'!$A$11:$K$93,7))*(VLOOKUP(A302,'Emission Factors'!$A$11:$K$93,9))</f>
        <v>1.0733496719517103E-2</v>
      </c>
      <c r="H302" s="63" t="s">
        <v>66</v>
      </c>
    </row>
    <row r="303" spans="1:8" x14ac:dyDescent="0.25">
      <c r="A303" s="63" t="s">
        <v>301</v>
      </c>
      <c r="B303" s="63" t="s">
        <v>78</v>
      </c>
      <c r="C303" s="63" t="s">
        <v>302</v>
      </c>
      <c r="D303" s="61" t="s">
        <v>303</v>
      </c>
      <c r="E303" s="63" t="s">
        <v>67</v>
      </c>
      <c r="F303" s="64" t="s">
        <v>68</v>
      </c>
      <c r="G303" s="69">
        <f>(VLOOKUP(A303,'Emission Factors'!$A$11:$K$93,7))*(VLOOKUP(A303,'Emission Factors'!$A$11:$K$93,9))</f>
        <v>1.3145756208969935E-2</v>
      </c>
      <c r="H303" s="63" t="s">
        <v>66</v>
      </c>
    </row>
    <row r="304" spans="1:8" x14ac:dyDescent="0.25">
      <c r="A304" s="63" t="s">
        <v>305</v>
      </c>
      <c r="B304" s="63" t="s">
        <v>78</v>
      </c>
      <c r="C304" s="63" t="s">
        <v>306</v>
      </c>
      <c r="D304" s="61" t="s">
        <v>307</v>
      </c>
      <c r="E304" s="63" t="s">
        <v>67</v>
      </c>
      <c r="F304" s="64" t="s">
        <v>68</v>
      </c>
      <c r="G304" s="69">
        <f>(VLOOKUP(A304,'Emission Factors'!$A$11:$K$93,7))*(VLOOKUP(A304,'Emission Factors'!$A$11:$K$93,9))</f>
        <v>9.0248129144880118E-2</v>
      </c>
      <c r="H304" s="63" t="s">
        <v>66</v>
      </c>
    </row>
    <row r="305" spans="1:8" x14ac:dyDescent="0.25">
      <c r="A305" s="63" t="s">
        <v>309</v>
      </c>
      <c r="B305" s="63" t="s">
        <v>78</v>
      </c>
      <c r="C305" s="63" t="s">
        <v>310</v>
      </c>
      <c r="D305" s="61" t="s">
        <v>311</v>
      </c>
      <c r="E305" s="63" t="s">
        <v>67</v>
      </c>
      <c r="F305" s="64" t="s">
        <v>68</v>
      </c>
      <c r="G305" s="69">
        <f>(VLOOKUP(A305,'Emission Factors'!$A$11:$K$93,7))*(VLOOKUP(A305,'Emission Factors'!$A$11:$K$93,9))</f>
        <v>1.4719250032864973E-2</v>
      </c>
      <c r="H305" s="63" t="s">
        <v>66</v>
      </c>
    </row>
    <row r="306" spans="1:8" x14ac:dyDescent="0.25">
      <c r="A306" s="63" t="s">
        <v>313</v>
      </c>
      <c r="B306" s="63" t="s">
        <v>78</v>
      </c>
      <c r="C306" s="63" t="s">
        <v>314</v>
      </c>
      <c r="D306" s="61" t="s">
        <v>315</v>
      </c>
      <c r="E306" s="63" t="s">
        <v>67</v>
      </c>
      <c r="F306" s="64" t="s">
        <v>68</v>
      </c>
      <c r="G306" s="69">
        <f>(VLOOKUP(A306,'Emission Factors'!$A$11:$K$93,7))*(VLOOKUP(A306,'Emission Factors'!$A$11:$K$93,9))</f>
        <v>8.68860130923289E-3</v>
      </c>
      <c r="H306" s="63" t="s">
        <v>66</v>
      </c>
    </row>
    <row r="307" spans="1:8" x14ac:dyDescent="0.25">
      <c r="A307" s="63" t="s">
        <v>317</v>
      </c>
      <c r="B307" s="63" t="s">
        <v>78</v>
      </c>
      <c r="C307" s="63" t="s">
        <v>318</v>
      </c>
      <c r="D307" s="61" t="s">
        <v>319</v>
      </c>
      <c r="E307" s="63" t="s">
        <v>67</v>
      </c>
      <c r="F307" s="64" t="s">
        <v>68</v>
      </c>
      <c r="G307" s="69">
        <f>(VLOOKUP(A307,'Emission Factors'!$A$11:$K$93,7))*(VLOOKUP(A307,'Emission Factors'!$A$11:$K$93,9))</f>
        <v>3.0957330114644695E-2</v>
      </c>
      <c r="H307" s="63" t="s">
        <v>66</v>
      </c>
    </row>
    <row r="308" spans="1:8" x14ac:dyDescent="0.25">
      <c r="A308" s="63" t="s">
        <v>321</v>
      </c>
      <c r="B308" s="63" t="s">
        <v>78</v>
      </c>
      <c r="C308" s="63" t="s">
        <v>322</v>
      </c>
      <c r="D308" s="61" t="s">
        <v>323</v>
      </c>
      <c r="E308" s="63" t="s">
        <v>67</v>
      </c>
      <c r="F308" s="64" t="s">
        <v>68</v>
      </c>
      <c r="G308" s="69">
        <f>(VLOOKUP(A308,'Emission Factors'!$A$11:$K$93,7))*(VLOOKUP(A308,'Emission Factors'!$A$11:$K$93,9))</f>
        <v>1.4177902325802093E-2</v>
      </c>
      <c r="H308" s="63" t="s">
        <v>66</v>
      </c>
    </row>
    <row r="309" spans="1:8" x14ac:dyDescent="0.25">
      <c r="A309" s="63" t="s">
        <v>325</v>
      </c>
      <c r="B309" s="63" t="s">
        <v>78</v>
      </c>
      <c r="C309" s="63" t="s">
        <v>326</v>
      </c>
      <c r="D309" s="61" t="s">
        <v>327</v>
      </c>
      <c r="E309" s="63" t="s">
        <v>67</v>
      </c>
      <c r="F309" s="64" t="s">
        <v>68</v>
      </c>
      <c r="G309" s="69">
        <f>(VLOOKUP(A309,'Emission Factors'!$A$11:$K$93,7))*(VLOOKUP(A309,'Emission Factors'!$A$11:$K$93,9))</f>
        <v>1.7563529679420105E-2</v>
      </c>
      <c r="H309" s="63" t="s">
        <v>66</v>
      </c>
    </row>
    <row r="310" spans="1:8" x14ac:dyDescent="0.25">
      <c r="A310" s="63" t="s">
        <v>329</v>
      </c>
      <c r="B310" s="63" t="s">
        <v>78</v>
      </c>
      <c r="C310" s="63" t="s">
        <v>330</v>
      </c>
      <c r="D310" s="61" t="s">
        <v>331</v>
      </c>
      <c r="E310" s="63" t="s">
        <v>67</v>
      </c>
      <c r="F310" s="64" t="s">
        <v>68</v>
      </c>
      <c r="G310" s="69">
        <f>(VLOOKUP(A310,'Emission Factors'!$A$11:$K$93,7))*(VLOOKUP(A310,'Emission Factors'!$A$11:$K$93,9))</f>
        <v>1.9822965711938791E-2</v>
      </c>
      <c r="H310" s="63" t="s">
        <v>66</v>
      </c>
    </row>
    <row r="311" spans="1:8" x14ac:dyDescent="0.25">
      <c r="A311" s="63" t="s">
        <v>333</v>
      </c>
      <c r="B311" s="63" t="s">
        <v>78</v>
      </c>
      <c r="C311" s="63" t="s">
        <v>334</v>
      </c>
      <c r="D311" s="61" t="s">
        <v>335</v>
      </c>
      <c r="E311" s="63" t="s">
        <v>67</v>
      </c>
      <c r="F311" s="64" t="s">
        <v>68</v>
      </c>
      <c r="G311" s="69">
        <f>(VLOOKUP(A311,'Emission Factors'!$A$11:$K$93,7))*(VLOOKUP(A311,'Emission Factors'!$A$11:$K$93,9))</f>
        <v>0.21487859718730981</v>
      </c>
      <c r="H311" s="63" t="s">
        <v>66</v>
      </c>
    </row>
    <row r="312" spans="1:8" x14ac:dyDescent="0.25">
      <c r="A312" s="63" t="s">
        <v>337</v>
      </c>
      <c r="B312" s="63" t="s">
        <v>78</v>
      </c>
      <c r="C312" s="63" t="s">
        <v>338</v>
      </c>
      <c r="D312" s="61" t="s">
        <v>339</v>
      </c>
      <c r="E312" s="63" t="s">
        <v>67</v>
      </c>
      <c r="F312" s="64" t="s">
        <v>68</v>
      </c>
      <c r="G312" s="69">
        <f>(VLOOKUP(A312,'Emission Factors'!$A$11:$K$93,7))*(VLOOKUP(A312,'Emission Factors'!$A$11:$K$93,9))</f>
        <v>2.3231516584096924E-2</v>
      </c>
      <c r="H312" s="63" t="s">
        <v>66</v>
      </c>
    </row>
    <row r="313" spans="1:8" x14ac:dyDescent="0.25">
      <c r="A313" s="63" t="s">
        <v>341</v>
      </c>
      <c r="B313" s="63" t="s">
        <v>78</v>
      </c>
      <c r="C313" s="63" t="s">
        <v>342</v>
      </c>
      <c r="D313" s="61" t="s">
        <v>343</v>
      </c>
      <c r="E313" s="63" t="s">
        <v>67</v>
      </c>
      <c r="F313" s="64" t="s">
        <v>68</v>
      </c>
      <c r="G313" s="69">
        <f>(VLOOKUP(A313,'Emission Factors'!$A$11:$K$93,7))*(VLOOKUP(A313,'Emission Factors'!$A$11:$K$93,9))</f>
        <v>2.3493079808464983E-2</v>
      </c>
      <c r="H313" s="63" t="s">
        <v>66</v>
      </c>
    </row>
    <row r="314" spans="1:8" x14ac:dyDescent="0.25">
      <c r="A314" s="63" t="s">
        <v>345</v>
      </c>
      <c r="B314" s="63" t="s">
        <v>78</v>
      </c>
      <c r="C314" s="63" t="s">
        <v>346</v>
      </c>
      <c r="D314" s="61" t="s">
        <v>347</v>
      </c>
      <c r="E314" s="63" t="s">
        <v>67</v>
      </c>
      <c r="F314" s="64" t="s">
        <v>68</v>
      </c>
      <c r="G314" s="69">
        <f>(VLOOKUP(A314,'Emission Factors'!$A$11:$K$93,7))*(VLOOKUP(A314,'Emission Factors'!$A$11:$K$93,9))</f>
        <v>1.3436708559671483E-2</v>
      </c>
      <c r="H314" s="63" t="s">
        <v>66</v>
      </c>
    </row>
    <row r="315" spans="1:8" x14ac:dyDescent="0.25">
      <c r="A315" s="63" t="s">
        <v>349</v>
      </c>
      <c r="B315" s="63" t="s">
        <v>78</v>
      </c>
      <c r="C315" s="63" t="s">
        <v>350</v>
      </c>
      <c r="D315" s="61" t="s">
        <v>351</v>
      </c>
      <c r="E315" s="63" t="s">
        <v>67</v>
      </c>
      <c r="F315" s="64" t="s">
        <v>68</v>
      </c>
      <c r="G315" s="69">
        <f>(VLOOKUP(A315,'Emission Factors'!$A$11:$K$93,7))*(VLOOKUP(A315,'Emission Factors'!$A$11:$K$93,9))</f>
        <v>4.3987880948387348E-2</v>
      </c>
      <c r="H315" s="63" t="s">
        <v>66</v>
      </c>
    </row>
    <row r="316" spans="1:8" x14ac:dyDescent="0.25">
      <c r="A316" s="63" t="s">
        <v>353</v>
      </c>
      <c r="B316" s="63" t="s">
        <v>78</v>
      </c>
      <c r="C316" s="63" t="s">
        <v>354</v>
      </c>
      <c r="D316" s="61" t="s">
        <v>355</v>
      </c>
      <c r="E316" s="63" t="s">
        <v>67</v>
      </c>
      <c r="F316" s="64" t="s">
        <v>68</v>
      </c>
      <c r="G316" s="69">
        <f>(VLOOKUP(A316,'Emission Factors'!$A$11:$K$93,7))*(VLOOKUP(A316,'Emission Factors'!$A$11:$K$93,9))</f>
        <v>4.9470716357163186E-2</v>
      </c>
      <c r="H316" s="63" t="s">
        <v>66</v>
      </c>
    </row>
    <row r="317" spans="1:8" x14ac:dyDescent="0.25">
      <c r="A317" s="63" t="s">
        <v>357</v>
      </c>
      <c r="B317" s="63" t="s">
        <v>78</v>
      </c>
      <c r="C317" s="63" t="s">
        <v>358</v>
      </c>
      <c r="D317" s="61" t="s">
        <v>359</v>
      </c>
      <c r="E317" s="63" t="s">
        <v>67</v>
      </c>
      <c r="F317" s="64" t="s">
        <v>68</v>
      </c>
      <c r="G317" s="69">
        <f>(VLOOKUP(A317,'Emission Factors'!$A$11:$K$93,7))*(VLOOKUP(A317,'Emission Factors'!$A$11:$K$93,9))</f>
        <v>4.1743727261562079E-2</v>
      </c>
      <c r="H317" s="63" t="s">
        <v>66</v>
      </c>
    </row>
    <row r="318" spans="1:8" x14ac:dyDescent="0.25">
      <c r="A318" s="63" t="s">
        <v>361</v>
      </c>
      <c r="B318" s="63" t="s">
        <v>78</v>
      </c>
      <c r="C318" s="63" t="s">
        <v>362</v>
      </c>
      <c r="D318" s="61" t="s">
        <v>363</v>
      </c>
      <c r="E318" s="63" t="s">
        <v>67</v>
      </c>
      <c r="F318" s="64" t="s">
        <v>68</v>
      </c>
      <c r="G318" s="69">
        <f>(VLOOKUP(A318,'Emission Factors'!$A$11:$K$93,7))*(VLOOKUP(A318,'Emission Factors'!$A$11:$K$93,9))</f>
        <v>1.8250647453097093E-2</v>
      </c>
      <c r="H318" s="63" t="s">
        <v>66</v>
      </c>
    </row>
    <row r="319" spans="1:8" x14ac:dyDescent="0.25">
      <c r="A319" s="63" t="s">
        <v>365</v>
      </c>
      <c r="B319" s="63" t="s">
        <v>78</v>
      </c>
      <c r="C319" s="63" t="s">
        <v>366</v>
      </c>
      <c r="D319" s="61" t="s">
        <v>367</v>
      </c>
      <c r="E319" s="63" t="s">
        <v>67</v>
      </c>
      <c r="F319" s="64" t="s">
        <v>68</v>
      </c>
      <c r="G319" s="69">
        <f>(VLOOKUP(A319,'Emission Factors'!$A$11:$K$93,7))*(VLOOKUP(A319,'Emission Factors'!$A$11:$K$93,9))</f>
        <v>2.3062235216416024E-2</v>
      </c>
      <c r="H319" s="63" t="s">
        <v>66</v>
      </c>
    </row>
    <row r="320" spans="1:8" x14ac:dyDescent="0.25">
      <c r="A320" s="63" t="s">
        <v>369</v>
      </c>
      <c r="B320" s="63" t="s">
        <v>78</v>
      </c>
      <c r="C320" s="63" t="s">
        <v>370</v>
      </c>
      <c r="D320" s="61" t="s">
        <v>371</v>
      </c>
      <c r="E320" s="63" t="s">
        <v>67</v>
      </c>
      <c r="F320" s="64" t="s">
        <v>68</v>
      </c>
      <c r="G320" s="69">
        <f>(VLOOKUP(A320,'Emission Factors'!$A$11:$K$93,7))*(VLOOKUP(A320,'Emission Factors'!$A$11:$K$93,9))</f>
        <v>3.301339339293563E-2</v>
      </c>
      <c r="H320" s="63" t="s">
        <v>66</v>
      </c>
    </row>
    <row r="321" spans="1:8" x14ac:dyDescent="0.25">
      <c r="A321" s="63" t="s">
        <v>373</v>
      </c>
      <c r="B321" s="63" t="s">
        <v>78</v>
      </c>
      <c r="C321" s="63" t="s">
        <v>374</v>
      </c>
      <c r="D321" s="61" t="s">
        <v>375</v>
      </c>
      <c r="E321" s="63" t="s">
        <v>67</v>
      </c>
      <c r="F321" s="64" t="s">
        <v>68</v>
      </c>
      <c r="G321" s="69">
        <f>(VLOOKUP(A321,'Emission Factors'!$A$11:$K$93,7))*(VLOOKUP(A321,'Emission Factors'!$A$11:$K$93,9))</f>
        <v>5.3564621655418296E-3</v>
      </c>
      <c r="H321" s="63" t="s">
        <v>66</v>
      </c>
    </row>
    <row r="322" spans="1:8" x14ac:dyDescent="0.25">
      <c r="A322" s="63" t="s">
        <v>377</v>
      </c>
      <c r="B322" s="63" t="s">
        <v>78</v>
      </c>
      <c r="C322" s="63" t="s">
        <v>378</v>
      </c>
      <c r="D322" s="61" t="s">
        <v>379</v>
      </c>
      <c r="E322" s="63" t="s">
        <v>67</v>
      </c>
      <c r="F322" s="64" t="s">
        <v>68</v>
      </c>
      <c r="G322" s="69">
        <f>(VLOOKUP(A322,'Emission Factors'!$A$11:$K$93,7))*(VLOOKUP(A322,'Emission Factors'!$A$11:$K$93,9))</f>
        <v>1.4335428042949598E-2</v>
      </c>
      <c r="H322" s="63" t="s">
        <v>66</v>
      </c>
    </row>
    <row r="323" spans="1:8" x14ac:dyDescent="0.25">
      <c r="A323" s="63" t="s">
        <v>381</v>
      </c>
      <c r="B323" s="63" t="s">
        <v>78</v>
      </c>
      <c r="C323" s="63" t="s">
        <v>382</v>
      </c>
      <c r="D323" s="61" t="s">
        <v>383</v>
      </c>
      <c r="E323" s="63" t="s">
        <v>67</v>
      </c>
      <c r="F323" s="64" t="s">
        <v>68</v>
      </c>
      <c r="G323" s="69">
        <f>(VLOOKUP(A323,'Emission Factors'!$A$11:$K$93,7))*(VLOOKUP(A323,'Emission Factors'!$A$11:$K$93,9))</f>
        <v>2.1089049274385527E-2</v>
      </c>
      <c r="H323" s="63" t="s">
        <v>66</v>
      </c>
    </row>
    <row r="324" spans="1:8" x14ac:dyDescent="0.25">
      <c r="A324" s="63" t="s">
        <v>385</v>
      </c>
      <c r="B324" s="63" t="s">
        <v>78</v>
      </c>
      <c r="C324" s="63" t="s">
        <v>386</v>
      </c>
      <c r="D324" s="61" t="s">
        <v>387</v>
      </c>
      <c r="E324" s="63" t="s">
        <v>67</v>
      </c>
      <c r="F324" s="64" t="s">
        <v>68</v>
      </c>
      <c r="G324" s="69">
        <f>(VLOOKUP(A324,'Emission Factors'!$A$11:$K$93,7))*(VLOOKUP(A324,'Emission Factors'!$A$11:$K$93,9))</f>
        <v>2.2795381949307938E-2</v>
      </c>
      <c r="H324" s="63" t="s">
        <v>66</v>
      </c>
    </row>
    <row r="325" spans="1:8" x14ac:dyDescent="0.25">
      <c r="A325" s="63" t="s">
        <v>389</v>
      </c>
      <c r="B325" s="63" t="s">
        <v>390</v>
      </c>
      <c r="C325" s="63" t="s">
        <v>391</v>
      </c>
      <c r="D325" s="61" t="s">
        <v>392</v>
      </c>
      <c r="E325" s="63" t="s">
        <v>76</v>
      </c>
      <c r="F325" s="64" t="s">
        <v>68</v>
      </c>
      <c r="G325" s="69">
        <f>(VLOOKUP(A325,'Emission Factors'!$A$11:$K$93,7))*(VLOOKUP(A325,'Emission Factors'!$A$11:$K$93,9))</f>
        <v>0.1957336543206315</v>
      </c>
      <c r="H325" s="63" t="s">
        <v>66</v>
      </c>
    </row>
    <row r="326" spans="1:8" x14ac:dyDescent="0.25">
      <c r="A326" s="63" t="s">
        <v>393</v>
      </c>
      <c r="B326" s="63" t="s">
        <v>390</v>
      </c>
      <c r="C326" s="63" t="s">
        <v>394</v>
      </c>
      <c r="D326" s="61" t="s">
        <v>395</v>
      </c>
      <c r="E326" s="63" t="s">
        <v>76</v>
      </c>
      <c r="F326" s="64" t="s">
        <v>68</v>
      </c>
      <c r="G326" s="69">
        <f>(VLOOKUP(A326,'Emission Factors'!$A$11:$K$93,7))*(VLOOKUP(A326,'Emission Factors'!$A$11:$K$93,9))</f>
        <v>1.5431756906933358E-2</v>
      </c>
      <c r="H326" s="63" t="s">
        <v>66</v>
      </c>
    </row>
    <row r="327" spans="1:8" x14ac:dyDescent="0.25">
      <c r="A327" s="63" t="s">
        <v>396</v>
      </c>
      <c r="B327" s="63" t="s">
        <v>390</v>
      </c>
      <c r="C327" s="63" t="s">
        <v>397</v>
      </c>
      <c r="D327" s="61" t="s">
        <v>398</v>
      </c>
      <c r="E327" s="63" t="s">
        <v>76</v>
      </c>
      <c r="F327" s="64" t="s">
        <v>68</v>
      </c>
      <c r="G327" s="69">
        <f>(VLOOKUP(A327,'Emission Factors'!$A$11:$K$93,7))*(VLOOKUP(A327,'Emission Factors'!$A$11:$K$93,9))</f>
        <v>0.18818507273141677</v>
      </c>
      <c r="H327" s="63" t="s">
        <v>66</v>
      </c>
    </row>
  </sheetData>
  <mergeCells count="8">
    <mergeCell ref="H1:H3"/>
    <mergeCell ref="G1:G3"/>
    <mergeCell ref="A1:A3"/>
    <mergeCell ref="B1:B3"/>
    <mergeCell ref="C1:C3"/>
    <mergeCell ref="D1:D3"/>
    <mergeCell ref="E1:E3"/>
    <mergeCell ref="F1:F3"/>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5"/>
  <sheetViews>
    <sheetView workbookViewId="0">
      <pane ySplit="1" topLeftCell="A2" activePane="bottomLeft" state="frozen"/>
      <selection pane="bottomLeft" activeCell="A2" sqref="A2"/>
    </sheetView>
  </sheetViews>
  <sheetFormatPr defaultRowHeight="15" x14ac:dyDescent="0.25"/>
  <cols>
    <col min="1" max="1" width="24.140625" bestFit="1" customWidth="1"/>
    <col min="2" max="2" width="9.28515625" bestFit="1" customWidth="1"/>
    <col min="3" max="3" width="16.5703125" bestFit="1" customWidth="1"/>
    <col min="4" max="4" width="11" bestFit="1" customWidth="1"/>
    <col min="5" max="5" width="14.28515625" bestFit="1" customWidth="1"/>
    <col min="6" max="6" width="12" bestFit="1" customWidth="1"/>
    <col min="7" max="7" width="23.7109375" bestFit="1" customWidth="1"/>
    <col min="8" max="8" width="34.28515625" bestFit="1" customWidth="1"/>
    <col min="9" max="9" width="24.85546875" bestFit="1" customWidth="1"/>
    <col min="10" max="10" width="21.140625" bestFit="1" customWidth="1"/>
    <col min="11" max="11" width="19.140625" bestFit="1" customWidth="1"/>
    <col min="12" max="12" width="23.85546875" bestFit="1" customWidth="1"/>
    <col min="13" max="13" width="30.140625" bestFit="1" customWidth="1"/>
    <col min="14" max="14" width="25.85546875" bestFit="1" customWidth="1"/>
    <col min="15" max="15" width="35" bestFit="1" customWidth="1"/>
    <col min="16" max="16" width="14.42578125" bestFit="1" customWidth="1"/>
    <col min="17" max="17" width="43.28515625" bestFit="1" customWidth="1"/>
    <col min="18" max="18" width="45.28515625" bestFit="1" customWidth="1"/>
    <col min="19" max="19" width="41.5703125" bestFit="1" customWidth="1"/>
    <col min="20" max="20" width="13.85546875" bestFit="1" customWidth="1"/>
    <col min="21" max="21" width="25.28515625" bestFit="1" customWidth="1"/>
    <col min="22" max="22" width="31.140625" bestFit="1" customWidth="1"/>
    <col min="23" max="23" width="14.28515625" bestFit="1" customWidth="1"/>
    <col min="24" max="24" width="28.42578125" bestFit="1" customWidth="1"/>
    <col min="25" max="25" width="18.7109375" bestFit="1" customWidth="1"/>
  </cols>
  <sheetData>
    <row r="1" spans="1:25" s="91" customFormat="1" x14ac:dyDescent="0.25">
      <c r="A1" s="86" t="s">
        <v>423</v>
      </c>
      <c r="B1" s="86" t="s">
        <v>424</v>
      </c>
      <c r="C1" s="86" t="s">
        <v>50</v>
      </c>
      <c r="D1" s="86" t="s">
        <v>425</v>
      </c>
      <c r="E1" s="86" t="s">
        <v>51</v>
      </c>
      <c r="F1" s="86" t="s">
        <v>426</v>
      </c>
      <c r="G1" s="86" t="s">
        <v>427</v>
      </c>
      <c r="H1" s="86" t="s">
        <v>428</v>
      </c>
      <c r="I1" s="86" t="s">
        <v>429</v>
      </c>
      <c r="J1" s="86" t="s">
        <v>430</v>
      </c>
      <c r="K1" s="87" t="s">
        <v>431</v>
      </c>
      <c r="L1" s="88" t="s">
        <v>432</v>
      </c>
      <c r="M1" s="89" t="s">
        <v>433</v>
      </c>
      <c r="N1" s="90" t="s">
        <v>434</v>
      </c>
      <c r="O1" s="86" t="s">
        <v>435</v>
      </c>
      <c r="P1" s="86" t="s">
        <v>436</v>
      </c>
      <c r="Q1" s="86" t="s">
        <v>437</v>
      </c>
      <c r="R1" s="86" t="s">
        <v>438</v>
      </c>
      <c r="S1" s="86" t="s">
        <v>439</v>
      </c>
      <c r="T1" s="86" t="s">
        <v>440</v>
      </c>
      <c r="U1" s="86" t="s">
        <v>441</v>
      </c>
      <c r="V1" s="86" t="s">
        <v>442</v>
      </c>
      <c r="W1" s="90" t="s">
        <v>443</v>
      </c>
      <c r="X1" s="86" t="s">
        <v>444</v>
      </c>
      <c r="Y1" s="86" t="s">
        <v>445</v>
      </c>
    </row>
    <row r="2" spans="1:25" x14ac:dyDescent="0.25">
      <c r="A2" s="58" t="str">
        <f>Emissions!A4</f>
        <v>72001</v>
      </c>
      <c r="B2" s="58" t="str">
        <f>Emissions!B4</f>
        <v>72</v>
      </c>
      <c r="C2" s="58" t="str">
        <f>Emissions!E4</f>
        <v>PR</v>
      </c>
      <c r="D2" s="58" t="str">
        <f>Emissions!C4</f>
        <v>001</v>
      </c>
      <c r="E2" s="57" t="str">
        <f>Emissions!D4</f>
        <v>Adjuntas</v>
      </c>
      <c r="F2" s="93" t="s">
        <v>81</v>
      </c>
      <c r="G2" s="58">
        <v>2801000003</v>
      </c>
      <c r="H2" s="57" t="s">
        <v>446</v>
      </c>
      <c r="I2" s="58" t="s">
        <v>447</v>
      </c>
      <c r="J2" s="57" t="s">
        <v>452</v>
      </c>
      <c r="K2" s="58">
        <v>2012</v>
      </c>
      <c r="L2" s="58">
        <v>354</v>
      </c>
      <c r="M2" s="58" t="s">
        <v>448</v>
      </c>
      <c r="N2" s="49">
        <v>1845393</v>
      </c>
      <c r="O2" s="58" t="s">
        <v>400</v>
      </c>
      <c r="P2" s="57">
        <f>IFERROR(IF(W2*2000/N2=0,999,W2*2000/N2),999)</f>
        <v>6.0199045699529058E-5</v>
      </c>
      <c r="Q2" s="58" t="s">
        <v>449</v>
      </c>
      <c r="R2" s="58" t="s">
        <v>400</v>
      </c>
      <c r="S2" s="57" t="s">
        <v>451</v>
      </c>
      <c r="T2" s="58" t="str">
        <f>Emissions!F4</f>
        <v>PM10-FIL</v>
      </c>
      <c r="U2" s="58" t="s">
        <v>450</v>
      </c>
      <c r="V2" s="58">
        <v>13</v>
      </c>
      <c r="W2" s="92">
        <f>Emissions!G4</f>
        <v>5.5545448770295512E-2</v>
      </c>
      <c r="X2" s="58" t="str">
        <f>Emissions!H4</f>
        <v>TON</v>
      </c>
      <c r="Y2" s="57"/>
    </row>
    <row r="3" spans="1:25" x14ac:dyDescent="0.25">
      <c r="A3" s="58" t="str">
        <f>Emissions!A5</f>
        <v>72003</v>
      </c>
      <c r="B3" s="58" t="str">
        <f>Emissions!B5</f>
        <v>72</v>
      </c>
      <c r="C3" s="58" t="str">
        <f>Emissions!E5</f>
        <v>PR</v>
      </c>
      <c r="D3" s="58" t="str">
        <f>Emissions!C5</f>
        <v>003</v>
      </c>
      <c r="E3" s="57" t="str">
        <f>Emissions!D5</f>
        <v>Aguada</v>
      </c>
      <c r="F3" s="93" t="s">
        <v>81</v>
      </c>
      <c r="G3" s="58">
        <v>2801000003</v>
      </c>
      <c r="H3" s="57" t="s">
        <v>446</v>
      </c>
      <c r="I3" s="58" t="s">
        <v>447</v>
      </c>
      <c r="J3" s="57" t="s">
        <v>452</v>
      </c>
      <c r="K3" s="58">
        <v>2012</v>
      </c>
      <c r="L3" s="58">
        <v>354</v>
      </c>
      <c r="M3" s="58" t="s">
        <v>448</v>
      </c>
      <c r="N3" s="49">
        <v>1845394</v>
      </c>
      <c r="O3" s="58" t="s">
        <v>400</v>
      </c>
      <c r="P3" s="57">
        <f t="shared" ref="P3:P66" si="0">IFERROR(IF(W3*2000/N3=0,999,W3*2000/N3),999)</f>
        <v>1.2845322743038136E-4</v>
      </c>
      <c r="Q3" s="58" t="s">
        <v>449</v>
      </c>
      <c r="R3" s="58" t="s">
        <v>400</v>
      </c>
      <c r="S3" s="57" t="s">
        <v>451</v>
      </c>
      <c r="T3" s="58" t="str">
        <f>Emissions!F5</f>
        <v>PM10-FIL</v>
      </c>
      <c r="U3" s="58" t="s">
        <v>450</v>
      </c>
      <c r="V3" s="58">
        <v>13</v>
      </c>
      <c r="W3" s="92">
        <f>Emissions!G5</f>
        <v>0.11852340759033057</v>
      </c>
      <c r="X3" s="58" t="str">
        <f>Emissions!H5</f>
        <v>TON</v>
      </c>
    </row>
    <row r="4" spans="1:25" x14ac:dyDescent="0.25">
      <c r="A4" s="58" t="str">
        <f>Emissions!A6</f>
        <v>72005</v>
      </c>
      <c r="B4" s="58" t="str">
        <f>Emissions!B6</f>
        <v>72</v>
      </c>
      <c r="C4" s="58" t="str">
        <f>Emissions!E6</f>
        <v>PR</v>
      </c>
      <c r="D4" s="58" t="str">
        <f>Emissions!C6</f>
        <v>005</v>
      </c>
      <c r="E4" s="57" t="str">
        <f>Emissions!D6</f>
        <v>Aguadilla</v>
      </c>
      <c r="F4" s="93" t="s">
        <v>81</v>
      </c>
      <c r="G4" s="58">
        <v>2801000003</v>
      </c>
      <c r="H4" s="57" t="s">
        <v>446</v>
      </c>
      <c r="I4" s="58" t="s">
        <v>447</v>
      </c>
      <c r="J4" s="57" t="s">
        <v>452</v>
      </c>
      <c r="K4" s="58">
        <v>2012</v>
      </c>
      <c r="L4" s="58">
        <v>354</v>
      </c>
      <c r="M4" s="58" t="s">
        <v>448</v>
      </c>
      <c r="N4" s="49">
        <v>1845395</v>
      </c>
      <c r="O4" s="58" t="s">
        <v>400</v>
      </c>
      <c r="P4" s="57">
        <f t="shared" si="0"/>
        <v>1.8247616880349459E-4</v>
      </c>
      <c r="Q4" s="58" t="s">
        <v>449</v>
      </c>
      <c r="R4" s="58" t="s">
        <v>400</v>
      </c>
      <c r="S4" s="57" t="s">
        <v>451</v>
      </c>
      <c r="T4" s="58" t="str">
        <f>Emissions!F6</f>
        <v>PM10-FIL</v>
      </c>
      <c r="U4" s="58" t="s">
        <v>450</v>
      </c>
      <c r="V4" s="58">
        <v>13</v>
      </c>
      <c r="W4" s="92">
        <f>Emissions!G6</f>
        <v>0.16837030476456244</v>
      </c>
      <c r="X4" s="58" t="str">
        <f>Emissions!H6</f>
        <v>TON</v>
      </c>
    </row>
    <row r="5" spans="1:25" x14ac:dyDescent="0.25">
      <c r="A5" s="58" t="str">
        <f>Emissions!A7</f>
        <v>72007</v>
      </c>
      <c r="B5" s="58" t="str">
        <f>Emissions!B7</f>
        <v>72</v>
      </c>
      <c r="C5" s="58" t="str">
        <f>Emissions!E7</f>
        <v>PR</v>
      </c>
      <c r="D5" s="58" t="str">
        <f>Emissions!C7</f>
        <v>007</v>
      </c>
      <c r="E5" s="57" t="str">
        <f>Emissions!D7</f>
        <v>Aguas Buenas</v>
      </c>
      <c r="F5" s="93" t="s">
        <v>81</v>
      </c>
      <c r="G5" s="58">
        <v>2801000003</v>
      </c>
      <c r="H5" s="57" t="s">
        <v>446</v>
      </c>
      <c r="I5" s="58" t="s">
        <v>447</v>
      </c>
      <c r="J5" s="57" t="s">
        <v>452</v>
      </c>
      <c r="K5" s="58">
        <v>2012</v>
      </c>
      <c r="L5" s="58">
        <v>354</v>
      </c>
      <c r="M5" s="58" t="s">
        <v>448</v>
      </c>
      <c r="N5" s="49">
        <v>1845396</v>
      </c>
      <c r="O5" s="58" t="s">
        <v>400</v>
      </c>
      <c r="P5" s="57">
        <f t="shared" si="0"/>
        <v>8.7505063169093488E-5</v>
      </c>
      <c r="Q5" s="58" t="s">
        <v>449</v>
      </c>
      <c r="R5" s="58" t="s">
        <v>400</v>
      </c>
      <c r="S5" s="57" t="s">
        <v>451</v>
      </c>
      <c r="T5" s="58" t="str">
        <f>Emissions!F7</f>
        <v>PM10-FIL</v>
      </c>
      <c r="U5" s="58" t="s">
        <v>450</v>
      </c>
      <c r="V5" s="58">
        <v>13</v>
      </c>
      <c r="W5" s="92">
        <f>Emissions!G7</f>
        <v>8.0740746775996228E-2</v>
      </c>
      <c r="X5" s="58" t="str">
        <f>Emissions!H7</f>
        <v>TON</v>
      </c>
    </row>
    <row r="6" spans="1:25" x14ac:dyDescent="0.25">
      <c r="A6" s="58" t="str">
        <f>Emissions!A8</f>
        <v>72009</v>
      </c>
      <c r="B6" s="58" t="str">
        <f>Emissions!B8</f>
        <v>72</v>
      </c>
      <c r="C6" s="58" t="str">
        <f>Emissions!E8</f>
        <v>PR</v>
      </c>
      <c r="D6" s="58" t="str">
        <f>Emissions!C8</f>
        <v>009</v>
      </c>
      <c r="E6" s="57" t="str">
        <f>Emissions!D8</f>
        <v>Aibonito</v>
      </c>
      <c r="F6" s="93" t="s">
        <v>81</v>
      </c>
      <c r="G6" s="58">
        <v>2801000003</v>
      </c>
      <c r="H6" s="57" t="s">
        <v>446</v>
      </c>
      <c r="I6" s="58" t="s">
        <v>447</v>
      </c>
      <c r="J6" s="57" t="s">
        <v>452</v>
      </c>
      <c r="K6" s="58">
        <v>2012</v>
      </c>
      <c r="L6" s="58">
        <v>354</v>
      </c>
      <c r="M6" s="58" t="s">
        <v>448</v>
      </c>
      <c r="N6" s="49">
        <v>1845397</v>
      </c>
      <c r="O6" s="58" t="s">
        <v>400</v>
      </c>
      <c r="P6" s="57">
        <f t="shared" si="0"/>
        <v>7.8229923629098821E-5</v>
      </c>
      <c r="Q6" s="58" t="s">
        <v>449</v>
      </c>
      <c r="R6" s="58" t="s">
        <v>400</v>
      </c>
      <c r="S6" s="57" t="s">
        <v>451</v>
      </c>
      <c r="T6" s="58" t="str">
        <f>Emissions!F8</f>
        <v>PM10-FIL</v>
      </c>
      <c r="U6" s="58" t="s">
        <v>450</v>
      </c>
      <c r="V6" s="58">
        <v>13</v>
      </c>
      <c r="W6" s="92">
        <f>Emissions!G8</f>
        <v>7.2182633187684031E-2</v>
      </c>
      <c r="X6" s="58" t="str">
        <f>Emissions!H8</f>
        <v>TON</v>
      </c>
    </row>
    <row r="7" spans="1:25" x14ac:dyDescent="0.25">
      <c r="A7" s="58" t="str">
        <f>Emissions!A9</f>
        <v>72011</v>
      </c>
      <c r="B7" s="58" t="str">
        <f>Emissions!B9</f>
        <v>72</v>
      </c>
      <c r="C7" s="58" t="str">
        <f>Emissions!E9</f>
        <v>PR</v>
      </c>
      <c r="D7" s="58" t="str">
        <f>Emissions!C9</f>
        <v>011</v>
      </c>
      <c r="E7" s="57" t="str">
        <f>Emissions!D9</f>
        <v>Anasco</v>
      </c>
      <c r="F7" s="93" t="s">
        <v>81</v>
      </c>
      <c r="G7" s="58">
        <v>2801000003</v>
      </c>
      <c r="H7" s="57" t="s">
        <v>446</v>
      </c>
      <c r="I7" s="58" t="s">
        <v>447</v>
      </c>
      <c r="J7" s="57" t="s">
        <v>452</v>
      </c>
      <c r="K7" s="58">
        <v>2012</v>
      </c>
      <c r="L7" s="58">
        <v>354</v>
      </c>
      <c r="M7" s="58" t="s">
        <v>448</v>
      </c>
      <c r="N7" s="49">
        <v>1845398</v>
      </c>
      <c r="O7" s="58" t="s">
        <v>400</v>
      </c>
      <c r="P7" s="57">
        <f t="shared" si="0"/>
        <v>9.0467135571850376E-5</v>
      </c>
      <c r="Q7" s="58" t="s">
        <v>449</v>
      </c>
      <c r="R7" s="58" t="s">
        <v>400</v>
      </c>
      <c r="S7" s="57" t="s">
        <v>451</v>
      </c>
      <c r="T7" s="58" t="str">
        <f>Emissions!F9</f>
        <v>PM10-FIL</v>
      </c>
      <c r="U7" s="58" t="s">
        <v>450</v>
      </c>
      <c r="V7" s="58">
        <v>13</v>
      </c>
      <c r="W7" s="92">
        <f>Emissions!G9</f>
        <v>8.347393552501077E-2</v>
      </c>
      <c r="X7" s="58" t="str">
        <f>Emissions!H9</f>
        <v>TON</v>
      </c>
    </row>
    <row r="8" spans="1:25" x14ac:dyDescent="0.25">
      <c r="A8" s="58" t="str">
        <f>Emissions!A10</f>
        <v>72013</v>
      </c>
      <c r="B8" s="58" t="str">
        <f>Emissions!B10</f>
        <v>72</v>
      </c>
      <c r="C8" s="58" t="str">
        <f>Emissions!E10</f>
        <v>PR</v>
      </c>
      <c r="D8" s="58" t="str">
        <f>Emissions!C10</f>
        <v>013</v>
      </c>
      <c r="E8" s="57" t="str">
        <f>Emissions!D10</f>
        <v>Arecibo</v>
      </c>
      <c r="F8" s="93" t="s">
        <v>81</v>
      </c>
      <c r="G8" s="58">
        <v>2801000003</v>
      </c>
      <c r="H8" s="57" t="s">
        <v>446</v>
      </c>
      <c r="I8" s="58" t="s">
        <v>447</v>
      </c>
      <c r="J8" s="57" t="s">
        <v>452</v>
      </c>
      <c r="K8" s="58">
        <v>2012</v>
      </c>
      <c r="L8" s="58">
        <v>354</v>
      </c>
      <c r="M8" s="58" t="s">
        <v>448</v>
      </c>
      <c r="N8" s="49">
        <v>1845399</v>
      </c>
      <c r="O8" s="58" t="s">
        <v>400</v>
      </c>
      <c r="P8" s="57">
        <f t="shared" si="0"/>
        <v>2.9156628182497622E-4</v>
      </c>
      <c r="Q8" s="58" t="s">
        <v>449</v>
      </c>
      <c r="R8" s="58" t="s">
        <v>400</v>
      </c>
      <c r="S8" s="57" t="s">
        <v>451</v>
      </c>
      <c r="T8" s="58" t="str">
        <f>Emissions!F10</f>
        <v>PM10-FIL</v>
      </c>
      <c r="U8" s="58" t="s">
        <v>450</v>
      </c>
      <c r="V8" s="58">
        <v>13</v>
      </c>
      <c r="W8" s="92">
        <f>Emissions!G10</f>
        <v>0.26902806245676464</v>
      </c>
      <c r="X8" s="58" t="str">
        <f>Emissions!H10</f>
        <v>TON</v>
      </c>
    </row>
    <row r="9" spans="1:25" x14ac:dyDescent="0.25">
      <c r="A9" s="58" t="str">
        <f>Emissions!A11</f>
        <v>72015</v>
      </c>
      <c r="B9" s="58" t="str">
        <f>Emissions!B11</f>
        <v>72</v>
      </c>
      <c r="C9" s="58" t="str">
        <f>Emissions!E11</f>
        <v>PR</v>
      </c>
      <c r="D9" s="58" t="str">
        <f>Emissions!C11</f>
        <v>015</v>
      </c>
      <c r="E9" s="57" t="str">
        <f>Emissions!D11</f>
        <v>Arroyo</v>
      </c>
      <c r="F9" s="93" t="s">
        <v>81</v>
      </c>
      <c r="G9" s="58">
        <v>2801000003</v>
      </c>
      <c r="H9" s="57" t="s">
        <v>446</v>
      </c>
      <c r="I9" s="58" t="s">
        <v>447</v>
      </c>
      <c r="J9" s="57" t="s">
        <v>452</v>
      </c>
      <c r="K9" s="58">
        <v>2012</v>
      </c>
      <c r="L9" s="58">
        <v>354</v>
      </c>
      <c r="M9" s="58" t="s">
        <v>448</v>
      </c>
      <c r="N9" s="49">
        <v>1845400</v>
      </c>
      <c r="O9" s="58" t="s">
        <v>400</v>
      </c>
      <c r="P9" s="57">
        <f t="shared" si="0"/>
        <v>6.0049116588845898E-5</v>
      </c>
      <c r="Q9" s="58" t="s">
        <v>449</v>
      </c>
      <c r="R9" s="58" t="s">
        <v>400</v>
      </c>
      <c r="S9" s="57" t="s">
        <v>451</v>
      </c>
      <c r="T9" s="58" t="str">
        <f>Emissions!F11</f>
        <v>PM10-FIL</v>
      </c>
      <c r="U9" s="58" t="s">
        <v>450</v>
      </c>
      <c r="V9" s="58">
        <v>13</v>
      </c>
      <c r="W9" s="92">
        <f>Emissions!G11</f>
        <v>5.5407319876528111E-2</v>
      </c>
      <c r="X9" s="58" t="str">
        <f>Emissions!H11</f>
        <v>TON</v>
      </c>
    </row>
    <row r="10" spans="1:25" x14ac:dyDescent="0.25">
      <c r="A10" s="58" t="str">
        <f>Emissions!A12</f>
        <v>72017</v>
      </c>
      <c r="B10" s="58" t="str">
        <f>Emissions!B12</f>
        <v>72</v>
      </c>
      <c r="C10" s="58" t="str">
        <f>Emissions!E12</f>
        <v>PR</v>
      </c>
      <c r="D10" s="58" t="str">
        <f>Emissions!C12</f>
        <v>017</v>
      </c>
      <c r="E10" s="57" t="str">
        <f>Emissions!D12</f>
        <v>Barceloneta</v>
      </c>
      <c r="F10" s="93" t="s">
        <v>81</v>
      </c>
      <c r="G10" s="58">
        <v>2801000003</v>
      </c>
      <c r="H10" s="57" t="s">
        <v>446</v>
      </c>
      <c r="I10" s="58" t="s">
        <v>447</v>
      </c>
      <c r="J10" s="57" t="s">
        <v>452</v>
      </c>
      <c r="K10" s="58">
        <v>2012</v>
      </c>
      <c r="L10" s="58">
        <v>354</v>
      </c>
      <c r="M10" s="58" t="s">
        <v>448</v>
      </c>
      <c r="N10" s="49">
        <v>1845401</v>
      </c>
      <c r="O10" s="58" t="s">
        <v>400</v>
      </c>
      <c r="P10" s="57">
        <f t="shared" si="0"/>
        <v>7.9494247053213439E-5</v>
      </c>
      <c r="Q10" s="58" t="s">
        <v>449</v>
      </c>
      <c r="R10" s="58" t="s">
        <v>400</v>
      </c>
      <c r="S10" s="57" t="s">
        <v>451</v>
      </c>
      <c r="T10" s="58" t="str">
        <f>Emissions!F12</f>
        <v>PM10-FIL</v>
      </c>
      <c r="U10" s="58" t="s">
        <v>450</v>
      </c>
      <c r="V10" s="58">
        <v>13</v>
      </c>
      <c r="W10" s="92">
        <f>Emissions!G12</f>
        <v>7.3349381503123562E-2</v>
      </c>
      <c r="X10" s="58" t="str">
        <f>Emissions!H12</f>
        <v>TON</v>
      </c>
    </row>
    <row r="11" spans="1:25" x14ac:dyDescent="0.25">
      <c r="A11" s="58" t="str">
        <f>Emissions!A13</f>
        <v>72019</v>
      </c>
      <c r="B11" s="58" t="str">
        <f>Emissions!B13</f>
        <v>72</v>
      </c>
      <c r="C11" s="58" t="str">
        <f>Emissions!E13</f>
        <v>PR</v>
      </c>
      <c r="D11" s="58" t="str">
        <f>Emissions!C13</f>
        <v>019</v>
      </c>
      <c r="E11" s="57" t="str">
        <f>Emissions!D13</f>
        <v>Barranquitas</v>
      </c>
      <c r="F11" s="93" t="s">
        <v>81</v>
      </c>
      <c r="G11" s="58">
        <v>2801000003</v>
      </c>
      <c r="H11" s="57" t="s">
        <v>446</v>
      </c>
      <c r="I11" s="58" t="s">
        <v>447</v>
      </c>
      <c r="J11" s="57" t="s">
        <v>452</v>
      </c>
      <c r="K11" s="58">
        <v>2012</v>
      </c>
      <c r="L11" s="58">
        <v>354</v>
      </c>
      <c r="M11" s="58" t="s">
        <v>448</v>
      </c>
      <c r="N11" s="49">
        <v>1845402</v>
      </c>
      <c r="O11" s="58" t="s">
        <v>400</v>
      </c>
      <c r="P11" s="57">
        <f t="shared" si="0"/>
        <v>9.4588483671920084E-5</v>
      </c>
      <c r="Q11" s="58" t="s">
        <v>449</v>
      </c>
      <c r="R11" s="58" t="s">
        <v>400</v>
      </c>
      <c r="S11" s="57" t="s">
        <v>451</v>
      </c>
      <c r="T11" s="58" t="str">
        <f>Emissions!F13</f>
        <v>PM10-FIL</v>
      </c>
      <c r="U11" s="58" t="s">
        <v>450</v>
      </c>
      <c r="V11" s="58">
        <v>13</v>
      </c>
      <c r="W11" s="92">
        <f>Emissions!G13</f>
        <v>8.7276888472564332E-2</v>
      </c>
      <c r="X11" s="58" t="str">
        <f>Emissions!H13</f>
        <v>TON</v>
      </c>
    </row>
    <row r="12" spans="1:25" x14ac:dyDescent="0.25">
      <c r="A12" s="58" t="str">
        <f>Emissions!A14</f>
        <v>72021</v>
      </c>
      <c r="B12" s="58" t="str">
        <f>Emissions!B14</f>
        <v>72</v>
      </c>
      <c r="C12" s="58" t="str">
        <f>Emissions!E14</f>
        <v>PR</v>
      </c>
      <c r="D12" s="58" t="str">
        <f>Emissions!C14</f>
        <v>021</v>
      </c>
      <c r="E12" s="57" t="str">
        <f>Emissions!D14</f>
        <v>Bayamo'n</v>
      </c>
      <c r="F12" s="93" t="s">
        <v>81</v>
      </c>
      <c r="G12" s="58">
        <v>2801000003</v>
      </c>
      <c r="H12" s="57" t="s">
        <v>446</v>
      </c>
      <c r="I12" s="58" t="s">
        <v>447</v>
      </c>
      <c r="J12" s="57" t="s">
        <v>452</v>
      </c>
      <c r="K12" s="58">
        <v>2012</v>
      </c>
      <c r="L12" s="58">
        <v>354</v>
      </c>
      <c r="M12" s="58" t="s">
        <v>448</v>
      </c>
      <c r="N12" s="49">
        <v>1845403</v>
      </c>
      <c r="O12" s="58" t="s">
        <v>400</v>
      </c>
      <c r="P12" s="57">
        <f t="shared" si="0"/>
        <v>6.1858165671422802E-4</v>
      </c>
      <c r="Q12" s="58" t="s">
        <v>449</v>
      </c>
      <c r="R12" s="58" t="s">
        <v>400</v>
      </c>
      <c r="S12" s="57" t="s">
        <v>451</v>
      </c>
      <c r="T12" s="58" t="str">
        <f>Emissions!F14</f>
        <v>PM10-FIL</v>
      </c>
      <c r="U12" s="58" t="s">
        <v>450</v>
      </c>
      <c r="V12" s="58">
        <v>13</v>
      </c>
      <c r="W12" s="92">
        <f>Emissions!G14</f>
        <v>0.57076622252270326</v>
      </c>
      <c r="X12" s="58" t="str">
        <f>Emissions!H14</f>
        <v>TON</v>
      </c>
    </row>
    <row r="13" spans="1:25" x14ac:dyDescent="0.25">
      <c r="A13" s="58" t="str">
        <f>Emissions!A15</f>
        <v>72023</v>
      </c>
      <c r="B13" s="58" t="str">
        <f>Emissions!B15</f>
        <v>72</v>
      </c>
      <c r="C13" s="58" t="str">
        <f>Emissions!E15</f>
        <v>PR</v>
      </c>
      <c r="D13" s="58" t="str">
        <f>Emissions!C15</f>
        <v>023</v>
      </c>
      <c r="E13" s="57" t="str">
        <f>Emissions!D15</f>
        <v>Cabo Rojo</v>
      </c>
      <c r="F13" s="93" t="s">
        <v>81</v>
      </c>
      <c r="G13" s="58">
        <v>2801000003</v>
      </c>
      <c r="H13" s="57" t="s">
        <v>446</v>
      </c>
      <c r="I13" s="58" t="s">
        <v>447</v>
      </c>
      <c r="J13" s="57" t="s">
        <v>452</v>
      </c>
      <c r="K13" s="58">
        <v>2012</v>
      </c>
      <c r="L13" s="58">
        <v>354</v>
      </c>
      <c r="M13" s="58" t="s">
        <v>448</v>
      </c>
      <c r="N13" s="49">
        <v>1845404</v>
      </c>
      <c r="O13" s="58" t="s">
        <v>400</v>
      </c>
      <c r="P13" s="57">
        <f t="shared" si="0"/>
        <v>1.6036739074640267E-4</v>
      </c>
      <c r="Q13" s="58" t="s">
        <v>449</v>
      </c>
      <c r="R13" s="58" t="s">
        <v>400</v>
      </c>
      <c r="S13" s="57" t="s">
        <v>451</v>
      </c>
      <c r="T13" s="58" t="str">
        <f>Emissions!F15</f>
        <v>PM10-FIL</v>
      </c>
      <c r="U13" s="58" t="s">
        <v>450</v>
      </c>
      <c r="V13" s="58">
        <v>13</v>
      </c>
      <c r="W13" s="92">
        <f>Emissions!G15</f>
        <v>0.14797131217648724</v>
      </c>
      <c r="X13" s="58" t="str">
        <f>Emissions!H15</f>
        <v>TON</v>
      </c>
    </row>
    <row r="14" spans="1:25" x14ac:dyDescent="0.25">
      <c r="A14" s="58" t="str">
        <f>Emissions!A16</f>
        <v>72025</v>
      </c>
      <c r="B14" s="58" t="str">
        <f>Emissions!B16</f>
        <v>72</v>
      </c>
      <c r="C14" s="58" t="str">
        <f>Emissions!E16</f>
        <v>PR</v>
      </c>
      <c r="D14" s="58" t="str">
        <f>Emissions!C16</f>
        <v>025</v>
      </c>
      <c r="E14" s="57" t="str">
        <f>Emissions!D16</f>
        <v>Caguas</v>
      </c>
      <c r="F14" s="93" t="s">
        <v>81</v>
      </c>
      <c r="G14" s="58">
        <v>2801000003</v>
      </c>
      <c r="H14" s="57" t="s">
        <v>446</v>
      </c>
      <c r="I14" s="58" t="s">
        <v>447</v>
      </c>
      <c r="J14" s="57" t="s">
        <v>452</v>
      </c>
      <c r="K14" s="58">
        <v>2012</v>
      </c>
      <c r="L14" s="58">
        <v>354</v>
      </c>
      <c r="M14" s="58" t="s">
        <v>448</v>
      </c>
      <c r="N14" s="49">
        <v>1845405</v>
      </c>
      <c r="O14" s="58" t="s">
        <v>400</v>
      </c>
      <c r="P14" s="57">
        <f t="shared" si="0"/>
        <v>4.3646253908824993E-4</v>
      </c>
      <c r="Q14" s="58" t="s">
        <v>449</v>
      </c>
      <c r="R14" s="58" t="s">
        <v>400</v>
      </c>
      <c r="S14" s="57" t="s">
        <v>451</v>
      </c>
      <c r="T14" s="58" t="str">
        <f>Emissions!F16</f>
        <v>PM10-FIL</v>
      </c>
      <c r="U14" s="58" t="s">
        <v>450</v>
      </c>
      <c r="V14" s="58">
        <v>13</v>
      </c>
      <c r="W14" s="92">
        <f>Emissions!G16</f>
        <v>0.40272507597307594</v>
      </c>
      <c r="X14" s="58" t="str">
        <f>Emissions!H16</f>
        <v>TON</v>
      </c>
    </row>
    <row r="15" spans="1:25" x14ac:dyDescent="0.25">
      <c r="A15" s="58" t="str">
        <f>Emissions!A17</f>
        <v>72027</v>
      </c>
      <c r="B15" s="58" t="str">
        <f>Emissions!B17</f>
        <v>72</v>
      </c>
      <c r="C15" s="58" t="str">
        <f>Emissions!E17</f>
        <v>PR</v>
      </c>
      <c r="D15" s="58" t="str">
        <f>Emissions!C17</f>
        <v>027</v>
      </c>
      <c r="E15" s="57" t="str">
        <f>Emissions!D17</f>
        <v>Camuy</v>
      </c>
      <c r="F15" s="93" t="s">
        <v>81</v>
      </c>
      <c r="G15" s="58">
        <v>2801000003</v>
      </c>
      <c r="H15" s="57" t="s">
        <v>446</v>
      </c>
      <c r="I15" s="58" t="s">
        <v>447</v>
      </c>
      <c r="J15" s="57" t="s">
        <v>452</v>
      </c>
      <c r="K15" s="58">
        <v>2012</v>
      </c>
      <c r="L15" s="58">
        <v>354</v>
      </c>
      <c r="M15" s="58" t="s">
        <v>448</v>
      </c>
      <c r="N15" s="49">
        <v>1845406</v>
      </c>
      <c r="O15" s="58" t="s">
        <v>400</v>
      </c>
      <c r="P15" s="57">
        <f t="shared" si="0"/>
        <v>1.0722361896413006E-4</v>
      </c>
      <c r="Q15" s="58" t="s">
        <v>449</v>
      </c>
      <c r="R15" s="58" t="s">
        <v>400</v>
      </c>
      <c r="S15" s="57" t="s">
        <v>451</v>
      </c>
      <c r="T15" s="58" t="str">
        <f>Emissions!F17</f>
        <v>PM10-FIL</v>
      </c>
      <c r="U15" s="58" t="s">
        <v>450</v>
      </c>
      <c r="V15" s="58">
        <v>13</v>
      </c>
      <c r="W15" s="92">
        <f>Emissions!G17</f>
        <v>9.8935554889059696E-2</v>
      </c>
      <c r="X15" s="58" t="str">
        <f>Emissions!H17</f>
        <v>TON</v>
      </c>
    </row>
    <row r="16" spans="1:25" x14ac:dyDescent="0.25">
      <c r="A16" s="58" t="str">
        <f>Emissions!A18</f>
        <v>72029</v>
      </c>
      <c r="B16" s="58" t="str">
        <f>Emissions!B18</f>
        <v>72</v>
      </c>
      <c r="C16" s="58" t="str">
        <f>Emissions!E18</f>
        <v>PR</v>
      </c>
      <c r="D16" s="58" t="str">
        <f>Emissions!C18</f>
        <v>029</v>
      </c>
      <c r="E16" s="57" t="str">
        <f>Emissions!D18</f>
        <v>Canovanas</v>
      </c>
      <c r="F16" s="93" t="s">
        <v>81</v>
      </c>
      <c r="G16" s="58">
        <v>2801000003</v>
      </c>
      <c r="H16" s="57" t="s">
        <v>446</v>
      </c>
      <c r="I16" s="58" t="s">
        <v>447</v>
      </c>
      <c r="J16" s="57" t="s">
        <v>452</v>
      </c>
      <c r="K16" s="58">
        <v>2012</v>
      </c>
      <c r="L16" s="58">
        <v>354</v>
      </c>
      <c r="M16" s="58" t="s">
        <v>448</v>
      </c>
      <c r="N16" s="49">
        <v>1845407</v>
      </c>
      <c r="O16" s="58" t="s">
        <v>400</v>
      </c>
      <c r="P16" s="57">
        <f t="shared" si="0"/>
        <v>1.5115579039295075E-4</v>
      </c>
      <c r="Q16" s="58" t="s">
        <v>449</v>
      </c>
      <c r="R16" s="58" t="s">
        <v>400</v>
      </c>
      <c r="S16" s="57" t="s">
        <v>451</v>
      </c>
      <c r="T16" s="58" t="str">
        <f>Emissions!F18</f>
        <v>PM10-FIL</v>
      </c>
      <c r="U16" s="58" t="s">
        <v>450</v>
      </c>
      <c r="V16" s="58">
        <v>13</v>
      </c>
      <c r="W16" s="92">
        <f>Emissions!G18</f>
        <v>0.13947197684084203</v>
      </c>
      <c r="X16" s="58" t="str">
        <f>Emissions!H18</f>
        <v>TON</v>
      </c>
    </row>
    <row r="17" spans="1:24" x14ac:dyDescent="0.25">
      <c r="A17" s="58" t="str">
        <f>Emissions!A19</f>
        <v>72031</v>
      </c>
      <c r="B17" s="58" t="str">
        <f>Emissions!B19</f>
        <v>72</v>
      </c>
      <c r="C17" s="58" t="str">
        <f>Emissions!E19</f>
        <v>PR</v>
      </c>
      <c r="D17" s="58" t="str">
        <f>Emissions!C19</f>
        <v>031</v>
      </c>
      <c r="E17" s="57" t="str">
        <f>Emissions!D19</f>
        <v>Carolina</v>
      </c>
      <c r="F17" s="93" t="s">
        <v>81</v>
      </c>
      <c r="G17" s="58">
        <v>2801000003</v>
      </c>
      <c r="H17" s="57" t="s">
        <v>446</v>
      </c>
      <c r="I17" s="58" t="s">
        <v>447</v>
      </c>
      <c r="J17" s="57" t="s">
        <v>452</v>
      </c>
      <c r="K17" s="58">
        <v>2012</v>
      </c>
      <c r="L17" s="58">
        <v>354</v>
      </c>
      <c r="M17" s="58" t="s">
        <v>448</v>
      </c>
      <c r="N17" s="49">
        <v>1845408</v>
      </c>
      <c r="O17" s="58" t="s">
        <v>400</v>
      </c>
      <c r="P17" s="57">
        <f t="shared" si="0"/>
        <v>5.281547417827668E-4</v>
      </c>
      <c r="Q17" s="58" t="s">
        <v>449</v>
      </c>
      <c r="R17" s="58" t="s">
        <v>400</v>
      </c>
      <c r="S17" s="57" t="s">
        <v>451</v>
      </c>
      <c r="T17" s="58" t="str">
        <f>Emissions!F19</f>
        <v>PM10-FIL</v>
      </c>
      <c r="U17" s="58" t="s">
        <v>450</v>
      </c>
      <c r="V17" s="58">
        <v>13</v>
      </c>
      <c r="W17" s="92">
        <f>Emissions!G19</f>
        <v>0.48733049286192603</v>
      </c>
      <c r="X17" s="58" t="str">
        <f>Emissions!H19</f>
        <v>TON</v>
      </c>
    </row>
    <row r="18" spans="1:24" x14ac:dyDescent="0.25">
      <c r="A18" s="58" t="str">
        <f>Emissions!A20</f>
        <v>72033</v>
      </c>
      <c r="B18" s="58" t="str">
        <f>Emissions!B20</f>
        <v>72</v>
      </c>
      <c r="C18" s="58" t="str">
        <f>Emissions!E20</f>
        <v>PR</v>
      </c>
      <c r="D18" s="58" t="str">
        <f>Emissions!C20</f>
        <v>033</v>
      </c>
      <c r="E18" s="57" t="str">
        <f>Emissions!D20</f>
        <v>Catano</v>
      </c>
      <c r="F18" s="93" t="s">
        <v>81</v>
      </c>
      <c r="G18" s="58">
        <v>2801000003</v>
      </c>
      <c r="H18" s="57" t="s">
        <v>446</v>
      </c>
      <c r="I18" s="58" t="s">
        <v>447</v>
      </c>
      <c r="J18" s="57" t="s">
        <v>452</v>
      </c>
      <c r="K18" s="58">
        <v>2012</v>
      </c>
      <c r="L18" s="58">
        <v>354</v>
      </c>
      <c r="M18" s="58" t="s">
        <v>448</v>
      </c>
      <c r="N18" s="49">
        <v>1845409</v>
      </c>
      <c r="O18" s="58" t="s">
        <v>400</v>
      </c>
      <c r="P18" s="57">
        <f t="shared" si="0"/>
        <v>8.3685503353035355E-5</v>
      </c>
      <c r="Q18" s="58" t="s">
        <v>449</v>
      </c>
      <c r="R18" s="58" t="s">
        <v>400</v>
      </c>
      <c r="S18" s="57" t="s">
        <v>451</v>
      </c>
      <c r="T18" s="58" t="str">
        <f>Emissions!F20</f>
        <v>PM10-FIL</v>
      </c>
      <c r="U18" s="58" t="s">
        <v>450</v>
      </c>
      <c r="V18" s="58">
        <v>13</v>
      </c>
      <c r="W18" s="92">
        <f>Emissions!G20</f>
        <v>7.7216990528610807E-2</v>
      </c>
      <c r="X18" s="58" t="str">
        <f>Emissions!H20</f>
        <v>TON</v>
      </c>
    </row>
    <row r="19" spans="1:24" x14ac:dyDescent="0.25">
      <c r="A19" s="58" t="str">
        <f>Emissions!A21</f>
        <v>72035</v>
      </c>
      <c r="B19" s="58" t="str">
        <f>Emissions!B21</f>
        <v>72</v>
      </c>
      <c r="C19" s="58" t="str">
        <f>Emissions!E21</f>
        <v>PR</v>
      </c>
      <c r="D19" s="58" t="str">
        <f>Emissions!C21</f>
        <v>035</v>
      </c>
      <c r="E19" s="57" t="str">
        <f>Emissions!D21</f>
        <v>Cayey</v>
      </c>
      <c r="F19" s="93" t="s">
        <v>81</v>
      </c>
      <c r="G19" s="58">
        <v>2801000003</v>
      </c>
      <c r="H19" s="57" t="s">
        <v>446</v>
      </c>
      <c r="I19" s="58" t="s">
        <v>447</v>
      </c>
      <c r="J19" s="57" t="s">
        <v>452</v>
      </c>
      <c r="K19" s="58">
        <v>2012</v>
      </c>
      <c r="L19" s="58">
        <v>354</v>
      </c>
      <c r="M19" s="58" t="s">
        <v>448</v>
      </c>
      <c r="N19" s="49">
        <v>1845410</v>
      </c>
      <c r="O19" s="58" t="s">
        <v>400</v>
      </c>
      <c r="P19" s="57">
        <f t="shared" si="0"/>
        <v>1.4744808203664639E-4</v>
      </c>
      <c r="Q19" s="58" t="s">
        <v>449</v>
      </c>
      <c r="R19" s="58" t="s">
        <v>400</v>
      </c>
      <c r="S19" s="57" t="s">
        <v>451</v>
      </c>
      <c r="T19" s="58" t="str">
        <f>Emissions!F21</f>
        <v>PM10-FIL</v>
      </c>
      <c r="U19" s="58" t="s">
        <v>450</v>
      </c>
      <c r="V19" s="58">
        <v>13</v>
      </c>
      <c r="W19" s="92">
        <f>Emissions!G21</f>
        <v>0.13605108253562381</v>
      </c>
      <c r="X19" s="58" t="str">
        <f>Emissions!H21</f>
        <v>TON</v>
      </c>
    </row>
    <row r="20" spans="1:24" x14ac:dyDescent="0.25">
      <c r="A20" s="58" t="str">
        <f>Emissions!A22</f>
        <v>72037</v>
      </c>
      <c r="B20" s="58" t="str">
        <f>Emissions!B22</f>
        <v>72</v>
      </c>
      <c r="C20" s="58" t="str">
        <f>Emissions!E22</f>
        <v>PR</v>
      </c>
      <c r="D20" s="58" t="str">
        <f>Emissions!C22</f>
        <v>037</v>
      </c>
      <c r="E20" s="57" t="str">
        <f>Emissions!D22</f>
        <v>Ceiba</v>
      </c>
      <c r="F20" s="93" t="s">
        <v>81</v>
      </c>
      <c r="G20" s="58">
        <v>2801000003</v>
      </c>
      <c r="H20" s="57" t="s">
        <v>446</v>
      </c>
      <c r="I20" s="58" t="s">
        <v>447</v>
      </c>
      <c r="J20" s="57" t="s">
        <v>452</v>
      </c>
      <c r="K20" s="58">
        <v>2012</v>
      </c>
      <c r="L20" s="58">
        <v>354</v>
      </c>
      <c r="M20" s="58" t="s">
        <v>448</v>
      </c>
      <c r="N20" s="49">
        <v>1845411</v>
      </c>
      <c r="O20" s="58" t="s">
        <v>400</v>
      </c>
      <c r="P20" s="57">
        <f t="shared" si="0"/>
        <v>4.0154601407090837E-5</v>
      </c>
      <c r="Q20" s="58" t="s">
        <v>449</v>
      </c>
      <c r="R20" s="58" t="s">
        <v>400</v>
      </c>
      <c r="S20" s="57" t="s">
        <v>451</v>
      </c>
      <c r="T20" s="58" t="str">
        <f>Emissions!F22</f>
        <v>PM10-FIL</v>
      </c>
      <c r="U20" s="58" t="s">
        <v>450</v>
      </c>
      <c r="V20" s="58">
        <v>13</v>
      </c>
      <c r="W20" s="92">
        <f>Emissions!G22</f>
        <v>3.7050871568630454E-2</v>
      </c>
      <c r="X20" s="58" t="str">
        <f>Emissions!H22</f>
        <v>TON</v>
      </c>
    </row>
    <row r="21" spans="1:24" x14ac:dyDescent="0.25">
      <c r="A21" s="58" t="str">
        <f>Emissions!A23</f>
        <v>72039</v>
      </c>
      <c r="B21" s="58" t="str">
        <f>Emissions!B23</f>
        <v>72</v>
      </c>
      <c r="C21" s="58" t="str">
        <f>Emissions!E23</f>
        <v>PR</v>
      </c>
      <c r="D21" s="58" t="str">
        <f>Emissions!C23</f>
        <v>039</v>
      </c>
      <c r="E21" s="57" t="str">
        <f>Emissions!D23</f>
        <v>Ciales</v>
      </c>
      <c r="F21" s="93" t="s">
        <v>81</v>
      </c>
      <c r="G21" s="58">
        <v>2801000003</v>
      </c>
      <c r="H21" s="57" t="s">
        <v>446</v>
      </c>
      <c r="I21" s="58" t="s">
        <v>447</v>
      </c>
      <c r="J21" s="57" t="s">
        <v>452</v>
      </c>
      <c r="K21" s="58">
        <v>2012</v>
      </c>
      <c r="L21" s="58">
        <v>354</v>
      </c>
      <c r="M21" s="58" t="s">
        <v>448</v>
      </c>
      <c r="N21" s="49">
        <v>1845412</v>
      </c>
      <c r="O21" s="58" t="s">
        <v>400</v>
      </c>
      <c r="P21" s="57">
        <f t="shared" si="0"/>
        <v>5.64654864756602E-5</v>
      </c>
      <c r="Q21" s="58" t="s">
        <v>449</v>
      </c>
      <c r="R21" s="58" t="s">
        <v>400</v>
      </c>
      <c r="S21" s="57" t="s">
        <v>451</v>
      </c>
      <c r="T21" s="58" t="str">
        <f>Emissions!F23</f>
        <v>PM10-FIL</v>
      </c>
      <c r="U21" s="58" t="s">
        <v>450</v>
      </c>
      <c r="V21" s="58">
        <v>13</v>
      </c>
      <c r="W21" s="92">
        <f>Emissions!G23</f>
        <v>5.210104316401052E-2</v>
      </c>
      <c r="X21" s="58" t="str">
        <f>Emissions!H23</f>
        <v>TON</v>
      </c>
    </row>
    <row r="22" spans="1:24" x14ac:dyDescent="0.25">
      <c r="A22" s="58" t="str">
        <f>Emissions!A24</f>
        <v>72041</v>
      </c>
      <c r="B22" s="58" t="str">
        <f>Emissions!B24</f>
        <v>72</v>
      </c>
      <c r="C22" s="58" t="str">
        <f>Emissions!E24</f>
        <v>PR</v>
      </c>
      <c r="D22" s="58" t="str">
        <f>Emissions!C24</f>
        <v>041</v>
      </c>
      <c r="E22" s="57" t="str">
        <f>Emissions!D24</f>
        <v>Cidra</v>
      </c>
      <c r="F22" s="93" t="s">
        <v>81</v>
      </c>
      <c r="G22" s="58">
        <v>2801000003</v>
      </c>
      <c r="H22" s="57" t="s">
        <v>446</v>
      </c>
      <c r="I22" s="58" t="s">
        <v>447</v>
      </c>
      <c r="J22" s="57" t="s">
        <v>452</v>
      </c>
      <c r="K22" s="58">
        <v>2012</v>
      </c>
      <c r="L22" s="58">
        <v>354</v>
      </c>
      <c r="M22" s="58" t="s">
        <v>448</v>
      </c>
      <c r="N22" s="49">
        <v>1845413</v>
      </c>
      <c r="O22" s="58" t="s">
        <v>400</v>
      </c>
      <c r="P22" s="57">
        <f t="shared" si="0"/>
        <v>1.341500491124663E-4</v>
      </c>
      <c r="Q22" s="58" t="s">
        <v>449</v>
      </c>
      <c r="R22" s="58" t="s">
        <v>400</v>
      </c>
      <c r="S22" s="57" t="s">
        <v>451</v>
      </c>
      <c r="T22" s="58" t="str">
        <f>Emissions!F24</f>
        <v>PM10-FIL</v>
      </c>
      <c r="U22" s="58" t="s">
        <v>450</v>
      </c>
      <c r="V22" s="58">
        <v>13</v>
      </c>
      <c r="W22" s="92">
        <f>Emissions!G24</f>
        <v>0.12378112229139188</v>
      </c>
      <c r="X22" s="58" t="str">
        <f>Emissions!H24</f>
        <v>TON</v>
      </c>
    </row>
    <row r="23" spans="1:24" x14ac:dyDescent="0.25">
      <c r="A23" s="58" t="str">
        <f>Emissions!A25</f>
        <v>72043</v>
      </c>
      <c r="B23" s="58" t="str">
        <f>Emissions!B25</f>
        <v>72</v>
      </c>
      <c r="C23" s="58" t="str">
        <f>Emissions!E25</f>
        <v>PR</v>
      </c>
      <c r="D23" s="58" t="str">
        <f>Emissions!C25</f>
        <v>043</v>
      </c>
      <c r="E23" s="57" t="str">
        <f>Emissions!D25</f>
        <v>Coamo</v>
      </c>
      <c r="F23" s="93" t="s">
        <v>81</v>
      </c>
      <c r="G23" s="58">
        <v>2801000003</v>
      </c>
      <c r="H23" s="57" t="s">
        <v>446</v>
      </c>
      <c r="I23" s="58" t="s">
        <v>447</v>
      </c>
      <c r="J23" s="57" t="s">
        <v>452</v>
      </c>
      <c r="K23" s="58">
        <v>2012</v>
      </c>
      <c r="L23" s="58">
        <v>354</v>
      </c>
      <c r="M23" s="58" t="s">
        <v>448</v>
      </c>
      <c r="N23" s="49">
        <v>1845414</v>
      </c>
      <c r="O23" s="58" t="s">
        <v>400</v>
      </c>
      <c r="P23" s="57">
        <f t="shared" si="0"/>
        <v>1.2845820549274825E-4</v>
      </c>
      <c r="Q23" s="58" t="s">
        <v>449</v>
      </c>
      <c r="R23" s="58" t="s">
        <v>400</v>
      </c>
      <c r="S23" s="57" t="s">
        <v>451</v>
      </c>
      <c r="T23" s="58" t="str">
        <f>Emissions!F25</f>
        <v>PM10-FIL</v>
      </c>
      <c r="U23" s="58" t="s">
        <v>450</v>
      </c>
      <c r="V23" s="58">
        <v>13</v>
      </c>
      <c r="W23" s="92">
        <f>Emissions!G25</f>
        <v>0.11852928541559726</v>
      </c>
      <c r="X23" s="58" t="str">
        <f>Emissions!H25</f>
        <v>TON</v>
      </c>
    </row>
    <row r="24" spans="1:24" x14ac:dyDescent="0.25">
      <c r="A24" s="58" t="str">
        <f>Emissions!A26</f>
        <v>72045</v>
      </c>
      <c r="B24" s="58" t="str">
        <f>Emissions!B26</f>
        <v>72</v>
      </c>
      <c r="C24" s="58" t="str">
        <f>Emissions!E26</f>
        <v>PR</v>
      </c>
      <c r="D24" s="58" t="str">
        <f>Emissions!C26</f>
        <v>045</v>
      </c>
      <c r="E24" s="57" t="str">
        <f>Emissions!D26</f>
        <v>Comerio</v>
      </c>
      <c r="F24" s="93" t="s">
        <v>81</v>
      </c>
      <c r="G24" s="58">
        <v>2801000003</v>
      </c>
      <c r="H24" s="57" t="s">
        <v>446</v>
      </c>
      <c r="I24" s="58" t="s">
        <v>447</v>
      </c>
      <c r="J24" s="57" t="s">
        <v>452</v>
      </c>
      <c r="K24" s="58">
        <v>2012</v>
      </c>
      <c r="L24" s="58">
        <v>354</v>
      </c>
      <c r="M24" s="58" t="s">
        <v>448</v>
      </c>
      <c r="N24" s="49">
        <v>1845415</v>
      </c>
      <c r="O24" s="58" t="s">
        <v>400</v>
      </c>
      <c r="P24" s="57">
        <f t="shared" si="0"/>
        <v>6.4507763904830801E-5</v>
      </c>
      <c r="Q24" s="58" t="s">
        <v>449</v>
      </c>
      <c r="R24" s="58" t="s">
        <v>400</v>
      </c>
      <c r="S24" s="57" t="s">
        <v>451</v>
      </c>
      <c r="T24" s="58" t="str">
        <f>Emissions!F26</f>
        <v>PM10-FIL</v>
      </c>
      <c r="U24" s="58" t="s">
        <v>450</v>
      </c>
      <c r="V24" s="58">
        <v>13</v>
      </c>
      <c r="W24" s="92">
        <f>Emissions!G26</f>
        <v>5.9521797563216669E-2</v>
      </c>
      <c r="X24" s="58" t="str">
        <f>Emissions!H26</f>
        <v>TON</v>
      </c>
    </row>
    <row r="25" spans="1:24" x14ac:dyDescent="0.25">
      <c r="A25" s="58" t="str">
        <f>Emissions!A27</f>
        <v>72047</v>
      </c>
      <c r="B25" s="58" t="str">
        <f>Emissions!B27</f>
        <v>72</v>
      </c>
      <c r="C25" s="58" t="str">
        <f>Emissions!E27</f>
        <v>PR</v>
      </c>
      <c r="D25" s="58" t="str">
        <f>Emissions!C27</f>
        <v>047</v>
      </c>
      <c r="E25" s="57" t="str">
        <f>Emissions!D27</f>
        <v>Corozal</v>
      </c>
      <c r="F25" s="93" t="s">
        <v>81</v>
      </c>
      <c r="G25" s="58">
        <v>2801000003</v>
      </c>
      <c r="H25" s="57" t="s">
        <v>446</v>
      </c>
      <c r="I25" s="58" t="s">
        <v>447</v>
      </c>
      <c r="J25" s="57" t="s">
        <v>452</v>
      </c>
      <c r="K25" s="58">
        <v>2012</v>
      </c>
      <c r="L25" s="58">
        <v>354</v>
      </c>
      <c r="M25" s="58" t="s">
        <v>448</v>
      </c>
      <c r="N25" s="49">
        <v>1845416</v>
      </c>
      <c r="O25" s="58" t="s">
        <v>400</v>
      </c>
      <c r="P25" s="57">
        <f t="shared" si="0"/>
        <v>1.1368559568371006E-4</v>
      </c>
      <c r="Q25" s="58" t="s">
        <v>449</v>
      </c>
      <c r="R25" s="58" t="s">
        <v>400</v>
      </c>
      <c r="S25" s="57" t="s">
        <v>451</v>
      </c>
      <c r="T25" s="58" t="str">
        <f>Emissions!F27</f>
        <v>PM10-FIL</v>
      </c>
      <c r="U25" s="58" t="s">
        <v>450</v>
      </c>
      <c r="V25" s="58">
        <v>13</v>
      </c>
      <c r="W25" s="92">
        <f>Emissions!G27</f>
        <v>0.10489860862212474</v>
      </c>
      <c r="X25" s="58" t="str">
        <f>Emissions!H27</f>
        <v>TON</v>
      </c>
    </row>
    <row r="26" spans="1:24" x14ac:dyDescent="0.25">
      <c r="A26" s="58" t="str">
        <f>Emissions!A28</f>
        <v>72049</v>
      </c>
      <c r="B26" s="58" t="str">
        <f>Emissions!B28</f>
        <v>72</v>
      </c>
      <c r="C26" s="58" t="str">
        <f>Emissions!E28</f>
        <v>PR</v>
      </c>
      <c r="D26" s="58" t="str">
        <f>Emissions!C28</f>
        <v>049</v>
      </c>
      <c r="E26" s="57" t="str">
        <f>Emissions!D28</f>
        <v>Culebra</v>
      </c>
      <c r="F26" s="93" t="s">
        <v>81</v>
      </c>
      <c r="G26" s="58">
        <v>2801000003</v>
      </c>
      <c r="H26" s="57" t="s">
        <v>446</v>
      </c>
      <c r="I26" s="58" t="s">
        <v>447</v>
      </c>
      <c r="J26" s="57" t="s">
        <v>452</v>
      </c>
      <c r="K26" s="58">
        <v>2012</v>
      </c>
      <c r="L26" s="58">
        <v>354</v>
      </c>
      <c r="M26" s="58" t="s">
        <v>448</v>
      </c>
      <c r="N26" s="49">
        <v>1845417</v>
      </c>
      <c r="O26" s="58" t="s">
        <v>400</v>
      </c>
      <c r="P26" s="57">
        <f t="shared" si="0"/>
        <v>5.7904995645194832E-6</v>
      </c>
      <c r="Q26" s="58" t="s">
        <v>449</v>
      </c>
      <c r="R26" s="58" t="s">
        <v>400</v>
      </c>
      <c r="S26" s="57" t="s">
        <v>451</v>
      </c>
      <c r="T26" s="58" t="str">
        <f>Emissions!F28</f>
        <v>PM10-FIL</v>
      </c>
      <c r="U26" s="58" t="s">
        <v>450</v>
      </c>
      <c r="V26" s="58">
        <v>13</v>
      </c>
      <c r="W26" s="92">
        <f>Emissions!G28</f>
        <v>5.3429431674284255E-3</v>
      </c>
      <c r="X26" s="58" t="str">
        <f>Emissions!H28</f>
        <v>TON</v>
      </c>
    </row>
    <row r="27" spans="1:24" x14ac:dyDescent="0.25">
      <c r="A27" s="58" t="str">
        <f>Emissions!A29</f>
        <v>72051</v>
      </c>
      <c r="B27" s="58" t="str">
        <f>Emissions!B29</f>
        <v>72</v>
      </c>
      <c r="C27" s="58" t="str">
        <f>Emissions!E29</f>
        <v>PR</v>
      </c>
      <c r="D27" s="58" t="str">
        <f>Emissions!C29</f>
        <v>051</v>
      </c>
      <c r="E27" s="57" t="str">
        <f>Emissions!D29</f>
        <v>Dorado</v>
      </c>
      <c r="F27" s="93" t="s">
        <v>81</v>
      </c>
      <c r="G27" s="58">
        <v>2801000003</v>
      </c>
      <c r="H27" s="57" t="s">
        <v>446</v>
      </c>
      <c r="I27" s="58" t="s">
        <v>447</v>
      </c>
      <c r="J27" s="57" t="s">
        <v>452</v>
      </c>
      <c r="K27" s="58">
        <v>2012</v>
      </c>
      <c r="L27" s="58">
        <v>354</v>
      </c>
      <c r="M27" s="58" t="s">
        <v>448</v>
      </c>
      <c r="N27" s="49">
        <v>1845418</v>
      </c>
      <c r="O27" s="58" t="s">
        <v>400</v>
      </c>
      <c r="P27" s="57">
        <f t="shared" si="0"/>
        <v>1.2187434283448514E-4</v>
      </c>
      <c r="Q27" s="58" t="s">
        <v>449</v>
      </c>
      <c r="R27" s="58" t="s">
        <v>400</v>
      </c>
      <c r="S27" s="57" t="s">
        <v>451</v>
      </c>
      <c r="T27" s="58" t="str">
        <f>Emissions!F29</f>
        <v>PM10-FIL</v>
      </c>
      <c r="U27" s="58" t="s">
        <v>450</v>
      </c>
      <c r="V27" s="58">
        <v>13</v>
      </c>
      <c r="W27" s="92">
        <f>Emissions!G29</f>
        <v>0.11245455300246494</v>
      </c>
      <c r="X27" s="58" t="str">
        <f>Emissions!H29</f>
        <v>TON</v>
      </c>
    </row>
    <row r="28" spans="1:24" x14ac:dyDescent="0.25">
      <c r="A28" s="58" t="str">
        <f>Emissions!A30</f>
        <v>72053</v>
      </c>
      <c r="B28" s="58" t="str">
        <f>Emissions!B30</f>
        <v>72</v>
      </c>
      <c r="C28" s="58" t="str">
        <f>Emissions!E30</f>
        <v>PR</v>
      </c>
      <c r="D28" s="58" t="str">
        <f>Emissions!C30</f>
        <v>053</v>
      </c>
      <c r="E28" s="57" t="str">
        <f>Emissions!D30</f>
        <v>Fajardo</v>
      </c>
      <c r="F28" s="93" t="s">
        <v>81</v>
      </c>
      <c r="G28" s="58">
        <v>2801000003</v>
      </c>
      <c r="H28" s="57" t="s">
        <v>446</v>
      </c>
      <c r="I28" s="58" t="s">
        <v>447</v>
      </c>
      <c r="J28" s="57" t="s">
        <v>452</v>
      </c>
      <c r="K28" s="58">
        <v>2012</v>
      </c>
      <c r="L28" s="58">
        <v>354</v>
      </c>
      <c r="M28" s="58" t="s">
        <v>448</v>
      </c>
      <c r="N28" s="49">
        <v>1845419</v>
      </c>
      <c r="O28" s="58" t="s">
        <v>400</v>
      </c>
      <c r="P28" s="57">
        <f t="shared" si="0"/>
        <v>1.0844912321039183E-4</v>
      </c>
      <c r="Q28" s="58" t="s">
        <v>449</v>
      </c>
      <c r="R28" s="58" t="s">
        <v>400</v>
      </c>
      <c r="S28" s="57" t="s">
        <v>451</v>
      </c>
      <c r="T28" s="58" t="str">
        <f>Emissions!F30</f>
        <v>PM10-FIL</v>
      </c>
      <c r="U28" s="58" t="s">
        <v>450</v>
      </c>
      <c r="V28" s="58">
        <v>13</v>
      </c>
      <c r="W28" s="92">
        <f>Emissions!G30</f>
        <v>0.10006703625289905</v>
      </c>
      <c r="X28" s="58" t="str">
        <f>Emissions!H30</f>
        <v>TON</v>
      </c>
    </row>
    <row r="29" spans="1:24" x14ac:dyDescent="0.25">
      <c r="A29" s="58" t="str">
        <f>Emissions!A31</f>
        <v>72054</v>
      </c>
      <c r="B29" s="58" t="str">
        <f>Emissions!B31</f>
        <v>72</v>
      </c>
      <c r="C29" s="58" t="str">
        <f>Emissions!E31</f>
        <v>PR</v>
      </c>
      <c r="D29" s="58" t="str">
        <f>Emissions!C31</f>
        <v>054</v>
      </c>
      <c r="E29" s="57" t="str">
        <f>Emissions!D31</f>
        <v>Florida</v>
      </c>
      <c r="F29" s="93" t="s">
        <v>81</v>
      </c>
      <c r="G29" s="58">
        <v>2801000003</v>
      </c>
      <c r="H29" s="57" t="s">
        <v>446</v>
      </c>
      <c r="I29" s="58" t="s">
        <v>447</v>
      </c>
      <c r="J29" s="57" t="s">
        <v>452</v>
      </c>
      <c r="K29" s="58">
        <v>2012</v>
      </c>
      <c r="L29" s="58">
        <v>354</v>
      </c>
      <c r="M29" s="58" t="s">
        <v>448</v>
      </c>
      <c r="N29" s="49">
        <v>1845420</v>
      </c>
      <c r="O29" s="58" t="s">
        <v>400</v>
      </c>
      <c r="P29" s="57">
        <f t="shared" si="0"/>
        <v>3.9530128309538263E-5</v>
      </c>
      <c r="Q29" s="58" t="s">
        <v>449</v>
      </c>
      <c r="R29" s="58" t="s">
        <v>400</v>
      </c>
      <c r="S29" s="57" t="s">
        <v>451</v>
      </c>
      <c r="T29" s="58" t="str">
        <f>Emissions!F31</f>
        <v>PM10-FIL</v>
      </c>
      <c r="U29" s="58" t="s">
        <v>450</v>
      </c>
      <c r="V29" s="58">
        <v>13</v>
      </c>
      <c r="W29" s="92">
        <f>Emissions!G31</f>
        <v>3.6474844692494054E-2</v>
      </c>
      <c r="X29" s="58" t="str">
        <f>Emissions!H31</f>
        <v>TON</v>
      </c>
    </row>
    <row r="30" spans="1:24" x14ac:dyDescent="0.25">
      <c r="A30" s="58" t="str">
        <f>Emissions!A32</f>
        <v>72055</v>
      </c>
      <c r="B30" s="58" t="str">
        <f>Emissions!B32</f>
        <v>72</v>
      </c>
      <c r="C30" s="58" t="str">
        <f>Emissions!E32</f>
        <v>PR</v>
      </c>
      <c r="D30" s="58" t="str">
        <f>Emissions!C32</f>
        <v>055</v>
      </c>
      <c r="E30" s="57" t="str">
        <f>Emissions!D32</f>
        <v>Guanica</v>
      </c>
      <c r="F30" s="93" t="s">
        <v>81</v>
      </c>
      <c r="G30" s="58">
        <v>2801000003</v>
      </c>
      <c r="H30" s="57" t="s">
        <v>446</v>
      </c>
      <c r="I30" s="58" t="s">
        <v>447</v>
      </c>
      <c r="J30" s="57" t="s">
        <v>452</v>
      </c>
      <c r="K30" s="58">
        <v>2012</v>
      </c>
      <c r="L30" s="58">
        <v>354</v>
      </c>
      <c r="M30" s="58" t="s">
        <v>448</v>
      </c>
      <c r="N30" s="49">
        <v>1845421</v>
      </c>
      <c r="O30" s="58" t="s">
        <v>400</v>
      </c>
      <c r="P30" s="57">
        <f t="shared" si="0"/>
        <v>5.6860161806488382E-5</v>
      </c>
      <c r="Q30" s="58" t="s">
        <v>449</v>
      </c>
      <c r="R30" s="58" t="s">
        <v>400</v>
      </c>
      <c r="S30" s="57" t="s">
        <v>451</v>
      </c>
      <c r="T30" s="58" t="str">
        <f>Emissions!F32</f>
        <v>PM10-FIL</v>
      </c>
      <c r="U30" s="58" t="s">
        <v>450</v>
      </c>
      <c r="V30" s="58">
        <v>13</v>
      </c>
      <c r="W30" s="92">
        <f>Emissions!G32</f>
        <v>5.2465468330545793E-2</v>
      </c>
      <c r="X30" s="58" t="str">
        <f>Emissions!H32</f>
        <v>TON</v>
      </c>
    </row>
    <row r="31" spans="1:24" x14ac:dyDescent="0.25">
      <c r="A31" s="58" t="str">
        <f>Emissions!A33</f>
        <v>72057</v>
      </c>
      <c r="B31" s="58" t="str">
        <f>Emissions!B33</f>
        <v>72</v>
      </c>
      <c r="C31" s="58" t="str">
        <f>Emissions!E33</f>
        <v>PR</v>
      </c>
      <c r="D31" s="58" t="str">
        <f>Emissions!C33</f>
        <v>057</v>
      </c>
      <c r="E31" s="57" t="str">
        <f>Emissions!D33</f>
        <v>Guayama</v>
      </c>
      <c r="F31" s="93" t="s">
        <v>81</v>
      </c>
      <c r="G31" s="58">
        <v>2801000003</v>
      </c>
      <c r="H31" s="57" t="s">
        <v>446</v>
      </c>
      <c r="I31" s="58" t="s">
        <v>447</v>
      </c>
      <c r="J31" s="57" t="s">
        <v>452</v>
      </c>
      <c r="K31" s="58">
        <v>2012</v>
      </c>
      <c r="L31" s="58">
        <v>354</v>
      </c>
      <c r="M31" s="58" t="s">
        <v>448</v>
      </c>
      <c r="N31" s="49">
        <v>1845422</v>
      </c>
      <c r="O31" s="58" t="s">
        <v>400</v>
      </c>
      <c r="P31" s="57">
        <f t="shared" si="0"/>
        <v>1.3844607405111636E-4</v>
      </c>
      <c r="Q31" s="58" t="s">
        <v>449</v>
      </c>
      <c r="R31" s="58" t="s">
        <v>400</v>
      </c>
      <c r="S31" s="57" t="s">
        <v>451</v>
      </c>
      <c r="T31" s="58" t="str">
        <f>Emissions!F33</f>
        <v>PM10-FIL</v>
      </c>
      <c r="U31" s="58" t="s">
        <v>450</v>
      </c>
      <c r="V31" s="58">
        <v>13</v>
      </c>
      <c r="W31" s="92">
        <f>Emissions!G33</f>
        <v>0.12774571543377963</v>
      </c>
      <c r="X31" s="58" t="str">
        <f>Emissions!H33</f>
        <v>TON</v>
      </c>
    </row>
    <row r="32" spans="1:24" x14ac:dyDescent="0.25">
      <c r="A32" s="58" t="str">
        <f>Emissions!A34</f>
        <v>72059</v>
      </c>
      <c r="B32" s="58" t="str">
        <f>Emissions!B34</f>
        <v>72</v>
      </c>
      <c r="C32" s="58" t="str">
        <f>Emissions!E34</f>
        <v>PR</v>
      </c>
      <c r="D32" s="58" t="str">
        <f>Emissions!C34</f>
        <v>059</v>
      </c>
      <c r="E32" s="57" t="str">
        <f>Emissions!D34</f>
        <v>Guayanilla</v>
      </c>
      <c r="F32" s="93" t="s">
        <v>81</v>
      </c>
      <c r="G32" s="58">
        <v>2801000003</v>
      </c>
      <c r="H32" s="57" t="s">
        <v>446</v>
      </c>
      <c r="I32" s="58" t="s">
        <v>447</v>
      </c>
      <c r="J32" s="57" t="s">
        <v>452</v>
      </c>
      <c r="K32" s="58">
        <v>2012</v>
      </c>
      <c r="L32" s="58">
        <v>354</v>
      </c>
      <c r="M32" s="58" t="s">
        <v>448</v>
      </c>
      <c r="N32" s="49">
        <v>1845423</v>
      </c>
      <c r="O32" s="58" t="s">
        <v>400</v>
      </c>
      <c r="P32" s="57">
        <f t="shared" si="0"/>
        <v>6.4173050554496214E-5</v>
      </c>
      <c r="Q32" s="58" t="s">
        <v>449</v>
      </c>
      <c r="R32" s="58" t="s">
        <v>400</v>
      </c>
      <c r="S32" s="57" t="s">
        <v>451</v>
      </c>
      <c r="T32" s="58" t="str">
        <f>Emissions!F34</f>
        <v>PM10-FIL</v>
      </c>
      <c r="U32" s="58" t="s">
        <v>450</v>
      </c>
      <c r="V32" s="58">
        <v>13</v>
      </c>
      <c r="W32" s="92">
        <f>Emissions!G34</f>
        <v>5.9213211736715031E-2</v>
      </c>
      <c r="X32" s="58" t="str">
        <f>Emissions!H34</f>
        <v>TON</v>
      </c>
    </row>
    <row r="33" spans="1:24" x14ac:dyDescent="0.25">
      <c r="A33" s="58" t="str">
        <f>Emissions!A35</f>
        <v>72061</v>
      </c>
      <c r="B33" s="58" t="str">
        <f>Emissions!B35</f>
        <v>72</v>
      </c>
      <c r="C33" s="58" t="str">
        <f>Emissions!E35</f>
        <v>PR</v>
      </c>
      <c r="D33" s="58" t="str">
        <f>Emissions!C35</f>
        <v>061</v>
      </c>
      <c r="E33" s="57" t="str">
        <f>Emissions!D35</f>
        <v>Guaynabo</v>
      </c>
      <c r="F33" s="93" t="s">
        <v>81</v>
      </c>
      <c r="G33" s="58">
        <v>2801000003</v>
      </c>
      <c r="H33" s="57" t="s">
        <v>446</v>
      </c>
      <c r="I33" s="58" t="s">
        <v>447</v>
      </c>
      <c r="J33" s="57" t="s">
        <v>452</v>
      </c>
      <c r="K33" s="58">
        <v>2012</v>
      </c>
      <c r="L33" s="58">
        <v>354</v>
      </c>
      <c r="M33" s="58" t="s">
        <v>448</v>
      </c>
      <c r="N33" s="49">
        <v>1845424</v>
      </c>
      <c r="O33" s="58" t="s">
        <v>400</v>
      </c>
      <c r="P33" s="57">
        <f t="shared" si="0"/>
        <v>2.9557234918604176E-4</v>
      </c>
      <c r="Q33" s="58" t="s">
        <v>449</v>
      </c>
      <c r="R33" s="58" t="s">
        <v>400</v>
      </c>
      <c r="S33" s="57" t="s">
        <v>451</v>
      </c>
      <c r="T33" s="58" t="str">
        <f>Emissions!F35</f>
        <v>PM10-FIL</v>
      </c>
      <c r="U33" s="58" t="s">
        <v>450</v>
      </c>
      <c r="V33" s="58">
        <v>13</v>
      </c>
      <c r="W33" s="92">
        <f>Emissions!G35</f>
        <v>0.27272815346215096</v>
      </c>
      <c r="X33" s="58" t="str">
        <f>Emissions!H35</f>
        <v>TON</v>
      </c>
    </row>
    <row r="34" spans="1:24" x14ac:dyDescent="0.25">
      <c r="A34" s="58" t="str">
        <f>Emissions!A36</f>
        <v>72063</v>
      </c>
      <c r="B34" s="58" t="str">
        <f>Emissions!B36</f>
        <v>72</v>
      </c>
      <c r="C34" s="58" t="str">
        <f>Emissions!E36</f>
        <v>PR</v>
      </c>
      <c r="D34" s="58" t="str">
        <f>Emissions!C36</f>
        <v>063</v>
      </c>
      <c r="E34" s="57" t="str">
        <f>Emissions!D36</f>
        <v>Gurabo</v>
      </c>
      <c r="F34" s="93" t="s">
        <v>81</v>
      </c>
      <c r="G34" s="58">
        <v>2801000003</v>
      </c>
      <c r="H34" s="57" t="s">
        <v>446</v>
      </c>
      <c r="I34" s="58" t="s">
        <v>447</v>
      </c>
      <c r="J34" s="57" t="s">
        <v>452</v>
      </c>
      <c r="K34" s="58">
        <v>2012</v>
      </c>
      <c r="L34" s="58">
        <v>354</v>
      </c>
      <c r="M34" s="58" t="s">
        <v>448</v>
      </c>
      <c r="N34" s="49">
        <v>1845425</v>
      </c>
      <c r="O34" s="58" t="s">
        <v>400</v>
      </c>
      <c r="P34" s="57">
        <f t="shared" si="0"/>
        <v>1.5016057124969816E-4</v>
      </c>
      <c r="Q34" s="58" t="s">
        <v>449</v>
      </c>
      <c r="R34" s="58" t="s">
        <v>400</v>
      </c>
      <c r="S34" s="57" t="s">
        <v>451</v>
      </c>
      <c r="T34" s="58" t="str">
        <f>Emissions!F36</f>
        <v>PM10-FIL</v>
      </c>
      <c r="U34" s="58" t="s">
        <v>450</v>
      </c>
      <c r="V34" s="58">
        <v>13</v>
      </c>
      <c r="W34" s="92">
        <f>Emissions!G36</f>
        <v>0.13855503609923714</v>
      </c>
      <c r="X34" s="58" t="str">
        <f>Emissions!H36</f>
        <v>TON</v>
      </c>
    </row>
    <row r="35" spans="1:24" x14ac:dyDescent="0.25">
      <c r="A35" s="58" t="str">
        <f>Emissions!A37</f>
        <v>72065</v>
      </c>
      <c r="B35" s="58" t="str">
        <f>Emissions!B37</f>
        <v>72</v>
      </c>
      <c r="C35" s="58" t="str">
        <f>Emissions!E37</f>
        <v>PR</v>
      </c>
      <c r="D35" s="58" t="str">
        <f>Emissions!C37</f>
        <v>065</v>
      </c>
      <c r="E35" s="57" t="str">
        <f>Emissions!D37</f>
        <v>Hatillo</v>
      </c>
      <c r="F35" s="93" t="s">
        <v>81</v>
      </c>
      <c r="G35" s="58">
        <v>2801000003</v>
      </c>
      <c r="H35" s="57" t="s">
        <v>446</v>
      </c>
      <c r="I35" s="58" t="s">
        <v>447</v>
      </c>
      <c r="J35" s="57" t="s">
        <v>452</v>
      </c>
      <c r="K35" s="58">
        <v>2012</v>
      </c>
      <c r="L35" s="58">
        <v>354</v>
      </c>
      <c r="M35" s="58" t="s">
        <v>448</v>
      </c>
      <c r="N35" s="49">
        <v>1845426</v>
      </c>
      <c r="O35" s="58" t="s">
        <v>400</v>
      </c>
      <c r="P35" s="57">
        <f t="shared" si="0"/>
        <v>1.3255656523178646E-4</v>
      </c>
      <c r="Q35" s="58" t="s">
        <v>449</v>
      </c>
      <c r="R35" s="58" t="s">
        <v>400</v>
      </c>
      <c r="S35" s="57" t="s">
        <v>451</v>
      </c>
      <c r="T35" s="58" t="str">
        <f>Emissions!F37</f>
        <v>PM10-FIL</v>
      </c>
      <c r="U35" s="58" t="s">
        <v>450</v>
      </c>
      <c r="V35" s="58">
        <v>13</v>
      </c>
      <c r="W35" s="92">
        <f>Emissions!G37</f>
        <v>0.12231166597471739</v>
      </c>
      <c r="X35" s="58" t="str">
        <f>Emissions!H37</f>
        <v>TON</v>
      </c>
    </row>
    <row r="36" spans="1:24" x14ac:dyDescent="0.25">
      <c r="A36" s="58" t="str">
        <f>Emissions!A38</f>
        <v>72067</v>
      </c>
      <c r="B36" s="58" t="str">
        <f>Emissions!B38</f>
        <v>72</v>
      </c>
      <c r="C36" s="58" t="str">
        <f>Emissions!E38</f>
        <v>PR</v>
      </c>
      <c r="D36" s="58" t="str">
        <f>Emissions!C38</f>
        <v>067</v>
      </c>
      <c r="E36" s="57" t="str">
        <f>Emissions!D38</f>
        <v>Hormigueros</v>
      </c>
      <c r="F36" s="93" t="s">
        <v>81</v>
      </c>
      <c r="G36" s="58">
        <v>2801000003</v>
      </c>
      <c r="H36" s="57" t="s">
        <v>446</v>
      </c>
      <c r="I36" s="58" t="s">
        <v>447</v>
      </c>
      <c r="J36" s="57" t="s">
        <v>452</v>
      </c>
      <c r="K36" s="58">
        <v>2012</v>
      </c>
      <c r="L36" s="58">
        <v>354</v>
      </c>
      <c r="M36" s="58" t="s">
        <v>448</v>
      </c>
      <c r="N36" s="49">
        <v>1845427</v>
      </c>
      <c r="O36" s="58" t="s">
        <v>400</v>
      </c>
      <c r="P36" s="57">
        <f t="shared" si="0"/>
        <v>5.3337282870643854E-5</v>
      </c>
      <c r="Q36" s="58" t="s">
        <v>449</v>
      </c>
      <c r="R36" s="58" t="s">
        <v>400</v>
      </c>
      <c r="S36" s="57" t="s">
        <v>451</v>
      </c>
      <c r="T36" s="58" t="str">
        <f>Emissions!F38</f>
        <v>PM10-FIL</v>
      </c>
      <c r="U36" s="58" t="s">
        <v>450</v>
      </c>
      <c r="V36" s="58">
        <v>13</v>
      </c>
      <c r="W36" s="92">
        <f>Emissions!G38</f>
        <v>4.9215030958061838E-2</v>
      </c>
      <c r="X36" s="58" t="str">
        <f>Emissions!H38</f>
        <v>TON</v>
      </c>
    </row>
    <row r="37" spans="1:24" x14ac:dyDescent="0.25">
      <c r="A37" s="58" t="str">
        <f>Emissions!A39</f>
        <v>72069</v>
      </c>
      <c r="B37" s="58" t="str">
        <f>Emissions!B39</f>
        <v>72</v>
      </c>
      <c r="C37" s="58" t="str">
        <f>Emissions!E39</f>
        <v>PR</v>
      </c>
      <c r="D37" s="58" t="str">
        <f>Emissions!C39</f>
        <v>069</v>
      </c>
      <c r="E37" s="57" t="str">
        <f>Emissions!D39</f>
        <v>Humacao</v>
      </c>
      <c r="F37" s="93" t="s">
        <v>81</v>
      </c>
      <c r="G37" s="58">
        <v>2801000003</v>
      </c>
      <c r="H37" s="57" t="s">
        <v>446</v>
      </c>
      <c r="I37" s="58" t="s">
        <v>447</v>
      </c>
      <c r="J37" s="57" t="s">
        <v>452</v>
      </c>
      <c r="K37" s="58">
        <v>2012</v>
      </c>
      <c r="L37" s="58">
        <v>354</v>
      </c>
      <c r="M37" s="58" t="s">
        <v>448</v>
      </c>
      <c r="N37" s="49">
        <v>1845428</v>
      </c>
      <c r="O37" s="58" t="s">
        <v>400</v>
      </c>
      <c r="P37" s="57">
        <f t="shared" si="0"/>
        <v>1.7799469131504861E-4</v>
      </c>
      <c r="Q37" s="58" t="s">
        <v>449</v>
      </c>
      <c r="R37" s="58" t="s">
        <v>400</v>
      </c>
      <c r="S37" s="57" t="s">
        <v>451</v>
      </c>
      <c r="T37" s="58" t="str">
        <f>Emissions!F39</f>
        <v>PM10-FIL</v>
      </c>
      <c r="U37" s="58" t="s">
        <v>450</v>
      </c>
      <c r="V37" s="58">
        <v>13</v>
      </c>
      <c r="W37" s="92">
        <f>Emissions!G39</f>
        <v>0.16423819360207378</v>
      </c>
      <c r="X37" s="58" t="str">
        <f>Emissions!H39</f>
        <v>TON</v>
      </c>
    </row>
    <row r="38" spans="1:24" x14ac:dyDescent="0.25">
      <c r="A38" s="58" t="str">
        <f>Emissions!A40</f>
        <v>72071</v>
      </c>
      <c r="B38" s="58" t="str">
        <f>Emissions!B40</f>
        <v>72</v>
      </c>
      <c r="C38" s="58" t="str">
        <f>Emissions!E40</f>
        <v>PR</v>
      </c>
      <c r="D38" s="58" t="str">
        <f>Emissions!C40</f>
        <v>071</v>
      </c>
      <c r="E38" s="57" t="str">
        <f>Emissions!D40</f>
        <v>Isabela</v>
      </c>
      <c r="F38" s="93" t="s">
        <v>81</v>
      </c>
      <c r="G38" s="58">
        <v>2801000003</v>
      </c>
      <c r="H38" s="57" t="s">
        <v>446</v>
      </c>
      <c r="I38" s="58" t="s">
        <v>447</v>
      </c>
      <c r="J38" s="57" t="s">
        <v>452</v>
      </c>
      <c r="K38" s="58">
        <v>2012</v>
      </c>
      <c r="L38" s="58">
        <v>354</v>
      </c>
      <c r="M38" s="58" t="s">
        <v>448</v>
      </c>
      <c r="N38" s="49">
        <v>1845429</v>
      </c>
      <c r="O38" s="58" t="s">
        <v>400</v>
      </c>
      <c r="P38" s="57">
        <f t="shared" si="0"/>
        <v>1.4061776838851414E-4</v>
      </c>
      <c r="Q38" s="58" t="s">
        <v>449</v>
      </c>
      <c r="R38" s="58" t="s">
        <v>400</v>
      </c>
      <c r="S38" s="57" t="s">
        <v>451</v>
      </c>
      <c r="T38" s="58" t="str">
        <f>Emissions!F40</f>
        <v>PM10-FIL</v>
      </c>
      <c r="U38" s="58" t="s">
        <v>450</v>
      </c>
      <c r="V38" s="58">
        <v>13</v>
      </c>
      <c r="W38" s="92">
        <f>Emissions!G40</f>
        <v>0.12975005384972363</v>
      </c>
      <c r="X38" s="58" t="str">
        <f>Emissions!H40</f>
        <v>TON</v>
      </c>
    </row>
    <row r="39" spans="1:24" x14ac:dyDescent="0.25">
      <c r="A39" s="58" t="str">
        <f>Emissions!A41</f>
        <v>72073</v>
      </c>
      <c r="B39" s="58" t="str">
        <f>Emissions!B41</f>
        <v>72</v>
      </c>
      <c r="C39" s="58" t="str">
        <f>Emissions!E41</f>
        <v>PR</v>
      </c>
      <c r="D39" s="58" t="str">
        <f>Emissions!C41</f>
        <v>073</v>
      </c>
      <c r="E39" s="57" t="str">
        <f>Emissions!D41</f>
        <v>Jayuya</v>
      </c>
      <c r="F39" s="93" t="s">
        <v>81</v>
      </c>
      <c r="G39" s="58">
        <v>2801000003</v>
      </c>
      <c r="H39" s="57" t="s">
        <v>446</v>
      </c>
      <c r="I39" s="58" t="s">
        <v>447</v>
      </c>
      <c r="J39" s="57" t="s">
        <v>452</v>
      </c>
      <c r="K39" s="58">
        <v>2012</v>
      </c>
      <c r="L39" s="58">
        <v>354</v>
      </c>
      <c r="M39" s="58" t="s">
        <v>448</v>
      </c>
      <c r="N39" s="49">
        <v>1845430</v>
      </c>
      <c r="O39" s="58" t="s">
        <v>400</v>
      </c>
      <c r="P39" s="57">
        <f t="shared" si="0"/>
        <v>4.9983316576781966E-5</v>
      </c>
      <c r="Q39" s="58" t="s">
        <v>449</v>
      </c>
      <c r="R39" s="58" t="s">
        <v>400</v>
      </c>
      <c r="S39" s="57" t="s">
        <v>451</v>
      </c>
      <c r="T39" s="58" t="str">
        <f>Emissions!F41</f>
        <v>PM10-FIL</v>
      </c>
      <c r="U39" s="58" t="s">
        <v>450</v>
      </c>
      <c r="V39" s="58">
        <v>13</v>
      </c>
      <c r="W39" s="92">
        <f>Emissions!G41</f>
        <v>4.6120355955145367E-2</v>
      </c>
      <c r="X39" s="58" t="str">
        <f>Emissions!H41</f>
        <v>TON</v>
      </c>
    </row>
    <row r="40" spans="1:24" x14ac:dyDescent="0.25">
      <c r="A40" s="58" t="str">
        <f>Emissions!A42</f>
        <v>72075</v>
      </c>
      <c r="B40" s="58" t="str">
        <f>Emissions!B42</f>
        <v>72</v>
      </c>
      <c r="C40" s="58" t="str">
        <f>Emissions!E42</f>
        <v>PR</v>
      </c>
      <c r="D40" s="58" t="str">
        <f>Emissions!C42</f>
        <v>075</v>
      </c>
      <c r="E40" s="57" t="str">
        <f>Emissions!D42</f>
        <v>Juana Diaz</v>
      </c>
      <c r="F40" s="93" t="s">
        <v>81</v>
      </c>
      <c r="G40" s="58">
        <v>2801000003</v>
      </c>
      <c r="H40" s="57" t="s">
        <v>446</v>
      </c>
      <c r="I40" s="58" t="s">
        <v>447</v>
      </c>
      <c r="J40" s="57" t="s">
        <v>452</v>
      </c>
      <c r="K40" s="58">
        <v>2012</v>
      </c>
      <c r="L40" s="58">
        <v>354</v>
      </c>
      <c r="M40" s="58" t="s">
        <v>448</v>
      </c>
      <c r="N40" s="49">
        <v>1845431</v>
      </c>
      <c r="O40" s="58" t="s">
        <v>400</v>
      </c>
      <c r="P40" s="57">
        <f t="shared" si="0"/>
        <v>1.556001810709771E-4</v>
      </c>
      <c r="Q40" s="58" t="s">
        <v>449</v>
      </c>
      <c r="R40" s="58" t="s">
        <v>400</v>
      </c>
      <c r="S40" s="57" t="s">
        <v>451</v>
      </c>
      <c r="T40" s="58" t="str">
        <f>Emissions!F42</f>
        <v>PM10-FIL</v>
      </c>
      <c r="U40" s="58" t="s">
        <v>450</v>
      </c>
      <c r="V40" s="58">
        <v>13</v>
      </c>
      <c r="W40" s="92">
        <f>Emissions!G42</f>
        <v>0.14357469887699717</v>
      </c>
      <c r="X40" s="58" t="str">
        <f>Emissions!H42</f>
        <v>TON</v>
      </c>
    </row>
    <row r="41" spans="1:24" x14ac:dyDescent="0.25">
      <c r="A41" s="58" t="str">
        <f>Emissions!A43</f>
        <v>72077</v>
      </c>
      <c r="B41" s="58" t="str">
        <f>Emissions!B43</f>
        <v>72</v>
      </c>
      <c r="C41" s="58" t="str">
        <f>Emissions!E43</f>
        <v>PR</v>
      </c>
      <c r="D41" s="58" t="str">
        <f>Emissions!C43</f>
        <v>077</v>
      </c>
      <c r="E41" s="57" t="str">
        <f>Emissions!D43</f>
        <v>Juncos</v>
      </c>
      <c r="F41" s="93" t="s">
        <v>81</v>
      </c>
      <c r="G41" s="58">
        <v>2801000003</v>
      </c>
      <c r="H41" s="57" t="s">
        <v>446</v>
      </c>
      <c r="I41" s="58" t="s">
        <v>447</v>
      </c>
      <c r="J41" s="57" t="s">
        <v>452</v>
      </c>
      <c r="K41" s="58">
        <v>2012</v>
      </c>
      <c r="L41" s="58">
        <v>354</v>
      </c>
      <c r="M41" s="58" t="s">
        <v>448</v>
      </c>
      <c r="N41" s="49">
        <v>1845432</v>
      </c>
      <c r="O41" s="58" t="s">
        <v>400</v>
      </c>
      <c r="P41" s="57">
        <f t="shared" si="0"/>
        <v>1.2772757210513351E-4</v>
      </c>
      <c r="Q41" s="58" t="s">
        <v>449</v>
      </c>
      <c r="R41" s="58" t="s">
        <v>400</v>
      </c>
      <c r="S41" s="57" t="s">
        <v>451</v>
      </c>
      <c r="T41" s="58" t="str">
        <f>Emissions!F43</f>
        <v>PM10-FIL</v>
      </c>
      <c r="U41" s="58" t="s">
        <v>450</v>
      </c>
      <c r="V41" s="58">
        <v>13</v>
      </c>
      <c r="W41" s="92">
        <f>Emissions!G43</f>
        <v>0.11785627442256036</v>
      </c>
      <c r="X41" s="58" t="str">
        <f>Emissions!H43</f>
        <v>TON</v>
      </c>
    </row>
    <row r="42" spans="1:24" x14ac:dyDescent="0.25">
      <c r="A42" s="58" t="str">
        <f>Emissions!A44</f>
        <v>72079</v>
      </c>
      <c r="B42" s="58" t="str">
        <f>Emissions!B44</f>
        <v>72</v>
      </c>
      <c r="C42" s="58" t="str">
        <f>Emissions!E44</f>
        <v>PR</v>
      </c>
      <c r="D42" s="58" t="str">
        <f>Emissions!C44</f>
        <v>079</v>
      </c>
      <c r="E42" s="57" t="str">
        <f>Emissions!D44</f>
        <v>Lajas</v>
      </c>
      <c r="F42" s="93" t="s">
        <v>81</v>
      </c>
      <c r="G42" s="58">
        <v>2801000003</v>
      </c>
      <c r="H42" s="57" t="s">
        <v>446</v>
      </c>
      <c r="I42" s="58" t="s">
        <v>447</v>
      </c>
      <c r="J42" s="57" t="s">
        <v>452</v>
      </c>
      <c r="K42" s="58">
        <v>2012</v>
      </c>
      <c r="L42" s="58">
        <v>354</v>
      </c>
      <c r="M42" s="58" t="s">
        <v>448</v>
      </c>
      <c r="N42" s="49">
        <v>1845433</v>
      </c>
      <c r="O42" s="58" t="s">
        <v>400</v>
      </c>
      <c r="P42" s="57">
        <f t="shared" si="0"/>
        <v>7.7922631246848321E-5</v>
      </c>
      <c r="Q42" s="58" t="s">
        <v>449</v>
      </c>
      <c r="R42" s="58" t="s">
        <v>400</v>
      </c>
      <c r="S42" s="57" t="s">
        <v>451</v>
      </c>
      <c r="T42" s="58" t="str">
        <f>Emissions!F44</f>
        <v>PM10-FIL</v>
      </c>
      <c r="U42" s="58" t="s">
        <v>450</v>
      </c>
      <c r="V42" s="58">
        <v>13</v>
      </c>
      <c r="W42" s="92">
        <f>Emissions!G44</f>
        <v>7.1900497574882524E-2</v>
      </c>
      <c r="X42" s="58" t="str">
        <f>Emissions!H44</f>
        <v>TON</v>
      </c>
    </row>
    <row r="43" spans="1:24" x14ac:dyDescent="0.25">
      <c r="A43" s="58" t="str">
        <f>Emissions!A45</f>
        <v>72081</v>
      </c>
      <c r="B43" s="58" t="str">
        <f>Emissions!B45</f>
        <v>72</v>
      </c>
      <c r="C43" s="58" t="str">
        <f>Emissions!E45</f>
        <v>PR</v>
      </c>
      <c r="D43" s="58" t="str">
        <f>Emissions!C45</f>
        <v>081</v>
      </c>
      <c r="E43" s="57" t="str">
        <f>Emissions!D45</f>
        <v>Lares</v>
      </c>
      <c r="F43" s="93" t="s">
        <v>81</v>
      </c>
      <c r="G43" s="58">
        <v>2801000003</v>
      </c>
      <c r="H43" s="57" t="s">
        <v>446</v>
      </c>
      <c r="I43" s="58" t="s">
        <v>447</v>
      </c>
      <c r="J43" s="57" t="s">
        <v>452</v>
      </c>
      <c r="K43" s="58">
        <v>2012</v>
      </c>
      <c r="L43" s="58">
        <v>354</v>
      </c>
      <c r="M43" s="58" t="s">
        <v>448</v>
      </c>
      <c r="N43" s="49">
        <v>1845434</v>
      </c>
      <c r="O43" s="58" t="s">
        <v>400</v>
      </c>
      <c r="P43" s="57">
        <f t="shared" si="0"/>
        <v>8.984428330843337E-5</v>
      </c>
      <c r="Q43" s="58" t="s">
        <v>449</v>
      </c>
      <c r="R43" s="58" t="s">
        <v>400</v>
      </c>
      <c r="S43" s="57" t="s">
        <v>451</v>
      </c>
      <c r="T43" s="58" t="str">
        <f>Emissions!F45</f>
        <v>PM10-FIL</v>
      </c>
      <c r="U43" s="58" t="s">
        <v>450</v>
      </c>
      <c r="V43" s="58">
        <v>13</v>
      </c>
      <c r="W43" s="92">
        <f>Emissions!G45</f>
        <v>8.2900847561507715E-2</v>
      </c>
      <c r="X43" s="58" t="str">
        <f>Emissions!H45</f>
        <v>TON</v>
      </c>
    </row>
    <row r="44" spans="1:24" x14ac:dyDescent="0.25">
      <c r="A44" s="58" t="str">
        <f>Emissions!A46</f>
        <v>72083</v>
      </c>
      <c r="B44" s="58" t="str">
        <f>Emissions!B46</f>
        <v>72</v>
      </c>
      <c r="C44" s="58" t="str">
        <f>Emissions!E46</f>
        <v>PR</v>
      </c>
      <c r="D44" s="58" t="str">
        <f>Emissions!C46</f>
        <v>083</v>
      </c>
      <c r="E44" s="57" t="str">
        <f>Emissions!D46</f>
        <v>Las Marias</v>
      </c>
      <c r="F44" s="93" t="s">
        <v>81</v>
      </c>
      <c r="G44" s="58">
        <v>2801000003</v>
      </c>
      <c r="H44" s="57" t="s">
        <v>446</v>
      </c>
      <c r="I44" s="58" t="s">
        <v>447</v>
      </c>
      <c r="J44" s="57" t="s">
        <v>452</v>
      </c>
      <c r="K44" s="58">
        <v>2012</v>
      </c>
      <c r="L44" s="58">
        <v>354</v>
      </c>
      <c r="M44" s="58" t="s">
        <v>448</v>
      </c>
      <c r="N44" s="49">
        <v>1845435</v>
      </c>
      <c r="O44" s="58" t="s">
        <v>400</v>
      </c>
      <c r="P44" s="57">
        <f t="shared" si="0"/>
        <v>2.9168799655593247E-5</v>
      </c>
      <c r="Q44" s="58" t="s">
        <v>449</v>
      </c>
      <c r="R44" s="58" t="s">
        <v>400</v>
      </c>
      <c r="S44" s="57" t="s">
        <v>451</v>
      </c>
      <c r="T44" s="58" t="str">
        <f>Emissions!F46</f>
        <v>PM10-FIL</v>
      </c>
      <c r="U44" s="58" t="s">
        <v>450</v>
      </c>
      <c r="V44" s="58">
        <v>13</v>
      </c>
      <c r="W44" s="92">
        <f>Emissions!G46</f>
        <v>2.691456189620986E-2</v>
      </c>
      <c r="X44" s="58" t="str">
        <f>Emissions!H46</f>
        <v>TON</v>
      </c>
    </row>
    <row r="45" spans="1:24" x14ac:dyDescent="0.25">
      <c r="A45" s="58" t="str">
        <f>Emissions!A47</f>
        <v>72085</v>
      </c>
      <c r="B45" s="58" t="str">
        <f>Emissions!B47</f>
        <v>72</v>
      </c>
      <c r="C45" s="58" t="str">
        <f>Emissions!E47</f>
        <v>PR</v>
      </c>
      <c r="D45" s="58" t="str">
        <f>Emissions!C47</f>
        <v>085</v>
      </c>
      <c r="E45" s="57" t="str">
        <f>Emissions!D47</f>
        <v>Las Piedras</v>
      </c>
      <c r="F45" s="93" t="s">
        <v>81</v>
      </c>
      <c r="G45" s="58">
        <v>2801000003</v>
      </c>
      <c r="H45" s="57" t="s">
        <v>446</v>
      </c>
      <c r="I45" s="58" t="s">
        <v>447</v>
      </c>
      <c r="J45" s="57" t="s">
        <v>452</v>
      </c>
      <c r="K45" s="58">
        <v>2012</v>
      </c>
      <c r="L45" s="58">
        <v>354</v>
      </c>
      <c r="M45" s="58" t="s">
        <v>448</v>
      </c>
      <c r="N45" s="49">
        <v>1845436</v>
      </c>
      <c r="O45" s="58" t="s">
        <v>400</v>
      </c>
      <c r="P45" s="57">
        <f t="shared" si="0"/>
        <v>1.2316947371161934E-4</v>
      </c>
      <c r="Q45" s="58" t="s">
        <v>449</v>
      </c>
      <c r="R45" s="58" t="s">
        <v>400</v>
      </c>
      <c r="S45" s="57" t="s">
        <v>451</v>
      </c>
      <c r="T45" s="58" t="str">
        <f>Emissions!F47</f>
        <v>PM10-FIL</v>
      </c>
      <c r="U45" s="58" t="s">
        <v>450</v>
      </c>
      <c r="V45" s="58">
        <v>13</v>
      </c>
      <c r="W45" s="92">
        <f>Emissions!G47</f>
        <v>0.11365069044423798</v>
      </c>
      <c r="X45" s="58" t="str">
        <f>Emissions!H47</f>
        <v>TON</v>
      </c>
    </row>
    <row r="46" spans="1:24" x14ac:dyDescent="0.25">
      <c r="A46" s="58" t="str">
        <f>Emissions!A48</f>
        <v>72087</v>
      </c>
      <c r="B46" s="58" t="str">
        <f>Emissions!B48</f>
        <v>72</v>
      </c>
      <c r="C46" s="58" t="str">
        <f>Emissions!E48</f>
        <v>PR</v>
      </c>
      <c r="D46" s="58" t="str">
        <f>Emissions!C48</f>
        <v>087</v>
      </c>
      <c r="E46" s="57" t="str">
        <f>Emissions!D48</f>
        <v>Loiza</v>
      </c>
      <c r="F46" s="93" t="s">
        <v>81</v>
      </c>
      <c r="G46" s="58">
        <v>2801000003</v>
      </c>
      <c r="H46" s="57" t="s">
        <v>446</v>
      </c>
      <c r="I46" s="58" t="s">
        <v>447</v>
      </c>
      <c r="J46" s="57" t="s">
        <v>452</v>
      </c>
      <c r="K46" s="58">
        <v>2012</v>
      </c>
      <c r="L46" s="58">
        <v>354</v>
      </c>
      <c r="M46" s="58" t="s">
        <v>448</v>
      </c>
      <c r="N46" s="49">
        <v>1845437</v>
      </c>
      <c r="O46" s="58" t="s">
        <v>400</v>
      </c>
      <c r="P46" s="57">
        <f t="shared" si="0"/>
        <v>8.938867385333536E-5</v>
      </c>
      <c r="Q46" s="58" t="s">
        <v>449</v>
      </c>
      <c r="R46" s="58" t="s">
        <v>400</v>
      </c>
      <c r="S46" s="57" t="s">
        <v>451</v>
      </c>
      <c r="T46" s="58" t="str">
        <f>Emissions!F48</f>
        <v>PM10-FIL</v>
      </c>
      <c r="U46" s="58" t="s">
        <v>450</v>
      </c>
      <c r="V46" s="58">
        <v>13</v>
      </c>
      <c r="W46" s="92">
        <f>Emissions!G48</f>
        <v>8.2480583054938814E-2</v>
      </c>
      <c r="X46" s="58" t="str">
        <f>Emissions!H48</f>
        <v>TON</v>
      </c>
    </row>
    <row r="47" spans="1:24" x14ac:dyDescent="0.25">
      <c r="A47" s="58" t="str">
        <f>Emissions!A49</f>
        <v>72089</v>
      </c>
      <c r="B47" s="58" t="str">
        <f>Emissions!B49</f>
        <v>72</v>
      </c>
      <c r="C47" s="58" t="str">
        <f>Emissions!E49</f>
        <v>PR</v>
      </c>
      <c r="D47" s="58" t="str">
        <f>Emissions!C49</f>
        <v>089</v>
      </c>
      <c r="E47" s="57" t="str">
        <f>Emissions!D49</f>
        <v>Luquillo</v>
      </c>
      <c r="F47" s="93" t="s">
        <v>81</v>
      </c>
      <c r="G47" s="58">
        <v>2801000003</v>
      </c>
      <c r="H47" s="57" t="s">
        <v>446</v>
      </c>
      <c r="I47" s="58" t="s">
        <v>447</v>
      </c>
      <c r="J47" s="57" t="s">
        <v>452</v>
      </c>
      <c r="K47" s="58">
        <v>2012</v>
      </c>
      <c r="L47" s="58">
        <v>354</v>
      </c>
      <c r="M47" s="58" t="s">
        <v>448</v>
      </c>
      <c r="N47" s="49">
        <v>1845438</v>
      </c>
      <c r="O47" s="58" t="s">
        <v>400</v>
      </c>
      <c r="P47" s="57">
        <f t="shared" si="0"/>
        <v>6.1592632755695241E-5</v>
      </c>
      <c r="Q47" s="58" t="s">
        <v>449</v>
      </c>
      <c r="R47" s="58" t="s">
        <v>400</v>
      </c>
      <c r="S47" s="57" t="s">
        <v>451</v>
      </c>
      <c r="T47" s="58" t="str">
        <f>Emissions!F49</f>
        <v>PM10-FIL</v>
      </c>
      <c r="U47" s="58" t="s">
        <v>450</v>
      </c>
      <c r="V47" s="58">
        <v>13</v>
      </c>
      <c r="W47" s="92">
        <f>Emissions!G49</f>
        <v>5.6832692503702362E-2</v>
      </c>
      <c r="X47" s="58" t="str">
        <f>Emissions!H49</f>
        <v>TON</v>
      </c>
    </row>
    <row r="48" spans="1:24" x14ac:dyDescent="0.25">
      <c r="A48" s="58" t="str">
        <f>Emissions!A50</f>
        <v>72091</v>
      </c>
      <c r="B48" s="58" t="str">
        <f>Emissions!B50</f>
        <v>72</v>
      </c>
      <c r="C48" s="58" t="str">
        <f>Emissions!E50</f>
        <v>PR</v>
      </c>
      <c r="D48" s="58" t="str">
        <f>Emissions!C50</f>
        <v>091</v>
      </c>
      <c r="E48" s="57" t="str">
        <f>Emissions!D50</f>
        <v>Manati</v>
      </c>
      <c r="F48" s="93" t="s">
        <v>81</v>
      </c>
      <c r="G48" s="58">
        <v>2801000003</v>
      </c>
      <c r="H48" s="57" t="s">
        <v>446</v>
      </c>
      <c r="I48" s="58" t="s">
        <v>447</v>
      </c>
      <c r="J48" s="57" t="s">
        <v>452</v>
      </c>
      <c r="K48" s="58">
        <v>2012</v>
      </c>
      <c r="L48" s="58">
        <v>354</v>
      </c>
      <c r="M48" s="58" t="s">
        <v>448</v>
      </c>
      <c r="N48" s="49">
        <v>1845439</v>
      </c>
      <c r="O48" s="58" t="s">
        <v>400</v>
      </c>
      <c r="P48" s="57">
        <f t="shared" si="0"/>
        <v>1.3273717960313864E-4</v>
      </c>
      <c r="Q48" s="58" t="s">
        <v>449</v>
      </c>
      <c r="R48" s="58" t="s">
        <v>400</v>
      </c>
      <c r="S48" s="57" t="s">
        <v>451</v>
      </c>
      <c r="T48" s="58" t="str">
        <f>Emissions!F50</f>
        <v>PM10-FIL</v>
      </c>
      <c r="U48" s="58" t="s">
        <v>450</v>
      </c>
      <c r="V48" s="58">
        <v>13</v>
      </c>
      <c r="W48" s="92">
        <f>Emissions!G50</f>
        <v>0.12247918399481829</v>
      </c>
      <c r="X48" s="58" t="str">
        <f>Emissions!H50</f>
        <v>TON</v>
      </c>
    </row>
    <row r="49" spans="1:24" x14ac:dyDescent="0.25">
      <c r="A49" s="58" t="str">
        <f>Emissions!A51</f>
        <v>72093</v>
      </c>
      <c r="B49" s="58" t="str">
        <f>Emissions!B51</f>
        <v>72</v>
      </c>
      <c r="C49" s="58" t="str">
        <f>Emissions!E51</f>
        <v>PR</v>
      </c>
      <c r="D49" s="58" t="str">
        <f>Emissions!C51</f>
        <v>093</v>
      </c>
      <c r="E49" s="57" t="str">
        <f>Emissions!D51</f>
        <v>Maricao</v>
      </c>
      <c r="F49" s="93" t="s">
        <v>81</v>
      </c>
      <c r="G49" s="58">
        <v>2801000003</v>
      </c>
      <c r="H49" s="57" t="s">
        <v>446</v>
      </c>
      <c r="I49" s="58" t="s">
        <v>447</v>
      </c>
      <c r="J49" s="57" t="s">
        <v>452</v>
      </c>
      <c r="K49" s="58">
        <v>2012</v>
      </c>
      <c r="L49" s="58">
        <v>354</v>
      </c>
      <c r="M49" s="58" t="s">
        <v>448</v>
      </c>
      <c r="N49" s="49">
        <v>1845440</v>
      </c>
      <c r="O49" s="58" t="s">
        <v>400</v>
      </c>
      <c r="P49" s="57">
        <f t="shared" si="0"/>
        <v>1.9180392619676055E-5</v>
      </c>
      <c r="Q49" s="58" t="s">
        <v>449</v>
      </c>
      <c r="R49" s="58" t="s">
        <v>400</v>
      </c>
      <c r="S49" s="57" t="s">
        <v>451</v>
      </c>
      <c r="T49" s="58" t="str">
        <f>Emissions!F51</f>
        <v>PM10-FIL</v>
      </c>
      <c r="U49" s="58" t="s">
        <v>450</v>
      </c>
      <c r="V49" s="58">
        <v>13</v>
      </c>
      <c r="W49" s="92">
        <f>Emissions!G51</f>
        <v>1.769813187802749E-2</v>
      </c>
      <c r="X49" s="58" t="str">
        <f>Emissions!H51</f>
        <v>TON</v>
      </c>
    </row>
    <row r="50" spans="1:24" x14ac:dyDescent="0.25">
      <c r="A50" s="58" t="str">
        <f>Emissions!A52</f>
        <v>72095</v>
      </c>
      <c r="B50" s="58" t="str">
        <f>Emissions!B52</f>
        <v>72</v>
      </c>
      <c r="C50" s="58" t="str">
        <f>Emissions!E52</f>
        <v>PR</v>
      </c>
      <c r="D50" s="58" t="str">
        <f>Emissions!C52</f>
        <v>095</v>
      </c>
      <c r="E50" s="57" t="str">
        <f>Emissions!D52</f>
        <v>Maunabo</v>
      </c>
      <c r="F50" s="93" t="s">
        <v>81</v>
      </c>
      <c r="G50" s="58">
        <v>2801000003</v>
      </c>
      <c r="H50" s="57" t="s">
        <v>446</v>
      </c>
      <c r="I50" s="58" t="s">
        <v>447</v>
      </c>
      <c r="J50" s="57" t="s">
        <v>452</v>
      </c>
      <c r="K50" s="58">
        <v>2012</v>
      </c>
      <c r="L50" s="58">
        <v>354</v>
      </c>
      <c r="M50" s="58" t="s">
        <v>448</v>
      </c>
      <c r="N50" s="49">
        <v>1845441</v>
      </c>
      <c r="O50" s="58" t="s">
        <v>400</v>
      </c>
      <c r="P50" s="57">
        <f t="shared" si="0"/>
        <v>3.6835124617563849E-5</v>
      </c>
      <c r="Q50" s="58" t="s">
        <v>449</v>
      </c>
      <c r="R50" s="58" t="s">
        <v>400</v>
      </c>
      <c r="S50" s="57" t="s">
        <v>451</v>
      </c>
      <c r="T50" s="58" t="str">
        <f>Emissions!F52</f>
        <v>PM10-FIL</v>
      </c>
      <c r="U50" s="58" t="s">
        <v>450</v>
      </c>
      <c r="V50" s="58">
        <v>13</v>
      </c>
      <c r="W50" s="92">
        <f>Emissions!G52</f>
        <v>3.3988524604680825E-2</v>
      </c>
      <c r="X50" s="58" t="str">
        <f>Emissions!H52</f>
        <v>TON</v>
      </c>
    </row>
    <row r="51" spans="1:24" x14ac:dyDescent="0.25">
      <c r="A51" s="58" t="str">
        <f>Emissions!A53</f>
        <v>72097</v>
      </c>
      <c r="B51" s="58" t="str">
        <f>Emissions!B53</f>
        <v>72</v>
      </c>
      <c r="C51" s="58" t="str">
        <f>Emissions!E53</f>
        <v>PR</v>
      </c>
      <c r="D51" s="58" t="str">
        <f>Emissions!C53</f>
        <v>097</v>
      </c>
      <c r="E51" s="57" t="str">
        <f>Emissions!D53</f>
        <v>Mayaguez</v>
      </c>
      <c r="F51" s="93" t="s">
        <v>81</v>
      </c>
      <c r="G51" s="58">
        <v>2801000003</v>
      </c>
      <c r="H51" s="57" t="s">
        <v>446</v>
      </c>
      <c r="I51" s="58" t="s">
        <v>447</v>
      </c>
      <c r="J51" s="57" t="s">
        <v>452</v>
      </c>
      <c r="K51" s="58">
        <v>2012</v>
      </c>
      <c r="L51" s="58">
        <v>354</v>
      </c>
      <c r="M51" s="58" t="s">
        <v>448</v>
      </c>
      <c r="N51" s="49">
        <v>1845442</v>
      </c>
      <c r="O51" s="58" t="s">
        <v>400</v>
      </c>
      <c r="P51" s="57">
        <f t="shared" si="0"/>
        <v>2.6090338071939491E-4</v>
      </c>
      <c r="Q51" s="58" t="s">
        <v>449</v>
      </c>
      <c r="R51" s="58" t="s">
        <v>400</v>
      </c>
      <c r="S51" s="57" t="s">
        <v>451</v>
      </c>
      <c r="T51" s="58" t="str">
        <f>Emissions!F53</f>
        <v>PM10-FIL</v>
      </c>
      <c r="U51" s="58" t="s">
        <v>450</v>
      </c>
      <c r="V51" s="58">
        <v>13</v>
      </c>
      <c r="W51" s="92">
        <f>Emissions!G53</f>
        <v>0.24074102836078079</v>
      </c>
      <c r="X51" s="58" t="str">
        <f>Emissions!H53</f>
        <v>TON</v>
      </c>
    </row>
    <row r="52" spans="1:24" x14ac:dyDescent="0.25">
      <c r="A52" s="58" t="str">
        <f>Emissions!A54</f>
        <v>72099</v>
      </c>
      <c r="B52" s="58" t="str">
        <f>Emissions!B54</f>
        <v>72</v>
      </c>
      <c r="C52" s="58" t="str">
        <f>Emissions!E54</f>
        <v>PR</v>
      </c>
      <c r="D52" s="58" t="str">
        <f>Emissions!C54</f>
        <v>099</v>
      </c>
      <c r="E52" s="57" t="str">
        <f>Emissions!D54</f>
        <v>Moca</v>
      </c>
      <c r="F52" s="93" t="s">
        <v>81</v>
      </c>
      <c r="G52" s="58">
        <v>2801000003</v>
      </c>
      <c r="H52" s="57" t="s">
        <v>446</v>
      </c>
      <c r="I52" s="58" t="s">
        <v>447</v>
      </c>
      <c r="J52" s="57" t="s">
        <v>452</v>
      </c>
      <c r="K52" s="58">
        <v>2012</v>
      </c>
      <c r="L52" s="58">
        <v>354</v>
      </c>
      <c r="M52" s="58" t="s">
        <v>448</v>
      </c>
      <c r="N52" s="49">
        <v>1845443</v>
      </c>
      <c r="O52" s="58" t="s">
        <v>400</v>
      </c>
      <c r="P52" s="57">
        <f t="shared" si="0"/>
        <v>1.2250014635102217E-4</v>
      </c>
      <c r="Q52" s="58" t="s">
        <v>449</v>
      </c>
      <c r="R52" s="58" t="s">
        <v>400</v>
      </c>
      <c r="S52" s="57" t="s">
        <v>451</v>
      </c>
      <c r="T52" s="58" t="str">
        <f>Emissions!F54</f>
        <v>PM10-FIL</v>
      </c>
      <c r="U52" s="58" t="s">
        <v>450</v>
      </c>
      <c r="V52" s="58">
        <v>13</v>
      </c>
      <c r="W52" s="92">
        <f>Emissions!G54</f>
        <v>0.1130335187912347</v>
      </c>
      <c r="X52" s="58" t="str">
        <f>Emissions!H54</f>
        <v>TON</v>
      </c>
    </row>
    <row r="53" spans="1:24" x14ac:dyDescent="0.25">
      <c r="A53" s="58" t="str">
        <f>Emissions!A55</f>
        <v>72101</v>
      </c>
      <c r="B53" s="58" t="str">
        <f>Emissions!B55</f>
        <v>72</v>
      </c>
      <c r="C53" s="58" t="str">
        <f>Emissions!E55</f>
        <v>PR</v>
      </c>
      <c r="D53" s="58" t="str">
        <f>Emissions!C55</f>
        <v>101</v>
      </c>
      <c r="E53" s="57" t="str">
        <f>Emissions!D55</f>
        <v>Morovis</v>
      </c>
      <c r="F53" s="93" t="s">
        <v>81</v>
      </c>
      <c r="G53" s="58">
        <v>2801000003</v>
      </c>
      <c r="H53" s="57" t="s">
        <v>446</v>
      </c>
      <c r="I53" s="58" t="s">
        <v>447</v>
      </c>
      <c r="J53" s="57" t="s">
        <v>452</v>
      </c>
      <c r="K53" s="58">
        <v>2012</v>
      </c>
      <c r="L53" s="58">
        <v>354</v>
      </c>
      <c r="M53" s="58" t="s">
        <v>448</v>
      </c>
      <c r="N53" s="49">
        <v>1845444</v>
      </c>
      <c r="O53" s="58" t="s">
        <v>400</v>
      </c>
      <c r="P53" s="57">
        <f t="shared" si="0"/>
        <v>1.0253939249095254E-4</v>
      </c>
      <c r="Q53" s="58" t="s">
        <v>449</v>
      </c>
      <c r="R53" s="58" t="s">
        <v>400</v>
      </c>
      <c r="S53" s="57" t="s">
        <v>451</v>
      </c>
      <c r="T53" s="58" t="str">
        <f>Emissions!F55</f>
        <v>PM10-FIL</v>
      </c>
      <c r="U53" s="58" t="s">
        <v>450</v>
      </c>
      <c r="V53" s="58">
        <v>13</v>
      </c>
      <c r="W53" s="92">
        <f>Emissions!G55</f>
        <v>9.4615353318036707E-2</v>
      </c>
      <c r="X53" s="58" t="str">
        <f>Emissions!H55</f>
        <v>TON</v>
      </c>
    </row>
    <row r="54" spans="1:24" x14ac:dyDescent="0.25">
      <c r="A54" s="58" t="str">
        <f>Emissions!A56</f>
        <v>72103</v>
      </c>
      <c r="B54" s="58" t="str">
        <f>Emissions!B56</f>
        <v>72</v>
      </c>
      <c r="C54" s="58" t="str">
        <f>Emissions!E56</f>
        <v>PR</v>
      </c>
      <c r="D54" s="58" t="str">
        <f>Emissions!C56</f>
        <v>103</v>
      </c>
      <c r="E54" s="57" t="str">
        <f>Emissions!D56</f>
        <v>Naguabo</v>
      </c>
      <c r="F54" s="93" t="s">
        <v>81</v>
      </c>
      <c r="G54" s="58">
        <v>2801000003</v>
      </c>
      <c r="H54" s="57" t="s">
        <v>446</v>
      </c>
      <c r="I54" s="58" t="s">
        <v>447</v>
      </c>
      <c r="J54" s="57" t="s">
        <v>452</v>
      </c>
      <c r="K54" s="58">
        <v>2012</v>
      </c>
      <c r="L54" s="58">
        <v>354</v>
      </c>
      <c r="M54" s="58" t="s">
        <v>448</v>
      </c>
      <c r="N54" s="49">
        <v>1845445</v>
      </c>
      <c r="O54" s="58" t="s">
        <v>400</v>
      </c>
      <c r="P54" s="57">
        <f t="shared" si="0"/>
        <v>8.5633118364644175E-5</v>
      </c>
      <c r="Q54" s="58" t="s">
        <v>449</v>
      </c>
      <c r="R54" s="58" t="s">
        <v>400</v>
      </c>
      <c r="S54" s="57" t="s">
        <v>451</v>
      </c>
      <c r="T54" s="58" t="str">
        <f>Emissions!F56</f>
        <v>PM10-FIL</v>
      </c>
      <c r="U54" s="58" t="s">
        <v>450</v>
      </c>
      <c r="V54" s="58">
        <v>13</v>
      </c>
      <c r="W54" s="92">
        <f>Emissions!G56</f>
        <v>7.9015605060220387E-2</v>
      </c>
      <c r="X54" s="58" t="str">
        <f>Emissions!H56</f>
        <v>TON</v>
      </c>
    </row>
    <row r="55" spans="1:24" x14ac:dyDescent="0.25">
      <c r="A55" s="58" t="str">
        <f>Emissions!A57</f>
        <v>72105</v>
      </c>
      <c r="B55" s="58" t="str">
        <f>Emissions!B57</f>
        <v>72</v>
      </c>
      <c r="C55" s="58" t="str">
        <f>Emissions!E57</f>
        <v>PR</v>
      </c>
      <c r="D55" s="58" t="str">
        <f>Emissions!C57</f>
        <v>105</v>
      </c>
      <c r="E55" s="57" t="str">
        <f>Emissions!D57</f>
        <v>Naranjito</v>
      </c>
      <c r="F55" s="93" t="s">
        <v>81</v>
      </c>
      <c r="G55" s="58">
        <v>2801000003</v>
      </c>
      <c r="H55" s="57" t="s">
        <v>446</v>
      </c>
      <c r="I55" s="58" t="s">
        <v>447</v>
      </c>
      <c r="J55" s="57" t="s">
        <v>452</v>
      </c>
      <c r="K55" s="58">
        <v>2012</v>
      </c>
      <c r="L55" s="58">
        <v>354</v>
      </c>
      <c r="M55" s="58" t="s">
        <v>448</v>
      </c>
      <c r="N55" s="49">
        <v>1845446</v>
      </c>
      <c r="O55" s="58" t="s">
        <v>400</v>
      </c>
      <c r="P55" s="57">
        <f t="shared" si="0"/>
        <v>9.4283649342647989E-5</v>
      </c>
      <c r="Q55" s="58" t="s">
        <v>449</v>
      </c>
      <c r="R55" s="58" t="s">
        <v>400</v>
      </c>
      <c r="S55" s="57" t="s">
        <v>451</v>
      </c>
      <c r="T55" s="58" t="str">
        <f>Emissions!F57</f>
        <v>PM10-FIL</v>
      </c>
      <c r="U55" s="58" t="s">
        <v>450</v>
      </c>
      <c r="V55" s="58">
        <v>13</v>
      </c>
      <c r="W55" s="92">
        <f>Emissions!G57</f>
        <v>8.6997691772396177E-2</v>
      </c>
      <c r="X55" s="58" t="str">
        <f>Emissions!H57</f>
        <v>TON</v>
      </c>
    </row>
    <row r="56" spans="1:24" x14ac:dyDescent="0.25">
      <c r="A56" s="58" t="str">
        <f>Emissions!A58</f>
        <v>72107</v>
      </c>
      <c r="B56" s="58" t="str">
        <f>Emissions!B58</f>
        <v>72</v>
      </c>
      <c r="C56" s="58" t="str">
        <f>Emissions!E58</f>
        <v>PR</v>
      </c>
      <c r="D56" s="58" t="str">
        <f>Emissions!C58</f>
        <v>107</v>
      </c>
      <c r="E56" s="57" t="str">
        <f>Emissions!D58</f>
        <v>Orocovis</v>
      </c>
      <c r="F56" s="93" t="s">
        <v>81</v>
      </c>
      <c r="G56" s="58">
        <v>2801000003</v>
      </c>
      <c r="H56" s="57" t="s">
        <v>446</v>
      </c>
      <c r="I56" s="58" t="s">
        <v>447</v>
      </c>
      <c r="J56" s="57" t="s">
        <v>452</v>
      </c>
      <c r="K56" s="58">
        <v>2012</v>
      </c>
      <c r="L56" s="58">
        <v>354</v>
      </c>
      <c r="M56" s="58" t="s">
        <v>448</v>
      </c>
      <c r="N56" s="49">
        <v>1845447</v>
      </c>
      <c r="O56" s="58" t="s">
        <v>400</v>
      </c>
      <c r="P56" s="57">
        <f t="shared" si="0"/>
        <v>7.1319449093851082E-5</v>
      </c>
      <c r="Q56" s="58" t="s">
        <v>449</v>
      </c>
      <c r="R56" s="58" t="s">
        <v>400</v>
      </c>
      <c r="S56" s="57" t="s">
        <v>451</v>
      </c>
      <c r="T56" s="58" t="str">
        <f>Emissions!F58</f>
        <v>PM10-FIL</v>
      </c>
      <c r="U56" s="58" t="s">
        <v>450</v>
      </c>
      <c r="V56" s="58">
        <v>13</v>
      </c>
      <c r="W56" s="92">
        <f>Emissions!G58</f>
        <v>6.5808131685950108E-2</v>
      </c>
      <c r="X56" s="58" t="str">
        <f>Emissions!H58</f>
        <v>TON</v>
      </c>
    </row>
    <row r="57" spans="1:24" x14ac:dyDescent="0.25">
      <c r="A57" s="58" t="str">
        <f>Emissions!A59</f>
        <v>72109</v>
      </c>
      <c r="B57" s="58" t="str">
        <f>Emissions!B59</f>
        <v>72</v>
      </c>
      <c r="C57" s="58" t="str">
        <f>Emissions!E59</f>
        <v>PR</v>
      </c>
      <c r="D57" s="58" t="str">
        <f>Emissions!C59</f>
        <v>109</v>
      </c>
      <c r="E57" s="57" t="str">
        <f>Emissions!D59</f>
        <v>Patillas</v>
      </c>
      <c r="F57" s="93" t="s">
        <v>81</v>
      </c>
      <c r="G57" s="58">
        <v>2801000003</v>
      </c>
      <c r="H57" s="57" t="s">
        <v>446</v>
      </c>
      <c r="I57" s="58" t="s">
        <v>447</v>
      </c>
      <c r="J57" s="57" t="s">
        <v>452</v>
      </c>
      <c r="K57" s="58">
        <v>2012</v>
      </c>
      <c r="L57" s="58">
        <v>354</v>
      </c>
      <c r="M57" s="58" t="s">
        <v>448</v>
      </c>
      <c r="N57" s="49">
        <v>1845448</v>
      </c>
      <c r="O57" s="58" t="s">
        <v>400</v>
      </c>
      <c r="P57" s="57">
        <f t="shared" si="0"/>
        <v>5.8162011172989457E-5</v>
      </c>
      <c r="Q57" s="58" t="s">
        <v>449</v>
      </c>
      <c r="R57" s="58" t="s">
        <v>400</v>
      </c>
      <c r="S57" s="57" t="s">
        <v>451</v>
      </c>
      <c r="T57" s="58" t="str">
        <f>Emissions!F59</f>
        <v>PM10-FIL</v>
      </c>
      <c r="U57" s="58" t="s">
        <v>450</v>
      </c>
      <c r="V57" s="58">
        <v>13</v>
      </c>
      <c r="W57" s="92">
        <f>Emissions!G59</f>
        <v>5.3667483597585525E-2</v>
      </c>
      <c r="X57" s="58" t="str">
        <f>Emissions!H59</f>
        <v>TON</v>
      </c>
    </row>
    <row r="58" spans="1:24" x14ac:dyDescent="0.25">
      <c r="A58" s="58" t="str">
        <f>Emissions!A60</f>
        <v>72111</v>
      </c>
      <c r="B58" s="58" t="str">
        <f>Emissions!B60</f>
        <v>72</v>
      </c>
      <c r="C58" s="58" t="str">
        <f>Emissions!E60</f>
        <v>PR</v>
      </c>
      <c r="D58" s="58" t="str">
        <f>Emissions!C60</f>
        <v>111</v>
      </c>
      <c r="E58" s="57" t="str">
        <f>Emissions!D60</f>
        <v>Penuelas</v>
      </c>
      <c r="F58" s="93" t="s">
        <v>81</v>
      </c>
      <c r="G58" s="58">
        <v>2801000003</v>
      </c>
      <c r="H58" s="57" t="s">
        <v>446</v>
      </c>
      <c r="I58" s="58" t="s">
        <v>447</v>
      </c>
      <c r="J58" s="57" t="s">
        <v>452</v>
      </c>
      <c r="K58" s="58">
        <v>2012</v>
      </c>
      <c r="L58" s="58">
        <v>354</v>
      </c>
      <c r="M58" s="58" t="s">
        <v>448</v>
      </c>
      <c r="N58" s="49">
        <v>1845449</v>
      </c>
      <c r="O58" s="58" t="s">
        <v>400</v>
      </c>
      <c r="P58" s="57">
        <f t="shared" si="0"/>
        <v>7.1233375774513083E-5</v>
      </c>
      <c r="Q58" s="58" t="s">
        <v>449</v>
      </c>
      <c r="R58" s="58" t="s">
        <v>400</v>
      </c>
      <c r="S58" s="57" t="s">
        <v>451</v>
      </c>
      <c r="T58" s="58" t="str">
        <f>Emissions!F60</f>
        <v>PM10-FIL</v>
      </c>
      <c r="U58" s="58" t="s">
        <v>450</v>
      </c>
      <c r="V58" s="58">
        <v>13</v>
      </c>
      <c r="W58" s="92">
        <f>Emissions!G60</f>
        <v>6.5728781044849693E-2</v>
      </c>
      <c r="X58" s="58" t="str">
        <f>Emissions!H60</f>
        <v>TON</v>
      </c>
    </row>
    <row r="59" spans="1:24" x14ac:dyDescent="0.25">
      <c r="A59" s="58" t="str">
        <f>Emissions!A61</f>
        <v>72113</v>
      </c>
      <c r="B59" s="58" t="str">
        <f>Emissions!B61</f>
        <v>72</v>
      </c>
      <c r="C59" s="58" t="str">
        <f>Emissions!E61</f>
        <v>PR</v>
      </c>
      <c r="D59" s="58" t="str">
        <f>Emissions!C61</f>
        <v>113</v>
      </c>
      <c r="E59" s="57" t="str">
        <f>Emissions!D61</f>
        <v>Ponce</v>
      </c>
      <c r="F59" s="93" t="s">
        <v>81</v>
      </c>
      <c r="G59" s="58">
        <v>2801000003</v>
      </c>
      <c r="H59" s="57" t="s">
        <v>446</v>
      </c>
      <c r="I59" s="58" t="s">
        <v>447</v>
      </c>
      <c r="J59" s="57" t="s">
        <v>452</v>
      </c>
      <c r="K59" s="58">
        <v>2012</v>
      </c>
      <c r="L59" s="58">
        <v>354</v>
      </c>
      <c r="M59" s="58" t="s">
        <v>448</v>
      </c>
      <c r="N59" s="49">
        <v>1845450</v>
      </c>
      <c r="O59" s="58" t="s">
        <v>400</v>
      </c>
      <c r="P59" s="57">
        <f t="shared" si="0"/>
        <v>4.8903047573697542E-4</v>
      </c>
      <c r="Q59" s="58" t="s">
        <v>449</v>
      </c>
      <c r="R59" s="58" t="s">
        <v>400</v>
      </c>
      <c r="S59" s="57" t="s">
        <v>451</v>
      </c>
      <c r="T59" s="58" t="str">
        <f>Emissions!F61</f>
        <v>PM10-FIL</v>
      </c>
      <c r="U59" s="58" t="s">
        <v>450</v>
      </c>
      <c r="V59" s="58">
        <v>13</v>
      </c>
      <c r="W59" s="92">
        <f>Emissions!G61</f>
        <v>0.4512406457244007</v>
      </c>
      <c r="X59" s="58" t="str">
        <f>Emissions!H61</f>
        <v>TON</v>
      </c>
    </row>
    <row r="60" spans="1:24" x14ac:dyDescent="0.25">
      <c r="A60" s="58" t="str">
        <f>Emissions!A62</f>
        <v>72115</v>
      </c>
      <c r="B60" s="58" t="str">
        <f>Emissions!B62</f>
        <v>72</v>
      </c>
      <c r="C60" s="58" t="str">
        <f>Emissions!E62</f>
        <v>PR</v>
      </c>
      <c r="D60" s="58" t="str">
        <f>Emissions!C62</f>
        <v>115</v>
      </c>
      <c r="E60" s="57" t="str">
        <f>Emissions!D62</f>
        <v>Quebradillas</v>
      </c>
      <c r="F60" s="93" t="s">
        <v>81</v>
      </c>
      <c r="G60" s="58">
        <v>2801000003</v>
      </c>
      <c r="H60" s="57" t="s">
        <v>446</v>
      </c>
      <c r="I60" s="58" t="s">
        <v>447</v>
      </c>
      <c r="J60" s="57" t="s">
        <v>452</v>
      </c>
      <c r="K60" s="58">
        <v>2012</v>
      </c>
      <c r="L60" s="58">
        <v>354</v>
      </c>
      <c r="M60" s="58" t="s">
        <v>448</v>
      </c>
      <c r="N60" s="49">
        <v>1845451</v>
      </c>
      <c r="O60" s="58" t="s">
        <v>400</v>
      </c>
      <c r="P60" s="57">
        <f t="shared" si="0"/>
        <v>7.9759636169505319E-5</v>
      </c>
      <c r="Q60" s="58" t="s">
        <v>449</v>
      </c>
      <c r="R60" s="58" t="s">
        <v>400</v>
      </c>
      <c r="S60" s="57" t="s">
        <v>451</v>
      </c>
      <c r="T60" s="58" t="str">
        <f>Emissions!F62</f>
        <v>PM10-FIL</v>
      </c>
      <c r="U60" s="58" t="s">
        <v>450</v>
      </c>
      <c r="V60" s="58">
        <v>13</v>
      </c>
      <c r="W60" s="92">
        <f>Emissions!G62</f>
        <v>7.3596250164324889E-2</v>
      </c>
      <c r="X60" s="58" t="str">
        <f>Emissions!H62</f>
        <v>TON</v>
      </c>
    </row>
    <row r="61" spans="1:24" x14ac:dyDescent="0.25">
      <c r="A61" s="58" t="str">
        <f>Emissions!A63</f>
        <v>72117</v>
      </c>
      <c r="B61" s="58" t="str">
        <f>Emissions!B63</f>
        <v>72</v>
      </c>
      <c r="C61" s="58" t="str">
        <f>Emissions!E63</f>
        <v>PR</v>
      </c>
      <c r="D61" s="58" t="str">
        <f>Emissions!C63</f>
        <v>117</v>
      </c>
      <c r="E61" s="57" t="str">
        <f>Emissions!D63</f>
        <v>Rincon</v>
      </c>
      <c r="F61" s="93" t="s">
        <v>81</v>
      </c>
      <c r="G61" s="58">
        <v>2801000003</v>
      </c>
      <c r="H61" s="57" t="s">
        <v>446</v>
      </c>
      <c r="I61" s="58" t="s">
        <v>447</v>
      </c>
      <c r="J61" s="57" t="s">
        <v>452</v>
      </c>
      <c r="K61" s="58">
        <v>2012</v>
      </c>
      <c r="L61" s="58">
        <v>354</v>
      </c>
      <c r="M61" s="58" t="s">
        <v>448</v>
      </c>
      <c r="N61" s="49">
        <v>1845452</v>
      </c>
      <c r="O61" s="58" t="s">
        <v>400</v>
      </c>
      <c r="P61" s="57">
        <f t="shared" si="0"/>
        <v>4.7081155777733004E-5</v>
      </c>
      <c r="Q61" s="58" t="s">
        <v>449</v>
      </c>
      <c r="R61" s="58" t="s">
        <v>400</v>
      </c>
      <c r="S61" s="57" t="s">
        <v>451</v>
      </c>
      <c r="T61" s="58" t="str">
        <f>Emissions!F63</f>
        <v>PM10-FIL</v>
      </c>
      <c r="U61" s="58" t="s">
        <v>450</v>
      </c>
      <c r="V61" s="58">
        <v>13</v>
      </c>
      <c r="W61" s="92">
        <f>Emissions!G63</f>
        <v>4.344300654616446E-2</v>
      </c>
      <c r="X61" s="58" t="str">
        <f>Emissions!H63</f>
        <v>TON</v>
      </c>
    </row>
    <row r="62" spans="1:24" x14ac:dyDescent="0.25">
      <c r="A62" s="58" t="str">
        <f>Emissions!A64</f>
        <v>72119</v>
      </c>
      <c r="B62" s="58" t="str">
        <f>Emissions!B64</f>
        <v>72</v>
      </c>
      <c r="C62" s="58" t="str">
        <f>Emissions!E64</f>
        <v>PR</v>
      </c>
      <c r="D62" s="58" t="str">
        <f>Emissions!C64</f>
        <v>119</v>
      </c>
      <c r="E62" s="57" t="str">
        <f>Emissions!D64</f>
        <v>Rio Grande</v>
      </c>
      <c r="F62" s="93" t="s">
        <v>81</v>
      </c>
      <c r="G62" s="58">
        <v>2801000003</v>
      </c>
      <c r="H62" s="57" t="s">
        <v>446</v>
      </c>
      <c r="I62" s="58" t="s">
        <v>447</v>
      </c>
      <c r="J62" s="57" t="s">
        <v>452</v>
      </c>
      <c r="K62" s="58">
        <v>2012</v>
      </c>
      <c r="L62" s="58">
        <v>354</v>
      </c>
      <c r="M62" s="58" t="s">
        <v>448</v>
      </c>
      <c r="N62" s="49">
        <v>1845453</v>
      </c>
      <c r="O62" s="58" t="s">
        <v>400</v>
      </c>
      <c r="P62" s="57">
        <f t="shared" si="0"/>
        <v>1.677492199186037E-4</v>
      </c>
      <c r="Q62" s="58" t="s">
        <v>449</v>
      </c>
      <c r="R62" s="58" t="s">
        <v>400</v>
      </c>
      <c r="S62" s="57" t="s">
        <v>451</v>
      </c>
      <c r="T62" s="58" t="str">
        <f>Emissions!F64</f>
        <v>PM10-FIL</v>
      </c>
      <c r="U62" s="58" t="s">
        <v>450</v>
      </c>
      <c r="V62" s="58">
        <v>13</v>
      </c>
      <c r="W62" s="92">
        <f>Emissions!G64</f>
        <v>0.15478665057322349</v>
      </c>
      <c r="X62" s="58" t="str">
        <f>Emissions!H64</f>
        <v>TON</v>
      </c>
    </row>
    <row r="63" spans="1:24" x14ac:dyDescent="0.25">
      <c r="A63" s="58" t="str">
        <f>Emissions!A65</f>
        <v>72121</v>
      </c>
      <c r="B63" s="58" t="str">
        <f>Emissions!B65</f>
        <v>72</v>
      </c>
      <c r="C63" s="58" t="str">
        <f>Emissions!E65</f>
        <v>PR</v>
      </c>
      <c r="D63" s="58" t="str">
        <f>Emissions!C65</f>
        <v>121</v>
      </c>
      <c r="E63" s="57" t="str">
        <f>Emissions!D65</f>
        <v>Sabana Grande</v>
      </c>
      <c r="F63" s="93" t="s">
        <v>81</v>
      </c>
      <c r="G63" s="58">
        <v>2801000003</v>
      </c>
      <c r="H63" s="57" t="s">
        <v>446</v>
      </c>
      <c r="I63" s="58" t="s">
        <v>447</v>
      </c>
      <c r="J63" s="57" t="s">
        <v>452</v>
      </c>
      <c r="K63" s="58">
        <v>2012</v>
      </c>
      <c r="L63" s="58">
        <v>354</v>
      </c>
      <c r="M63" s="58" t="s">
        <v>448</v>
      </c>
      <c r="N63" s="49">
        <v>1845454</v>
      </c>
      <c r="O63" s="58" t="s">
        <v>400</v>
      </c>
      <c r="P63" s="57">
        <f t="shared" si="0"/>
        <v>7.6826094423389029E-5</v>
      </c>
      <c r="Q63" s="58" t="s">
        <v>449</v>
      </c>
      <c r="R63" s="58" t="s">
        <v>400</v>
      </c>
      <c r="S63" s="57" t="s">
        <v>451</v>
      </c>
      <c r="T63" s="58" t="str">
        <f>Emissions!F65</f>
        <v>PM10-FIL</v>
      </c>
      <c r="U63" s="58" t="s">
        <v>450</v>
      </c>
      <c r="V63" s="58">
        <v>13</v>
      </c>
      <c r="W63" s="92">
        <f>Emissions!G65</f>
        <v>7.0889511629010485E-2</v>
      </c>
      <c r="X63" s="58" t="str">
        <f>Emissions!H65</f>
        <v>TON</v>
      </c>
    </row>
    <row r="64" spans="1:24" x14ac:dyDescent="0.25">
      <c r="A64" s="58" t="str">
        <f>Emissions!A66</f>
        <v>72123</v>
      </c>
      <c r="B64" s="58" t="str">
        <f>Emissions!B66</f>
        <v>72</v>
      </c>
      <c r="C64" s="58" t="str">
        <f>Emissions!E66</f>
        <v>PR</v>
      </c>
      <c r="D64" s="58" t="str">
        <f>Emissions!C66</f>
        <v>123</v>
      </c>
      <c r="E64" s="57" t="str">
        <f>Emissions!D66</f>
        <v>Salinas</v>
      </c>
      <c r="F64" s="93" t="s">
        <v>81</v>
      </c>
      <c r="G64" s="58">
        <v>2801000003</v>
      </c>
      <c r="H64" s="57" t="s">
        <v>446</v>
      </c>
      <c r="I64" s="58" t="s">
        <v>447</v>
      </c>
      <c r="J64" s="57" t="s">
        <v>452</v>
      </c>
      <c r="K64" s="58">
        <v>2012</v>
      </c>
      <c r="L64" s="58">
        <v>354</v>
      </c>
      <c r="M64" s="58" t="s">
        <v>448</v>
      </c>
      <c r="N64" s="49">
        <v>1845455</v>
      </c>
      <c r="O64" s="58" t="s">
        <v>400</v>
      </c>
      <c r="P64" s="57">
        <f t="shared" si="0"/>
        <v>9.5171812259958161E-5</v>
      </c>
      <c r="Q64" s="58" t="s">
        <v>449</v>
      </c>
      <c r="R64" s="58" t="s">
        <v>400</v>
      </c>
      <c r="S64" s="57" t="s">
        <v>451</v>
      </c>
      <c r="T64" s="58" t="str">
        <f>Emissions!F66</f>
        <v>PM10-FIL</v>
      </c>
      <c r="U64" s="58" t="s">
        <v>450</v>
      </c>
      <c r="V64" s="58">
        <v>13</v>
      </c>
      <c r="W64" s="92">
        <f>Emissions!G66</f>
        <v>8.7817648397100545E-2</v>
      </c>
      <c r="X64" s="58" t="str">
        <f>Emissions!H66</f>
        <v>TON</v>
      </c>
    </row>
    <row r="65" spans="1:24" x14ac:dyDescent="0.25">
      <c r="A65" s="58" t="str">
        <f>Emissions!A67</f>
        <v>72125</v>
      </c>
      <c r="B65" s="58" t="str">
        <f>Emissions!B67</f>
        <v>72</v>
      </c>
      <c r="C65" s="58" t="str">
        <f>Emissions!E67</f>
        <v>PR</v>
      </c>
      <c r="D65" s="58" t="str">
        <f>Emissions!C67</f>
        <v>125</v>
      </c>
      <c r="E65" s="57" t="str">
        <f>Emissions!D67</f>
        <v>San German</v>
      </c>
      <c r="F65" s="93" t="s">
        <v>81</v>
      </c>
      <c r="G65" s="58">
        <v>2801000003</v>
      </c>
      <c r="H65" s="57" t="s">
        <v>446</v>
      </c>
      <c r="I65" s="58" t="s">
        <v>447</v>
      </c>
      <c r="J65" s="57" t="s">
        <v>452</v>
      </c>
      <c r="K65" s="58">
        <v>2012</v>
      </c>
      <c r="L65" s="58">
        <v>354</v>
      </c>
      <c r="M65" s="58" t="s">
        <v>448</v>
      </c>
      <c r="N65" s="49">
        <v>1845456</v>
      </c>
      <c r="O65" s="58" t="s">
        <v>400</v>
      </c>
      <c r="P65" s="57">
        <f t="shared" si="0"/>
        <v>1.0741500047651526E-4</v>
      </c>
      <c r="Q65" s="58" t="s">
        <v>449</v>
      </c>
      <c r="R65" s="58" t="s">
        <v>400</v>
      </c>
      <c r="S65" s="57" t="s">
        <v>451</v>
      </c>
      <c r="T65" s="58" t="str">
        <f>Emissions!F67</f>
        <v>PM10-FIL</v>
      </c>
      <c r="U65" s="58" t="s">
        <v>450</v>
      </c>
      <c r="V65" s="58">
        <v>13</v>
      </c>
      <c r="W65" s="92">
        <f>Emissions!G67</f>
        <v>9.9114828559693974E-2</v>
      </c>
      <c r="X65" s="58" t="str">
        <f>Emissions!H67</f>
        <v>TON</v>
      </c>
    </row>
    <row r="66" spans="1:24" x14ac:dyDescent="0.25">
      <c r="A66" s="58" t="str">
        <f>Emissions!A68</f>
        <v>72127</v>
      </c>
      <c r="B66" s="58" t="str">
        <f>Emissions!B68</f>
        <v>72</v>
      </c>
      <c r="C66" s="58" t="str">
        <f>Emissions!E68</f>
        <v>PR</v>
      </c>
      <c r="D66" s="58" t="str">
        <f>Emissions!C68</f>
        <v>127</v>
      </c>
      <c r="E66" s="57" t="str">
        <f>Emissions!D68</f>
        <v>San Juan</v>
      </c>
      <c r="F66" s="93" t="s">
        <v>81</v>
      </c>
      <c r="G66" s="58">
        <v>2801000003</v>
      </c>
      <c r="H66" s="57" t="s">
        <v>446</v>
      </c>
      <c r="I66" s="58" t="s">
        <v>447</v>
      </c>
      <c r="J66" s="57" t="s">
        <v>452</v>
      </c>
      <c r="K66" s="58">
        <v>2012</v>
      </c>
      <c r="L66" s="58">
        <v>354</v>
      </c>
      <c r="M66" s="58" t="s">
        <v>448</v>
      </c>
      <c r="N66" s="49">
        <v>1845457</v>
      </c>
      <c r="O66" s="58" t="s">
        <v>400</v>
      </c>
      <c r="P66" s="57">
        <f t="shared" si="0"/>
        <v>1.1643652341252594E-3</v>
      </c>
      <c r="Q66" s="58" t="s">
        <v>449</v>
      </c>
      <c r="R66" s="58" t="s">
        <v>400</v>
      </c>
      <c r="S66" s="57" t="s">
        <v>451</v>
      </c>
      <c r="T66" s="58" t="str">
        <f>Emissions!F68</f>
        <v>PM10-FIL</v>
      </c>
      <c r="U66" s="58" t="s">
        <v>450</v>
      </c>
      <c r="V66" s="58">
        <v>13</v>
      </c>
      <c r="W66" s="92">
        <f>Emissions!G68</f>
        <v>1.0743929859365493</v>
      </c>
      <c r="X66" s="58" t="str">
        <f>Emissions!H68</f>
        <v>TON</v>
      </c>
    </row>
    <row r="67" spans="1:24" x14ac:dyDescent="0.25">
      <c r="A67" s="58" t="str">
        <f>Emissions!A69</f>
        <v>72129</v>
      </c>
      <c r="B67" s="58" t="str">
        <f>Emissions!B69</f>
        <v>72</v>
      </c>
      <c r="C67" s="58" t="str">
        <f>Emissions!E69</f>
        <v>PR</v>
      </c>
      <c r="D67" s="58" t="str">
        <f>Emissions!C69</f>
        <v>129</v>
      </c>
      <c r="E67" s="57" t="str">
        <f>Emissions!D69</f>
        <v>San Lorenzo</v>
      </c>
      <c r="F67" s="93" t="s">
        <v>81</v>
      </c>
      <c r="G67" s="58">
        <v>2801000003</v>
      </c>
      <c r="H67" s="57" t="s">
        <v>446</v>
      </c>
      <c r="I67" s="58" t="s">
        <v>447</v>
      </c>
      <c r="J67" s="57" t="s">
        <v>452</v>
      </c>
      <c r="K67" s="58">
        <v>2012</v>
      </c>
      <c r="L67" s="58">
        <v>354</v>
      </c>
      <c r="M67" s="58" t="s">
        <v>448</v>
      </c>
      <c r="N67" s="49">
        <v>1845458</v>
      </c>
      <c r="O67" s="58" t="s">
        <v>400</v>
      </c>
      <c r="P67" s="57">
        <f t="shared" ref="P67:P130" si="1">IFERROR(IF(W67*2000/N67=0,999,W67*2000/N67),999)</f>
        <v>1.2588482958754375E-4</v>
      </c>
      <c r="Q67" s="58" t="s">
        <v>449</v>
      </c>
      <c r="R67" s="58" t="s">
        <v>400</v>
      </c>
      <c r="S67" s="57" t="s">
        <v>451</v>
      </c>
      <c r="T67" s="58" t="str">
        <f>Emissions!F69</f>
        <v>PM10-FIL</v>
      </c>
      <c r="U67" s="58" t="s">
        <v>450</v>
      </c>
      <c r="V67" s="58">
        <v>13</v>
      </c>
      <c r="W67" s="92">
        <f>Emissions!G69</f>
        <v>0.11615758292048466</v>
      </c>
      <c r="X67" s="58" t="str">
        <f>Emissions!H69</f>
        <v>TON</v>
      </c>
    </row>
    <row r="68" spans="1:24" x14ac:dyDescent="0.25">
      <c r="A68" s="58" t="str">
        <f>Emissions!A70</f>
        <v>72131</v>
      </c>
      <c r="B68" s="58" t="str">
        <f>Emissions!B70</f>
        <v>72</v>
      </c>
      <c r="C68" s="58" t="str">
        <f>Emissions!E70</f>
        <v>PR</v>
      </c>
      <c r="D68" s="58" t="str">
        <f>Emissions!C70</f>
        <v>131</v>
      </c>
      <c r="E68" s="57" t="str">
        <f>Emissions!D70</f>
        <v>San Sebastian</v>
      </c>
      <c r="F68" s="93" t="s">
        <v>81</v>
      </c>
      <c r="G68" s="58">
        <v>2801000003</v>
      </c>
      <c r="H68" s="57" t="s">
        <v>446</v>
      </c>
      <c r="I68" s="58" t="s">
        <v>447</v>
      </c>
      <c r="J68" s="57" t="s">
        <v>452</v>
      </c>
      <c r="K68" s="58">
        <v>2012</v>
      </c>
      <c r="L68" s="58">
        <v>354</v>
      </c>
      <c r="M68" s="58" t="s">
        <v>448</v>
      </c>
      <c r="N68" s="49">
        <v>1845459</v>
      </c>
      <c r="O68" s="58" t="s">
        <v>400</v>
      </c>
      <c r="P68" s="57">
        <f t="shared" si="1"/>
        <v>1.273020956220918E-4</v>
      </c>
      <c r="Q68" s="58" t="s">
        <v>449</v>
      </c>
      <c r="R68" s="58" t="s">
        <v>400</v>
      </c>
      <c r="S68" s="57" t="s">
        <v>451</v>
      </c>
      <c r="T68" s="58" t="str">
        <f>Emissions!F70</f>
        <v>PM10-FIL</v>
      </c>
      <c r="U68" s="58" t="s">
        <v>450</v>
      </c>
      <c r="V68" s="58">
        <v>13</v>
      </c>
      <c r="W68" s="92">
        <f>Emissions!G70</f>
        <v>0.11746539904232495</v>
      </c>
      <c r="X68" s="58" t="str">
        <f>Emissions!H70</f>
        <v>TON</v>
      </c>
    </row>
    <row r="69" spans="1:24" x14ac:dyDescent="0.25">
      <c r="A69" s="58" t="str">
        <f>Emissions!A71</f>
        <v>72133</v>
      </c>
      <c r="B69" s="58" t="str">
        <f>Emissions!B71</f>
        <v>72</v>
      </c>
      <c r="C69" s="58" t="str">
        <f>Emissions!E71</f>
        <v>PR</v>
      </c>
      <c r="D69" s="58" t="str">
        <f>Emissions!C71</f>
        <v>133</v>
      </c>
      <c r="E69" s="57" t="str">
        <f>Emissions!D71</f>
        <v>Santa Isabel</v>
      </c>
      <c r="F69" s="93" t="s">
        <v>81</v>
      </c>
      <c r="G69" s="58">
        <v>2801000003</v>
      </c>
      <c r="H69" s="57" t="s">
        <v>446</v>
      </c>
      <c r="I69" s="58" t="s">
        <v>447</v>
      </c>
      <c r="J69" s="57" t="s">
        <v>452</v>
      </c>
      <c r="K69" s="58">
        <v>2012</v>
      </c>
      <c r="L69" s="58">
        <v>354</v>
      </c>
      <c r="M69" s="58" t="s">
        <v>448</v>
      </c>
      <c r="N69" s="49">
        <v>1845460</v>
      </c>
      <c r="O69" s="58" t="s">
        <v>400</v>
      </c>
      <c r="P69" s="57">
        <f t="shared" si="1"/>
        <v>7.2809535615355996E-5</v>
      </c>
      <c r="Q69" s="58" t="s">
        <v>449</v>
      </c>
      <c r="R69" s="58" t="s">
        <v>400</v>
      </c>
      <c r="S69" s="57" t="s">
        <v>451</v>
      </c>
      <c r="T69" s="58" t="str">
        <f>Emissions!F71</f>
        <v>PM10-FIL</v>
      </c>
      <c r="U69" s="58" t="s">
        <v>450</v>
      </c>
      <c r="V69" s="58">
        <v>13</v>
      </c>
      <c r="W69" s="92">
        <f>Emissions!G71</f>
        <v>6.7183542798357435E-2</v>
      </c>
      <c r="X69" s="58" t="str">
        <f>Emissions!H71</f>
        <v>TON</v>
      </c>
    </row>
    <row r="70" spans="1:24" x14ac:dyDescent="0.25">
      <c r="A70" s="58" t="str">
        <f>Emissions!A72</f>
        <v>72135</v>
      </c>
      <c r="B70" s="58" t="str">
        <f>Emissions!B72</f>
        <v>72</v>
      </c>
      <c r="C70" s="58" t="str">
        <f>Emissions!E72</f>
        <v>PR</v>
      </c>
      <c r="D70" s="58" t="str">
        <f>Emissions!C72</f>
        <v>135</v>
      </c>
      <c r="E70" s="57" t="str">
        <f>Emissions!D72</f>
        <v>Toa Alta</v>
      </c>
      <c r="F70" s="93" t="s">
        <v>81</v>
      </c>
      <c r="G70" s="58">
        <v>2801000003</v>
      </c>
      <c r="H70" s="57" t="s">
        <v>446</v>
      </c>
      <c r="I70" s="58" t="s">
        <v>447</v>
      </c>
      <c r="J70" s="57" t="s">
        <v>452</v>
      </c>
      <c r="K70" s="58">
        <v>2012</v>
      </c>
      <c r="L70" s="58">
        <v>354</v>
      </c>
      <c r="M70" s="58" t="s">
        <v>448</v>
      </c>
      <c r="N70" s="49">
        <v>1845461</v>
      </c>
      <c r="O70" s="58" t="s">
        <v>400</v>
      </c>
      <c r="P70" s="57">
        <f t="shared" si="1"/>
        <v>2.3835714191948438E-4</v>
      </c>
      <c r="Q70" s="58" t="s">
        <v>449</v>
      </c>
      <c r="R70" s="58" t="s">
        <v>400</v>
      </c>
      <c r="S70" s="57" t="s">
        <v>451</v>
      </c>
      <c r="T70" s="58" t="str">
        <f>Emissions!F72</f>
        <v>PM10-FIL</v>
      </c>
      <c r="U70" s="58" t="s">
        <v>450</v>
      </c>
      <c r="V70" s="58">
        <v>13</v>
      </c>
      <c r="W70" s="92">
        <f>Emissions!G72</f>
        <v>0.21993940474193679</v>
      </c>
      <c r="X70" s="58" t="str">
        <f>Emissions!H72</f>
        <v>TON</v>
      </c>
    </row>
    <row r="71" spans="1:24" x14ac:dyDescent="0.25">
      <c r="A71" s="58" t="str">
        <f>Emissions!A73</f>
        <v>72137</v>
      </c>
      <c r="B71" s="58" t="str">
        <f>Emissions!B73</f>
        <v>72</v>
      </c>
      <c r="C71" s="58" t="str">
        <f>Emissions!E73</f>
        <v>PR</v>
      </c>
      <c r="D71" s="58" t="str">
        <f>Emissions!C73</f>
        <v>137</v>
      </c>
      <c r="E71" s="57" t="str">
        <f>Emissions!D73</f>
        <v>Toa Baja</v>
      </c>
      <c r="F71" s="93" t="s">
        <v>81</v>
      </c>
      <c r="G71" s="58">
        <v>2801000003</v>
      </c>
      <c r="H71" s="57" t="s">
        <v>446</v>
      </c>
      <c r="I71" s="58" t="s">
        <v>447</v>
      </c>
      <c r="J71" s="57" t="s">
        <v>452</v>
      </c>
      <c r="K71" s="58">
        <v>2012</v>
      </c>
      <c r="L71" s="58">
        <v>354</v>
      </c>
      <c r="M71" s="58" t="s">
        <v>448</v>
      </c>
      <c r="N71" s="49">
        <v>1845462</v>
      </c>
      <c r="O71" s="58" t="s">
        <v>400</v>
      </c>
      <c r="P71" s="57">
        <f t="shared" si="1"/>
        <v>2.6806683831562608E-4</v>
      </c>
      <c r="Q71" s="58" t="s">
        <v>449</v>
      </c>
      <c r="R71" s="58" t="s">
        <v>400</v>
      </c>
      <c r="S71" s="57" t="s">
        <v>451</v>
      </c>
      <c r="T71" s="58" t="str">
        <f>Emissions!F73</f>
        <v>PM10-FIL</v>
      </c>
      <c r="U71" s="58" t="s">
        <v>450</v>
      </c>
      <c r="V71" s="58">
        <v>13</v>
      </c>
      <c r="W71" s="92">
        <f>Emissions!G73</f>
        <v>0.24735358178581598</v>
      </c>
      <c r="X71" s="58" t="str">
        <f>Emissions!H73</f>
        <v>TON</v>
      </c>
    </row>
    <row r="72" spans="1:24" x14ac:dyDescent="0.25">
      <c r="A72" s="58" t="str">
        <f>Emissions!A74</f>
        <v>72139</v>
      </c>
      <c r="B72" s="58" t="str">
        <f>Emissions!B74</f>
        <v>72</v>
      </c>
      <c r="C72" s="58" t="str">
        <f>Emissions!E74</f>
        <v>PR</v>
      </c>
      <c r="D72" s="58" t="str">
        <f>Emissions!C74</f>
        <v>139</v>
      </c>
      <c r="E72" s="57" t="str">
        <f>Emissions!D74</f>
        <v>Trujillo Alto</v>
      </c>
      <c r="F72" s="93" t="s">
        <v>81</v>
      </c>
      <c r="G72" s="58">
        <v>2801000003</v>
      </c>
      <c r="H72" s="57" t="s">
        <v>446</v>
      </c>
      <c r="I72" s="58" t="s">
        <v>447</v>
      </c>
      <c r="J72" s="57" t="s">
        <v>452</v>
      </c>
      <c r="K72" s="58">
        <v>2012</v>
      </c>
      <c r="L72" s="58">
        <v>354</v>
      </c>
      <c r="M72" s="58" t="s">
        <v>448</v>
      </c>
      <c r="N72" s="49">
        <v>1845463</v>
      </c>
      <c r="O72" s="58" t="s">
        <v>400</v>
      </c>
      <c r="P72" s="57">
        <f t="shared" si="1"/>
        <v>2.2619650061562918E-4</v>
      </c>
      <c r="Q72" s="58" t="s">
        <v>449</v>
      </c>
      <c r="R72" s="58" t="s">
        <v>400</v>
      </c>
      <c r="S72" s="57" t="s">
        <v>451</v>
      </c>
      <c r="T72" s="58" t="str">
        <f>Emissions!F74</f>
        <v>PM10-FIL</v>
      </c>
      <c r="U72" s="58" t="s">
        <v>450</v>
      </c>
      <c r="V72" s="58">
        <v>13</v>
      </c>
      <c r="W72" s="92">
        <f>Emissions!G74</f>
        <v>0.20871863630781043</v>
      </c>
      <c r="X72" s="58" t="str">
        <f>Emissions!H74</f>
        <v>TON</v>
      </c>
    </row>
    <row r="73" spans="1:24" x14ac:dyDescent="0.25">
      <c r="A73" s="58" t="str">
        <f>Emissions!A75</f>
        <v>72141</v>
      </c>
      <c r="B73" s="58" t="str">
        <f>Emissions!B75</f>
        <v>72</v>
      </c>
      <c r="C73" s="58" t="str">
        <f>Emissions!E75</f>
        <v>PR</v>
      </c>
      <c r="D73" s="58" t="str">
        <f>Emissions!C75</f>
        <v>141</v>
      </c>
      <c r="E73" s="57" t="str">
        <f>Emissions!D75</f>
        <v>Utuado</v>
      </c>
      <c r="F73" s="93" t="s">
        <v>81</v>
      </c>
      <c r="G73" s="58">
        <v>2801000003</v>
      </c>
      <c r="H73" s="57" t="s">
        <v>446</v>
      </c>
      <c r="I73" s="58" t="s">
        <v>447</v>
      </c>
      <c r="J73" s="57" t="s">
        <v>452</v>
      </c>
      <c r="K73" s="58">
        <v>2012</v>
      </c>
      <c r="L73" s="58">
        <v>354</v>
      </c>
      <c r="M73" s="58" t="s">
        <v>448</v>
      </c>
      <c r="N73" s="49">
        <v>1845464</v>
      </c>
      <c r="O73" s="58" t="s">
        <v>400</v>
      </c>
      <c r="P73" s="57">
        <f t="shared" si="1"/>
        <v>9.8894627330021594E-5</v>
      </c>
      <c r="Q73" s="58" t="s">
        <v>449</v>
      </c>
      <c r="R73" s="58" t="s">
        <v>400</v>
      </c>
      <c r="S73" s="57" t="s">
        <v>451</v>
      </c>
      <c r="T73" s="58" t="str">
        <f>Emissions!F75</f>
        <v>PM10-FIL</v>
      </c>
      <c r="U73" s="58" t="s">
        <v>450</v>
      </c>
      <c r="V73" s="58">
        <v>13</v>
      </c>
      <c r="W73" s="92">
        <f>Emissions!G75</f>
        <v>9.1253237265485482E-2</v>
      </c>
      <c r="X73" s="58" t="str">
        <f>Emissions!H75</f>
        <v>TON</v>
      </c>
    </row>
    <row r="74" spans="1:24" x14ac:dyDescent="0.25">
      <c r="A74" s="58" t="str">
        <f>Emissions!A76</f>
        <v>72143</v>
      </c>
      <c r="B74" s="58" t="str">
        <f>Emissions!B76</f>
        <v>72</v>
      </c>
      <c r="C74" s="58" t="str">
        <f>Emissions!E76</f>
        <v>PR</v>
      </c>
      <c r="D74" s="58" t="str">
        <f>Emissions!C76</f>
        <v>143</v>
      </c>
      <c r="E74" s="57" t="str">
        <f>Emissions!D76</f>
        <v>Vega Alta</v>
      </c>
      <c r="F74" s="93" t="s">
        <v>81</v>
      </c>
      <c r="G74" s="58">
        <v>2801000003</v>
      </c>
      <c r="H74" s="57" t="s">
        <v>446</v>
      </c>
      <c r="I74" s="58" t="s">
        <v>447</v>
      </c>
      <c r="J74" s="57" t="s">
        <v>452</v>
      </c>
      <c r="K74" s="58">
        <v>2012</v>
      </c>
      <c r="L74" s="58">
        <v>354</v>
      </c>
      <c r="M74" s="58" t="s">
        <v>448</v>
      </c>
      <c r="N74" s="49">
        <v>1845465</v>
      </c>
      <c r="O74" s="58" t="s">
        <v>400</v>
      </c>
      <c r="P74" s="57">
        <f t="shared" si="1"/>
        <v>1.2496706909324225E-4</v>
      </c>
      <c r="Q74" s="58" t="s">
        <v>449</v>
      </c>
      <c r="R74" s="58" t="s">
        <v>400</v>
      </c>
      <c r="S74" s="57" t="s">
        <v>451</v>
      </c>
      <c r="T74" s="58" t="str">
        <f>Emissions!F76</f>
        <v>PM10-FIL</v>
      </c>
      <c r="U74" s="58" t="s">
        <v>450</v>
      </c>
      <c r="V74" s="58">
        <v>13</v>
      </c>
      <c r="W74" s="92">
        <f>Emissions!G76</f>
        <v>0.11531117608208015</v>
      </c>
      <c r="X74" s="58" t="str">
        <f>Emissions!H76</f>
        <v>TON</v>
      </c>
    </row>
    <row r="75" spans="1:24" x14ac:dyDescent="0.25">
      <c r="A75" s="58" t="str">
        <f>Emissions!A77</f>
        <v>72145</v>
      </c>
      <c r="B75" s="58" t="str">
        <f>Emissions!B77</f>
        <v>72</v>
      </c>
      <c r="C75" s="58" t="str">
        <f>Emissions!E77</f>
        <v>PR</v>
      </c>
      <c r="D75" s="58" t="str">
        <f>Emissions!C77</f>
        <v>145</v>
      </c>
      <c r="E75" s="57" t="str">
        <f>Emissions!D77</f>
        <v>Vega Baja</v>
      </c>
      <c r="F75" s="93" t="s">
        <v>81</v>
      </c>
      <c r="G75" s="58">
        <v>2801000003</v>
      </c>
      <c r="H75" s="57" t="s">
        <v>446</v>
      </c>
      <c r="I75" s="58" t="s">
        <v>447</v>
      </c>
      <c r="J75" s="57" t="s">
        <v>452</v>
      </c>
      <c r="K75" s="58">
        <v>2012</v>
      </c>
      <c r="L75" s="58">
        <v>354</v>
      </c>
      <c r="M75" s="58" t="s">
        <v>448</v>
      </c>
      <c r="N75" s="49">
        <v>1845466</v>
      </c>
      <c r="O75" s="58" t="s">
        <v>400</v>
      </c>
      <c r="P75" s="57">
        <f t="shared" si="1"/>
        <v>1.788891986790092E-4</v>
      </c>
      <c r="Q75" s="58" t="s">
        <v>449</v>
      </c>
      <c r="R75" s="58" t="s">
        <v>400</v>
      </c>
      <c r="S75" s="57" t="s">
        <v>451</v>
      </c>
      <c r="T75" s="58" t="str">
        <f>Emissions!F77</f>
        <v>PM10-FIL</v>
      </c>
      <c r="U75" s="58" t="s">
        <v>450</v>
      </c>
      <c r="V75" s="58">
        <v>13</v>
      </c>
      <c r="W75" s="92">
        <f>Emissions!G77</f>
        <v>0.16506696696467818</v>
      </c>
      <c r="X75" s="58" t="str">
        <f>Emissions!H77</f>
        <v>TON</v>
      </c>
    </row>
    <row r="76" spans="1:24" x14ac:dyDescent="0.25">
      <c r="A76" s="58" t="str">
        <f>Emissions!A78</f>
        <v>72147</v>
      </c>
      <c r="B76" s="58" t="str">
        <f>Emissions!B78</f>
        <v>72</v>
      </c>
      <c r="C76" s="58" t="str">
        <f>Emissions!E78</f>
        <v>PR</v>
      </c>
      <c r="D76" s="58" t="str">
        <f>Emissions!C78</f>
        <v>147</v>
      </c>
      <c r="E76" s="57" t="str">
        <f>Emissions!D78</f>
        <v>Vieques</v>
      </c>
      <c r="F76" s="93" t="s">
        <v>81</v>
      </c>
      <c r="G76" s="58">
        <v>2801000003</v>
      </c>
      <c r="H76" s="57" t="s">
        <v>446</v>
      </c>
      <c r="I76" s="58" t="s">
        <v>447</v>
      </c>
      <c r="J76" s="57" t="s">
        <v>452</v>
      </c>
      <c r="K76" s="58">
        <v>2012</v>
      </c>
      <c r="L76" s="58">
        <v>354</v>
      </c>
      <c r="M76" s="58" t="s">
        <v>448</v>
      </c>
      <c r="N76" s="49">
        <v>1845467</v>
      </c>
      <c r="O76" s="58" t="s">
        <v>400</v>
      </c>
      <c r="P76" s="57">
        <f t="shared" si="1"/>
        <v>2.9024968561029975E-5</v>
      </c>
      <c r="Q76" s="58" t="s">
        <v>449</v>
      </c>
      <c r="R76" s="58" t="s">
        <v>400</v>
      </c>
      <c r="S76" s="57" t="s">
        <v>451</v>
      </c>
      <c r="T76" s="58" t="str">
        <f>Emissions!F78</f>
        <v>PM10-FIL</v>
      </c>
      <c r="U76" s="58" t="s">
        <v>450</v>
      </c>
      <c r="V76" s="58">
        <v>13</v>
      </c>
      <c r="W76" s="92">
        <f>Emissions!G78</f>
        <v>2.6782310827709155E-2</v>
      </c>
      <c r="X76" s="58" t="str">
        <f>Emissions!H78</f>
        <v>TON</v>
      </c>
    </row>
    <row r="77" spans="1:24" x14ac:dyDescent="0.25">
      <c r="A77" s="58" t="str">
        <f>Emissions!A79</f>
        <v>72149</v>
      </c>
      <c r="B77" s="58" t="str">
        <f>Emissions!B79</f>
        <v>72</v>
      </c>
      <c r="C77" s="58" t="str">
        <f>Emissions!E79</f>
        <v>PR</v>
      </c>
      <c r="D77" s="58" t="str">
        <f>Emissions!C79</f>
        <v>149</v>
      </c>
      <c r="E77" s="57" t="str">
        <f>Emissions!D79</f>
        <v>Villalba</v>
      </c>
      <c r="F77" s="93" t="s">
        <v>81</v>
      </c>
      <c r="G77" s="58">
        <v>2801000003</v>
      </c>
      <c r="H77" s="57" t="s">
        <v>446</v>
      </c>
      <c r="I77" s="58" t="s">
        <v>447</v>
      </c>
      <c r="J77" s="57" t="s">
        <v>452</v>
      </c>
      <c r="K77" s="58">
        <v>2012</v>
      </c>
      <c r="L77" s="58">
        <v>354</v>
      </c>
      <c r="M77" s="58" t="s">
        <v>448</v>
      </c>
      <c r="N77" s="49">
        <v>1845468</v>
      </c>
      <c r="O77" s="58" t="s">
        <v>400</v>
      </c>
      <c r="P77" s="57">
        <f t="shared" si="1"/>
        <v>7.7679093015699011E-5</v>
      </c>
      <c r="Q77" s="58" t="s">
        <v>449</v>
      </c>
      <c r="R77" s="58" t="s">
        <v>400</v>
      </c>
      <c r="S77" s="57" t="s">
        <v>451</v>
      </c>
      <c r="T77" s="58" t="str">
        <f>Emissions!F79</f>
        <v>PM10-FIL</v>
      </c>
      <c r="U77" s="58" t="s">
        <v>450</v>
      </c>
      <c r="V77" s="58">
        <v>13</v>
      </c>
      <c r="W77" s="92">
        <f>Emissions!G79</f>
        <v>7.1677140214748011E-2</v>
      </c>
      <c r="X77" s="58" t="str">
        <f>Emissions!H79</f>
        <v>TON</v>
      </c>
    </row>
    <row r="78" spans="1:24" x14ac:dyDescent="0.25">
      <c r="A78" s="58" t="str">
        <f>Emissions!A80</f>
        <v>72151</v>
      </c>
      <c r="B78" s="58" t="str">
        <f>Emissions!B80</f>
        <v>72</v>
      </c>
      <c r="C78" s="58" t="str">
        <f>Emissions!E80</f>
        <v>PR</v>
      </c>
      <c r="D78" s="58" t="str">
        <f>Emissions!C80</f>
        <v>151</v>
      </c>
      <c r="E78" s="57" t="str">
        <f>Emissions!D80</f>
        <v>Yabucoa</v>
      </c>
      <c r="F78" s="93" t="s">
        <v>81</v>
      </c>
      <c r="G78" s="58">
        <v>2801000003</v>
      </c>
      <c r="H78" s="57" t="s">
        <v>446</v>
      </c>
      <c r="I78" s="58" t="s">
        <v>447</v>
      </c>
      <c r="J78" s="57" t="s">
        <v>452</v>
      </c>
      <c r="K78" s="58">
        <v>2012</v>
      </c>
      <c r="L78" s="58">
        <v>354</v>
      </c>
      <c r="M78" s="58" t="s">
        <v>448</v>
      </c>
      <c r="N78" s="49">
        <v>1845469</v>
      </c>
      <c r="O78" s="58" t="s">
        <v>400</v>
      </c>
      <c r="P78" s="57">
        <f t="shared" si="1"/>
        <v>1.1427474140386825E-4</v>
      </c>
      <c r="Q78" s="58" t="s">
        <v>449</v>
      </c>
      <c r="R78" s="58" t="s">
        <v>400</v>
      </c>
      <c r="S78" s="57" t="s">
        <v>451</v>
      </c>
      <c r="T78" s="58" t="str">
        <f>Emissions!F80</f>
        <v>PM10-FIL</v>
      </c>
      <c r="U78" s="58" t="s">
        <v>450</v>
      </c>
      <c r="V78" s="58">
        <v>13</v>
      </c>
      <c r="W78" s="92">
        <f>Emissions!G80</f>
        <v>0.10544524637192766</v>
      </c>
      <c r="X78" s="58" t="str">
        <f>Emissions!H80</f>
        <v>TON</v>
      </c>
    </row>
    <row r="79" spans="1:24" x14ac:dyDescent="0.25">
      <c r="A79" s="58" t="str">
        <f>Emissions!A81</f>
        <v>72153</v>
      </c>
      <c r="B79" s="58" t="str">
        <f>Emissions!B81</f>
        <v>72</v>
      </c>
      <c r="C79" s="58" t="str">
        <f>Emissions!E81</f>
        <v>PR</v>
      </c>
      <c r="D79" s="58" t="str">
        <f>Emissions!C81</f>
        <v>153</v>
      </c>
      <c r="E79" s="57" t="str">
        <f>Emissions!D81</f>
        <v>Yauco</v>
      </c>
      <c r="F79" s="93" t="s">
        <v>81</v>
      </c>
      <c r="G79" s="58">
        <v>2801000003</v>
      </c>
      <c r="H79" s="57" t="s">
        <v>446</v>
      </c>
      <c r="I79" s="58" t="s">
        <v>447</v>
      </c>
      <c r="J79" s="57" t="s">
        <v>452</v>
      </c>
      <c r="K79" s="58">
        <v>2012</v>
      </c>
      <c r="L79" s="58">
        <v>354</v>
      </c>
      <c r="M79" s="58" t="s">
        <v>448</v>
      </c>
      <c r="N79" s="49">
        <v>1845470</v>
      </c>
      <c r="O79" s="58" t="s">
        <v>400</v>
      </c>
      <c r="P79" s="57">
        <f t="shared" si="1"/>
        <v>1.2352073969941501E-4</v>
      </c>
      <c r="Q79" s="58" t="s">
        <v>449</v>
      </c>
      <c r="R79" s="58" t="s">
        <v>400</v>
      </c>
      <c r="S79" s="57" t="s">
        <v>451</v>
      </c>
      <c r="T79" s="58" t="str">
        <f>Emissions!F81</f>
        <v>PM10-FIL</v>
      </c>
      <c r="U79" s="58" t="s">
        <v>450</v>
      </c>
      <c r="V79" s="58">
        <v>13</v>
      </c>
      <c r="W79" s="92">
        <f>Emissions!G81</f>
        <v>0.11397690974653972</v>
      </c>
      <c r="X79" s="58" t="str">
        <f>Emissions!H81</f>
        <v>TON</v>
      </c>
    </row>
    <row r="80" spans="1:24" x14ac:dyDescent="0.25">
      <c r="A80" s="58" t="str">
        <f>Emissions!A82</f>
        <v>78010</v>
      </c>
      <c r="B80" s="58" t="str">
        <f>Emissions!B82</f>
        <v>78</v>
      </c>
      <c r="C80" s="58" t="str">
        <f>Emissions!E82</f>
        <v>VI</v>
      </c>
      <c r="D80" s="58" t="str">
        <f>Emissions!C82</f>
        <v>010</v>
      </c>
      <c r="E80" s="57" t="str">
        <f>Emissions!D82</f>
        <v>St. Croix</v>
      </c>
      <c r="F80" s="93" t="s">
        <v>63</v>
      </c>
      <c r="G80" s="58">
        <v>2801000003</v>
      </c>
      <c r="H80" s="57" t="s">
        <v>446</v>
      </c>
      <c r="I80" s="58" t="s">
        <v>447</v>
      </c>
      <c r="J80" s="57" t="s">
        <v>452</v>
      </c>
      <c r="K80" s="58">
        <v>2012</v>
      </c>
      <c r="L80" s="58">
        <v>354</v>
      </c>
      <c r="M80" s="58" t="s">
        <v>448</v>
      </c>
      <c r="N80" s="49">
        <v>1845471</v>
      </c>
      <c r="O80" s="58" t="s">
        <v>400</v>
      </c>
      <c r="P80" s="57">
        <f t="shared" si="1"/>
        <v>1.0606162563412348E-3</v>
      </c>
      <c r="Q80" s="58" t="s">
        <v>449</v>
      </c>
      <c r="R80" s="58" t="s">
        <v>400</v>
      </c>
      <c r="S80" s="57" t="s">
        <v>451</v>
      </c>
      <c r="T80" s="58" t="str">
        <f>Emissions!F82</f>
        <v>PM10-FIL</v>
      </c>
      <c r="U80" s="58" t="s">
        <v>450</v>
      </c>
      <c r="V80" s="58">
        <v>13</v>
      </c>
      <c r="W80" s="92">
        <f>Emissions!G82</f>
        <v>0.9786682716031575</v>
      </c>
      <c r="X80" s="58" t="str">
        <f>Emissions!H82</f>
        <v>TON</v>
      </c>
    </row>
    <row r="81" spans="1:24" x14ac:dyDescent="0.25">
      <c r="A81" s="58" t="str">
        <f>Emissions!A83</f>
        <v>78020</v>
      </c>
      <c r="B81" s="58" t="str">
        <f>Emissions!B83</f>
        <v>78</v>
      </c>
      <c r="C81" s="58" t="str">
        <f>Emissions!E83</f>
        <v>VI</v>
      </c>
      <c r="D81" s="58" t="str">
        <f>Emissions!C83</f>
        <v>020</v>
      </c>
      <c r="E81" s="57" t="str">
        <f>Emissions!D83</f>
        <v>St. John</v>
      </c>
      <c r="F81" s="93" t="s">
        <v>63</v>
      </c>
      <c r="G81" s="58">
        <v>2801000003</v>
      </c>
      <c r="H81" s="57" t="s">
        <v>446</v>
      </c>
      <c r="I81" s="58" t="s">
        <v>447</v>
      </c>
      <c r="J81" s="57" t="s">
        <v>452</v>
      </c>
      <c r="K81" s="58">
        <v>2012</v>
      </c>
      <c r="L81" s="58">
        <v>354</v>
      </c>
      <c r="M81" s="58" t="s">
        <v>448</v>
      </c>
      <c r="N81" s="49">
        <v>1845472</v>
      </c>
      <c r="O81" s="58" t="s">
        <v>400</v>
      </c>
      <c r="P81" s="57">
        <f t="shared" si="1"/>
        <v>8.3619566739204706E-5</v>
      </c>
      <c r="Q81" s="58" t="s">
        <v>449</v>
      </c>
      <c r="R81" s="58" t="s">
        <v>400</v>
      </c>
      <c r="S81" s="57" t="s">
        <v>451</v>
      </c>
      <c r="T81" s="58" t="str">
        <f>Emissions!F83</f>
        <v>PM10-FIL</v>
      </c>
      <c r="U81" s="58" t="s">
        <v>450</v>
      </c>
      <c r="V81" s="58">
        <v>13</v>
      </c>
      <c r="W81" s="92">
        <f>Emissions!G83</f>
        <v>7.7158784534666791E-2</v>
      </c>
      <c r="X81" s="58" t="str">
        <f>Emissions!H83</f>
        <v>TON</v>
      </c>
    </row>
    <row r="82" spans="1:24" x14ac:dyDescent="0.25">
      <c r="A82" s="58" t="str">
        <f>Emissions!A84</f>
        <v>78030</v>
      </c>
      <c r="B82" s="58" t="str">
        <f>Emissions!B84</f>
        <v>78</v>
      </c>
      <c r="C82" s="58" t="str">
        <f>Emissions!E84</f>
        <v>VI</v>
      </c>
      <c r="D82" s="58" t="str">
        <f>Emissions!C84</f>
        <v>030</v>
      </c>
      <c r="E82" s="57" t="str">
        <f>Emissions!D84</f>
        <v>St. Thomas</v>
      </c>
      <c r="F82" s="93" t="s">
        <v>63</v>
      </c>
      <c r="G82" s="58">
        <v>2801000003</v>
      </c>
      <c r="H82" s="57" t="s">
        <v>446</v>
      </c>
      <c r="I82" s="58" t="s">
        <v>447</v>
      </c>
      <c r="J82" s="57" t="s">
        <v>452</v>
      </c>
      <c r="K82" s="58">
        <v>2012</v>
      </c>
      <c r="L82" s="58">
        <v>354</v>
      </c>
      <c r="M82" s="58" t="s">
        <v>448</v>
      </c>
      <c r="N82" s="49">
        <v>1845473</v>
      </c>
      <c r="O82" s="58" t="s">
        <v>400</v>
      </c>
      <c r="P82" s="57">
        <f t="shared" si="1"/>
        <v>1.0197118718692541E-3</v>
      </c>
      <c r="Q82" s="58" t="s">
        <v>449</v>
      </c>
      <c r="R82" s="58" t="s">
        <v>400</v>
      </c>
      <c r="S82" s="57" t="s">
        <v>451</v>
      </c>
      <c r="T82" s="58" t="str">
        <f>Emissions!F84</f>
        <v>PM10-FIL</v>
      </c>
      <c r="U82" s="58" t="s">
        <v>450</v>
      </c>
      <c r="V82" s="58">
        <v>13</v>
      </c>
      <c r="W82" s="92">
        <f>Emissions!G84</f>
        <v>0.9409253636570839</v>
      </c>
      <c r="X82" s="58" t="str">
        <f>Emissions!H84</f>
        <v>TON</v>
      </c>
    </row>
    <row r="83" spans="1:24" x14ac:dyDescent="0.25">
      <c r="A83" s="58" t="str">
        <f>Emissions!A85</f>
        <v>72001</v>
      </c>
      <c r="B83" s="58" t="str">
        <f>Emissions!B85</f>
        <v>72</v>
      </c>
      <c r="C83" s="58" t="str">
        <f>Emissions!E85</f>
        <v>PR</v>
      </c>
      <c r="D83" s="58" t="str">
        <f>Emissions!C85</f>
        <v>001</v>
      </c>
      <c r="E83" s="57" t="str">
        <f>Emissions!D85</f>
        <v>Adjuntas</v>
      </c>
      <c r="F83" s="93" t="s">
        <v>81</v>
      </c>
      <c r="G83" s="58">
        <v>2801000003</v>
      </c>
      <c r="H83" s="57" t="s">
        <v>446</v>
      </c>
      <c r="I83" s="58" t="s">
        <v>447</v>
      </c>
      <c r="J83" s="57" t="s">
        <v>452</v>
      </c>
      <c r="K83" s="58">
        <v>2012</v>
      </c>
      <c r="L83" s="58">
        <v>354</v>
      </c>
      <c r="M83" s="58" t="s">
        <v>448</v>
      </c>
      <c r="N83" s="49">
        <v>1845474</v>
      </c>
      <c r="O83" s="58" t="s">
        <v>400</v>
      </c>
      <c r="P83" s="57">
        <f t="shared" si="1"/>
        <v>6.0196403493406585E-5</v>
      </c>
      <c r="Q83" s="58" t="s">
        <v>449</v>
      </c>
      <c r="R83" s="58" t="s">
        <v>400</v>
      </c>
      <c r="S83" s="57" t="s">
        <v>451</v>
      </c>
      <c r="T83" s="58" t="str">
        <f>Emissions!F85</f>
        <v>PM10-PRI</v>
      </c>
      <c r="U83" s="58" t="s">
        <v>453</v>
      </c>
      <c r="V83" s="58">
        <v>13</v>
      </c>
      <c r="W83" s="92">
        <f>Emissions!G85</f>
        <v>5.5545448770295512E-2</v>
      </c>
      <c r="X83" s="58" t="str">
        <f>Emissions!H85</f>
        <v>TON</v>
      </c>
    </row>
    <row r="84" spans="1:24" x14ac:dyDescent="0.25">
      <c r="A84" s="58" t="str">
        <f>Emissions!A86</f>
        <v>72003</v>
      </c>
      <c r="B84" s="58" t="str">
        <f>Emissions!B86</f>
        <v>72</v>
      </c>
      <c r="C84" s="58" t="str">
        <f>Emissions!E86</f>
        <v>PR</v>
      </c>
      <c r="D84" s="58" t="str">
        <f>Emissions!C86</f>
        <v>003</v>
      </c>
      <c r="E84" s="57" t="str">
        <f>Emissions!D86</f>
        <v>Aguada</v>
      </c>
      <c r="F84" s="93" t="s">
        <v>81</v>
      </c>
      <c r="G84" s="58">
        <v>2801000003</v>
      </c>
      <c r="H84" s="57" t="s">
        <v>446</v>
      </c>
      <c r="I84" s="58" t="s">
        <v>447</v>
      </c>
      <c r="J84" s="57" t="s">
        <v>452</v>
      </c>
      <c r="K84" s="58">
        <v>2012</v>
      </c>
      <c r="L84" s="58">
        <v>354</v>
      </c>
      <c r="M84" s="58" t="s">
        <v>448</v>
      </c>
      <c r="N84" s="49">
        <v>1845475</v>
      </c>
      <c r="O84" s="58" t="s">
        <v>400</v>
      </c>
      <c r="P84" s="57">
        <f t="shared" si="1"/>
        <v>1.2844758947190351E-4</v>
      </c>
      <c r="Q84" s="58" t="s">
        <v>449</v>
      </c>
      <c r="R84" s="58" t="s">
        <v>400</v>
      </c>
      <c r="S84" s="57" t="s">
        <v>451</v>
      </c>
      <c r="T84" s="58" t="str">
        <f>Emissions!F86</f>
        <v>PM10-PRI</v>
      </c>
      <c r="U84" s="58" t="s">
        <v>453</v>
      </c>
      <c r="V84" s="58">
        <v>13</v>
      </c>
      <c r="W84" s="92">
        <f>Emissions!G86</f>
        <v>0.11852340759033057</v>
      </c>
      <c r="X84" s="58" t="str">
        <f>Emissions!H86</f>
        <v>TON</v>
      </c>
    </row>
    <row r="85" spans="1:24" x14ac:dyDescent="0.25">
      <c r="A85" s="58" t="str">
        <f>Emissions!A87</f>
        <v>72005</v>
      </c>
      <c r="B85" s="58" t="str">
        <f>Emissions!B87</f>
        <v>72</v>
      </c>
      <c r="C85" s="58" t="str">
        <f>Emissions!E87</f>
        <v>PR</v>
      </c>
      <c r="D85" s="58" t="str">
        <f>Emissions!C87</f>
        <v>005</v>
      </c>
      <c r="E85" s="57" t="str">
        <f>Emissions!D87</f>
        <v>Aguadilla</v>
      </c>
      <c r="F85" s="93" t="s">
        <v>81</v>
      </c>
      <c r="G85" s="58">
        <v>2801000003</v>
      </c>
      <c r="H85" s="57" t="s">
        <v>446</v>
      </c>
      <c r="I85" s="58" t="s">
        <v>447</v>
      </c>
      <c r="J85" s="57" t="s">
        <v>452</v>
      </c>
      <c r="K85" s="58">
        <v>2012</v>
      </c>
      <c r="L85" s="58">
        <v>354</v>
      </c>
      <c r="M85" s="58" t="s">
        <v>448</v>
      </c>
      <c r="N85" s="49">
        <v>1845476</v>
      </c>
      <c r="O85" s="58" t="s">
        <v>400</v>
      </c>
      <c r="P85" s="57">
        <f t="shared" si="1"/>
        <v>1.8246815972092017E-4</v>
      </c>
      <c r="Q85" s="58" t="s">
        <v>449</v>
      </c>
      <c r="R85" s="58" t="s">
        <v>400</v>
      </c>
      <c r="S85" s="57" t="s">
        <v>451</v>
      </c>
      <c r="T85" s="58" t="str">
        <f>Emissions!F87</f>
        <v>PM10-PRI</v>
      </c>
      <c r="U85" s="58" t="s">
        <v>453</v>
      </c>
      <c r="V85" s="58">
        <v>13</v>
      </c>
      <c r="W85" s="92">
        <f>Emissions!G87</f>
        <v>0.16837030476456244</v>
      </c>
      <c r="X85" s="58" t="str">
        <f>Emissions!H87</f>
        <v>TON</v>
      </c>
    </row>
    <row r="86" spans="1:24" x14ac:dyDescent="0.25">
      <c r="A86" s="58" t="str">
        <f>Emissions!A88</f>
        <v>72007</v>
      </c>
      <c r="B86" s="58" t="str">
        <f>Emissions!B88</f>
        <v>72</v>
      </c>
      <c r="C86" s="58" t="str">
        <f>Emissions!E88</f>
        <v>PR</v>
      </c>
      <c r="D86" s="58" t="str">
        <f>Emissions!C88</f>
        <v>007</v>
      </c>
      <c r="E86" s="57" t="str">
        <f>Emissions!D88</f>
        <v>Aguas Buenas</v>
      </c>
      <c r="F86" s="93" t="s">
        <v>81</v>
      </c>
      <c r="G86" s="58">
        <v>2801000003</v>
      </c>
      <c r="H86" s="57" t="s">
        <v>446</v>
      </c>
      <c r="I86" s="58" t="s">
        <v>447</v>
      </c>
      <c r="J86" s="57" t="s">
        <v>452</v>
      </c>
      <c r="K86" s="58">
        <v>2012</v>
      </c>
      <c r="L86" s="58">
        <v>354</v>
      </c>
      <c r="M86" s="58" t="s">
        <v>448</v>
      </c>
      <c r="N86" s="49">
        <v>1845477</v>
      </c>
      <c r="O86" s="58" t="s">
        <v>400</v>
      </c>
      <c r="P86" s="57">
        <f t="shared" si="1"/>
        <v>8.7501222476352975E-5</v>
      </c>
      <c r="Q86" s="58" t="s">
        <v>449</v>
      </c>
      <c r="R86" s="58" t="s">
        <v>400</v>
      </c>
      <c r="S86" s="57" t="s">
        <v>451</v>
      </c>
      <c r="T86" s="58" t="str">
        <f>Emissions!F88</f>
        <v>PM10-PRI</v>
      </c>
      <c r="U86" s="58" t="s">
        <v>453</v>
      </c>
      <c r="V86" s="58">
        <v>13</v>
      </c>
      <c r="W86" s="92">
        <f>Emissions!G88</f>
        <v>8.0740746775996228E-2</v>
      </c>
      <c r="X86" s="58" t="str">
        <f>Emissions!H88</f>
        <v>TON</v>
      </c>
    </row>
    <row r="87" spans="1:24" x14ac:dyDescent="0.25">
      <c r="A87" s="58" t="str">
        <f>Emissions!A89</f>
        <v>72009</v>
      </c>
      <c r="B87" s="58" t="str">
        <f>Emissions!B89</f>
        <v>72</v>
      </c>
      <c r="C87" s="58" t="str">
        <f>Emissions!E89</f>
        <v>PR</v>
      </c>
      <c r="D87" s="58" t="str">
        <f>Emissions!C89</f>
        <v>009</v>
      </c>
      <c r="E87" s="57" t="str">
        <f>Emissions!D89</f>
        <v>Aibonito</v>
      </c>
      <c r="F87" s="93" t="s">
        <v>81</v>
      </c>
      <c r="G87" s="58">
        <v>2801000003</v>
      </c>
      <c r="H87" s="57" t="s">
        <v>446</v>
      </c>
      <c r="I87" s="58" t="s">
        <v>447</v>
      </c>
      <c r="J87" s="57" t="s">
        <v>452</v>
      </c>
      <c r="K87" s="58">
        <v>2012</v>
      </c>
      <c r="L87" s="58">
        <v>354</v>
      </c>
      <c r="M87" s="58" t="s">
        <v>448</v>
      </c>
      <c r="N87" s="49">
        <v>1845478</v>
      </c>
      <c r="O87" s="58" t="s">
        <v>400</v>
      </c>
      <c r="P87" s="57">
        <f t="shared" si="1"/>
        <v>7.8226490034217732E-5</v>
      </c>
      <c r="Q87" s="58" t="s">
        <v>449</v>
      </c>
      <c r="R87" s="58" t="s">
        <v>400</v>
      </c>
      <c r="S87" s="57" t="s">
        <v>451</v>
      </c>
      <c r="T87" s="58" t="str">
        <f>Emissions!F89</f>
        <v>PM10-PRI</v>
      </c>
      <c r="U87" s="58" t="s">
        <v>453</v>
      </c>
      <c r="V87" s="58">
        <v>13</v>
      </c>
      <c r="W87" s="92">
        <f>Emissions!G89</f>
        <v>7.2182633187684031E-2</v>
      </c>
      <c r="X87" s="58" t="str">
        <f>Emissions!H89</f>
        <v>TON</v>
      </c>
    </row>
    <row r="88" spans="1:24" x14ac:dyDescent="0.25">
      <c r="A88" s="58" t="str">
        <f>Emissions!A90</f>
        <v>72011</v>
      </c>
      <c r="B88" s="58" t="str">
        <f>Emissions!B90</f>
        <v>72</v>
      </c>
      <c r="C88" s="58" t="str">
        <f>Emissions!E90</f>
        <v>PR</v>
      </c>
      <c r="D88" s="58" t="str">
        <f>Emissions!C90</f>
        <v>011</v>
      </c>
      <c r="E88" s="57" t="str">
        <f>Emissions!D90</f>
        <v>Anasco</v>
      </c>
      <c r="F88" s="93" t="s">
        <v>81</v>
      </c>
      <c r="G88" s="58">
        <v>2801000003</v>
      </c>
      <c r="H88" s="57" t="s">
        <v>446</v>
      </c>
      <c r="I88" s="58" t="s">
        <v>447</v>
      </c>
      <c r="J88" s="57" t="s">
        <v>452</v>
      </c>
      <c r="K88" s="58">
        <v>2012</v>
      </c>
      <c r="L88" s="58">
        <v>354</v>
      </c>
      <c r="M88" s="58" t="s">
        <v>448</v>
      </c>
      <c r="N88" s="49">
        <v>1845479</v>
      </c>
      <c r="O88" s="58" t="s">
        <v>400</v>
      </c>
      <c r="P88" s="57">
        <f t="shared" si="1"/>
        <v>9.0463164874821957E-5</v>
      </c>
      <c r="Q88" s="58" t="s">
        <v>449</v>
      </c>
      <c r="R88" s="58" t="s">
        <v>400</v>
      </c>
      <c r="S88" s="57" t="s">
        <v>451</v>
      </c>
      <c r="T88" s="58" t="str">
        <f>Emissions!F90</f>
        <v>PM10-PRI</v>
      </c>
      <c r="U88" s="58" t="s">
        <v>453</v>
      </c>
      <c r="V88" s="58">
        <v>13</v>
      </c>
      <c r="W88" s="92">
        <f>Emissions!G90</f>
        <v>8.347393552501077E-2</v>
      </c>
      <c r="X88" s="58" t="str">
        <f>Emissions!H90</f>
        <v>TON</v>
      </c>
    </row>
    <row r="89" spans="1:24" x14ac:dyDescent="0.25">
      <c r="A89" s="58" t="str">
        <f>Emissions!A91</f>
        <v>72013</v>
      </c>
      <c r="B89" s="58" t="str">
        <f>Emissions!B91</f>
        <v>72</v>
      </c>
      <c r="C89" s="58" t="str">
        <f>Emissions!E91</f>
        <v>PR</v>
      </c>
      <c r="D89" s="58" t="str">
        <f>Emissions!C91</f>
        <v>013</v>
      </c>
      <c r="E89" s="57" t="str">
        <f>Emissions!D91</f>
        <v>Arecibo</v>
      </c>
      <c r="F89" s="93" t="s">
        <v>81</v>
      </c>
      <c r="G89" s="58">
        <v>2801000003</v>
      </c>
      <c r="H89" s="57" t="s">
        <v>446</v>
      </c>
      <c r="I89" s="58" t="s">
        <v>447</v>
      </c>
      <c r="J89" s="57" t="s">
        <v>452</v>
      </c>
      <c r="K89" s="58">
        <v>2012</v>
      </c>
      <c r="L89" s="58">
        <v>354</v>
      </c>
      <c r="M89" s="58" t="s">
        <v>448</v>
      </c>
      <c r="N89" s="49">
        <v>1845480</v>
      </c>
      <c r="O89" s="58" t="s">
        <v>400</v>
      </c>
      <c r="P89" s="57">
        <f t="shared" si="1"/>
        <v>2.9155348468340447E-4</v>
      </c>
      <c r="Q89" s="58" t="s">
        <v>449</v>
      </c>
      <c r="R89" s="58" t="s">
        <v>400</v>
      </c>
      <c r="S89" s="57" t="s">
        <v>451</v>
      </c>
      <c r="T89" s="58" t="str">
        <f>Emissions!F91</f>
        <v>PM10-PRI</v>
      </c>
      <c r="U89" s="58" t="s">
        <v>453</v>
      </c>
      <c r="V89" s="58">
        <v>13</v>
      </c>
      <c r="W89" s="92">
        <f>Emissions!G91</f>
        <v>0.26902806245676464</v>
      </c>
      <c r="X89" s="58" t="str">
        <f>Emissions!H91</f>
        <v>TON</v>
      </c>
    </row>
    <row r="90" spans="1:24" x14ac:dyDescent="0.25">
      <c r="A90" s="58" t="str">
        <f>Emissions!A92</f>
        <v>72015</v>
      </c>
      <c r="B90" s="58" t="str">
        <f>Emissions!B92</f>
        <v>72</v>
      </c>
      <c r="C90" s="58" t="str">
        <f>Emissions!E92</f>
        <v>PR</v>
      </c>
      <c r="D90" s="58" t="str">
        <f>Emissions!C92</f>
        <v>015</v>
      </c>
      <c r="E90" s="57" t="str">
        <f>Emissions!D92</f>
        <v>Arroyo</v>
      </c>
      <c r="F90" s="93" t="s">
        <v>81</v>
      </c>
      <c r="G90" s="58">
        <v>2801000003</v>
      </c>
      <c r="H90" s="57" t="s">
        <v>446</v>
      </c>
      <c r="I90" s="58" t="s">
        <v>447</v>
      </c>
      <c r="J90" s="57" t="s">
        <v>452</v>
      </c>
      <c r="K90" s="58">
        <v>2012</v>
      </c>
      <c r="L90" s="58">
        <v>354</v>
      </c>
      <c r="M90" s="58" t="s">
        <v>448</v>
      </c>
      <c r="N90" s="49">
        <v>1845481</v>
      </c>
      <c r="O90" s="58" t="s">
        <v>400</v>
      </c>
      <c r="P90" s="57">
        <f t="shared" si="1"/>
        <v>6.0046480973283513E-5</v>
      </c>
      <c r="Q90" s="58" t="s">
        <v>449</v>
      </c>
      <c r="R90" s="58" t="s">
        <v>400</v>
      </c>
      <c r="S90" s="57" t="s">
        <v>451</v>
      </c>
      <c r="T90" s="58" t="str">
        <f>Emissions!F92</f>
        <v>PM10-PRI</v>
      </c>
      <c r="U90" s="58" t="s">
        <v>453</v>
      </c>
      <c r="V90" s="58">
        <v>13</v>
      </c>
      <c r="W90" s="92">
        <f>Emissions!G92</f>
        <v>5.5407319876528111E-2</v>
      </c>
      <c r="X90" s="58" t="str">
        <f>Emissions!H92</f>
        <v>TON</v>
      </c>
    </row>
    <row r="91" spans="1:24" x14ac:dyDescent="0.25">
      <c r="A91" s="58" t="str">
        <f>Emissions!A93</f>
        <v>72017</v>
      </c>
      <c r="B91" s="58" t="str">
        <f>Emissions!B93</f>
        <v>72</v>
      </c>
      <c r="C91" s="58" t="str">
        <f>Emissions!E93</f>
        <v>PR</v>
      </c>
      <c r="D91" s="58" t="str">
        <f>Emissions!C93</f>
        <v>017</v>
      </c>
      <c r="E91" s="57" t="str">
        <f>Emissions!D93</f>
        <v>Barceloneta</v>
      </c>
      <c r="F91" s="93" t="s">
        <v>81</v>
      </c>
      <c r="G91" s="58">
        <v>2801000003</v>
      </c>
      <c r="H91" s="57" t="s">
        <v>446</v>
      </c>
      <c r="I91" s="58" t="s">
        <v>447</v>
      </c>
      <c r="J91" s="57" t="s">
        <v>452</v>
      </c>
      <c r="K91" s="58">
        <v>2012</v>
      </c>
      <c r="L91" s="58">
        <v>354</v>
      </c>
      <c r="M91" s="58" t="s">
        <v>448</v>
      </c>
      <c r="N91" s="49">
        <v>1845482</v>
      </c>
      <c r="O91" s="58" t="s">
        <v>400</v>
      </c>
      <c r="P91" s="57">
        <f t="shared" si="1"/>
        <v>7.9490757973389674E-5</v>
      </c>
      <c r="Q91" s="58" t="s">
        <v>449</v>
      </c>
      <c r="R91" s="58" t="s">
        <v>400</v>
      </c>
      <c r="S91" s="57" t="s">
        <v>451</v>
      </c>
      <c r="T91" s="58" t="str">
        <f>Emissions!F93</f>
        <v>PM10-PRI</v>
      </c>
      <c r="U91" s="58" t="s">
        <v>453</v>
      </c>
      <c r="V91" s="58">
        <v>13</v>
      </c>
      <c r="W91" s="92">
        <f>Emissions!G93</f>
        <v>7.3349381503123562E-2</v>
      </c>
      <c r="X91" s="58" t="str">
        <f>Emissions!H93</f>
        <v>TON</v>
      </c>
    </row>
    <row r="92" spans="1:24" x14ac:dyDescent="0.25">
      <c r="A92" s="58" t="str">
        <f>Emissions!A94</f>
        <v>72019</v>
      </c>
      <c r="B92" s="58" t="str">
        <f>Emissions!B94</f>
        <v>72</v>
      </c>
      <c r="C92" s="58" t="str">
        <f>Emissions!E94</f>
        <v>PR</v>
      </c>
      <c r="D92" s="58" t="str">
        <f>Emissions!C94</f>
        <v>019</v>
      </c>
      <c r="E92" s="57" t="str">
        <f>Emissions!D94</f>
        <v>Barranquitas</v>
      </c>
      <c r="F92" s="93" t="s">
        <v>81</v>
      </c>
      <c r="G92" s="58">
        <v>2801000003</v>
      </c>
      <c r="H92" s="57" t="s">
        <v>446</v>
      </c>
      <c r="I92" s="58" t="s">
        <v>447</v>
      </c>
      <c r="J92" s="57" t="s">
        <v>452</v>
      </c>
      <c r="K92" s="58">
        <v>2012</v>
      </c>
      <c r="L92" s="58">
        <v>354</v>
      </c>
      <c r="M92" s="58" t="s">
        <v>448</v>
      </c>
      <c r="N92" s="49">
        <v>1845483</v>
      </c>
      <c r="O92" s="58" t="s">
        <v>400</v>
      </c>
      <c r="P92" s="57">
        <f t="shared" si="1"/>
        <v>9.458433209361922E-5</v>
      </c>
      <c r="Q92" s="58" t="s">
        <v>449</v>
      </c>
      <c r="R92" s="58" t="s">
        <v>400</v>
      </c>
      <c r="S92" s="57" t="s">
        <v>451</v>
      </c>
      <c r="T92" s="58" t="str">
        <f>Emissions!F94</f>
        <v>PM10-PRI</v>
      </c>
      <c r="U92" s="58" t="s">
        <v>453</v>
      </c>
      <c r="V92" s="58">
        <v>13</v>
      </c>
      <c r="W92" s="92">
        <f>Emissions!G94</f>
        <v>8.7276888472564332E-2</v>
      </c>
      <c r="X92" s="58" t="str">
        <f>Emissions!H94</f>
        <v>TON</v>
      </c>
    </row>
    <row r="93" spans="1:24" x14ac:dyDescent="0.25">
      <c r="A93" s="58" t="str">
        <f>Emissions!A95</f>
        <v>72021</v>
      </c>
      <c r="B93" s="58" t="str">
        <f>Emissions!B95</f>
        <v>72</v>
      </c>
      <c r="C93" s="58" t="str">
        <f>Emissions!E95</f>
        <v>PR</v>
      </c>
      <c r="D93" s="58" t="str">
        <f>Emissions!C95</f>
        <v>021</v>
      </c>
      <c r="E93" s="57" t="str">
        <f>Emissions!D95</f>
        <v>Bayamo'n</v>
      </c>
      <c r="F93" s="93" t="s">
        <v>81</v>
      </c>
      <c r="G93" s="58">
        <v>2801000003</v>
      </c>
      <c r="H93" s="57" t="s">
        <v>446</v>
      </c>
      <c r="I93" s="58" t="s">
        <v>447</v>
      </c>
      <c r="J93" s="57" t="s">
        <v>452</v>
      </c>
      <c r="K93" s="58">
        <v>2012</v>
      </c>
      <c r="L93" s="58">
        <v>354</v>
      </c>
      <c r="M93" s="58" t="s">
        <v>448</v>
      </c>
      <c r="N93" s="49">
        <v>1845484</v>
      </c>
      <c r="O93" s="58" t="s">
        <v>400</v>
      </c>
      <c r="P93" s="57">
        <f t="shared" si="1"/>
        <v>6.1855450659307077E-4</v>
      </c>
      <c r="Q93" s="58" t="s">
        <v>449</v>
      </c>
      <c r="R93" s="58" t="s">
        <v>400</v>
      </c>
      <c r="S93" s="57" t="s">
        <v>451</v>
      </c>
      <c r="T93" s="58" t="str">
        <f>Emissions!F95</f>
        <v>PM10-PRI</v>
      </c>
      <c r="U93" s="58" t="s">
        <v>453</v>
      </c>
      <c r="V93" s="58">
        <v>13</v>
      </c>
      <c r="W93" s="92">
        <f>Emissions!G95</f>
        <v>0.57076622252270326</v>
      </c>
      <c r="X93" s="58" t="str">
        <f>Emissions!H95</f>
        <v>TON</v>
      </c>
    </row>
    <row r="94" spans="1:24" x14ac:dyDescent="0.25">
      <c r="A94" s="58" t="str">
        <f>Emissions!A96</f>
        <v>72023</v>
      </c>
      <c r="B94" s="58" t="str">
        <f>Emissions!B96</f>
        <v>72</v>
      </c>
      <c r="C94" s="58" t="str">
        <f>Emissions!E96</f>
        <v>PR</v>
      </c>
      <c r="D94" s="58" t="str">
        <f>Emissions!C96</f>
        <v>023</v>
      </c>
      <c r="E94" s="57" t="str">
        <f>Emissions!D96</f>
        <v>Cabo Rojo</v>
      </c>
      <c r="F94" s="93" t="s">
        <v>81</v>
      </c>
      <c r="G94" s="58">
        <v>2801000003</v>
      </c>
      <c r="H94" s="57" t="s">
        <v>446</v>
      </c>
      <c r="I94" s="58" t="s">
        <v>447</v>
      </c>
      <c r="J94" s="57" t="s">
        <v>452</v>
      </c>
      <c r="K94" s="58">
        <v>2012</v>
      </c>
      <c r="L94" s="58">
        <v>354</v>
      </c>
      <c r="M94" s="58" t="s">
        <v>448</v>
      </c>
      <c r="N94" s="49">
        <v>1845485</v>
      </c>
      <c r="O94" s="58" t="s">
        <v>400</v>
      </c>
      <c r="P94" s="57">
        <f t="shared" si="1"/>
        <v>1.6036035207708243E-4</v>
      </c>
      <c r="Q94" s="58" t="s">
        <v>449</v>
      </c>
      <c r="R94" s="58" t="s">
        <v>400</v>
      </c>
      <c r="S94" s="57" t="s">
        <v>451</v>
      </c>
      <c r="T94" s="58" t="str">
        <f>Emissions!F96</f>
        <v>PM10-PRI</v>
      </c>
      <c r="U94" s="58" t="s">
        <v>453</v>
      </c>
      <c r="V94" s="58">
        <v>13</v>
      </c>
      <c r="W94" s="92">
        <f>Emissions!G96</f>
        <v>0.14797131217648724</v>
      </c>
      <c r="X94" s="58" t="str">
        <f>Emissions!H96</f>
        <v>TON</v>
      </c>
    </row>
    <row r="95" spans="1:24" x14ac:dyDescent="0.25">
      <c r="A95" s="58" t="str">
        <f>Emissions!A97</f>
        <v>72025</v>
      </c>
      <c r="B95" s="58" t="str">
        <f>Emissions!B97</f>
        <v>72</v>
      </c>
      <c r="C95" s="58" t="str">
        <f>Emissions!E97</f>
        <v>PR</v>
      </c>
      <c r="D95" s="58" t="str">
        <f>Emissions!C97</f>
        <v>025</v>
      </c>
      <c r="E95" s="57" t="str">
        <f>Emissions!D97</f>
        <v>Caguas</v>
      </c>
      <c r="F95" s="93" t="s">
        <v>81</v>
      </c>
      <c r="G95" s="58">
        <v>2801000003</v>
      </c>
      <c r="H95" s="57" t="s">
        <v>446</v>
      </c>
      <c r="I95" s="58" t="s">
        <v>447</v>
      </c>
      <c r="J95" s="57" t="s">
        <v>452</v>
      </c>
      <c r="K95" s="58">
        <v>2012</v>
      </c>
      <c r="L95" s="58">
        <v>354</v>
      </c>
      <c r="M95" s="58" t="s">
        <v>448</v>
      </c>
      <c r="N95" s="49">
        <v>1845486</v>
      </c>
      <c r="O95" s="58" t="s">
        <v>400</v>
      </c>
      <c r="P95" s="57">
        <f t="shared" si="1"/>
        <v>4.3644338236440257E-4</v>
      </c>
      <c r="Q95" s="58" t="s">
        <v>449</v>
      </c>
      <c r="R95" s="58" t="s">
        <v>400</v>
      </c>
      <c r="S95" s="57" t="s">
        <v>451</v>
      </c>
      <c r="T95" s="58" t="str">
        <f>Emissions!F97</f>
        <v>PM10-PRI</v>
      </c>
      <c r="U95" s="58" t="s">
        <v>453</v>
      </c>
      <c r="V95" s="58">
        <v>13</v>
      </c>
      <c r="W95" s="92">
        <f>Emissions!G97</f>
        <v>0.40272507597307594</v>
      </c>
      <c r="X95" s="58" t="str">
        <f>Emissions!H97</f>
        <v>TON</v>
      </c>
    </row>
    <row r="96" spans="1:24" x14ac:dyDescent="0.25">
      <c r="A96" s="58" t="str">
        <f>Emissions!A98</f>
        <v>72027</v>
      </c>
      <c r="B96" s="58" t="str">
        <f>Emissions!B98</f>
        <v>72</v>
      </c>
      <c r="C96" s="58" t="str">
        <f>Emissions!E98</f>
        <v>PR</v>
      </c>
      <c r="D96" s="58" t="str">
        <f>Emissions!C98</f>
        <v>027</v>
      </c>
      <c r="E96" s="57" t="str">
        <f>Emissions!D98</f>
        <v>Camuy</v>
      </c>
      <c r="F96" s="93" t="s">
        <v>81</v>
      </c>
      <c r="G96" s="58">
        <v>2801000003</v>
      </c>
      <c r="H96" s="57" t="s">
        <v>446</v>
      </c>
      <c r="I96" s="58" t="s">
        <v>447</v>
      </c>
      <c r="J96" s="57" t="s">
        <v>452</v>
      </c>
      <c r="K96" s="58">
        <v>2012</v>
      </c>
      <c r="L96" s="58">
        <v>354</v>
      </c>
      <c r="M96" s="58" t="s">
        <v>448</v>
      </c>
      <c r="N96" s="49">
        <v>1845487</v>
      </c>
      <c r="O96" s="58" t="s">
        <v>400</v>
      </c>
      <c r="P96" s="57">
        <f t="shared" si="1"/>
        <v>1.072189128279524E-4</v>
      </c>
      <c r="Q96" s="58" t="s">
        <v>449</v>
      </c>
      <c r="R96" s="58" t="s">
        <v>400</v>
      </c>
      <c r="S96" s="57" t="s">
        <v>451</v>
      </c>
      <c r="T96" s="58" t="str">
        <f>Emissions!F98</f>
        <v>PM10-PRI</v>
      </c>
      <c r="U96" s="58" t="s">
        <v>453</v>
      </c>
      <c r="V96" s="58">
        <v>13</v>
      </c>
      <c r="W96" s="92">
        <f>Emissions!G98</f>
        <v>9.8935554889059696E-2</v>
      </c>
      <c r="X96" s="58" t="str">
        <f>Emissions!H98</f>
        <v>TON</v>
      </c>
    </row>
    <row r="97" spans="1:24" x14ac:dyDescent="0.25">
      <c r="A97" s="58" t="str">
        <f>Emissions!A99</f>
        <v>72029</v>
      </c>
      <c r="B97" s="58" t="str">
        <f>Emissions!B99</f>
        <v>72</v>
      </c>
      <c r="C97" s="58" t="str">
        <f>Emissions!E99</f>
        <v>PR</v>
      </c>
      <c r="D97" s="58" t="str">
        <f>Emissions!C99</f>
        <v>029</v>
      </c>
      <c r="E97" s="57" t="str">
        <f>Emissions!D99</f>
        <v>Canovanas</v>
      </c>
      <c r="F97" s="93" t="s">
        <v>81</v>
      </c>
      <c r="G97" s="58">
        <v>2801000003</v>
      </c>
      <c r="H97" s="57" t="s">
        <v>446</v>
      </c>
      <c r="I97" s="58" t="s">
        <v>447</v>
      </c>
      <c r="J97" s="57" t="s">
        <v>452</v>
      </c>
      <c r="K97" s="58">
        <v>2012</v>
      </c>
      <c r="L97" s="58">
        <v>354</v>
      </c>
      <c r="M97" s="58" t="s">
        <v>448</v>
      </c>
      <c r="N97" s="49">
        <v>1845488</v>
      </c>
      <c r="O97" s="58" t="s">
        <v>400</v>
      </c>
      <c r="P97" s="57">
        <f t="shared" si="1"/>
        <v>1.5114915603985725E-4</v>
      </c>
      <c r="Q97" s="58" t="s">
        <v>449</v>
      </c>
      <c r="R97" s="58" t="s">
        <v>400</v>
      </c>
      <c r="S97" s="57" t="s">
        <v>451</v>
      </c>
      <c r="T97" s="58" t="str">
        <f>Emissions!F99</f>
        <v>PM10-PRI</v>
      </c>
      <c r="U97" s="58" t="s">
        <v>453</v>
      </c>
      <c r="V97" s="58">
        <v>13</v>
      </c>
      <c r="W97" s="92">
        <f>Emissions!G99</f>
        <v>0.13947197684084203</v>
      </c>
      <c r="X97" s="58" t="str">
        <f>Emissions!H99</f>
        <v>TON</v>
      </c>
    </row>
    <row r="98" spans="1:24" x14ac:dyDescent="0.25">
      <c r="A98" s="58" t="str">
        <f>Emissions!A100</f>
        <v>72031</v>
      </c>
      <c r="B98" s="58" t="str">
        <f>Emissions!B100</f>
        <v>72</v>
      </c>
      <c r="C98" s="58" t="str">
        <f>Emissions!E100</f>
        <v>PR</v>
      </c>
      <c r="D98" s="58" t="str">
        <f>Emissions!C100</f>
        <v>031</v>
      </c>
      <c r="E98" s="57" t="str">
        <f>Emissions!D100</f>
        <v>Carolina</v>
      </c>
      <c r="F98" s="93" t="s">
        <v>81</v>
      </c>
      <c r="G98" s="58">
        <v>2801000003</v>
      </c>
      <c r="H98" s="57" t="s">
        <v>446</v>
      </c>
      <c r="I98" s="58" t="s">
        <v>447</v>
      </c>
      <c r="J98" s="57" t="s">
        <v>452</v>
      </c>
      <c r="K98" s="58">
        <v>2012</v>
      </c>
      <c r="L98" s="58">
        <v>354</v>
      </c>
      <c r="M98" s="58" t="s">
        <v>448</v>
      </c>
      <c r="N98" s="49">
        <v>1845489</v>
      </c>
      <c r="O98" s="58" t="s">
        <v>400</v>
      </c>
      <c r="P98" s="57">
        <f t="shared" si="1"/>
        <v>5.2813156064536394E-4</v>
      </c>
      <c r="Q98" s="58" t="s">
        <v>449</v>
      </c>
      <c r="R98" s="58" t="s">
        <v>400</v>
      </c>
      <c r="S98" s="57" t="s">
        <v>451</v>
      </c>
      <c r="T98" s="58" t="str">
        <f>Emissions!F100</f>
        <v>PM10-PRI</v>
      </c>
      <c r="U98" s="58" t="s">
        <v>453</v>
      </c>
      <c r="V98" s="58">
        <v>13</v>
      </c>
      <c r="W98" s="92">
        <f>Emissions!G100</f>
        <v>0.48733049286192603</v>
      </c>
      <c r="X98" s="58" t="str">
        <f>Emissions!H100</f>
        <v>TON</v>
      </c>
    </row>
    <row r="99" spans="1:24" x14ac:dyDescent="0.25">
      <c r="A99" s="58" t="str">
        <f>Emissions!A101</f>
        <v>72033</v>
      </c>
      <c r="B99" s="58" t="str">
        <f>Emissions!B101</f>
        <v>72</v>
      </c>
      <c r="C99" s="58" t="str">
        <f>Emissions!E101</f>
        <v>PR</v>
      </c>
      <c r="D99" s="58" t="str">
        <f>Emissions!C101</f>
        <v>033</v>
      </c>
      <c r="E99" s="57" t="str">
        <f>Emissions!D101</f>
        <v>Catano</v>
      </c>
      <c r="F99" s="93" t="s">
        <v>81</v>
      </c>
      <c r="G99" s="58">
        <v>2801000003</v>
      </c>
      <c r="H99" s="57" t="s">
        <v>446</v>
      </c>
      <c r="I99" s="58" t="s">
        <v>447</v>
      </c>
      <c r="J99" s="57" t="s">
        <v>452</v>
      </c>
      <c r="K99" s="58">
        <v>2012</v>
      </c>
      <c r="L99" s="58">
        <v>354</v>
      </c>
      <c r="M99" s="58" t="s">
        <v>448</v>
      </c>
      <c r="N99" s="49">
        <v>1845490</v>
      </c>
      <c r="O99" s="58" t="s">
        <v>400</v>
      </c>
      <c r="P99" s="57">
        <f t="shared" si="1"/>
        <v>8.3681830330818168E-5</v>
      </c>
      <c r="Q99" s="58" t="s">
        <v>449</v>
      </c>
      <c r="R99" s="58" t="s">
        <v>400</v>
      </c>
      <c r="S99" s="57" t="s">
        <v>451</v>
      </c>
      <c r="T99" s="58" t="str">
        <f>Emissions!F101</f>
        <v>PM10-PRI</v>
      </c>
      <c r="U99" s="58" t="s">
        <v>453</v>
      </c>
      <c r="V99" s="58">
        <v>13</v>
      </c>
      <c r="W99" s="92">
        <f>Emissions!G101</f>
        <v>7.7216990528610807E-2</v>
      </c>
      <c r="X99" s="58" t="str">
        <f>Emissions!H101</f>
        <v>TON</v>
      </c>
    </row>
    <row r="100" spans="1:24" x14ac:dyDescent="0.25">
      <c r="A100" s="58" t="str">
        <f>Emissions!A102</f>
        <v>72035</v>
      </c>
      <c r="B100" s="58" t="str">
        <f>Emissions!B102</f>
        <v>72</v>
      </c>
      <c r="C100" s="58" t="str">
        <f>Emissions!E102</f>
        <v>PR</v>
      </c>
      <c r="D100" s="58" t="str">
        <f>Emissions!C102</f>
        <v>035</v>
      </c>
      <c r="E100" s="57" t="str">
        <f>Emissions!D102</f>
        <v>Cayey</v>
      </c>
      <c r="F100" s="93" t="s">
        <v>81</v>
      </c>
      <c r="G100" s="58">
        <v>2801000003</v>
      </c>
      <c r="H100" s="57" t="s">
        <v>446</v>
      </c>
      <c r="I100" s="58" t="s">
        <v>447</v>
      </c>
      <c r="J100" s="57" t="s">
        <v>452</v>
      </c>
      <c r="K100" s="58">
        <v>2012</v>
      </c>
      <c r="L100" s="58">
        <v>354</v>
      </c>
      <c r="M100" s="58" t="s">
        <v>448</v>
      </c>
      <c r="N100" s="49">
        <v>1845491</v>
      </c>
      <c r="O100" s="58" t="s">
        <v>400</v>
      </c>
      <c r="P100" s="57">
        <f t="shared" si="1"/>
        <v>1.4744161042847003E-4</v>
      </c>
      <c r="Q100" s="58" t="s">
        <v>449</v>
      </c>
      <c r="R100" s="58" t="s">
        <v>400</v>
      </c>
      <c r="S100" s="57" t="s">
        <v>451</v>
      </c>
      <c r="T100" s="58" t="str">
        <f>Emissions!F102</f>
        <v>PM10-PRI</v>
      </c>
      <c r="U100" s="58" t="s">
        <v>453</v>
      </c>
      <c r="V100" s="58">
        <v>13</v>
      </c>
      <c r="W100" s="92">
        <f>Emissions!G102</f>
        <v>0.13605108253562381</v>
      </c>
      <c r="X100" s="58" t="str">
        <f>Emissions!H102</f>
        <v>TON</v>
      </c>
    </row>
    <row r="101" spans="1:24" x14ac:dyDescent="0.25">
      <c r="A101" s="58" t="str">
        <f>Emissions!A103</f>
        <v>72037</v>
      </c>
      <c r="B101" s="58" t="str">
        <f>Emissions!B103</f>
        <v>72</v>
      </c>
      <c r="C101" s="58" t="str">
        <f>Emissions!E103</f>
        <v>PR</v>
      </c>
      <c r="D101" s="58" t="str">
        <f>Emissions!C103</f>
        <v>037</v>
      </c>
      <c r="E101" s="57" t="str">
        <f>Emissions!D103</f>
        <v>Ceiba</v>
      </c>
      <c r="F101" s="93" t="s">
        <v>81</v>
      </c>
      <c r="G101" s="58">
        <v>2801000003</v>
      </c>
      <c r="H101" s="57" t="s">
        <v>446</v>
      </c>
      <c r="I101" s="58" t="s">
        <v>447</v>
      </c>
      <c r="J101" s="57" t="s">
        <v>452</v>
      </c>
      <c r="K101" s="58">
        <v>2012</v>
      </c>
      <c r="L101" s="58">
        <v>354</v>
      </c>
      <c r="M101" s="58" t="s">
        <v>448</v>
      </c>
      <c r="N101" s="49">
        <v>1845492</v>
      </c>
      <c r="O101" s="58" t="s">
        <v>400</v>
      </c>
      <c r="P101" s="57">
        <f t="shared" si="1"/>
        <v>4.0152838992128339E-5</v>
      </c>
      <c r="Q101" s="58" t="s">
        <v>449</v>
      </c>
      <c r="R101" s="58" t="s">
        <v>400</v>
      </c>
      <c r="S101" s="57" t="s">
        <v>451</v>
      </c>
      <c r="T101" s="58" t="str">
        <f>Emissions!F103</f>
        <v>PM10-PRI</v>
      </c>
      <c r="U101" s="58" t="s">
        <v>453</v>
      </c>
      <c r="V101" s="58">
        <v>13</v>
      </c>
      <c r="W101" s="92">
        <f>Emissions!G103</f>
        <v>3.7050871568630454E-2</v>
      </c>
      <c r="X101" s="58" t="str">
        <f>Emissions!H103</f>
        <v>TON</v>
      </c>
    </row>
    <row r="102" spans="1:24" x14ac:dyDescent="0.25">
      <c r="A102" s="58" t="str">
        <f>Emissions!A104</f>
        <v>72039</v>
      </c>
      <c r="B102" s="58" t="str">
        <f>Emissions!B104</f>
        <v>72</v>
      </c>
      <c r="C102" s="58" t="str">
        <f>Emissions!E104</f>
        <v>PR</v>
      </c>
      <c r="D102" s="58" t="str">
        <f>Emissions!C104</f>
        <v>039</v>
      </c>
      <c r="E102" s="57" t="str">
        <f>Emissions!D104</f>
        <v>Ciales</v>
      </c>
      <c r="F102" s="93" t="s">
        <v>81</v>
      </c>
      <c r="G102" s="58">
        <v>2801000003</v>
      </c>
      <c r="H102" s="57" t="s">
        <v>446</v>
      </c>
      <c r="I102" s="58" t="s">
        <v>447</v>
      </c>
      <c r="J102" s="57" t="s">
        <v>452</v>
      </c>
      <c r="K102" s="58">
        <v>2012</v>
      </c>
      <c r="L102" s="58">
        <v>354</v>
      </c>
      <c r="M102" s="58" t="s">
        <v>448</v>
      </c>
      <c r="N102" s="49">
        <v>1845493</v>
      </c>
      <c r="O102" s="58" t="s">
        <v>400</v>
      </c>
      <c r="P102" s="57">
        <f t="shared" si="1"/>
        <v>5.6463008165309233E-5</v>
      </c>
      <c r="Q102" s="58" t="s">
        <v>449</v>
      </c>
      <c r="R102" s="58" t="s">
        <v>400</v>
      </c>
      <c r="S102" s="57" t="s">
        <v>451</v>
      </c>
      <c r="T102" s="58" t="str">
        <f>Emissions!F104</f>
        <v>PM10-PRI</v>
      </c>
      <c r="U102" s="58" t="s">
        <v>453</v>
      </c>
      <c r="V102" s="58">
        <v>13</v>
      </c>
      <c r="W102" s="92">
        <f>Emissions!G104</f>
        <v>5.210104316401052E-2</v>
      </c>
      <c r="X102" s="58" t="str">
        <f>Emissions!H104</f>
        <v>TON</v>
      </c>
    </row>
    <row r="103" spans="1:24" x14ac:dyDescent="0.25">
      <c r="A103" s="58" t="str">
        <f>Emissions!A105</f>
        <v>72041</v>
      </c>
      <c r="B103" s="58" t="str">
        <f>Emissions!B105</f>
        <v>72</v>
      </c>
      <c r="C103" s="58" t="str">
        <f>Emissions!E105</f>
        <v>PR</v>
      </c>
      <c r="D103" s="58" t="str">
        <f>Emissions!C105</f>
        <v>041</v>
      </c>
      <c r="E103" s="57" t="str">
        <f>Emissions!D105</f>
        <v>Cidra</v>
      </c>
      <c r="F103" s="93" t="s">
        <v>81</v>
      </c>
      <c r="G103" s="58">
        <v>2801000003</v>
      </c>
      <c r="H103" s="57" t="s">
        <v>446</v>
      </c>
      <c r="I103" s="58" t="s">
        <v>447</v>
      </c>
      <c r="J103" s="57" t="s">
        <v>452</v>
      </c>
      <c r="K103" s="58">
        <v>2012</v>
      </c>
      <c r="L103" s="58">
        <v>354</v>
      </c>
      <c r="M103" s="58" t="s">
        <v>448</v>
      </c>
      <c r="N103" s="49">
        <v>1845494</v>
      </c>
      <c r="O103" s="58" t="s">
        <v>400</v>
      </c>
      <c r="P103" s="57">
        <f t="shared" si="1"/>
        <v>1.3414416117461437E-4</v>
      </c>
      <c r="Q103" s="58" t="s">
        <v>449</v>
      </c>
      <c r="R103" s="58" t="s">
        <v>400</v>
      </c>
      <c r="S103" s="57" t="s">
        <v>451</v>
      </c>
      <c r="T103" s="58" t="str">
        <f>Emissions!F105</f>
        <v>PM10-PRI</v>
      </c>
      <c r="U103" s="58" t="s">
        <v>453</v>
      </c>
      <c r="V103" s="58">
        <v>13</v>
      </c>
      <c r="W103" s="92">
        <f>Emissions!G105</f>
        <v>0.12378112229139188</v>
      </c>
      <c r="X103" s="58" t="str">
        <f>Emissions!H105</f>
        <v>TON</v>
      </c>
    </row>
    <row r="104" spans="1:24" x14ac:dyDescent="0.25">
      <c r="A104" s="58" t="str">
        <f>Emissions!A106</f>
        <v>72043</v>
      </c>
      <c r="B104" s="58" t="str">
        <f>Emissions!B106</f>
        <v>72</v>
      </c>
      <c r="C104" s="58" t="str">
        <f>Emissions!E106</f>
        <v>PR</v>
      </c>
      <c r="D104" s="58" t="str">
        <f>Emissions!C106</f>
        <v>043</v>
      </c>
      <c r="E104" s="57" t="str">
        <f>Emissions!D106</f>
        <v>Coamo</v>
      </c>
      <c r="F104" s="93" t="s">
        <v>81</v>
      </c>
      <c r="G104" s="58">
        <v>2801000003</v>
      </c>
      <c r="H104" s="57" t="s">
        <v>446</v>
      </c>
      <c r="I104" s="58" t="s">
        <v>447</v>
      </c>
      <c r="J104" s="57" t="s">
        <v>452</v>
      </c>
      <c r="K104" s="58">
        <v>2012</v>
      </c>
      <c r="L104" s="58">
        <v>354</v>
      </c>
      <c r="M104" s="58" t="s">
        <v>448</v>
      </c>
      <c r="N104" s="49">
        <v>1845495</v>
      </c>
      <c r="O104" s="58" t="s">
        <v>400</v>
      </c>
      <c r="P104" s="57">
        <f t="shared" si="1"/>
        <v>1.2845256737687965E-4</v>
      </c>
      <c r="Q104" s="58" t="s">
        <v>449</v>
      </c>
      <c r="R104" s="58" t="s">
        <v>400</v>
      </c>
      <c r="S104" s="57" t="s">
        <v>451</v>
      </c>
      <c r="T104" s="58" t="str">
        <f>Emissions!F106</f>
        <v>PM10-PRI</v>
      </c>
      <c r="U104" s="58" t="s">
        <v>453</v>
      </c>
      <c r="V104" s="58">
        <v>13</v>
      </c>
      <c r="W104" s="92">
        <f>Emissions!G106</f>
        <v>0.11852928541559726</v>
      </c>
      <c r="X104" s="58" t="str">
        <f>Emissions!H106</f>
        <v>TON</v>
      </c>
    </row>
    <row r="105" spans="1:24" x14ac:dyDescent="0.25">
      <c r="A105" s="58" t="str">
        <f>Emissions!A107</f>
        <v>72045</v>
      </c>
      <c r="B105" s="58" t="str">
        <f>Emissions!B107</f>
        <v>72</v>
      </c>
      <c r="C105" s="58" t="str">
        <f>Emissions!E107</f>
        <v>PR</v>
      </c>
      <c r="D105" s="58" t="str">
        <f>Emissions!C107</f>
        <v>045</v>
      </c>
      <c r="E105" s="57" t="str">
        <f>Emissions!D107</f>
        <v>Comerio</v>
      </c>
      <c r="F105" s="93" t="s">
        <v>81</v>
      </c>
      <c r="G105" s="58">
        <v>2801000003</v>
      </c>
      <c r="H105" s="57" t="s">
        <v>446</v>
      </c>
      <c r="I105" s="58" t="s">
        <v>447</v>
      </c>
      <c r="J105" s="57" t="s">
        <v>452</v>
      </c>
      <c r="K105" s="58">
        <v>2012</v>
      </c>
      <c r="L105" s="58">
        <v>354</v>
      </c>
      <c r="M105" s="58" t="s">
        <v>448</v>
      </c>
      <c r="N105" s="49">
        <v>1845496</v>
      </c>
      <c r="O105" s="58" t="s">
        <v>400</v>
      </c>
      <c r="P105" s="57">
        <f t="shared" si="1"/>
        <v>6.450493261780753E-5</v>
      </c>
      <c r="Q105" s="58" t="s">
        <v>449</v>
      </c>
      <c r="R105" s="58" t="s">
        <v>400</v>
      </c>
      <c r="S105" s="57" t="s">
        <v>451</v>
      </c>
      <c r="T105" s="58" t="str">
        <f>Emissions!F107</f>
        <v>PM10-PRI</v>
      </c>
      <c r="U105" s="58" t="s">
        <v>453</v>
      </c>
      <c r="V105" s="58">
        <v>13</v>
      </c>
      <c r="W105" s="92">
        <f>Emissions!G107</f>
        <v>5.9521797563216669E-2</v>
      </c>
      <c r="X105" s="58" t="str">
        <f>Emissions!H107</f>
        <v>TON</v>
      </c>
    </row>
    <row r="106" spans="1:24" x14ac:dyDescent="0.25">
      <c r="A106" s="58" t="str">
        <f>Emissions!A108</f>
        <v>72047</v>
      </c>
      <c r="B106" s="58" t="str">
        <f>Emissions!B108</f>
        <v>72</v>
      </c>
      <c r="C106" s="58" t="str">
        <f>Emissions!E108</f>
        <v>PR</v>
      </c>
      <c r="D106" s="58" t="str">
        <f>Emissions!C108</f>
        <v>047</v>
      </c>
      <c r="E106" s="57" t="str">
        <f>Emissions!D108</f>
        <v>Corozal</v>
      </c>
      <c r="F106" s="93" t="s">
        <v>81</v>
      </c>
      <c r="G106" s="58">
        <v>2801000003</v>
      </c>
      <c r="H106" s="57" t="s">
        <v>446</v>
      </c>
      <c r="I106" s="58" t="s">
        <v>447</v>
      </c>
      <c r="J106" s="57" t="s">
        <v>452</v>
      </c>
      <c r="K106" s="58">
        <v>2012</v>
      </c>
      <c r="L106" s="58">
        <v>354</v>
      </c>
      <c r="M106" s="58" t="s">
        <v>448</v>
      </c>
      <c r="N106" s="49">
        <v>1845497</v>
      </c>
      <c r="O106" s="58" t="s">
        <v>400</v>
      </c>
      <c r="P106" s="57">
        <f t="shared" si="1"/>
        <v>1.1368060595289479E-4</v>
      </c>
      <c r="Q106" s="58" t="s">
        <v>449</v>
      </c>
      <c r="R106" s="58" t="s">
        <v>400</v>
      </c>
      <c r="S106" s="57" t="s">
        <v>451</v>
      </c>
      <c r="T106" s="58" t="str">
        <f>Emissions!F108</f>
        <v>PM10-PRI</v>
      </c>
      <c r="U106" s="58" t="s">
        <v>453</v>
      </c>
      <c r="V106" s="58">
        <v>13</v>
      </c>
      <c r="W106" s="92">
        <f>Emissions!G108</f>
        <v>0.10489860862212474</v>
      </c>
      <c r="X106" s="58" t="str">
        <f>Emissions!H108</f>
        <v>TON</v>
      </c>
    </row>
    <row r="107" spans="1:24" x14ac:dyDescent="0.25">
      <c r="A107" s="58" t="str">
        <f>Emissions!A109</f>
        <v>72049</v>
      </c>
      <c r="B107" s="58" t="str">
        <f>Emissions!B109</f>
        <v>72</v>
      </c>
      <c r="C107" s="58" t="str">
        <f>Emissions!E109</f>
        <v>PR</v>
      </c>
      <c r="D107" s="58" t="str">
        <f>Emissions!C109</f>
        <v>049</v>
      </c>
      <c r="E107" s="57" t="str">
        <f>Emissions!D109</f>
        <v>Culebra</v>
      </c>
      <c r="F107" s="93" t="s">
        <v>81</v>
      </c>
      <c r="G107" s="58">
        <v>2801000003</v>
      </c>
      <c r="H107" s="57" t="s">
        <v>446</v>
      </c>
      <c r="I107" s="58" t="s">
        <v>447</v>
      </c>
      <c r="J107" s="57" t="s">
        <v>452</v>
      </c>
      <c r="K107" s="58">
        <v>2012</v>
      </c>
      <c r="L107" s="58">
        <v>354</v>
      </c>
      <c r="M107" s="58" t="s">
        <v>448</v>
      </c>
      <c r="N107" s="49">
        <v>1845498</v>
      </c>
      <c r="O107" s="58" t="s">
        <v>400</v>
      </c>
      <c r="P107" s="57">
        <f t="shared" si="1"/>
        <v>5.7902454160648519E-6</v>
      </c>
      <c r="Q107" s="58" t="s">
        <v>449</v>
      </c>
      <c r="R107" s="58" t="s">
        <v>400</v>
      </c>
      <c r="S107" s="57" t="s">
        <v>451</v>
      </c>
      <c r="T107" s="58" t="str">
        <f>Emissions!F109</f>
        <v>PM10-PRI</v>
      </c>
      <c r="U107" s="58" t="s">
        <v>453</v>
      </c>
      <c r="V107" s="58">
        <v>13</v>
      </c>
      <c r="W107" s="92">
        <f>Emissions!G109</f>
        <v>5.3429431674284255E-3</v>
      </c>
      <c r="X107" s="58" t="str">
        <f>Emissions!H109</f>
        <v>TON</v>
      </c>
    </row>
    <row r="108" spans="1:24" x14ac:dyDescent="0.25">
      <c r="A108" s="58" t="str">
        <f>Emissions!A110</f>
        <v>72051</v>
      </c>
      <c r="B108" s="58" t="str">
        <f>Emissions!B110</f>
        <v>72</v>
      </c>
      <c r="C108" s="58" t="str">
        <f>Emissions!E110</f>
        <v>PR</v>
      </c>
      <c r="D108" s="58" t="str">
        <f>Emissions!C110</f>
        <v>051</v>
      </c>
      <c r="E108" s="57" t="str">
        <f>Emissions!D110</f>
        <v>Dorado</v>
      </c>
      <c r="F108" s="93" t="s">
        <v>81</v>
      </c>
      <c r="G108" s="58">
        <v>2801000003</v>
      </c>
      <c r="H108" s="57" t="s">
        <v>446</v>
      </c>
      <c r="I108" s="58" t="s">
        <v>447</v>
      </c>
      <c r="J108" s="57" t="s">
        <v>452</v>
      </c>
      <c r="K108" s="58">
        <v>2012</v>
      </c>
      <c r="L108" s="58">
        <v>354</v>
      </c>
      <c r="M108" s="58" t="s">
        <v>448</v>
      </c>
      <c r="N108" s="49">
        <v>1845499</v>
      </c>
      <c r="O108" s="58" t="s">
        <v>400</v>
      </c>
      <c r="P108" s="57">
        <f t="shared" si="1"/>
        <v>1.218689937003108E-4</v>
      </c>
      <c r="Q108" s="58" t="s">
        <v>449</v>
      </c>
      <c r="R108" s="58" t="s">
        <v>400</v>
      </c>
      <c r="S108" s="57" t="s">
        <v>451</v>
      </c>
      <c r="T108" s="58" t="str">
        <f>Emissions!F110</f>
        <v>PM10-PRI</v>
      </c>
      <c r="U108" s="58" t="s">
        <v>453</v>
      </c>
      <c r="V108" s="58">
        <v>13</v>
      </c>
      <c r="W108" s="92">
        <f>Emissions!G110</f>
        <v>0.11245455300246494</v>
      </c>
      <c r="X108" s="58" t="str">
        <f>Emissions!H110</f>
        <v>TON</v>
      </c>
    </row>
    <row r="109" spans="1:24" x14ac:dyDescent="0.25">
      <c r="A109" s="58" t="str">
        <f>Emissions!A111</f>
        <v>72053</v>
      </c>
      <c r="B109" s="58" t="str">
        <f>Emissions!B111</f>
        <v>72</v>
      </c>
      <c r="C109" s="58" t="str">
        <f>Emissions!E111</f>
        <v>PR</v>
      </c>
      <c r="D109" s="58" t="str">
        <f>Emissions!C111</f>
        <v>053</v>
      </c>
      <c r="E109" s="57" t="str">
        <f>Emissions!D111</f>
        <v>Fajardo</v>
      </c>
      <c r="F109" s="93" t="s">
        <v>81</v>
      </c>
      <c r="G109" s="58">
        <v>2801000003</v>
      </c>
      <c r="H109" s="57" t="s">
        <v>446</v>
      </c>
      <c r="I109" s="58" t="s">
        <v>447</v>
      </c>
      <c r="J109" s="57" t="s">
        <v>452</v>
      </c>
      <c r="K109" s="58">
        <v>2012</v>
      </c>
      <c r="L109" s="58">
        <v>354</v>
      </c>
      <c r="M109" s="58" t="s">
        <v>448</v>
      </c>
      <c r="N109" s="49">
        <v>1845500</v>
      </c>
      <c r="O109" s="58" t="s">
        <v>400</v>
      </c>
      <c r="P109" s="57">
        <f t="shared" si="1"/>
        <v>1.0844436331931622E-4</v>
      </c>
      <c r="Q109" s="58" t="s">
        <v>449</v>
      </c>
      <c r="R109" s="58" t="s">
        <v>400</v>
      </c>
      <c r="S109" s="57" t="s">
        <v>451</v>
      </c>
      <c r="T109" s="58" t="str">
        <f>Emissions!F111</f>
        <v>PM10-PRI</v>
      </c>
      <c r="U109" s="58" t="s">
        <v>453</v>
      </c>
      <c r="V109" s="58">
        <v>13</v>
      </c>
      <c r="W109" s="92">
        <f>Emissions!G111</f>
        <v>0.10006703625289905</v>
      </c>
      <c r="X109" s="58" t="str">
        <f>Emissions!H111</f>
        <v>TON</v>
      </c>
    </row>
    <row r="110" spans="1:24" x14ac:dyDescent="0.25">
      <c r="A110" s="58" t="str">
        <f>Emissions!A112</f>
        <v>72054</v>
      </c>
      <c r="B110" s="58" t="str">
        <f>Emissions!B112</f>
        <v>72</v>
      </c>
      <c r="C110" s="58" t="str">
        <f>Emissions!E112</f>
        <v>PR</v>
      </c>
      <c r="D110" s="58" t="str">
        <f>Emissions!C112</f>
        <v>054</v>
      </c>
      <c r="E110" s="57" t="str">
        <f>Emissions!D112</f>
        <v>Florida</v>
      </c>
      <c r="F110" s="93" t="s">
        <v>81</v>
      </c>
      <c r="G110" s="58">
        <v>2801000003</v>
      </c>
      <c r="H110" s="57" t="s">
        <v>446</v>
      </c>
      <c r="I110" s="58" t="s">
        <v>447</v>
      </c>
      <c r="J110" s="57" t="s">
        <v>452</v>
      </c>
      <c r="K110" s="58">
        <v>2012</v>
      </c>
      <c r="L110" s="58">
        <v>354</v>
      </c>
      <c r="M110" s="58" t="s">
        <v>448</v>
      </c>
      <c r="N110" s="49">
        <v>1845501</v>
      </c>
      <c r="O110" s="58" t="s">
        <v>400</v>
      </c>
      <c r="P110" s="57">
        <f t="shared" si="1"/>
        <v>3.9528393311620047E-5</v>
      </c>
      <c r="Q110" s="58" t="s">
        <v>449</v>
      </c>
      <c r="R110" s="58" t="s">
        <v>400</v>
      </c>
      <c r="S110" s="57" t="s">
        <v>451</v>
      </c>
      <c r="T110" s="58" t="str">
        <f>Emissions!F112</f>
        <v>PM10-PRI</v>
      </c>
      <c r="U110" s="58" t="s">
        <v>453</v>
      </c>
      <c r="V110" s="58">
        <v>13</v>
      </c>
      <c r="W110" s="92">
        <f>Emissions!G112</f>
        <v>3.6474844692494054E-2</v>
      </c>
      <c r="X110" s="58" t="str">
        <f>Emissions!H112</f>
        <v>TON</v>
      </c>
    </row>
    <row r="111" spans="1:24" x14ac:dyDescent="0.25">
      <c r="A111" s="58" t="str">
        <f>Emissions!A113</f>
        <v>72055</v>
      </c>
      <c r="B111" s="58" t="str">
        <f>Emissions!B113</f>
        <v>72</v>
      </c>
      <c r="C111" s="58" t="str">
        <f>Emissions!E113</f>
        <v>PR</v>
      </c>
      <c r="D111" s="58" t="str">
        <f>Emissions!C113</f>
        <v>055</v>
      </c>
      <c r="E111" s="57" t="str">
        <f>Emissions!D113</f>
        <v>Guanica</v>
      </c>
      <c r="F111" s="93" t="s">
        <v>81</v>
      </c>
      <c r="G111" s="58">
        <v>2801000003</v>
      </c>
      <c r="H111" s="57" t="s">
        <v>446</v>
      </c>
      <c r="I111" s="58" t="s">
        <v>447</v>
      </c>
      <c r="J111" s="57" t="s">
        <v>452</v>
      </c>
      <c r="K111" s="58">
        <v>2012</v>
      </c>
      <c r="L111" s="58">
        <v>354</v>
      </c>
      <c r="M111" s="58" t="s">
        <v>448</v>
      </c>
      <c r="N111" s="49">
        <v>1845502</v>
      </c>
      <c r="O111" s="58" t="s">
        <v>400</v>
      </c>
      <c r="P111" s="57">
        <f t="shared" si="1"/>
        <v>5.685766618572702E-5</v>
      </c>
      <c r="Q111" s="58" t="s">
        <v>449</v>
      </c>
      <c r="R111" s="58" t="s">
        <v>400</v>
      </c>
      <c r="S111" s="57" t="s">
        <v>451</v>
      </c>
      <c r="T111" s="58" t="str">
        <f>Emissions!F113</f>
        <v>PM10-PRI</v>
      </c>
      <c r="U111" s="58" t="s">
        <v>453</v>
      </c>
      <c r="V111" s="58">
        <v>13</v>
      </c>
      <c r="W111" s="92">
        <f>Emissions!G113</f>
        <v>5.2465468330545793E-2</v>
      </c>
      <c r="X111" s="58" t="str">
        <f>Emissions!H113</f>
        <v>TON</v>
      </c>
    </row>
    <row r="112" spans="1:24" x14ac:dyDescent="0.25">
      <c r="A112" s="58" t="str">
        <f>Emissions!A114</f>
        <v>72057</v>
      </c>
      <c r="B112" s="58" t="str">
        <f>Emissions!B114</f>
        <v>72</v>
      </c>
      <c r="C112" s="58" t="str">
        <f>Emissions!E114</f>
        <v>PR</v>
      </c>
      <c r="D112" s="58" t="str">
        <f>Emissions!C114</f>
        <v>057</v>
      </c>
      <c r="E112" s="57" t="str">
        <f>Emissions!D114</f>
        <v>Guayama</v>
      </c>
      <c r="F112" s="93" t="s">
        <v>81</v>
      </c>
      <c r="G112" s="58">
        <v>2801000003</v>
      </c>
      <c r="H112" s="57" t="s">
        <v>446</v>
      </c>
      <c r="I112" s="58" t="s">
        <v>447</v>
      </c>
      <c r="J112" s="57" t="s">
        <v>452</v>
      </c>
      <c r="K112" s="58">
        <v>2012</v>
      </c>
      <c r="L112" s="58">
        <v>354</v>
      </c>
      <c r="M112" s="58" t="s">
        <v>448</v>
      </c>
      <c r="N112" s="49">
        <v>1845503</v>
      </c>
      <c r="O112" s="58" t="s">
        <v>400</v>
      </c>
      <c r="P112" s="57">
        <f t="shared" si="1"/>
        <v>1.3843999758741073E-4</v>
      </c>
      <c r="Q112" s="58" t="s">
        <v>449</v>
      </c>
      <c r="R112" s="58" t="s">
        <v>400</v>
      </c>
      <c r="S112" s="57" t="s">
        <v>451</v>
      </c>
      <c r="T112" s="58" t="str">
        <f>Emissions!F114</f>
        <v>PM10-PRI</v>
      </c>
      <c r="U112" s="58" t="s">
        <v>453</v>
      </c>
      <c r="V112" s="58">
        <v>13</v>
      </c>
      <c r="W112" s="92">
        <f>Emissions!G114</f>
        <v>0.12774571543377963</v>
      </c>
      <c r="X112" s="58" t="str">
        <f>Emissions!H114</f>
        <v>TON</v>
      </c>
    </row>
    <row r="113" spans="1:24" x14ac:dyDescent="0.25">
      <c r="A113" s="58" t="str">
        <f>Emissions!A115</f>
        <v>72059</v>
      </c>
      <c r="B113" s="58" t="str">
        <f>Emissions!B115</f>
        <v>72</v>
      </c>
      <c r="C113" s="58" t="str">
        <f>Emissions!E115</f>
        <v>PR</v>
      </c>
      <c r="D113" s="58" t="str">
        <f>Emissions!C115</f>
        <v>059</v>
      </c>
      <c r="E113" s="57" t="str">
        <f>Emissions!D115</f>
        <v>Guayanilla</v>
      </c>
      <c r="F113" s="93" t="s">
        <v>81</v>
      </c>
      <c r="G113" s="58">
        <v>2801000003</v>
      </c>
      <c r="H113" s="57" t="s">
        <v>446</v>
      </c>
      <c r="I113" s="58" t="s">
        <v>447</v>
      </c>
      <c r="J113" s="57" t="s">
        <v>452</v>
      </c>
      <c r="K113" s="58">
        <v>2012</v>
      </c>
      <c r="L113" s="58">
        <v>354</v>
      </c>
      <c r="M113" s="58" t="s">
        <v>448</v>
      </c>
      <c r="N113" s="49">
        <v>1845504</v>
      </c>
      <c r="O113" s="58" t="s">
        <v>400</v>
      </c>
      <c r="P113" s="57">
        <f t="shared" si="1"/>
        <v>6.4170233970465551E-5</v>
      </c>
      <c r="Q113" s="58" t="s">
        <v>449</v>
      </c>
      <c r="R113" s="58" t="s">
        <v>400</v>
      </c>
      <c r="S113" s="57" t="s">
        <v>451</v>
      </c>
      <c r="T113" s="58" t="str">
        <f>Emissions!F115</f>
        <v>PM10-PRI</v>
      </c>
      <c r="U113" s="58" t="s">
        <v>453</v>
      </c>
      <c r="V113" s="58">
        <v>13</v>
      </c>
      <c r="W113" s="92">
        <f>Emissions!G115</f>
        <v>5.9213211736715031E-2</v>
      </c>
      <c r="X113" s="58" t="str">
        <f>Emissions!H115</f>
        <v>TON</v>
      </c>
    </row>
    <row r="114" spans="1:24" x14ac:dyDescent="0.25">
      <c r="A114" s="58" t="str">
        <f>Emissions!A116</f>
        <v>72061</v>
      </c>
      <c r="B114" s="58" t="str">
        <f>Emissions!B116</f>
        <v>72</v>
      </c>
      <c r="C114" s="58" t="str">
        <f>Emissions!E116</f>
        <v>PR</v>
      </c>
      <c r="D114" s="58" t="str">
        <f>Emissions!C116</f>
        <v>061</v>
      </c>
      <c r="E114" s="57" t="str">
        <f>Emissions!D116</f>
        <v>Guaynabo</v>
      </c>
      <c r="F114" s="93" t="s">
        <v>81</v>
      </c>
      <c r="G114" s="58">
        <v>2801000003</v>
      </c>
      <c r="H114" s="57" t="s">
        <v>446</v>
      </c>
      <c r="I114" s="58" t="s">
        <v>447</v>
      </c>
      <c r="J114" s="57" t="s">
        <v>452</v>
      </c>
      <c r="K114" s="58">
        <v>2012</v>
      </c>
      <c r="L114" s="58">
        <v>354</v>
      </c>
      <c r="M114" s="58" t="s">
        <v>448</v>
      </c>
      <c r="N114" s="49">
        <v>1845505</v>
      </c>
      <c r="O114" s="58" t="s">
        <v>400</v>
      </c>
      <c r="P114" s="57">
        <f t="shared" si="1"/>
        <v>2.9555937638982386E-4</v>
      </c>
      <c r="Q114" s="58" t="s">
        <v>449</v>
      </c>
      <c r="R114" s="58" t="s">
        <v>400</v>
      </c>
      <c r="S114" s="57" t="s">
        <v>451</v>
      </c>
      <c r="T114" s="58" t="str">
        <f>Emissions!F116</f>
        <v>PM10-PRI</v>
      </c>
      <c r="U114" s="58" t="s">
        <v>453</v>
      </c>
      <c r="V114" s="58">
        <v>13</v>
      </c>
      <c r="W114" s="92">
        <f>Emissions!G116</f>
        <v>0.27272815346215096</v>
      </c>
      <c r="X114" s="58" t="str">
        <f>Emissions!H116</f>
        <v>TON</v>
      </c>
    </row>
    <row r="115" spans="1:24" x14ac:dyDescent="0.25">
      <c r="A115" s="58" t="str">
        <f>Emissions!A117</f>
        <v>72063</v>
      </c>
      <c r="B115" s="58" t="str">
        <f>Emissions!B117</f>
        <v>72</v>
      </c>
      <c r="C115" s="58" t="str">
        <f>Emissions!E117</f>
        <v>PR</v>
      </c>
      <c r="D115" s="58" t="str">
        <f>Emissions!C117</f>
        <v>063</v>
      </c>
      <c r="E115" s="57" t="str">
        <f>Emissions!D117</f>
        <v>Gurabo</v>
      </c>
      <c r="F115" s="93" t="s">
        <v>81</v>
      </c>
      <c r="G115" s="58">
        <v>2801000003</v>
      </c>
      <c r="H115" s="57" t="s">
        <v>446</v>
      </c>
      <c r="I115" s="58" t="s">
        <v>447</v>
      </c>
      <c r="J115" s="57" t="s">
        <v>452</v>
      </c>
      <c r="K115" s="58">
        <v>2012</v>
      </c>
      <c r="L115" s="58">
        <v>354</v>
      </c>
      <c r="M115" s="58" t="s">
        <v>448</v>
      </c>
      <c r="N115" s="49">
        <v>1845506</v>
      </c>
      <c r="O115" s="58" t="s">
        <v>400</v>
      </c>
      <c r="P115" s="57">
        <f t="shared" si="1"/>
        <v>1.5015398064188048E-4</v>
      </c>
      <c r="Q115" s="58" t="s">
        <v>449</v>
      </c>
      <c r="R115" s="58" t="s">
        <v>400</v>
      </c>
      <c r="S115" s="57" t="s">
        <v>451</v>
      </c>
      <c r="T115" s="58" t="str">
        <f>Emissions!F117</f>
        <v>PM10-PRI</v>
      </c>
      <c r="U115" s="58" t="s">
        <v>453</v>
      </c>
      <c r="V115" s="58">
        <v>13</v>
      </c>
      <c r="W115" s="92">
        <f>Emissions!G117</f>
        <v>0.13855503609923714</v>
      </c>
      <c r="X115" s="58" t="str">
        <f>Emissions!H117</f>
        <v>TON</v>
      </c>
    </row>
    <row r="116" spans="1:24" x14ac:dyDescent="0.25">
      <c r="A116" s="58" t="str">
        <f>Emissions!A118</f>
        <v>72065</v>
      </c>
      <c r="B116" s="58" t="str">
        <f>Emissions!B118</f>
        <v>72</v>
      </c>
      <c r="C116" s="58" t="str">
        <f>Emissions!E118</f>
        <v>PR</v>
      </c>
      <c r="D116" s="58" t="str">
        <f>Emissions!C118</f>
        <v>065</v>
      </c>
      <c r="E116" s="57" t="str">
        <f>Emissions!D118</f>
        <v>Hatillo</v>
      </c>
      <c r="F116" s="93" t="s">
        <v>81</v>
      </c>
      <c r="G116" s="58">
        <v>2801000003</v>
      </c>
      <c r="H116" s="57" t="s">
        <v>446</v>
      </c>
      <c r="I116" s="58" t="s">
        <v>447</v>
      </c>
      <c r="J116" s="57" t="s">
        <v>452</v>
      </c>
      <c r="K116" s="58">
        <v>2012</v>
      </c>
      <c r="L116" s="58">
        <v>354</v>
      </c>
      <c r="M116" s="58" t="s">
        <v>448</v>
      </c>
      <c r="N116" s="49">
        <v>1845507</v>
      </c>
      <c r="O116" s="58" t="s">
        <v>400</v>
      </c>
      <c r="P116" s="57">
        <f t="shared" si="1"/>
        <v>1.3255074727401998E-4</v>
      </c>
      <c r="Q116" s="58" t="s">
        <v>449</v>
      </c>
      <c r="R116" s="58" t="s">
        <v>400</v>
      </c>
      <c r="S116" s="57" t="s">
        <v>451</v>
      </c>
      <c r="T116" s="58" t="str">
        <f>Emissions!F118</f>
        <v>PM10-PRI</v>
      </c>
      <c r="U116" s="58" t="s">
        <v>453</v>
      </c>
      <c r="V116" s="58">
        <v>13</v>
      </c>
      <c r="W116" s="92">
        <f>Emissions!G118</f>
        <v>0.12231166597471739</v>
      </c>
      <c r="X116" s="58" t="str">
        <f>Emissions!H118</f>
        <v>TON</v>
      </c>
    </row>
    <row r="117" spans="1:24" x14ac:dyDescent="0.25">
      <c r="A117" s="58" t="str">
        <f>Emissions!A119</f>
        <v>72067</v>
      </c>
      <c r="B117" s="58" t="str">
        <f>Emissions!B119</f>
        <v>72</v>
      </c>
      <c r="C117" s="58" t="str">
        <f>Emissions!E119</f>
        <v>PR</v>
      </c>
      <c r="D117" s="58" t="str">
        <f>Emissions!C119</f>
        <v>067</v>
      </c>
      <c r="E117" s="57" t="str">
        <f>Emissions!D119</f>
        <v>Hormigueros</v>
      </c>
      <c r="F117" s="93" t="s">
        <v>81</v>
      </c>
      <c r="G117" s="58">
        <v>2801000003</v>
      </c>
      <c r="H117" s="57" t="s">
        <v>446</v>
      </c>
      <c r="I117" s="58" t="s">
        <v>447</v>
      </c>
      <c r="J117" s="57" t="s">
        <v>452</v>
      </c>
      <c r="K117" s="58">
        <v>2012</v>
      </c>
      <c r="L117" s="58">
        <v>354</v>
      </c>
      <c r="M117" s="58" t="s">
        <v>448</v>
      </c>
      <c r="N117" s="49">
        <v>1845508</v>
      </c>
      <c r="O117" s="58" t="s">
        <v>400</v>
      </c>
      <c r="P117" s="57">
        <f t="shared" si="1"/>
        <v>5.3334941878400788E-5</v>
      </c>
      <c r="Q117" s="58" t="s">
        <v>449</v>
      </c>
      <c r="R117" s="58" t="s">
        <v>400</v>
      </c>
      <c r="S117" s="57" t="s">
        <v>451</v>
      </c>
      <c r="T117" s="58" t="str">
        <f>Emissions!F119</f>
        <v>PM10-PRI</v>
      </c>
      <c r="U117" s="58" t="s">
        <v>453</v>
      </c>
      <c r="V117" s="58">
        <v>13</v>
      </c>
      <c r="W117" s="92">
        <f>Emissions!G119</f>
        <v>4.9215030958061838E-2</v>
      </c>
      <c r="X117" s="58" t="str">
        <f>Emissions!H119</f>
        <v>TON</v>
      </c>
    </row>
    <row r="118" spans="1:24" x14ac:dyDescent="0.25">
      <c r="A118" s="58" t="str">
        <f>Emissions!A120</f>
        <v>72069</v>
      </c>
      <c r="B118" s="58" t="str">
        <f>Emissions!B120</f>
        <v>72</v>
      </c>
      <c r="C118" s="58" t="str">
        <f>Emissions!E120</f>
        <v>PR</v>
      </c>
      <c r="D118" s="58" t="str">
        <f>Emissions!C120</f>
        <v>069</v>
      </c>
      <c r="E118" s="57" t="str">
        <f>Emissions!D120</f>
        <v>Humacao</v>
      </c>
      <c r="F118" s="93" t="s">
        <v>81</v>
      </c>
      <c r="G118" s="58">
        <v>2801000003</v>
      </c>
      <c r="H118" s="57" t="s">
        <v>446</v>
      </c>
      <c r="I118" s="58" t="s">
        <v>447</v>
      </c>
      <c r="J118" s="57" t="s">
        <v>452</v>
      </c>
      <c r="K118" s="58">
        <v>2012</v>
      </c>
      <c r="L118" s="58">
        <v>354</v>
      </c>
      <c r="M118" s="58" t="s">
        <v>448</v>
      </c>
      <c r="N118" s="49">
        <v>1845509</v>
      </c>
      <c r="O118" s="58" t="s">
        <v>400</v>
      </c>
      <c r="P118" s="57">
        <f t="shared" si="1"/>
        <v>1.7798687906921481E-4</v>
      </c>
      <c r="Q118" s="58" t="s">
        <v>449</v>
      </c>
      <c r="R118" s="58" t="s">
        <v>400</v>
      </c>
      <c r="S118" s="57" t="s">
        <v>451</v>
      </c>
      <c r="T118" s="58" t="str">
        <f>Emissions!F120</f>
        <v>PM10-PRI</v>
      </c>
      <c r="U118" s="58" t="s">
        <v>453</v>
      </c>
      <c r="V118" s="58">
        <v>13</v>
      </c>
      <c r="W118" s="92">
        <f>Emissions!G120</f>
        <v>0.16423819360207378</v>
      </c>
      <c r="X118" s="58" t="str">
        <f>Emissions!H120</f>
        <v>TON</v>
      </c>
    </row>
    <row r="119" spans="1:24" x14ac:dyDescent="0.25">
      <c r="A119" s="58" t="str">
        <f>Emissions!A121</f>
        <v>72071</v>
      </c>
      <c r="B119" s="58" t="str">
        <f>Emissions!B121</f>
        <v>72</v>
      </c>
      <c r="C119" s="58" t="str">
        <f>Emissions!E121</f>
        <v>PR</v>
      </c>
      <c r="D119" s="58" t="str">
        <f>Emissions!C121</f>
        <v>071</v>
      </c>
      <c r="E119" s="57" t="str">
        <f>Emissions!D121</f>
        <v>Isabela</v>
      </c>
      <c r="F119" s="93" t="s">
        <v>81</v>
      </c>
      <c r="G119" s="58">
        <v>2801000003</v>
      </c>
      <c r="H119" s="57" t="s">
        <v>446</v>
      </c>
      <c r="I119" s="58" t="s">
        <v>447</v>
      </c>
      <c r="J119" s="57" t="s">
        <v>452</v>
      </c>
      <c r="K119" s="58">
        <v>2012</v>
      </c>
      <c r="L119" s="58">
        <v>354</v>
      </c>
      <c r="M119" s="58" t="s">
        <v>448</v>
      </c>
      <c r="N119" s="49">
        <v>1845510</v>
      </c>
      <c r="O119" s="58" t="s">
        <v>400</v>
      </c>
      <c r="P119" s="57">
        <f t="shared" si="1"/>
        <v>1.4061159663152585E-4</v>
      </c>
      <c r="Q119" s="58" t="s">
        <v>449</v>
      </c>
      <c r="R119" s="58" t="s">
        <v>400</v>
      </c>
      <c r="S119" s="57" t="s">
        <v>451</v>
      </c>
      <c r="T119" s="58" t="str">
        <f>Emissions!F121</f>
        <v>PM10-PRI</v>
      </c>
      <c r="U119" s="58" t="s">
        <v>453</v>
      </c>
      <c r="V119" s="58">
        <v>13</v>
      </c>
      <c r="W119" s="92">
        <f>Emissions!G121</f>
        <v>0.12975005384972363</v>
      </c>
      <c r="X119" s="58" t="str">
        <f>Emissions!H121</f>
        <v>TON</v>
      </c>
    </row>
    <row r="120" spans="1:24" x14ac:dyDescent="0.25">
      <c r="A120" s="58" t="str">
        <f>Emissions!A122</f>
        <v>72073</v>
      </c>
      <c r="B120" s="58" t="str">
        <f>Emissions!B122</f>
        <v>72</v>
      </c>
      <c r="C120" s="58" t="str">
        <f>Emissions!E122</f>
        <v>PR</v>
      </c>
      <c r="D120" s="58" t="str">
        <f>Emissions!C122</f>
        <v>073</v>
      </c>
      <c r="E120" s="57" t="str">
        <f>Emissions!D122</f>
        <v>Jayuya</v>
      </c>
      <c r="F120" s="93" t="s">
        <v>81</v>
      </c>
      <c r="G120" s="58">
        <v>2801000003</v>
      </c>
      <c r="H120" s="57" t="s">
        <v>446</v>
      </c>
      <c r="I120" s="58" t="s">
        <v>447</v>
      </c>
      <c r="J120" s="57" t="s">
        <v>452</v>
      </c>
      <c r="K120" s="58">
        <v>2012</v>
      </c>
      <c r="L120" s="58">
        <v>354</v>
      </c>
      <c r="M120" s="58" t="s">
        <v>448</v>
      </c>
      <c r="N120" s="49">
        <v>1845511</v>
      </c>
      <c r="O120" s="58" t="s">
        <v>400</v>
      </c>
      <c r="P120" s="57">
        <f t="shared" si="1"/>
        <v>4.9981122794874015E-5</v>
      </c>
      <c r="Q120" s="58" t="s">
        <v>449</v>
      </c>
      <c r="R120" s="58" t="s">
        <v>400</v>
      </c>
      <c r="S120" s="57" t="s">
        <v>451</v>
      </c>
      <c r="T120" s="58" t="str">
        <f>Emissions!F122</f>
        <v>PM10-PRI</v>
      </c>
      <c r="U120" s="58" t="s">
        <v>453</v>
      </c>
      <c r="V120" s="58">
        <v>13</v>
      </c>
      <c r="W120" s="92">
        <f>Emissions!G122</f>
        <v>4.6120355955145367E-2</v>
      </c>
      <c r="X120" s="58" t="str">
        <f>Emissions!H122</f>
        <v>TON</v>
      </c>
    </row>
    <row r="121" spans="1:24" x14ac:dyDescent="0.25">
      <c r="A121" s="58" t="str">
        <f>Emissions!A123</f>
        <v>72075</v>
      </c>
      <c r="B121" s="58" t="str">
        <f>Emissions!B123</f>
        <v>72</v>
      </c>
      <c r="C121" s="58" t="str">
        <f>Emissions!E123</f>
        <v>PR</v>
      </c>
      <c r="D121" s="58" t="str">
        <f>Emissions!C123</f>
        <v>075</v>
      </c>
      <c r="E121" s="57" t="str">
        <f>Emissions!D123</f>
        <v>Juana Diaz</v>
      </c>
      <c r="F121" s="93" t="s">
        <v>81</v>
      </c>
      <c r="G121" s="58">
        <v>2801000003</v>
      </c>
      <c r="H121" s="57" t="s">
        <v>446</v>
      </c>
      <c r="I121" s="58" t="s">
        <v>447</v>
      </c>
      <c r="J121" s="57" t="s">
        <v>452</v>
      </c>
      <c r="K121" s="58">
        <v>2012</v>
      </c>
      <c r="L121" s="58">
        <v>354</v>
      </c>
      <c r="M121" s="58" t="s">
        <v>448</v>
      </c>
      <c r="N121" s="49">
        <v>1845512</v>
      </c>
      <c r="O121" s="58" t="s">
        <v>400</v>
      </c>
      <c r="P121" s="57">
        <f t="shared" si="1"/>
        <v>1.5559335173870141E-4</v>
      </c>
      <c r="Q121" s="58" t="s">
        <v>449</v>
      </c>
      <c r="R121" s="58" t="s">
        <v>400</v>
      </c>
      <c r="S121" s="57" t="s">
        <v>451</v>
      </c>
      <c r="T121" s="58" t="str">
        <f>Emissions!F123</f>
        <v>PM10-PRI</v>
      </c>
      <c r="U121" s="58" t="s">
        <v>453</v>
      </c>
      <c r="V121" s="58">
        <v>13</v>
      </c>
      <c r="W121" s="92">
        <f>Emissions!G123</f>
        <v>0.14357469887699717</v>
      </c>
      <c r="X121" s="58" t="str">
        <f>Emissions!H123</f>
        <v>TON</v>
      </c>
    </row>
    <row r="122" spans="1:24" x14ac:dyDescent="0.25">
      <c r="A122" s="58" t="str">
        <f>Emissions!A124</f>
        <v>72077</v>
      </c>
      <c r="B122" s="58" t="str">
        <f>Emissions!B124</f>
        <v>72</v>
      </c>
      <c r="C122" s="58" t="str">
        <f>Emissions!E124</f>
        <v>PR</v>
      </c>
      <c r="D122" s="58" t="str">
        <f>Emissions!C124</f>
        <v>077</v>
      </c>
      <c r="E122" s="57" t="str">
        <f>Emissions!D124</f>
        <v>Juncos</v>
      </c>
      <c r="F122" s="93" t="s">
        <v>81</v>
      </c>
      <c r="G122" s="58">
        <v>2801000003</v>
      </c>
      <c r="H122" s="57" t="s">
        <v>446</v>
      </c>
      <c r="I122" s="58" t="s">
        <v>447</v>
      </c>
      <c r="J122" s="57" t="s">
        <v>452</v>
      </c>
      <c r="K122" s="58">
        <v>2012</v>
      </c>
      <c r="L122" s="58">
        <v>354</v>
      </c>
      <c r="M122" s="58" t="s">
        <v>448</v>
      </c>
      <c r="N122" s="49">
        <v>1845513</v>
      </c>
      <c r="O122" s="58" t="s">
        <v>400</v>
      </c>
      <c r="P122" s="57">
        <f t="shared" si="1"/>
        <v>1.27721966111927E-4</v>
      </c>
      <c r="Q122" s="58" t="s">
        <v>449</v>
      </c>
      <c r="R122" s="58" t="s">
        <v>400</v>
      </c>
      <c r="S122" s="57" t="s">
        <v>451</v>
      </c>
      <c r="T122" s="58" t="str">
        <f>Emissions!F124</f>
        <v>PM10-PRI</v>
      </c>
      <c r="U122" s="58" t="s">
        <v>453</v>
      </c>
      <c r="V122" s="58">
        <v>13</v>
      </c>
      <c r="W122" s="92">
        <f>Emissions!G124</f>
        <v>0.11785627442256036</v>
      </c>
      <c r="X122" s="58" t="str">
        <f>Emissions!H124</f>
        <v>TON</v>
      </c>
    </row>
    <row r="123" spans="1:24" x14ac:dyDescent="0.25">
      <c r="A123" s="58" t="str">
        <f>Emissions!A125</f>
        <v>72079</v>
      </c>
      <c r="B123" s="58" t="str">
        <f>Emissions!B125</f>
        <v>72</v>
      </c>
      <c r="C123" s="58" t="str">
        <f>Emissions!E125</f>
        <v>PR</v>
      </c>
      <c r="D123" s="58" t="str">
        <f>Emissions!C125</f>
        <v>079</v>
      </c>
      <c r="E123" s="57" t="str">
        <f>Emissions!D125</f>
        <v>Lajas</v>
      </c>
      <c r="F123" s="93" t="s">
        <v>81</v>
      </c>
      <c r="G123" s="58">
        <v>2801000003</v>
      </c>
      <c r="H123" s="57" t="s">
        <v>446</v>
      </c>
      <c r="I123" s="58" t="s">
        <v>447</v>
      </c>
      <c r="J123" s="57" t="s">
        <v>452</v>
      </c>
      <c r="K123" s="58">
        <v>2012</v>
      </c>
      <c r="L123" s="58">
        <v>354</v>
      </c>
      <c r="M123" s="58" t="s">
        <v>448</v>
      </c>
      <c r="N123" s="49">
        <v>1845514</v>
      </c>
      <c r="O123" s="58" t="s">
        <v>400</v>
      </c>
      <c r="P123" s="57">
        <f t="shared" si="1"/>
        <v>7.7919211206073231E-5</v>
      </c>
      <c r="Q123" s="58" t="s">
        <v>449</v>
      </c>
      <c r="R123" s="58" t="s">
        <v>400</v>
      </c>
      <c r="S123" s="57" t="s">
        <v>451</v>
      </c>
      <c r="T123" s="58" t="str">
        <f>Emissions!F125</f>
        <v>PM10-PRI</v>
      </c>
      <c r="U123" s="58" t="s">
        <v>453</v>
      </c>
      <c r="V123" s="58">
        <v>13</v>
      </c>
      <c r="W123" s="92">
        <f>Emissions!G125</f>
        <v>7.1900497574882524E-2</v>
      </c>
      <c r="X123" s="58" t="str">
        <f>Emissions!H125</f>
        <v>TON</v>
      </c>
    </row>
    <row r="124" spans="1:24" x14ac:dyDescent="0.25">
      <c r="A124" s="58" t="str">
        <f>Emissions!A126</f>
        <v>72081</v>
      </c>
      <c r="B124" s="58" t="str">
        <f>Emissions!B126</f>
        <v>72</v>
      </c>
      <c r="C124" s="58" t="str">
        <f>Emissions!E126</f>
        <v>PR</v>
      </c>
      <c r="D124" s="58" t="str">
        <f>Emissions!C126</f>
        <v>081</v>
      </c>
      <c r="E124" s="57" t="str">
        <f>Emissions!D126</f>
        <v>Lares</v>
      </c>
      <c r="F124" s="93" t="s">
        <v>81</v>
      </c>
      <c r="G124" s="58">
        <v>2801000003</v>
      </c>
      <c r="H124" s="57" t="s">
        <v>446</v>
      </c>
      <c r="I124" s="58" t="s">
        <v>447</v>
      </c>
      <c r="J124" s="57" t="s">
        <v>452</v>
      </c>
      <c r="K124" s="58">
        <v>2012</v>
      </c>
      <c r="L124" s="58">
        <v>354</v>
      </c>
      <c r="M124" s="58" t="s">
        <v>448</v>
      </c>
      <c r="N124" s="49">
        <v>1845515</v>
      </c>
      <c r="O124" s="58" t="s">
        <v>400</v>
      </c>
      <c r="P124" s="57">
        <f t="shared" si="1"/>
        <v>8.9840340025963176E-5</v>
      </c>
      <c r="Q124" s="58" t="s">
        <v>449</v>
      </c>
      <c r="R124" s="58" t="s">
        <v>400</v>
      </c>
      <c r="S124" s="57" t="s">
        <v>451</v>
      </c>
      <c r="T124" s="58" t="str">
        <f>Emissions!F126</f>
        <v>PM10-PRI</v>
      </c>
      <c r="U124" s="58" t="s">
        <v>453</v>
      </c>
      <c r="V124" s="58">
        <v>13</v>
      </c>
      <c r="W124" s="92">
        <f>Emissions!G126</f>
        <v>8.2900847561507715E-2</v>
      </c>
      <c r="X124" s="58" t="str">
        <f>Emissions!H126</f>
        <v>TON</v>
      </c>
    </row>
    <row r="125" spans="1:24" x14ac:dyDescent="0.25">
      <c r="A125" s="58" t="str">
        <f>Emissions!A127</f>
        <v>72083</v>
      </c>
      <c r="B125" s="58" t="str">
        <f>Emissions!B127</f>
        <v>72</v>
      </c>
      <c r="C125" s="58" t="str">
        <f>Emissions!E127</f>
        <v>PR</v>
      </c>
      <c r="D125" s="58" t="str">
        <f>Emissions!C127</f>
        <v>083</v>
      </c>
      <c r="E125" s="57" t="str">
        <f>Emissions!D127</f>
        <v>Las Marias</v>
      </c>
      <c r="F125" s="93" t="s">
        <v>81</v>
      </c>
      <c r="G125" s="58">
        <v>2801000003</v>
      </c>
      <c r="H125" s="57" t="s">
        <v>446</v>
      </c>
      <c r="I125" s="58" t="s">
        <v>447</v>
      </c>
      <c r="J125" s="57" t="s">
        <v>452</v>
      </c>
      <c r="K125" s="58">
        <v>2012</v>
      </c>
      <c r="L125" s="58">
        <v>354</v>
      </c>
      <c r="M125" s="58" t="s">
        <v>448</v>
      </c>
      <c r="N125" s="49">
        <v>1845516</v>
      </c>
      <c r="O125" s="58" t="s">
        <v>400</v>
      </c>
      <c r="P125" s="57">
        <f t="shared" si="1"/>
        <v>2.9167519432191172E-5</v>
      </c>
      <c r="Q125" s="58" t="s">
        <v>449</v>
      </c>
      <c r="R125" s="58" t="s">
        <v>400</v>
      </c>
      <c r="S125" s="57" t="s">
        <v>451</v>
      </c>
      <c r="T125" s="58" t="str">
        <f>Emissions!F127</f>
        <v>PM10-PRI</v>
      </c>
      <c r="U125" s="58" t="s">
        <v>453</v>
      </c>
      <c r="V125" s="58">
        <v>13</v>
      </c>
      <c r="W125" s="92">
        <f>Emissions!G127</f>
        <v>2.691456189620986E-2</v>
      </c>
      <c r="X125" s="58" t="str">
        <f>Emissions!H127</f>
        <v>TON</v>
      </c>
    </row>
    <row r="126" spans="1:24" x14ac:dyDescent="0.25">
      <c r="A126" s="58" t="str">
        <f>Emissions!A128</f>
        <v>72085</v>
      </c>
      <c r="B126" s="58" t="str">
        <f>Emissions!B128</f>
        <v>72</v>
      </c>
      <c r="C126" s="58" t="str">
        <f>Emissions!E128</f>
        <v>PR</v>
      </c>
      <c r="D126" s="58" t="str">
        <f>Emissions!C128</f>
        <v>085</v>
      </c>
      <c r="E126" s="57" t="str">
        <f>Emissions!D128</f>
        <v>Las Piedras</v>
      </c>
      <c r="F126" s="93" t="s">
        <v>81</v>
      </c>
      <c r="G126" s="58">
        <v>2801000003</v>
      </c>
      <c r="H126" s="57" t="s">
        <v>446</v>
      </c>
      <c r="I126" s="58" t="s">
        <v>447</v>
      </c>
      <c r="J126" s="57" t="s">
        <v>452</v>
      </c>
      <c r="K126" s="58">
        <v>2012</v>
      </c>
      <c r="L126" s="58">
        <v>354</v>
      </c>
      <c r="M126" s="58" t="s">
        <v>448</v>
      </c>
      <c r="N126" s="49">
        <v>1845517</v>
      </c>
      <c r="O126" s="58" t="s">
        <v>400</v>
      </c>
      <c r="P126" s="57">
        <f t="shared" si="1"/>
        <v>1.2316406778614122E-4</v>
      </c>
      <c r="Q126" s="58" t="s">
        <v>449</v>
      </c>
      <c r="R126" s="58" t="s">
        <v>400</v>
      </c>
      <c r="S126" s="57" t="s">
        <v>451</v>
      </c>
      <c r="T126" s="58" t="str">
        <f>Emissions!F128</f>
        <v>PM10-PRI</v>
      </c>
      <c r="U126" s="58" t="s">
        <v>453</v>
      </c>
      <c r="V126" s="58">
        <v>13</v>
      </c>
      <c r="W126" s="92">
        <f>Emissions!G128</f>
        <v>0.11365069044423798</v>
      </c>
      <c r="X126" s="58" t="str">
        <f>Emissions!H128</f>
        <v>TON</v>
      </c>
    </row>
    <row r="127" spans="1:24" x14ac:dyDescent="0.25">
      <c r="A127" s="58" t="str">
        <f>Emissions!A129</f>
        <v>72087</v>
      </c>
      <c r="B127" s="58" t="str">
        <f>Emissions!B129</f>
        <v>72</v>
      </c>
      <c r="C127" s="58" t="str">
        <f>Emissions!E129</f>
        <v>PR</v>
      </c>
      <c r="D127" s="58" t="str">
        <f>Emissions!C129</f>
        <v>087</v>
      </c>
      <c r="E127" s="57" t="str">
        <f>Emissions!D129</f>
        <v>Loiza</v>
      </c>
      <c r="F127" s="93" t="s">
        <v>81</v>
      </c>
      <c r="G127" s="58">
        <v>2801000003</v>
      </c>
      <c r="H127" s="57" t="s">
        <v>446</v>
      </c>
      <c r="I127" s="58" t="s">
        <v>447</v>
      </c>
      <c r="J127" s="57" t="s">
        <v>452</v>
      </c>
      <c r="K127" s="58">
        <v>2012</v>
      </c>
      <c r="L127" s="58">
        <v>354</v>
      </c>
      <c r="M127" s="58" t="s">
        <v>448</v>
      </c>
      <c r="N127" s="49">
        <v>1845518</v>
      </c>
      <c r="O127" s="58" t="s">
        <v>400</v>
      </c>
      <c r="P127" s="57">
        <f t="shared" si="1"/>
        <v>8.9384750574027257E-5</v>
      </c>
      <c r="Q127" s="58" t="s">
        <v>449</v>
      </c>
      <c r="R127" s="58" t="s">
        <v>400</v>
      </c>
      <c r="S127" s="57" t="s">
        <v>451</v>
      </c>
      <c r="T127" s="58" t="str">
        <f>Emissions!F129</f>
        <v>PM10-PRI</v>
      </c>
      <c r="U127" s="58" t="s">
        <v>453</v>
      </c>
      <c r="V127" s="58">
        <v>13</v>
      </c>
      <c r="W127" s="92">
        <f>Emissions!G129</f>
        <v>8.2480583054938814E-2</v>
      </c>
      <c r="X127" s="58" t="str">
        <f>Emissions!H129</f>
        <v>TON</v>
      </c>
    </row>
    <row r="128" spans="1:24" x14ac:dyDescent="0.25">
      <c r="A128" s="58" t="str">
        <f>Emissions!A130</f>
        <v>72089</v>
      </c>
      <c r="B128" s="58" t="str">
        <f>Emissions!B130</f>
        <v>72</v>
      </c>
      <c r="C128" s="58" t="str">
        <f>Emissions!E130</f>
        <v>PR</v>
      </c>
      <c r="D128" s="58" t="str">
        <f>Emissions!C130</f>
        <v>089</v>
      </c>
      <c r="E128" s="57" t="str">
        <f>Emissions!D130</f>
        <v>Luquillo</v>
      </c>
      <c r="F128" s="93" t="s">
        <v>81</v>
      </c>
      <c r="G128" s="58">
        <v>2801000003</v>
      </c>
      <c r="H128" s="57" t="s">
        <v>446</v>
      </c>
      <c r="I128" s="58" t="s">
        <v>447</v>
      </c>
      <c r="J128" s="57" t="s">
        <v>452</v>
      </c>
      <c r="K128" s="58">
        <v>2012</v>
      </c>
      <c r="L128" s="58">
        <v>354</v>
      </c>
      <c r="M128" s="58" t="s">
        <v>448</v>
      </c>
      <c r="N128" s="49">
        <v>1845519</v>
      </c>
      <c r="O128" s="58" t="s">
        <v>400</v>
      </c>
      <c r="P128" s="57">
        <f t="shared" si="1"/>
        <v>6.1589929449333615E-5</v>
      </c>
      <c r="Q128" s="58" t="s">
        <v>449</v>
      </c>
      <c r="R128" s="58" t="s">
        <v>400</v>
      </c>
      <c r="S128" s="57" t="s">
        <v>451</v>
      </c>
      <c r="T128" s="58" t="str">
        <f>Emissions!F130</f>
        <v>PM10-PRI</v>
      </c>
      <c r="U128" s="58" t="s">
        <v>453</v>
      </c>
      <c r="V128" s="58">
        <v>13</v>
      </c>
      <c r="W128" s="92">
        <f>Emissions!G130</f>
        <v>5.6832692503702362E-2</v>
      </c>
      <c r="X128" s="58" t="str">
        <f>Emissions!H130</f>
        <v>TON</v>
      </c>
    </row>
    <row r="129" spans="1:24" x14ac:dyDescent="0.25">
      <c r="A129" s="58" t="str">
        <f>Emissions!A131</f>
        <v>72091</v>
      </c>
      <c r="B129" s="58" t="str">
        <f>Emissions!B131</f>
        <v>72</v>
      </c>
      <c r="C129" s="58" t="str">
        <f>Emissions!E131</f>
        <v>PR</v>
      </c>
      <c r="D129" s="58" t="str">
        <f>Emissions!C131</f>
        <v>091</v>
      </c>
      <c r="E129" s="57" t="str">
        <f>Emissions!D131</f>
        <v>Manati</v>
      </c>
      <c r="F129" s="93" t="s">
        <v>81</v>
      </c>
      <c r="G129" s="58">
        <v>2801000003</v>
      </c>
      <c r="H129" s="57" t="s">
        <v>446</v>
      </c>
      <c r="I129" s="58" t="s">
        <v>447</v>
      </c>
      <c r="J129" s="57" t="s">
        <v>452</v>
      </c>
      <c r="K129" s="58">
        <v>2012</v>
      </c>
      <c r="L129" s="58">
        <v>354</v>
      </c>
      <c r="M129" s="58" t="s">
        <v>448</v>
      </c>
      <c r="N129" s="49">
        <v>1845520</v>
      </c>
      <c r="O129" s="58" t="s">
        <v>400</v>
      </c>
      <c r="P129" s="57">
        <f t="shared" si="1"/>
        <v>1.3273135375917712E-4</v>
      </c>
      <c r="Q129" s="58" t="s">
        <v>449</v>
      </c>
      <c r="R129" s="58" t="s">
        <v>400</v>
      </c>
      <c r="S129" s="57" t="s">
        <v>451</v>
      </c>
      <c r="T129" s="58" t="str">
        <f>Emissions!F131</f>
        <v>PM10-PRI</v>
      </c>
      <c r="U129" s="58" t="s">
        <v>453</v>
      </c>
      <c r="V129" s="58">
        <v>13</v>
      </c>
      <c r="W129" s="92">
        <f>Emissions!G131</f>
        <v>0.12247918399481829</v>
      </c>
      <c r="X129" s="58" t="str">
        <f>Emissions!H131</f>
        <v>TON</v>
      </c>
    </row>
    <row r="130" spans="1:24" x14ac:dyDescent="0.25">
      <c r="A130" s="58" t="str">
        <f>Emissions!A132</f>
        <v>72093</v>
      </c>
      <c r="B130" s="58" t="str">
        <f>Emissions!B132</f>
        <v>72</v>
      </c>
      <c r="C130" s="58" t="str">
        <f>Emissions!E132</f>
        <v>PR</v>
      </c>
      <c r="D130" s="58" t="str">
        <f>Emissions!C132</f>
        <v>093</v>
      </c>
      <c r="E130" s="57" t="str">
        <f>Emissions!D132</f>
        <v>Maricao</v>
      </c>
      <c r="F130" s="93" t="s">
        <v>81</v>
      </c>
      <c r="G130" s="58">
        <v>2801000003</v>
      </c>
      <c r="H130" s="57" t="s">
        <v>446</v>
      </c>
      <c r="I130" s="58" t="s">
        <v>447</v>
      </c>
      <c r="J130" s="57" t="s">
        <v>452</v>
      </c>
      <c r="K130" s="58">
        <v>2012</v>
      </c>
      <c r="L130" s="58">
        <v>354</v>
      </c>
      <c r="M130" s="58" t="s">
        <v>448</v>
      </c>
      <c r="N130" s="49">
        <v>1845521</v>
      </c>
      <c r="O130" s="58" t="s">
        <v>400</v>
      </c>
      <c r="P130" s="57">
        <f t="shared" si="1"/>
        <v>1.9179550791378141E-5</v>
      </c>
      <c r="Q130" s="58" t="s">
        <v>449</v>
      </c>
      <c r="R130" s="58" t="s">
        <v>400</v>
      </c>
      <c r="S130" s="57" t="s">
        <v>451</v>
      </c>
      <c r="T130" s="58" t="str">
        <f>Emissions!F132</f>
        <v>PM10-PRI</v>
      </c>
      <c r="U130" s="58" t="s">
        <v>453</v>
      </c>
      <c r="V130" s="58">
        <v>13</v>
      </c>
      <c r="W130" s="92">
        <f>Emissions!G132</f>
        <v>1.769813187802749E-2</v>
      </c>
      <c r="X130" s="58" t="str">
        <f>Emissions!H132</f>
        <v>TON</v>
      </c>
    </row>
    <row r="131" spans="1:24" x14ac:dyDescent="0.25">
      <c r="A131" s="58" t="str">
        <f>Emissions!A133</f>
        <v>72095</v>
      </c>
      <c r="B131" s="58" t="str">
        <f>Emissions!B133</f>
        <v>72</v>
      </c>
      <c r="C131" s="58" t="str">
        <f>Emissions!E133</f>
        <v>PR</v>
      </c>
      <c r="D131" s="58" t="str">
        <f>Emissions!C133</f>
        <v>095</v>
      </c>
      <c r="E131" s="57" t="str">
        <f>Emissions!D133</f>
        <v>Maunabo</v>
      </c>
      <c r="F131" s="93" t="s">
        <v>81</v>
      </c>
      <c r="G131" s="58">
        <v>2801000003</v>
      </c>
      <c r="H131" s="57" t="s">
        <v>446</v>
      </c>
      <c r="I131" s="58" t="s">
        <v>447</v>
      </c>
      <c r="J131" s="57" t="s">
        <v>452</v>
      </c>
      <c r="K131" s="58">
        <v>2012</v>
      </c>
      <c r="L131" s="58">
        <v>354</v>
      </c>
      <c r="M131" s="58" t="s">
        <v>448</v>
      </c>
      <c r="N131" s="49">
        <v>1845522</v>
      </c>
      <c r="O131" s="58" t="s">
        <v>400</v>
      </c>
      <c r="P131" s="57">
        <f t="shared" ref="P131:P194" si="2">IFERROR(IF(W131*2000/N131=0,999,W131*2000/N131),999)</f>
        <v>3.6833507923157599E-5</v>
      </c>
      <c r="Q131" s="58" t="s">
        <v>449</v>
      </c>
      <c r="R131" s="58" t="s">
        <v>400</v>
      </c>
      <c r="S131" s="57" t="s">
        <v>451</v>
      </c>
      <c r="T131" s="58" t="str">
        <f>Emissions!F133</f>
        <v>PM10-PRI</v>
      </c>
      <c r="U131" s="58" t="s">
        <v>453</v>
      </c>
      <c r="V131" s="58">
        <v>13</v>
      </c>
      <c r="W131" s="92">
        <f>Emissions!G133</f>
        <v>3.3988524604680825E-2</v>
      </c>
      <c r="X131" s="58" t="str">
        <f>Emissions!H133</f>
        <v>TON</v>
      </c>
    </row>
    <row r="132" spans="1:24" x14ac:dyDescent="0.25">
      <c r="A132" s="58" t="str">
        <f>Emissions!A134</f>
        <v>72097</v>
      </c>
      <c r="B132" s="58" t="str">
        <f>Emissions!B134</f>
        <v>72</v>
      </c>
      <c r="C132" s="58" t="str">
        <f>Emissions!E134</f>
        <v>PR</v>
      </c>
      <c r="D132" s="58" t="str">
        <f>Emissions!C134</f>
        <v>097</v>
      </c>
      <c r="E132" s="57" t="str">
        <f>Emissions!D134</f>
        <v>Mayaguez</v>
      </c>
      <c r="F132" s="93" t="s">
        <v>81</v>
      </c>
      <c r="G132" s="58">
        <v>2801000003</v>
      </c>
      <c r="H132" s="57" t="s">
        <v>446</v>
      </c>
      <c r="I132" s="58" t="s">
        <v>447</v>
      </c>
      <c r="J132" s="57" t="s">
        <v>452</v>
      </c>
      <c r="K132" s="58">
        <v>2012</v>
      </c>
      <c r="L132" s="58">
        <v>354</v>
      </c>
      <c r="M132" s="58" t="s">
        <v>448</v>
      </c>
      <c r="N132" s="49">
        <v>1845523</v>
      </c>
      <c r="O132" s="58" t="s">
        <v>400</v>
      </c>
      <c r="P132" s="57">
        <f t="shared" si="2"/>
        <v>2.6089192967064707E-4</v>
      </c>
      <c r="Q132" s="58" t="s">
        <v>449</v>
      </c>
      <c r="R132" s="58" t="s">
        <v>400</v>
      </c>
      <c r="S132" s="57" t="s">
        <v>451</v>
      </c>
      <c r="T132" s="58" t="str">
        <f>Emissions!F134</f>
        <v>PM10-PRI</v>
      </c>
      <c r="U132" s="58" t="s">
        <v>453</v>
      </c>
      <c r="V132" s="58">
        <v>13</v>
      </c>
      <c r="W132" s="92">
        <f>Emissions!G134</f>
        <v>0.24074102836078079</v>
      </c>
      <c r="X132" s="58" t="str">
        <f>Emissions!H134</f>
        <v>TON</v>
      </c>
    </row>
    <row r="133" spans="1:24" x14ac:dyDescent="0.25">
      <c r="A133" s="58" t="str">
        <f>Emissions!A135</f>
        <v>72099</v>
      </c>
      <c r="B133" s="58" t="str">
        <f>Emissions!B135</f>
        <v>72</v>
      </c>
      <c r="C133" s="58" t="str">
        <f>Emissions!E135</f>
        <v>PR</v>
      </c>
      <c r="D133" s="58" t="str">
        <f>Emissions!C135</f>
        <v>099</v>
      </c>
      <c r="E133" s="57" t="str">
        <f>Emissions!D135</f>
        <v>Moca</v>
      </c>
      <c r="F133" s="93" t="s">
        <v>81</v>
      </c>
      <c r="G133" s="58">
        <v>2801000003</v>
      </c>
      <c r="H133" s="57" t="s">
        <v>446</v>
      </c>
      <c r="I133" s="58" t="s">
        <v>447</v>
      </c>
      <c r="J133" s="57" t="s">
        <v>452</v>
      </c>
      <c r="K133" s="58">
        <v>2012</v>
      </c>
      <c r="L133" s="58">
        <v>354</v>
      </c>
      <c r="M133" s="58" t="s">
        <v>448</v>
      </c>
      <c r="N133" s="49">
        <v>1845524</v>
      </c>
      <c r="O133" s="58" t="s">
        <v>400</v>
      </c>
      <c r="P133" s="57">
        <f t="shared" si="2"/>
        <v>1.2249476982280881E-4</v>
      </c>
      <c r="Q133" s="58" t="s">
        <v>449</v>
      </c>
      <c r="R133" s="58" t="s">
        <v>400</v>
      </c>
      <c r="S133" s="57" t="s">
        <v>451</v>
      </c>
      <c r="T133" s="58" t="str">
        <f>Emissions!F135</f>
        <v>PM10-PRI</v>
      </c>
      <c r="U133" s="58" t="s">
        <v>453</v>
      </c>
      <c r="V133" s="58">
        <v>13</v>
      </c>
      <c r="W133" s="92">
        <f>Emissions!G135</f>
        <v>0.1130335187912347</v>
      </c>
      <c r="X133" s="58" t="str">
        <f>Emissions!H135</f>
        <v>TON</v>
      </c>
    </row>
    <row r="134" spans="1:24" x14ac:dyDescent="0.25">
      <c r="A134" s="58" t="str">
        <f>Emissions!A136</f>
        <v>72101</v>
      </c>
      <c r="B134" s="58" t="str">
        <f>Emissions!B136</f>
        <v>72</v>
      </c>
      <c r="C134" s="58" t="str">
        <f>Emissions!E136</f>
        <v>PR</v>
      </c>
      <c r="D134" s="58" t="str">
        <f>Emissions!C136</f>
        <v>101</v>
      </c>
      <c r="E134" s="57" t="str">
        <f>Emissions!D136</f>
        <v>Morovis</v>
      </c>
      <c r="F134" s="93" t="s">
        <v>81</v>
      </c>
      <c r="G134" s="58">
        <v>2801000003</v>
      </c>
      <c r="H134" s="57" t="s">
        <v>446</v>
      </c>
      <c r="I134" s="58" t="s">
        <v>447</v>
      </c>
      <c r="J134" s="57" t="s">
        <v>452</v>
      </c>
      <c r="K134" s="58">
        <v>2012</v>
      </c>
      <c r="L134" s="58">
        <v>354</v>
      </c>
      <c r="M134" s="58" t="s">
        <v>448</v>
      </c>
      <c r="N134" s="49">
        <v>1845525</v>
      </c>
      <c r="O134" s="58" t="s">
        <v>400</v>
      </c>
      <c r="P134" s="57">
        <f t="shared" si="2"/>
        <v>1.0253489204214163E-4</v>
      </c>
      <c r="Q134" s="58" t="s">
        <v>449</v>
      </c>
      <c r="R134" s="58" t="s">
        <v>400</v>
      </c>
      <c r="S134" s="57" t="s">
        <v>451</v>
      </c>
      <c r="T134" s="58" t="str">
        <f>Emissions!F136</f>
        <v>PM10-PRI</v>
      </c>
      <c r="U134" s="58" t="s">
        <v>453</v>
      </c>
      <c r="V134" s="58">
        <v>13</v>
      </c>
      <c r="W134" s="92">
        <f>Emissions!G136</f>
        <v>9.4615353318036707E-2</v>
      </c>
      <c r="X134" s="58" t="str">
        <f>Emissions!H136</f>
        <v>TON</v>
      </c>
    </row>
    <row r="135" spans="1:24" x14ac:dyDescent="0.25">
      <c r="A135" s="58" t="str">
        <f>Emissions!A137</f>
        <v>72103</v>
      </c>
      <c r="B135" s="58" t="str">
        <f>Emissions!B137</f>
        <v>72</v>
      </c>
      <c r="C135" s="58" t="str">
        <f>Emissions!E137</f>
        <v>PR</v>
      </c>
      <c r="D135" s="58" t="str">
        <f>Emissions!C137</f>
        <v>103</v>
      </c>
      <c r="E135" s="57" t="str">
        <f>Emissions!D137</f>
        <v>Naguabo</v>
      </c>
      <c r="F135" s="93" t="s">
        <v>81</v>
      </c>
      <c r="G135" s="58">
        <v>2801000003</v>
      </c>
      <c r="H135" s="57" t="s">
        <v>446</v>
      </c>
      <c r="I135" s="58" t="s">
        <v>447</v>
      </c>
      <c r="J135" s="57" t="s">
        <v>452</v>
      </c>
      <c r="K135" s="58">
        <v>2012</v>
      </c>
      <c r="L135" s="58">
        <v>354</v>
      </c>
      <c r="M135" s="58" t="s">
        <v>448</v>
      </c>
      <c r="N135" s="49">
        <v>1845526</v>
      </c>
      <c r="O135" s="58" t="s">
        <v>400</v>
      </c>
      <c r="P135" s="57">
        <f t="shared" si="2"/>
        <v>8.5629359933396093E-5</v>
      </c>
      <c r="Q135" s="58" t="s">
        <v>449</v>
      </c>
      <c r="R135" s="58" t="s">
        <v>400</v>
      </c>
      <c r="S135" s="57" t="s">
        <v>451</v>
      </c>
      <c r="T135" s="58" t="str">
        <f>Emissions!F137</f>
        <v>PM10-PRI</v>
      </c>
      <c r="U135" s="58" t="s">
        <v>453</v>
      </c>
      <c r="V135" s="58">
        <v>13</v>
      </c>
      <c r="W135" s="92">
        <f>Emissions!G137</f>
        <v>7.9015605060220387E-2</v>
      </c>
      <c r="X135" s="58" t="str">
        <f>Emissions!H137</f>
        <v>TON</v>
      </c>
    </row>
    <row r="136" spans="1:24" x14ac:dyDescent="0.25">
      <c r="A136" s="58" t="str">
        <f>Emissions!A138</f>
        <v>72105</v>
      </c>
      <c r="B136" s="58" t="str">
        <f>Emissions!B138</f>
        <v>72</v>
      </c>
      <c r="C136" s="58" t="str">
        <f>Emissions!E138</f>
        <v>PR</v>
      </c>
      <c r="D136" s="58" t="str">
        <f>Emissions!C138</f>
        <v>105</v>
      </c>
      <c r="E136" s="57" t="str">
        <f>Emissions!D138</f>
        <v>Naranjito</v>
      </c>
      <c r="F136" s="93" t="s">
        <v>81</v>
      </c>
      <c r="G136" s="58">
        <v>2801000003</v>
      </c>
      <c r="H136" s="57" t="s">
        <v>446</v>
      </c>
      <c r="I136" s="58" t="s">
        <v>447</v>
      </c>
      <c r="J136" s="57" t="s">
        <v>452</v>
      </c>
      <c r="K136" s="58">
        <v>2012</v>
      </c>
      <c r="L136" s="58">
        <v>354</v>
      </c>
      <c r="M136" s="58" t="s">
        <v>448</v>
      </c>
      <c r="N136" s="49">
        <v>1845527</v>
      </c>
      <c r="O136" s="58" t="s">
        <v>400</v>
      </c>
      <c r="P136" s="57">
        <f t="shared" si="2"/>
        <v>9.427951124247565E-5</v>
      </c>
      <c r="Q136" s="58" t="s">
        <v>449</v>
      </c>
      <c r="R136" s="58" t="s">
        <v>400</v>
      </c>
      <c r="S136" s="57" t="s">
        <v>451</v>
      </c>
      <c r="T136" s="58" t="str">
        <f>Emissions!F138</f>
        <v>PM10-PRI</v>
      </c>
      <c r="U136" s="58" t="s">
        <v>453</v>
      </c>
      <c r="V136" s="58">
        <v>13</v>
      </c>
      <c r="W136" s="92">
        <f>Emissions!G138</f>
        <v>8.6997691772396177E-2</v>
      </c>
      <c r="X136" s="58" t="str">
        <f>Emissions!H138</f>
        <v>TON</v>
      </c>
    </row>
    <row r="137" spans="1:24" x14ac:dyDescent="0.25">
      <c r="A137" s="58" t="str">
        <f>Emissions!A139</f>
        <v>72107</v>
      </c>
      <c r="B137" s="58" t="str">
        <f>Emissions!B139</f>
        <v>72</v>
      </c>
      <c r="C137" s="58" t="str">
        <f>Emissions!E139</f>
        <v>PR</v>
      </c>
      <c r="D137" s="58" t="str">
        <f>Emissions!C139</f>
        <v>107</v>
      </c>
      <c r="E137" s="57" t="str">
        <f>Emissions!D139</f>
        <v>Orocovis</v>
      </c>
      <c r="F137" s="93" t="s">
        <v>81</v>
      </c>
      <c r="G137" s="58">
        <v>2801000003</v>
      </c>
      <c r="H137" s="57" t="s">
        <v>446</v>
      </c>
      <c r="I137" s="58" t="s">
        <v>447</v>
      </c>
      <c r="J137" s="57" t="s">
        <v>452</v>
      </c>
      <c r="K137" s="58">
        <v>2012</v>
      </c>
      <c r="L137" s="58">
        <v>354</v>
      </c>
      <c r="M137" s="58" t="s">
        <v>448</v>
      </c>
      <c r="N137" s="49">
        <v>1845528</v>
      </c>
      <c r="O137" s="58" t="s">
        <v>400</v>
      </c>
      <c r="P137" s="57">
        <f t="shared" si="2"/>
        <v>7.1316318891883622E-5</v>
      </c>
      <c r="Q137" s="58" t="s">
        <v>449</v>
      </c>
      <c r="R137" s="58" t="s">
        <v>400</v>
      </c>
      <c r="S137" s="57" t="s">
        <v>451</v>
      </c>
      <c r="T137" s="58" t="str">
        <f>Emissions!F139</f>
        <v>PM10-PRI</v>
      </c>
      <c r="U137" s="58" t="s">
        <v>453</v>
      </c>
      <c r="V137" s="58">
        <v>13</v>
      </c>
      <c r="W137" s="92">
        <f>Emissions!G139</f>
        <v>6.5808131685950108E-2</v>
      </c>
      <c r="X137" s="58" t="str">
        <f>Emissions!H139</f>
        <v>TON</v>
      </c>
    </row>
    <row r="138" spans="1:24" x14ac:dyDescent="0.25">
      <c r="A138" s="58" t="str">
        <f>Emissions!A140</f>
        <v>72109</v>
      </c>
      <c r="B138" s="58" t="str">
        <f>Emissions!B140</f>
        <v>72</v>
      </c>
      <c r="C138" s="58" t="str">
        <f>Emissions!E140</f>
        <v>PR</v>
      </c>
      <c r="D138" s="58" t="str">
        <f>Emissions!C140</f>
        <v>109</v>
      </c>
      <c r="E138" s="57" t="str">
        <f>Emissions!D140</f>
        <v>Patillas</v>
      </c>
      <c r="F138" s="93" t="s">
        <v>81</v>
      </c>
      <c r="G138" s="58">
        <v>2801000003</v>
      </c>
      <c r="H138" s="57" t="s">
        <v>446</v>
      </c>
      <c r="I138" s="58" t="s">
        <v>447</v>
      </c>
      <c r="J138" s="57" t="s">
        <v>452</v>
      </c>
      <c r="K138" s="58">
        <v>2012</v>
      </c>
      <c r="L138" s="58">
        <v>354</v>
      </c>
      <c r="M138" s="58" t="s">
        <v>448</v>
      </c>
      <c r="N138" s="49">
        <v>1845529</v>
      </c>
      <c r="O138" s="58" t="s">
        <v>400</v>
      </c>
      <c r="P138" s="57">
        <f t="shared" si="2"/>
        <v>5.815945845075913E-5</v>
      </c>
      <c r="Q138" s="58" t="s">
        <v>449</v>
      </c>
      <c r="R138" s="58" t="s">
        <v>400</v>
      </c>
      <c r="S138" s="57" t="s">
        <v>451</v>
      </c>
      <c r="T138" s="58" t="str">
        <f>Emissions!F140</f>
        <v>PM10-PRI</v>
      </c>
      <c r="U138" s="58" t="s">
        <v>453</v>
      </c>
      <c r="V138" s="58">
        <v>13</v>
      </c>
      <c r="W138" s="92">
        <f>Emissions!G140</f>
        <v>5.3667483597585525E-2</v>
      </c>
      <c r="X138" s="58" t="str">
        <f>Emissions!H140</f>
        <v>TON</v>
      </c>
    </row>
    <row r="139" spans="1:24" x14ac:dyDescent="0.25">
      <c r="A139" s="58" t="str">
        <f>Emissions!A141</f>
        <v>72111</v>
      </c>
      <c r="B139" s="58" t="str">
        <f>Emissions!B141</f>
        <v>72</v>
      </c>
      <c r="C139" s="58" t="str">
        <f>Emissions!E141</f>
        <v>PR</v>
      </c>
      <c r="D139" s="58" t="str">
        <f>Emissions!C141</f>
        <v>111</v>
      </c>
      <c r="E139" s="57" t="str">
        <f>Emissions!D141</f>
        <v>Penuelas</v>
      </c>
      <c r="F139" s="93" t="s">
        <v>81</v>
      </c>
      <c r="G139" s="58">
        <v>2801000003</v>
      </c>
      <c r="H139" s="57" t="s">
        <v>446</v>
      </c>
      <c r="I139" s="58" t="s">
        <v>447</v>
      </c>
      <c r="J139" s="57" t="s">
        <v>452</v>
      </c>
      <c r="K139" s="58">
        <v>2012</v>
      </c>
      <c r="L139" s="58">
        <v>354</v>
      </c>
      <c r="M139" s="58" t="s">
        <v>448</v>
      </c>
      <c r="N139" s="49">
        <v>1845530</v>
      </c>
      <c r="O139" s="58" t="s">
        <v>400</v>
      </c>
      <c r="P139" s="57">
        <f t="shared" si="2"/>
        <v>7.1230249353681265E-5</v>
      </c>
      <c r="Q139" s="58" t="s">
        <v>449</v>
      </c>
      <c r="R139" s="58" t="s">
        <v>400</v>
      </c>
      <c r="S139" s="57" t="s">
        <v>451</v>
      </c>
      <c r="T139" s="58" t="str">
        <f>Emissions!F141</f>
        <v>PM10-PRI</v>
      </c>
      <c r="U139" s="58" t="s">
        <v>453</v>
      </c>
      <c r="V139" s="58">
        <v>13</v>
      </c>
      <c r="W139" s="92">
        <f>Emissions!G141</f>
        <v>6.5728781044849693E-2</v>
      </c>
      <c r="X139" s="58" t="str">
        <f>Emissions!H141</f>
        <v>TON</v>
      </c>
    </row>
    <row r="140" spans="1:24" x14ac:dyDescent="0.25">
      <c r="A140" s="58" t="str">
        <f>Emissions!A142</f>
        <v>72113</v>
      </c>
      <c r="B140" s="58" t="str">
        <f>Emissions!B142</f>
        <v>72</v>
      </c>
      <c r="C140" s="58" t="str">
        <f>Emissions!E142</f>
        <v>PR</v>
      </c>
      <c r="D140" s="58" t="str">
        <f>Emissions!C142</f>
        <v>113</v>
      </c>
      <c r="E140" s="57" t="str">
        <f>Emissions!D142</f>
        <v>Ponce</v>
      </c>
      <c r="F140" s="93" t="s">
        <v>81</v>
      </c>
      <c r="G140" s="58">
        <v>2801000003</v>
      </c>
      <c r="H140" s="57" t="s">
        <v>446</v>
      </c>
      <c r="I140" s="58" t="s">
        <v>447</v>
      </c>
      <c r="J140" s="57" t="s">
        <v>452</v>
      </c>
      <c r="K140" s="58">
        <v>2012</v>
      </c>
      <c r="L140" s="58">
        <v>354</v>
      </c>
      <c r="M140" s="58" t="s">
        <v>448</v>
      </c>
      <c r="N140" s="49">
        <v>1845531</v>
      </c>
      <c r="O140" s="58" t="s">
        <v>400</v>
      </c>
      <c r="P140" s="57">
        <f t="shared" si="2"/>
        <v>4.8900901228361997E-4</v>
      </c>
      <c r="Q140" s="58" t="s">
        <v>449</v>
      </c>
      <c r="R140" s="58" t="s">
        <v>400</v>
      </c>
      <c r="S140" s="57" t="s">
        <v>451</v>
      </c>
      <c r="T140" s="58" t="str">
        <f>Emissions!F142</f>
        <v>PM10-PRI</v>
      </c>
      <c r="U140" s="58" t="s">
        <v>453</v>
      </c>
      <c r="V140" s="58">
        <v>13</v>
      </c>
      <c r="W140" s="92">
        <f>Emissions!G142</f>
        <v>0.4512406457244007</v>
      </c>
      <c r="X140" s="58" t="str">
        <f>Emissions!H142</f>
        <v>TON</v>
      </c>
    </row>
    <row r="141" spans="1:24" x14ac:dyDescent="0.25">
      <c r="A141" s="58" t="str">
        <f>Emissions!A143</f>
        <v>72115</v>
      </c>
      <c r="B141" s="58" t="str">
        <f>Emissions!B143</f>
        <v>72</v>
      </c>
      <c r="C141" s="58" t="str">
        <f>Emissions!E143</f>
        <v>PR</v>
      </c>
      <c r="D141" s="58" t="str">
        <f>Emissions!C143</f>
        <v>115</v>
      </c>
      <c r="E141" s="57" t="str">
        <f>Emissions!D143</f>
        <v>Quebradillas</v>
      </c>
      <c r="F141" s="93" t="s">
        <v>81</v>
      </c>
      <c r="G141" s="58">
        <v>2801000003</v>
      </c>
      <c r="H141" s="57" t="s">
        <v>446</v>
      </c>
      <c r="I141" s="58" t="s">
        <v>447</v>
      </c>
      <c r="J141" s="57" t="s">
        <v>452</v>
      </c>
      <c r="K141" s="58">
        <v>2012</v>
      </c>
      <c r="L141" s="58">
        <v>354</v>
      </c>
      <c r="M141" s="58" t="s">
        <v>448</v>
      </c>
      <c r="N141" s="49">
        <v>1845532</v>
      </c>
      <c r="O141" s="58" t="s">
        <v>400</v>
      </c>
      <c r="P141" s="57">
        <f t="shared" si="2"/>
        <v>7.9756135536338446E-5</v>
      </c>
      <c r="Q141" s="58" t="s">
        <v>449</v>
      </c>
      <c r="R141" s="58" t="s">
        <v>400</v>
      </c>
      <c r="S141" s="57" t="s">
        <v>451</v>
      </c>
      <c r="T141" s="58" t="str">
        <f>Emissions!F143</f>
        <v>PM10-PRI</v>
      </c>
      <c r="U141" s="58" t="s">
        <v>453</v>
      </c>
      <c r="V141" s="58">
        <v>13</v>
      </c>
      <c r="W141" s="92">
        <f>Emissions!G143</f>
        <v>7.3596250164324889E-2</v>
      </c>
      <c r="X141" s="58" t="str">
        <f>Emissions!H143</f>
        <v>TON</v>
      </c>
    </row>
    <row r="142" spans="1:24" x14ac:dyDescent="0.25">
      <c r="A142" s="58" t="str">
        <f>Emissions!A144</f>
        <v>72117</v>
      </c>
      <c r="B142" s="58" t="str">
        <f>Emissions!B144</f>
        <v>72</v>
      </c>
      <c r="C142" s="58" t="str">
        <f>Emissions!E144</f>
        <v>PR</v>
      </c>
      <c r="D142" s="58" t="str">
        <f>Emissions!C144</f>
        <v>117</v>
      </c>
      <c r="E142" s="57" t="str">
        <f>Emissions!D144</f>
        <v>Rincon</v>
      </c>
      <c r="F142" s="93" t="s">
        <v>81</v>
      </c>
      <c r="G142" s="58">
        <v>2801000003</v>
      </c>
      <c r="H142" s="57" t="s">
        <v>446</v>
      </c>
      <c r="I142" s="58" t="s">
        <v>447</v>
      </c>
      <c r="J142" s="57" t="s">
        <v>452</v>
      </c>
      <c r="K142" s="58">
        <v>2012</v>
      </c>
      <c r="L142" s="58">
        <v>354</v>
      </c>
      <c r="M142" s="58" t="s">
        <v>448</v>
      </c>
      <c r="N142" s="49">
        <v>1845533</v>
      </c>
      <c r="O142" s="58" t="s">
        <v>400</v>
      </c>
      <c r="P142" s="57">
        <f t="shared" si="2"/>
        <v>4.707908939711667E-5</v>
      </c>
      <c r="Q142" s="58" t="s">
        <v>449</v>
      </c>
      <c r="R142" s="58" t="s">
        <v>400</v>
      </c>
      <c r="S142" s="57" t="s">
        <v>451</v>
      </c>
      <c r="T142" s="58" t="str">
        <f>Emissions!F144</f>
        <v>PM10-PRI</v>
      </c>
      <c r="U142" s="58" t="s">
        <v>453</v>
      </c>
      <c r="V142" s="58">
        <v>13</v>
      </c>
      <c r="W142" s="92">
        <f>Emissions!G144</f>
        <v>4.344300654616446E-2</v>
      </c>
      <c r="X142" s="58" t="str">
        <f>Emissions!H144</f>
        <v>TON</v>
      </c>
    </row>
    <row r="143" spans="1:24" x14ac:dyDescent="0.25">
      <c r="A143" s="58" t="str">
        <f>Emissions!A145</f>
        <v>72119</v>
      </c>
      <c r="B143" s="58" t="str">
        <f>Emissions!B145</f>
        <v>72</v>
      </c>
      <c r="C143" s="58" t="str">
        <f>Emissions!E145</f>
        <v>PR</v>
      </c>
      <c r="D143" s="58" t="str">
        <f>Emissions!C145</f>
        <v>119</v>
      </c>
      <c r="E143" s="57" t="str">
        <f>Emissions!D145</f>
        <v>Rio Grande</v>
      </c>
      <c r="F143" s="93" t="s">
        <v>81</v>
      </c>
      <c r="G143" s="58">
        <v>2801000003</v>
      </c>
      <c r="H143" s="57" t="s">
        <v>446</v>
      </c>
      <c r="I143" s="58" t="s">
        <v>447</v>
      </c>
      <c r="J143" s="57" t="s">
        <v>452</v>
      </c>
      <c r="K143" s="58">
        <v>2012</v>
      </c>
      <c r="L143" s="58">
        <v>354</v>
      </c>
      <c r="M143" s="58" t="s">
        <v>448</v>
      </c>
      <c r="N143" s="49">
        <v>1845534</v>
      </c>
      <c r="O143" s="58" t="s">
        <v>400</v>
      </c>
      <c r="P143" s="57">
        <f t="shared" si="2"/>
        <v>1.6774185744963081E-4</v>
      </c>
      <c r="Q143" s="58" t="s">
        <v>449</v>
      </c>
      <c r="R143" s="58" t="s">
        <v>400</v>
      </c>
      <c r="S143" s="57" t="s">
        <v>451</v>
      </c>
      <c r="T143" s="58" t="str">
        <f>Emissions!F145</f>
        <v>PM10-PRI</v>
      </c>
      <c r="U143" s="58" t="s">
        <v>453</v>
      </c>
      <c r="V143" s="58">
        <v>13</v>
      </c>
      <c r="W143" s="92">
        <f>Emissions!G145</f>
        <v>0.15478665057322349</v>
      </c>
      <c r="X143" s="58" t="str">
        <f>Emissions!H145</f>
        <v>TON</v>
      </c>
    </row>
    <row r="144" spans="1:24" x14ac:dyDescent="0.25">
      <c r="A144" s="58" t="str">
        <f>Emissions!A146</f>
        <v>72121</v>
      </c>
      <c r="B144" s="58" t="str">
        <f>Emissions!B146</f>
        <v>72</v>
      </c>
      <c r="C144" s="58" t="str">
        <f>Emissions!E146</f>
        <v>PR</v>
      </c>
      <c r="D144" s="58" t="str">
        <f>Emissions!C146</f>
        <v>121</v>
      </c>
      <c r="E144" s="57" t="str">
        <f>Emissions!D146</f>
        <v>Sabana Grande</v>
      </c>
      <c r="F144" s="93" t="s">
        <v>81</v>
      </c>
      <c r="G144" s="58">
        <v>2801000003</v>
      </c>
      <c r="H144" s="57" t="s">
        <v>446</v>
      </c>
      <c r="I144" s="58" t="s">
        <v>447</v>
      </c>
      <c r="J144" s="57" t="s">
        <v>452</v>
      </c>
      <c r="K144" s="58">
        <v>2012</v>
      </c>
      <c r="L144" s="58">
        <v>354</v>
      </c>
      <c r="M144" s="58" t="s">
        <v>448</v>
      </c>
      <c r="N144" s="49">
        <v>1845535</v>
      </c>
      <c r="O144" s="58" t="s">
        <v>400</v>
      </c>
      <c r="P144" s="57">
        <f t="shared" si="2"/>
        <v>7.6822722548215545E-5</v>
      </c>
      <c r="Q144" s="58" t="s">
        <v>449</v>
      </c>
      <c r="R144" s="58" t="s">
        <v>400</v>
      </c>
      <c r="S144" s="57" t="s">
        <v>451</v>
      </c>
      <c r="T144" s="58" t="str">
        <f>Emissions!F146</f>
        <v>PM10-PRI</v>
      </c>
      <c r="U144" s="58" t="s">
        <v>453</v>
      </c>
      <c r="V144" s="58">
        <v>13</v>
      </c>
      <c r="W144" s="92">
        <f>Emissions!G146</f>
        <v>7.0889511629010485E-2</v>
      </c>
      <c r="X144" s="58" t="str">
        <f>Emissions!H146</f>
        <v>TON</v>
      </c>
    </row>
    <row r="145" spans="1:24" x14ac:dyDescent="0.25">
      <c r="A145" s="58" t="str">
        <f>Emissions!A147</f>
        <v>72123</v>
      </c>
      <c r="B145" s="58" t="str">
        <f>Emissions!B147</f>
        <v>72</v>
      </c>
      <c r="C145" s="58" t="str">
        <f>Emissions!E147</f>
        <v>PR</v>
      </c>
      <c r="D145" s="58" t="str">
        <f>Emissions!C147</f>
        <v>123</v>
      </c>
      <c r="E145" s="57" t="str">
        <f>Emissions!D147</f>
        <v>Salinas</v>
      </c>
      <c r="F145" s="93" t="s">
        <v>81</v>
      </c>
      <c r="G145" s="58">
        <v>2801000003</v>
      </c>
      <c r="H145" s="57" t="s">
        <v>446</v>
      </c>
      <c r="I145" s="58" t="s">
        <v>447</v>
      </c>
      <c r="J145" s="57" t="s">
        <v>452</v>
      </c>
      <c r="K145" s="58">
        <v>2012</v>
      </c>
      <c r="L145" s="58">
        <v>354</v>
      </c>
      <c r="M145" s="58" t="s">
        <v>448</v>
      </c>
      <c r="N145" s="49">
        <v>1845536</v>
      </c>
      <c r="O145" s="58" t="s">
        <v>400</v>
      </c>
      <c r="P145" s="57">
        <f t="shared" si="2"/>
        <v>9.5167635198772113E-5</v>
      </c>
      <c r="Q145" s="58" t="s">
        <v>449</v>
      </c>
      <c r="R145" s="58" t="s">
        <v>400</v>
      </c>
      <c r="S145" s="57" t="s">
        <v>451</v>
      </c>
      <c r="T145" s="58" t="str">
        <f>Emissions!F147</f>
        <v>PM10-PRI</v>
      </c>
      <c r="U145" s="58" t="s">
        <v>453</v>
      </c>
      <c r="V145" s="58">
        <v>13</v>
      </c>
      <c r="W145" s="92">
        <f>Emissions!G147</f>
        <v>8.7817648397100545E-2</v>
      </c>
      <c r="X145" s="58" t="str">
        <f>Emissions!H147</f>
        <v>TON</v>
      </c>
    </row>
    <row r="146" spans="1:24" x14ac:dyDescent="0.25">
      <c r="A146" s="58" t="str">
        <f>Emissions!A148</f>
        <v>72125</v>
      </c>
      <c r="B146" s="58" t="str">
        <f>Emissions!B148</f>
        <v>72</v>
      </c>
      <c r="C146" s="58" t="str">
        <f>Emissions!E148</f>
        <v>PR</v>
      </c>
      <c r="D146" s="58" t="str">
        <f>Emissions!C148</f>
        <v>125</v>
      </c>
      <c r="E146" s="57" t="str">
        <f>Emissions!D148</f>
        <v>San German</v>
      </c>
      <c r="F146" s="93" t="s">
        <v>81</v>
      </c>
      <c r="G146" s="58">
        <v>2801000003</v>
      </c>
      <c r="H146" s="57" t="s">
        <v>446</v>
      </c>
      <c r="I146" s="58" t="s">
        <v>447</v>
      </c>
      <c r="J146" s="57" t="s">
        <v>452</v>
      </c>
      <c r="K146" s="58">
        <v>2012</v>
      </c>
      <c r="L146" s="58">
        <v>354</v>
      </c>
      <c r="M146" s="58" t="s">
        <v>448</v>
      </c>
      <c r="N146" s="49">
        <v>1845537</v>
      </c>
      <c r="O146" s="58" t="s">
        <v>400</v>
      </c>
      <c r="P146" s="57">
        <f t="shared" si="2"/>
        <v>1.0741028606816767E-4</v>
      </c>
      <c r="Q146" s="58" t="s">
        <v>449</v>
      </c>
      <c r="R146" s="58" t="s">
        <v>400</v>
      </c>
      <c r="S146" s="57" t="s">
        <v>451</v>
      </c>
      <c r="T146" s="58" t="str">
        <f>Emissions!F148</f>
        <v>PM10-PRI</v>
      </c>
      <c r="U146" s="58" t="s">
        <v>453</v>
      </c>
      <c r="V146" s="58">
        <v>13</v>
      </c>
      <c r="W146" s="92">
        <f>Emissions!G148</f>
        <v>9.9114828559693974E-2</v>
      </c>
      <c r="X146" s="58" t="str">
        <f>Emissions!H148</f>
        <v>TON</v>
      </c>
    </row>
    <row r="147" spans="1:24" x14ac:dyDescent="0.25">
      <c r="A147" s="58" t="str">
        <f>Emissions!A149</f>
        <v>72127</v>
      </c>
      <c r="B147" s="58" t="str">
        <f>Emissions!B149</f>
        <v>72</v>
      </c>
      <c r="C147" s="58" t="str">
        <f>Emissions!E149</f>
        <v>PR</v>
      </c>
      <c r="D147" s="58" t="str">
        <f>Emissions!C149</f>
        <v>127</v>
      </c>
      <c r="E147" s="57" t="str">
        <f>Emissions!D149</f>
        <v>San Juan</v>
      </c>
      <c r="F147" s="93" t="s">
        <v>81</v>
      </c>
      <c r="G147" s="58">
        <v>2801000003</v>
      </c>
      <c r="H147" s="57" t="s">
        <v>446</v>
      </c>
      <c r="I147" s="58" t="s">
        <v>447</v>
      </c>
      <c r="J147" s="57" t="s">
        <v>452</v>
      </c>
      <c r="K147" s="58">
        <v>2012</v>
      </c>
      <c r="L147" s="58">
        <v>354</v>
      </c>
      <c r="M147" s="58" t="s">
        <v>448</v>
      </c>
      <c r="N147" s="49">
        <v>1845538</v>
      </c>
      <c r="O147" s="58" t="s">
        <v>400</v>
      </c>
      <c r="P147" s="57">
        <f t="shared" si="2"/>
        <v>1.1643141305533121E-3</v>
      </c>
      <c r="Q147" s="58" t="s">
        <v>449</v>
      </c>
      <c r="R147" s="58" t="s">
        <v>400</v>
      </c>
      <c r="S147" s="57" t="s">
        <v>451</v>
      </c>
      <c r="T147" s="58" t="str">
        <f>Emissions!F149</f>
        <v>PM10-PRI</v>
      </c>
      <c r="U147" s="58" t="s">
        <v>453</v>
      </c>
      <c r="V147" s="58">
        <v>13</v>
      </c>
      <c r="W147" s="92">
        <f>Emissions!G149</f>
        <v>1.0743929859365493</v>
      </c>
      <c r="X147" s="58" t="str">
        <f>Emissions!H149</f>
        <v>TON</v>
      </c>
    </row>
    <row r="148" spans="1:24" x14ac:dyDescent="0.25">
      <c r="A148" s="58" t="str">
        <f>Emissions!A150</f>
        <v>72129</v>
      </c>
      <c r="B148" s="58" t="str">
        <f>Emissions!B150</f>
        <v>72</v>
      </c>
      <c r="C148" s="58" t="str">
        <f>Emissions!E150</f>
        <v>PR</v>
      </c>
      <c r="D148" s="58" t="str">
        <f>Emissions!C150</f>
        <v>129</v>
      </c>
      <c r="E148" s="57" t="str">
        <f>Emissions!D150</f>
        <v>San Lorenzo</v>
      </c>
      <c r="F148" s="93" t="s">
        <v>81</v>
      </c>
      <c r="G148" s="58">
        <v>2801000003</v>
      </c>
      <c r="H148" s="57" t="s">
        <v>446</v>
      </c>
      <c r="I148" s="58" t="s">
        <v>447</v>
      </c>
      <c r="J148" s="57" t="s">
        <v>452</v>
      </c>
      <c r="K148" s="58">
        <v>2012</v>
      </c>
      <c r="L148" s="58">
        <v>354</v>
      </c>
      <c r="M148" s="58" t="s">
        <v>448</v>
      </c>
      <c r="N148" s="49">
        <v>1845539</v>
      </c>
      <c r="O148" s="58" t="s">
        <v>400</v>
      </c>
      <c r="P148" s="57">
        <f t="shared" si="2"/>
        <v>1.2587930455057808E-4</v>
      </c>
      <c r="Q148" s="58" t="s">
        <v>449</v>
      </c>
      <c r="R148" s="58" t="s">
        <v>400</v>
      </c>
      <c r="S148" s="57" t="s">
        <v>451</v>
      </c>
      <c r="T148" s="58" t="str">
        <f>Emissions!F150</f>
        <v>PM10-PRI</v>
      </c>
      <c r="U148" s="58" t="s">
        <v>453</v>
      </c>
      <c r="V148" s="58">
        <v>13</v>
      </c>
      <c r="W148" s="92">
        <f>Emissions!G150</f>
        <v>0.11615758292048466</v>
      </c>
      <c r="X148" s="58" t="str">
        <f>Emissions!H150</f>
        <v>TON</v>
      </c>
    </row>
    <row r="149" spans="1:24" x14ac:dyDescent="0.25">
      <c r="A149" s="58" t="str">
        <f>Emissions!A151</f>
        <v>72131</v>
      </c>
      <c r="B149" s="58" t="str">
        <f>Emissions!B151</f>
        <v>72</v>
      </c>
      <c r="C149" s="58" t="str">
        <f>Emissions!E151</f>
        <v>PR</v>
      </c>
      <c r="D149" s="58" t="str">
        <f>Emissions!C151</f>
        <v>131</v>
      </c>
      <c r="E149" s="57" t="str">
        <f>Emissions!D151</f>
        <v>San Sebastian</v>
      </c>
      <c r="F149" s="93" t="s">
        <v>81</v>
      </c>
      <c r="G149" s="58">
        <v>2801000003</v>
      </c>
      <c r="H149" s="57" t="s">
        <v>446</v>
      </c>
      <c r="I149" s="58" t="s">
        <v>447</v>
      </c>
      <c r="J149" s="57" t="s">
        <v>452</v>
      </c>
      <c r="K149" s="58">
        <v>2012</v>
      </c>
      <c r="L149" s="58">
        <v>354</v>
      </c>
      <c r="M149" s="58" t="s">
        <v>448</v>
      </c>
      <c r="N149" s="49">
        <v>1845540</v>
      </c>
      <c r="O149" s="58" t="s">
        <v>400</v>
      </c>
      <c r="P149" s="57">
        <f t="shared" si="2"/>
        <v>1.2729650838489001E-4</v>
      </c>
      <c r="Q149" s="58" t="s">
        <v>449</v>
      </c>
      <c r="R149" s="58" t="s">
        <v>400</v>
      </c>
      <c r="S149" s="57" t="s">
        <v>451</v>
      </c>
      <c r="T149" s="58" t="str">
        <f>Emissions!F151</f>
        <v>PM10-PRI</v>
      </c>
      <c r="U149" s="58" t="s">
        <v>453</v>
      </c>
      <c r="V149" s="58">
        <v>13</v>
      </c>
      <c r="W149" s="92">
        <f>Emissions!G151</f>
        <v>0.11746539904232495</v>
      </c>
      <c r="X149" s="58" t="str">
        <f>Emissions!H151</f>
        <v>TON</v>
      </c>
    </row>
    <row r="150" spans="1:24" x14ac:dyDescent="0.25">
      <c r="A150" s="58" t="str">
        <f>Emissions!A152</f>
        <v>72133</v>
      </c>
      <c r="B150" s="58" t="str">
        <f>Emissions!B152</f>
        <v>72</v>
      </c>
      <c r="C150" s="58" t="str">
        <f>Emissions!E152</f>
        <v>PR</v>
      </c>
      <c r="D150" s="58" t="str">
        <f>Emissions!C152</f>
        <v>133</v>
      </c>
      <c r="E150" s="57" t="str">
        <f>Emissions!D152</f>
        <v>Santa Isabel</v>
      </c>
      <c r="F150" s="93" t="s">
        <v>81</v>
      </c>
      <c r="G150" s="58">
        <v>2801000003</v>
      </c>
      <c r="H150" s="57" t="s">
        <v>446</v>
      </c>
      <c r="I150" s="58" t="s">
        <v>447</v>
      </c>
      <c r="J150" s="57" t="s">
        <v>452</v>
      </c>
      <c r="K150" s="58">
        <v>2012</v>
      </c>
      <c r="L150" s="58">
        <v>354</v>
      </c>
      <c r="M150" s="58" t="s">
        <v>448</v>
      </c>
      <c r="N150" s="49">
        <v>1845541</v>
      </c>
      <c r="O150" s="58" t="s">
        <v>400</v>
      </c>
      <c r="P150" s="57">
        <f t="shared" si="2"/>
        <v>7.2806340036181728E-5</v>
      </c>
      <c r="Q150" s="58" t="s">
        <v>449</v>
      </c>
      <c r="R150" s="58" t="s">
        <v>400</v>
      </c>
      <c r="S150" s="57" t="s">
        <v>451</v>
      </c>
      <c r="T150" s="58" t="str">
        <f>Emissions!F152</f>
        <v>PM10-PRI</v>
      </c>
      <c r="U150" s="58" t="s">
        <v>453</v>
      </c>
      <c r="V150" s="58">
        <v>13</v>
      </c>
      <c r="W150" s="92">
        <f>Emissions!G152</f>
        <v>6.7183542798357435E-2</v>
      </c>
      <c r="X150" s="58" t="str">
        <f>Emissions!H152</f>
        <v>TON</v>
      </c>
    </row>
    <row r="151" spans="1:24" x14ac:dyDescent="0.25">
      <c r="A151" s="58" t="str">
        <f>Emissions!A153</f>
        <v>72135</v>
      </c>
      <c r="B151" s="58" t="str">
        <f>Emissions!B153</f>
        <v>72</v>
      </c>
      <c r="C151" s="58" t="str">
        <f>Emissions!E153</f>
        <v>PR</v>
      </c>
      <c r="D151" s="58" t="str">
        <f>Emissions!C153</f>
        <v>135</v>
      </c>
      <c r="E151" s="57" t="str">
        <f>Emissions!D153</f>
        <v>Toa Alta</v>
      </c>
      <c r="F151" s="93" t="s">
        <v>81</v>
      </c>
      <c r="G151" s="58">
        <v>2801000003</v>
      </c>
      <c r="H151" s="57" t="s">
        <v>446</v>
      </c>
      <c r="I151" s="58" t="s">
        <v>447</v>
      </c>
      <c r="J151" s="57" t="s">
        <v>452</v>
      </c>
      <c r="K151" s="58">
        <v>2012</v>
      </c>
      <c r="L151" s="58">
        <v>354</v>
      </c>
      <c r="M151" s="58" t="s">
        <v>448</v>
      </c>
      <c r="N151" s="49">
        <v>1845542</v>
      </c>
      <c r="O151" s="58" t="s">
        <v>400</v>
      </c>
      <c r="P151" s="57">
        <f t="shared" si="2"/>
        <v>2.3834668053280476E-4</v>
      </c>
      <c r="Q151" s="58" t="s">
        <v>449</v>
      </c>
      <c r="R151" s="58" t="s">
        <v>400</v>
      </c>
      <c r="S151" s="57" t="s">
        <v>451</v>
      </c>
      <c r="T151" s="58" t="str">
        <f>Emissions!F153</f>
        <v>PM10-PRI</v>
      </c>
      <c r="U151" s="58" t="s">
        <v>453</v>
      </c>
      <c r="V151" s="58">
        <v>13</v>
      </c>
      <c r="W151" s="92">
        <f>Emissions!G153</f>
        <v>0.21993940474193679</v>
      </c>
      <c r="X151" s="58" t="str">
        <f>Emissions!H153</f>
        <v>TON</v>
      </c>
    </row>
    <row r="152" spans="1:24" x14ac:dyDescent="0.25">
      <c r="A152" s="58" t="str">
        <f>Emissions!A154</f>
        <v>72137</v>
      </c>
      <c r="B152" s="58" t="str">
        <f>Emissions!B154</f>
        <v>72</v>
      </c>
      <c r="C152" s="58" t="str">
        <f>Emissions!E154</f>
        <v>PR</v>
      </c>
      <c r="D152" s="58" t="str">
        <f>Emissions!C154</f>
        <v>137</v>
      </c>
      <c r="E152" s="57" t="str">
        <f>Emissions!D154</f>
        <v>Toa Baja</v>
      </c>
      <c r="F152" s="93" t="s">
        <v>81</v>
      </c>
      <c r="G152" s="58">
        <v>2801000003</v>
      </c>
      <c r="H152" s="57" t="s">
        <v>446</v>
      </c>
      <c r="I152" s="58" t="s">
        <v>447</v>
      </c>
      <c r="J152" s="57" t="s">
        <v>452</v>
      </c>
      <c r="K152" s="58">
        <v>2012</v>
      </c>
      <c r="L152" s="58">
        <v>354</v>
      </c>
      <c r="M152" s="58" t="s">
        <v>448</v>
      </c>
      <c r="N152" s="49">
        <v>1845543</v>
      </c>
      <c r="O152" s="58" t="s">
        <v>400</v>
      </c>
      <c r="P152" s="57">
        <f t="shared" si="2"/>
        <v>2.6805507299024298E-4</v>
      </c>
      <c r="Q152" s="58" t="s">
        <v>449</v>
      </c>
      <c r="R152" s="58" t="s">
        <v>400</v>
      </c>
      <c r="S152" s="57" t="s">
        <v>451</v>
      </c>
      <c r="T152" s="58" t="str">
        <f>Emissions!F154</f>
        <v>PM10-PRI</v>
      </c>
      <c r="U152" s="58" t="s">
        <v>453</v>
      </c>
      <c r="V152" s="58">
        <v>13</v>
      </c>
      <c r="W152" s="92">
        <f>Emissions!G154</f>
        <v>0.24735358178581598</v>
      </c>
      <c r="X152" s="58" t="str">
        <f>Emissions!H154</f>
        <v>TON</v>
      </c>
    </row>
    <row r="153" spans="1:24" x14ac:dyDescent="0.25">
      <c r="A153" s="58" t="str">
        <f>Emissions!A155</f>
        <v>72139</v>
      </c>
      <c r="B153" s="58" t="str">
        <f>Emissions!B155</f>
        <v>72</v>
      </c>
      <c r="C153" s="58" t="str">
        <f>Emissions!E155</f>
        <v>PR</v>
      </c>
      <c r="D153" s="58" t="str">
        <f>Emissions!C155</f>
        <v>139</v>
      </c>
      <c r="E153" s="57" t="str">
        <f>Emissions!D155</f>
        <v>Trujillo Alto</v>
      </c>
      <c r="F153" s="93" t="s">
        <v>81</v>
      </c>
      <c r="G153" s="58">
        <v>2801000003</v>
      </c>
      <c r="H153" s="57" t="s">
        <v>446</v>
      </c>
      <c r="I153" s="58" t="s">
        <v>447</v>
      </c>
      <c r="J153" s="57" t="s">
        <v>452</v>
      </c>
      <c r="K153" s="58">
        <v>2012</v>
      </c>
      <c r="L153" s="58">
        <v>354</v>
      </c>
      <c r="M153" s="58" t="s">
        <v>448</v>
      </c>
      <c r="N153" s="49">
        <v>1845544</v>
      </c>
      <c r="O153" s="58" t="s">
        <v>400</v>
      </c>
      <c r="P153" s="57">
        <f t="shared" si="2"/>
        <v>2.2618657296473067E-4</v>
      </c>
      <c r="Q153" s="58" t="s">
        <v>449</v>
      </c>
      <c r="R153" s="58" t="s">
        <v>400</v>
      </c>
      <c r="S153" s="57" t="s">
        <v>451</v>
      </c>
      <c r="T153" s="58" t="str">
        <f>Emissions!F155</f>
        <v>PM10-PRI</v>
      </c>
      <c r="U153" s="58" t="s">
        <v>453</v>
      </c>
      <c r="V153" s="58">
        <v>13</v>
      </c>
      <c r="W153" s="92">
        <f>Emissions!G155</f>
        <v>0.20871863630781043</v>
      </c>
      <c r="X153" s="58" t="str">
        <f>Emissions!H155</f>
        <v>TON</v>
      </c>
    </row>
    <row r="154" spans="1:24" x14ac:dyDescent="0.25">
      <c r="A154" s="58" t="str">
        <f>Emissions!A156</f>
        <v>72141</v>
      </c>
      <c r="B154" s="58" t="str">
        <f>Emissions!B156</f>
        <v>72</v>
      </c>
      <c r="C154" s="58" t="str">
        <f>Emissions!E156</f>
        <v>PR</v>
      </c>
      <c r="D154" s="58" t="str">
        <f>Emissions!C156</f>
        <v>141</v>
      </c>
      <c r="E154" s="57" t="str">
        <f>Emissions!D156</f>
        <v>Utuado</v>
      </c>
      <c r="F154" s="93" t="s">
        <v>81</v>
      </c>
      <c r="G154" s="58">
        <v>2801000003</v>
      </c>
      <c r="H154" s="57" t="s">
        <v>446</v>
      </c>
      <c r="I154" s="58" t="s">
        <v>447</v>
      </c>
      <c r="J154" s="57" t="s">
        <v>452</v>
      </c>
      <c r="K154" s="58">
        <v>2012</v>
      </c>
      <c r="L154" s="58">
        <v>354</v>
      </c>
      <c r="M154" s="58" t="s">
        <v>448</v>
      </c>
      <c r="N154" s="49">
        <v>1845545</v>
      </c>
      <c r="O154" s="58" t="s">
        <v>400</v>
      </c>
      <c r="P154" s="57">
        <f t="shared" si="2"/>
        <v>9.8890286896808783E-5</v>
      </c>
      <c r="Q154" s="58" t="s">
        <v>449</v>
      </c>
      <c r="R154" s="58" t="s">
        <v>400</v>
      </c>
      <c r="S154" s="57" t="s">
        <v>451</v>
      </c>
      <c r="T154" s="58" t="str">
        <f>Emissions!F156</f>
        <v>PM10-PRI</v>
      </c>
      <c r="U154" s="58" t="s">
        <v>453</v>
      </c>
      <c r="V154" s="58">
        <v>13</v>
      </c>
      <c r="W154" s="92">
        <f>Emissions!G156</f>
        <v>9.1253237265485482E-2</v>
      </c>
      <c r="X154" s="58" t="str">
        <f>Emissions!H156</f>
        <v>TON</v>
      </c>
    </row>
    <row r="155" spans="1:24" x14ac:dyDescent="0.25">
      <c r="A155" s="58" t="str">
        <f>Emissions!A157</f>
        <v>72143</v>
      </c>
      <c r="B155" s="58" t="str">
        <f>Emissions!B157</f>
        <v>72</v>
      </c>
      <c r="C155" s="58" t="str">
        <f>Emissions!E157</f>
        <v>PR</v>
      </c>
      <c r="D155" s="58" t="str">
        <f>Emissions!C157</f>
        <v>143</v>
      </c>
      <c r="E155" s="57" t="str">
        <f>Emissions!D157</f>
        <v>Vega Alta</v>
      </c>
      <c r="F155" s="93" t="s">
        <v>81</v>
      </c>
      <c r="G155" s="58">
        <v>2801000003</v>
      </c>
      <c r="H155" s="57" t="s">
        <v>446</v>
      </c>
      <c r="I155" s="58" t="s">
        <v>447</v>
      </c>
      <c r="J155" s="57" t="s">
        <v>452</v>
      </c>
      <c r="K155" s="58">
        <v>2012</v>
      </c>
      <c r="L155" s="58">
        <v>354</v>
      </c>
      <c r="M155" s="58" t="s">
        <v>448</v>
      </c>
      <c r="N155" s="49">
        <v>1845546</v>
      </c>
      <c r="O155" s="58" t="s">
        <v>400</v>
      </c>
      <c r="P155" s="57">
        <f t="shared" si="2"/>
        <v>1.2496158435723644E-4</v>
      </c>
      <c r="Q155" s="58" t="s">
        <v>449</v>
      </c>
      <c r="R155" s="58" t="s">
        <v>400</v>
      </c>
      <c r="S155" s="57" t="s">
        <v>451</v>
      </c>
      <c r="T155" s="58" t="str">
        <f>Emissions!F157</f>
        <v>PM10-PRI</v>
      </c>
      <c r="U155" s="58" t="s">
        <v>453</v>
      </c>
      <c r="V155" s="58">
        <v>13</v>
      </c>
      <c r="W155" s="92">
        <f>Emissions!G157</f>
        <v>0.11531117608208015</v>
      </c>
      <c r="X155" s="58" t="str">
        <f>Emissions!H157</f>
        <v>TON</v>
      </c>
    </row>
    <row r="156" spans="1:24" x14ac:dyDescent="0.25">
      <c r="A156" s="58" t="str">
        <f>Emissions!A158</f>
        <v>72145</v>
      </c>
      <c r="B156" s="58" t="str">
        <f>Emissions!B158</f>
        <v>72</v>
      </c>
      <c r="C156" s="58" t="str">
        <f>Emissions!E158</f>
        <v>PR</v>
      </c>
      <c r="D156" s="58" t="str">
        <f>Emissions!C158</f>
        <v>145</v>
      </c>
      <c r="E156" s="57" t="str">
        <f>Emissions!D158</f>
        <v>Vega Baja</v>
      </c>
      <c r="F156" s="93" t="s">
        <v>81</v>
      </c>
      <c r="G156" s="58">
        <v>2801000003</v>
      </c>
      <c r="H156" s="57" t="s">
        <v>446</v>
      </c>
      <c r="I156" s="58" t="s">
        <v>447</v>
      </c>
      <c r="J156" s="57" t="s">
        <v>452</v>
      </c>
      <c r="K156" s="58">
        <v>2012</v>
      </c>
      <c r="L156" s="58">
        <v>354</v>
      </c>
      <c r="M156" s="58" t="s">
        <v>448</v>
      </c>
      <c r="N156" s="49">
        <v>1845547</v>
      </c>
      <c r="O156" s="58" t="s">
        <v>400</v>
      </c>
      <c r="P156" s="57">
        <f t="shared" si="2"/>
        <v>1.7888134733461483E-4</v>
      </c>
      <c r="Q156" s="58" t="s">
        <v>449</v>
      </c>
      <c r="R156" s="58" t="s">
        <v>400</v>
      </c>
      <c r="S156" s="57" t="s">
        <v>451</v>
      </c>
      <c r="T156" s="58" t="str">
        <f>Emissions!F158</f>
        <v>PM10-PRI</v>
      </c>
      <c r="U156" s="58" t="s">
        <v>453</v>
      </c>
      <c r="V156" s="58">
        <v>13</v>
      </c>
      <c r="W156" s="92">
        <f>Emissions!G158</f>
        <v>0.16506696696467818</v>
      </c>
      <c r="X156" s="58" t="str">
        <f>Emissions!H158</f>
        <v>TON</v>
      </c>
    </row>
    <row r="157" spans="1:24" x14ac:dyDescent="0.25">
      <c r="A157" s="58" t="str">
        <f>Emissions!A159</f>
        <v>72147</v>
      </c>
      <c r="B157" s="58" t="str">
        <f>Emissions!B159</f>
        <v>72</v>
      </c>
      <c r="C157" s="58" t="str">
        <f>Emissions!E159</f>
        <v>PR</v>
      </c>
      <c r="D157" s="58" t="str">
        <f>Emissions!C159</f>
        <v>147</v>
      </c>
      <c r="E157" s="57" t="str">
        <f>Emissions!D159</f>
        <v>Vieques</v>
      </c>
      <c r="F157" s="93" t="s">
        <v>81</v>
      </c>
      <c r="G157" s="58">
        <v>2801000003</v>
      </c>
      <c r="H157" s="57" t="s">
        <v>446</v>
      </c>
      <c r="I157" s="58" t="s">
        <v>447</v>
      </c>
      <c r="J157" s="57" t="s">
        <v>452</v>
      </c>
      <c r="K157" s="58">
        <v>2012</v>
      </c>
      <c r="L157" s="58">
        <v>354</v>
      </c>
      <c r="M157" s="58" t="s">
        <v>448</v>
      </c>
      <c r="N157" s="49">
        <v>1845548</v>
      </c>
      <c r="O157" s="58" t="s">
        <v>400</v>
      </c>
      <c r="P157" s="57">
        <f t="shared" si="2"/>
        <v>2.9023694672486604E-5</v>
      </c>
      <c r="Q157" s="58" t="s">
        <v>449</v>
      </c>
      <c r="R157" s="58" t="s">
        <v>400</v>
      </c>
      <c r="S157" s="57" t="s">
        <v>451</v>
      </c>
      <c r="T157" s="58" t="str">
        <f>Emissions!F159</f>
        <v>PM10-PRI</v>
      </c>
      <c r="U157" s="58" t="s">
        <v>453</v>
      </c>
      <c r="V157" s="58">
        <v>13</v>
      </c>
      <c r="W157" s="92">
        <f>Emissions!G159</f>
        <v>2.6782310827709155E-2</v>
      </c>
      <c r="X157" s="58" t="str">
        <f>Emissions!H159</f>
        <v>TON</v>
      </c>
    </row>
    <row r="158" spans="1:24" x14ac:dyDescent="0.25">
      <c r="A158" s="58" t="str">
        <f>Emissions!A160</f>
        <v>72149</v>
      </c>
      <c r="B158" s="58" t="str">
        <f>Emissions!B160</f>
        <v>72</v>
      </c>
      <c r="C158" s="58" t="str">
        <f>Emissions!E160</f>
        <v>PR</v>
      </c>
      <c r="D158" s="58" t="str">
        <f>Emissions!C160</f>
        <v>149</v>
      </c>
      <c r="E158" s="57" t="str">
        <f>Emissions!D160</f>
        <v>Villalba</v>
      </c>
      <c r="F158" s="93" t="s">
        <v>81</v>
      </c>
      <c r="G158" s="58">
        <v>2801000003</v>
      </c>
      <c r="H158" s="57" t="s">
        <v>446</v>
      </c>
      <c r="I158" s="58" t="s">
        <v>447</v>
      </c>
      <c r="J158" s="57" t="s">
        <v>452</v>
      </c>
      <c r="K158" s="58">
        <v>2012</v>
      </c>
      <c r="L158" s="58">
        <v>354</v>
      </c>
      <c r="M158" s="58" t="s">
        <v>448</v>
      </c>
      <c r="N158" s="49">
        <v>1845549</v>
      </c>
      <c r="O158" s="58" t="s">
        <v>400</v>
      </c>
      <c r="P158" s="57">
        <f t="shared" si="2"/>
        <v>7.7675683728525231E-5</v>
      </c>
      <c r="Q158" s="58" t="s">
        <v>449</v>
      </c>
      <c r="R158" s="58" t="s">
        <v>400</v>
      </c>
      <c r="S158" s="57" t="s">
        <v>451</v>
      </c>
      <c r="T158" s="58" t="str">
        <f>Emissions!F160</f>
        <v>PM10-PRI</v>
      </c>
      <c r="U158" s="58" t="s">
        <v>453</v>
      </c>
      <c r="V158" s="58">
        <v>13</v>
      </c>
      <c r="W158" s="92">
        <f>Emissions!G160</f>
        <v>7.1677140214748011E-2</v>
      </c>
      <c r="X158" s="58" t="str">
        <f>Emissions!H160</f>
        <v>TON</v>
      </c>
    </row>
    <row r="159" spans="1:24" x14ac:dyDescent="0.25">
      <c r="A159" s="58" t="str">
        <f>Emissions!A161</f>
        <v>72151</v>
      </c>
      <c r="B159" s="58" t="str">
        <f>Emissions!B161</f>
        <v>72</v>
      </c>
      <c r="C159" s="58" t="str">
        <f>Emissions!E161</f>
        <v>PR</v>
      </c>
      <c r="D159" s="58" t="str">
        <f>Emissions!C161</f>
        <v>151</v>
      </c>
      <c r="E159" s="57" t="str">
        <f>Emissions!D161</f>
        <v>Yabucoa</v>
      </c>
      <c r="F159" s="93" t="s">
        <v>81</v>
      </c>
      <c r="G159" s="58">
        <v>2801000003</v>
      </c>
      <c r="H159" s="57" t="s">
        <v>446</v>
      </c>
      <c r="I159" s="58" t="s">
        <v>447</v>
      </c>
      <c r="J159" s="57" t="s">
        <v>452</v>
      </c>
      <c r="K159" s="58">
        <v>2012</v>
      </c>
      <c r="L159" s="58">
        <v>354</v>
      </c>
      <c r="M159" s="58" t="s">
        <v>448</v>
      </c>
      <c r="N159" s="49">
        <v>1845550</v>
      </c>
      <c r="O159" s="58" t="s">
        <v>400</v>
      </c>
      <c r="P159" s="57">
        <f t="shared" si="2"/>
        <v>1.1426972595912077E-4</v>
      </c>
      <c r="Q159" s="58" t="s">
        <v>449</v>
      </c>
      <c r="R159" s="58" t="s">
        <v>400</v>
      </c>
      <c r="S159" s="57" t="s">
        <v>451</v>
      </c>
      <c r="T159" s="58" t="str">
        <f>Emissions!F161</f>
        <v>PM10-PRI</v>
      </c>
      <c r="U159" s="58" t="s">
        <v>453</v>
      </c>
      <c r="V159" s="58">
        <v>13</v>
      </c>
      <c r="W159" s="92">
        <f>Emissions!G161</f>
        <v>0.10544524637192766</v>
      </c>
      <c r="X159" s="58" t="str">
        <f>Emissions!H161</f>
        <v>TON</v>
      </c>
    </row>
    <row r="160" spans="1:24" x14ac:dyDescent="0.25">
      <c r="A160" s="58" t="str">
        <f>Emissions!A162</f>
        <v>72153</v>
      </c>
      <c r="B160" s="58" t="str">
        <f>Emissions!B162</f>
        <v>72</v>
      </c>
      <c r="C160" s="58" t="str">
        <f>Emissions!E162</f>
        <v>PR</v>
      </c>
      <c r="D160" s="58" t="str">
        <f>Emissions!C162</f>
        <v>153</v>
      </c>
      <c r="E160" s="57" t="str">
        <f>Emissions!D162</f>
        <v>Yauco</v>
      </c>
      <c r="F160" s="93" t="s">
        <v>81</v>
      </c>
      <c r="G160" s="58">
        <v>2801000003</v>
      </c>
      <c r="H160" s="57" t="s">
        <v>446</v>
      </c>
      <c r="I160" s="58" t="s">
        <v>447</v>
      </c>
      <c r="J160" s="57" t="s">
        <v>452</v>
      </c>
      <c r="K160" s="58">
        <v>2012</v>
      </c>
      <c r="L160" s="58">
        <v>354</v>
      </c>
      <c r="M160" s="58" t="s">
        <v>448</v>
      </c>
      <c r="N160" s="49">
        <v>1845551</v>
      </c>
      <c r="O160" s="58" t="s">
        <v>400</v>
      </c>
      <c r="P160" s="57">
        <f t="shared" si="2"/>
        <v>1.2351531845669907E-4</v>
      </c>
      <c r="Q160" s="58" t="s">
        <v>449</v>
      </c>
      <c r="R160" s="58" t="s">
        <v>400</v>
      </c>
      <c r="S160" s="57" t="s">
        <v>451</v>
      </c>
      <c r="T160" s="58" t="str">
        <f>Emissions!F162</f>
        <v>PM10-PRI</v>
      </c>
      <c r="U160" s="58" t="s">
        <v>453</v>
      </c>
      <c r="V160" s="58">
        <v>13</v>
      </c>
      <c r="W160" s="92">
        <f>Emissions!G162</f>
        <v>0.11397690974653972</v>
      </c>
      <c r="X160" s="58" t="str">
        <f>Emissions!H162</f>
        <v>TON</v>
      </c>
    </row>
    <row r="161" spans="1:24" x14ac:dyDescent="0.25">
      <c r="A161" s="58" t="str">
        <f>Emissions!A163</f>
        <v>78010</v>
      </c>
      <c r="B161" s="58" t="str">
        <f>Emissions!B163</f>
        <v>78</v>
      </c>
      <c r="C161" s="58" t="str">
        <f>Emissions!E163</f>
        <v>VI</v>
      </c>
      <c r="D161" s="58" t="str">
        <f>Emissions!C163</f>
        <v>010</v>
      </c>
      <c r="E161" s="57" t="str">
        <f>Emissions!D163</f>
        <v>St. Croix</v>
      </c>
      <c r="F161" s="93" t="s">
        <v>63</v>
      </c>
      <c r="G161" s="58">
        <v>2801000003</v>
      </c>
      <c r="H161" s="57" t="s">
        <v>446</v>
      </c>
      <c r="I161" s="58" t="s">
        <v>447</v>
      </c>
      <c r="J161" s="57" t="s">
        <v>452</v>
      </c>
      <c r="K161" s="58">
        <v>2012</v>
      </c>
      <c r="L161" s="58">
        <v>354</v>
      </c>
      <c r="M161" s="58" t="s">
        <v>448</v>
      </c>
      <c r="N161" s="49">
        <v>1845552</v>
      </c>
      <c r="O161" s="58" t="s">
        <v>400</v>
      </c>
      <c r="P161" s="57">
        <f t="shared" si="2"/>
        <v>1.0605697066277812E-3</v>
      </c>
      <c r="Q161" s="58" t="s">
        <v>449</v>
      </c>
      <c r="R161" s="58" t="s">
        <v>400</v>
      </c>
      <c r="S161" s="57" t="s">
        <v>451</v>
      </c>
      <c r="T161" s="58" t="str">
        <f>Emissions!F163</f>
        <v>PM10-PRI</v>
      </c>
      <c r="U161" s="58" t="s">
        <v>453</v>
      </c>
      <c r="V161" s="58">
        <v>13</v>
      </c>
      <c r="W161" s="92">
        <f>Emissions!G163</f>
        <v>0.9786682716031575</v>
      </c>
      <c r="X161" s="58" t="str">
        <f>Emissions!H163</f>
        <v>TON</v>
      </c>
    </row>
    <row r="162" spans="1:24" x14ac:dyDescent="0.25">
      <c r="A162" s="58" t="str">
        <f>Emissions!A164</f>
        <v>78020</v>
      </c>
      <c r="B162" s="58" t="str">
        <f>Emissions!B164</f>
        <v>78</v>
      </c>
      <c r="C162" s="58" t="str">
        <f>Emissions!E164</f>
        <v>VI</v>
      </c>
      <c r="D162" s="58" t="str">
        <f>Emissions!C164</f>
        <v>020</v>
      </c>
      <c r="E162" s="57" t="str">
        <f>Emissions!D164</f>
        <v>St. John</v>
      </c>
      <c r="F162" s="93" t="s">
        <v>63</v>
      </c>
      <c r="G162" s="58">
        <v>2801000003</v>
      </c>
      <c r="H162" s="57" t="s">
        <v>446</v>
      </c>
      <c r="I162" s="58" t="s">
        <v>447</v>
      </c>
      <c r="J162" s="57" t="s">
        <v>452</v>
      </c>
      <c r="K162" s="58">
        <v>2012</v>
      </c>
      <c r="L162" s="58">
        <v>354</v>
      </c>
      <c r="M162" s="58" t="s">
        <v>448</v>
      </c>
      <c r="N162" s="49">
        <v>1845553</v>
      </c>
      <c r="O162" s="58" t="s">
        <v>400</v>
      </c>
      <c r="P162" s="57">
        <f t="shared" si="2"/>
        <v>8.3615896736280993E-5</v>
      </c>
      <c r="Q162" s="58" t="s">
        <v>449</v>
      </c>
      <c r="R162" s="58" t="s">
        <v>400</v>
      </c>
      <c r="S162" s="57" t="s">
        <v>451</v>
      </c>
      <c r="T162" s="58" t="str">
        <f>Emissions!F164</f>
        <v>PM10-PRI</v>
      </c>
      <c r="U162" s="58" t="s">
        <v>453</v>
      </c>
      <c r="V162" s="58">
        <v>13</v>
      </c>
      <c r="W162" s="92">
        <f>Emissions!G164</f>
        <v>7.7158784534666791E-2</v>
      </c>
      <c r="X162" s="58" t="str">
        <f>Emissions!H164</f>
        <v>TON</v>
      </c>
    </row>
    <row r="163" spans="1:24" x14ac:dyDescent="0.25">
      <c r="A163" s="58" t="str">
        <f>Emissions!A165</f>
        <v>78030</v>
      </c>
      <c r="B163" s="58" t="str">
        <f>Emissions!B165</f>
        <v>78</v>
      </c>
      <c r="C163" s="58" t="str">
        <f>Emissions!E165</f>
        <v>VI</v>
      </c>
      <c r="D163" s="58" t="str">
        <f>Emissions!C165</f>
        <v>030</v>
      </c>
      <c r="E163" s="57" t="str">
        <f>Emissions!D165</f>
        <v>St. Thomas</v>
      </c>
      <c r="F163" s="93" t="s">
        <v>63</v>
      </c>
      <c r="G163" s="58">
        <v>2801000003</v>
      </c>
      <c r="H163" s="57" t="s">
        <v>446</v>
      </c>
      <c r="I163" s="58" t="s">
        <v>447</v>
      </c>
      <c r="J163" s="57" t="s">
        <v>452</v>
      </c>
      <c r="K163" s="58">
        <v>2012</v>
      </c>
      <c r="L163" s="58">
        <v>354</v>
      </c>
      <c r="M163" s="58" t="s">
        <v>448</v>
      </c>
      <c r="N163" s="49">
        <v>1845554</v>
      </c>
      <c r="O163" s="58" t="s">
        <v>400</v>
      </c>
      <c r="P163" s="57">
        <f t="shared" si="2"/>
        <v>1.0196671174694254E-3</v>
      </c>
      <c r="Q163" s="58" t="s">
        <v>449</v>
      </c>
      <c r="R163" s="58" t="s">
        <v>400</v>
      </c>
      <c r="S163" s="57" t="s">
        <v>451</v>
      </c>
      <c r="T163" s="58" t="str">
        <f>Emissions!F165</f>
        <v>PM10-PRI</v>
      </c>
      <c r="U163" s="58" t="s">
        <v>453</v>
      </c>
      <c r="V163" s="58">
        <v>13</v>
      </c>
      <c r="W163" s="92">
        <f>Emissions!G165</f>
        <v>0.9409253636570839</v>
      </c>
      <c r="X163" s="58" t="str">
        <f>Emissions!H165</f>
        <v>TON</v>
      </c>
    </row>
    <row r="164" spans="1:24" x14ac:dyDescent="0.25">
      <c r="A164" s="58" t="str">
        <f>Emissions!A166</f>
        <v>72001</v>
      </c>
      <c r="B164" s="58" t="str">
        <f>Emissions!B166</f>
        <v>72</v>
      </c>
      <c r="C164" s="58" t="str">
        <f>Emissions!E166</f>
        <v>PR</v>
      </c>
      <c r="D164" s="58" t="str">
        <f>Emissions!C166</f>
        <v>001</v>
      </c>
      <c r="E164" s="57" t="str">
        <f>Emissions!D166</f>
        <v>Adjuntas</v>
      </c>
      <c r="F164" s="93" t="s">
        <v>81</v>
      </c>
      <c r="G164" s="58">
        <v>2801000003</v>
      </c>
      <c r="H164" s="57" t="s">
        <v>446</v>
      </c>
      <c r="I164" s="58" t="s">
        <v>447</v>
      </c>
      <c r="J164" s="57" t="s">
        <v>452</v>
      </c>
      <c r="K164" s="58">
        <v>2012</v>
      </c>
      <c r="L164" s="58">
        <v>354</v>
      </c>
      <c r="M164" s="58" t="s">
        <v>448</v>
      </c>
      <c r="N164" s="49">
        <v>1845555</v>
      </c>
      <c r="O164" s="58" t="s">
        <v>400</v>
      </c>
      <c r="P164" s="57">
        <f t="shared" si="2"/>
        <v>1.2038752303842584E-5</v>
      </c>
      <c r="Q164" s="58" t="s">
        <v>449</v>
      </c>
      <c r="R164" s="58" t="s">
        <v>400</v>
      </c>
      <c r="S164" s="57" t="s">
        <v>451</v>
      </c>
      <c r="T164" s="58" t="str">
        <f>Emissions!F166</f>
        <v>PM25-FIL</v>
      </c>
      <c r="U164" s="58" t="s">
        <v>454</v>
      </c>
      <c r="V164" s="58">
        <v>13</v>
      </c>
      <c r="W164" s="92">
        <f>Emissions!G166</f>
        <v>1.1109089754059101E-2</v>
      </c>
      <c r="X164" s="58" t="str">
        <f>Emissions!H166</f>
        <v>TON</v>
      </c>
    </row>
    <row r="165" spans="1:24" x14ac:dyDescent="0.25">
      <c r="A165" s="58" t="str">
        <f>Emissions!A167</f>
        <v>72003</v>
      </c>
      <c r="B165" s="58" t="str">
        <f>Emissions!B167</f>
        <v>72</v>
      </c>
      <c r="C165" s="58" t="str">
        <f>Emissions!E167</f>
        <v>PR</v>
      </c>
      <c r="D165" s="58" t="str">
        <f>Emissions!C167</f>
        <v>003</v>
      </c>
      <c r="E165" s="57" t="str">
        <f>Emissions!D167</f>
        <v>Aguada</v>
      </c>
      <c r="F165" s="93" t="s">
        <v>81</v>
      </c>
      <c r="G165" s="58">
        <v>2801000003</v>
      </c>
      <c r="H165" s="57" t="s">
        <v>446</v>
      </c>
      <c r="I165" s="58" t="s">
        <v>447</v>
      </c>
      <c r="J165" s="57" t="s">
        <v>452</v>
      </c>
      <c r="K165" s="58">
        <v>2012</v>
      </c>
      <c r="L165" s="58">
        <v>354</v>
      </c>
      <c r="M165" s="58" t="s">
        <v>448</v>
      </c>
      <c r="N165" s="49">
        <v>1845556</v>
      </c>
      <c r="O165" s="58" t="s">
        <v>400</v>
      </c>
      <c r="P165" s="57">
        <f t="shared" si="2"/>
        <v>2.5688390401663358E-5</v>
      </c>
      <c r="Q165" s="58" t="s">
        <v>449</v>
      </c>
      <c r="R165" s="58" t="s">
        <v>400</v>
      </c>
      <c r="S165" s="57" t="s">
        <v>451</v>
      </c>
      <c r="T165" s="58" t="str">
        <f>Emissions!F167</f>
        <v>PM25-FIL</v>
      </c>
      <c r="U165" s="58" t="s">
        <v>454</v>
      </c>
      <c r="V165" s="58">
        <v>13</v>
      </c>
      <c r="W165" s="92">
        <f>Emissions!G167</f>
        <v>2.3704681518066109E-2</v>
      </c>
      <c r="X165" s="58" t="str">
        <f>Emissions!H167</f>
        <v>TON</v>
      </c>
    </row>
    <row r="166" spans="1:24" x14ac:dyDescent="0.25">
      <c r="A166" s="58" t="str">
        <f>Emissions!A168</f>
        <v>72005</v>
      </c>
      <c r="B166" s="58" t="str">
        <f>Emissions!B168</f>
        <v>72</v>
      </c>
      <c r="C166" s="58" t="str">
        <f>Emissions!E168</f>
        <v>PR</v>
      </c>
      <c r="D166" s="58" t="str">
        <f>Emissions!C168</f>
        <v>005</v>
      </c>
      <c r="E166" s="57" t="str">
        <f>Emissions!D168</f>
        <v>Aguadilla</v>
      </c>
      <c r="F166" s="93" t="s">
        <v>81</v>
      </c>
      <c r="G166" s="58">
        <v>2801000003</v>
      </c>
      <c r="H166" s="57" t="s">
        <v>446</v>
      </c>
      <c r="I166" s="58" t="s">
        <v>447</v>
      </c>
      <c r="J166" s="57" t="s">
        <v>452</v>
      </c>
      <c r="K166" s="58">
        <v>2012</v>
      </c>
      <c r="L166" s="58">
        <v>354</v>
      </c>
      <c r="M166" s="58" t="s">
        <v>448</v>
      </c>
      <c r="N166" s="49">
        <v>1845557</v>
      </c>
      <c r="O166" s="58" t="s">
        <v>400</v>
      </c>
      <c r="P166" s="57">
        <f t="shared" si="2"/>
        <v>3.6492030268274001E-5</v>
      </c>
      <c r="Q166" s="58" t="s">
        <v>449</v>
      </c>
      <c r="R166" s="58" t="s">
        <v>400</v>
      </c>
      <c r="S166" s="57" t="s">
        <v>451</v>
      </c>
      <c r="T166" s="58" t="str">
        <f>Emissions!F168</f>
        <v>PM25-FIL</v>
      </c>
      <c r="U166" s="58" t="s">
        <v>454</v>
      </c>
      <c r="V166" s="58">
        <v>13</v>
      </c>
      <c r="W166" s="92">
        <f>Emissions!G168</f>
        <v>3.3674060952912477E-2</v>
      </c>
      <c r="X166" s="58" t="str">
        <f>Emissions!H168</f>
        <v>TON</v>
      </c>
    </row>
    <row r="167" spans="1:24" x14ac:dyDescent="0.25">
      <c r="A167" s="58" t="str">
        <f>Emissions!A169</f>
        <v>72007</v>
      </c>
      <c r="B167" s="58" t="str">
        <f>Emissions!B169</f>
        <v>72</v>
      </c>
      <c r="C167" s="58" t="str">
        <f>Emissions!E169</f>
        <v>PR</v>
      </c>
      <c r="D167" s="58" t="str">
        <f>Emissions!C169</f>
        <v>007</v>
      </c>
      <c r="E167" s="57" t="str">
        <f>Emissions!D169</f>
        <v>Aguas Buenas</v>
      </c>
      <c r="F167" s="93" t="s">
        <v>81</v>
      </c>
      <c r="G167" s="58">
        <v>2801000003</v>
      </c>
      <c r="H167" s="57" t="s">
        <v>446</v>
      </c>
      <c r="I167" s="58" t="s">
        <v>447</v>
      </c>
      <c r="J167" s="57" t="s">
        <v>452</v>
      </c>
      <c r="K167" s="58">
        <v>2012</v>
      </c>
      <c r="L167" s="58">
        <v>354</v>
      </c>
      <c r="M167" s="58" t="s">
        <v>448</v>
      </c>
      <c r="N167" s="49">
        <v>1845558</v>
      </c>
      <c r="O167" s="58" t="s">
        <v>400</v>
      </c>
      <c r="P167" s="57">
        <f t="shared" si="2"/>
        <v>1.7499476424148406E-5</v>
      </c>
      <c r="Q167" s="58" t="s">
        <v>449</v>
      </c>
      <c r="R167" s="58" t="s">
        <v>400</v>
      </c>
      <c r="S167" s="57" t="s">
        <v>451</v>
      </c>
      <c r="T167" s="58" t="str">
        <f>Emissions!F169</f>
        <v>PM25-FIL</v>
      </c>
      <c r="U167" s="58" t="s">
        <v>454</v>
      </c>
      <c r="V167" s="58">
        <v>13</v>
      </c>
      <c r="W167" s="92">
        <f>Emissions!G169</f>
        <v>1.6148149355199242E-2</v>
      </c>
      <c r="X167" s="58" t="str">
        <f>Emissions!H169</f>
        <v>TON</v>
      </c>
    </row>
    <row r="168" spans="1:24" x14ac:dyDescent="0.25">
      <c r="A168" s="58" t="str">
        <f>Emissions!A170</f>
        <v>72009</v>
      </c>
      <c r="B168" s="58" t="str">
        <f>Emissions!B170</f>
        <v>72</v>
      </c>
      <c r="C168" s="58" t="str">
        <f>Emissions!E170</f>
        <v>PR</v>
      </c>
      <c r="D168" s="58" t="str">
        <f>Emissions!C170</f>
        <v>009</v>
      </c>
      <c r="E168" s="57" t="str">
        <f>Emissions!D170</f>
        <v>Aibonito</v>
      </c>
      <c r="F168" s="93" t="s">
        <v>81</v>
      </c>
      <c r="G168" s="58">
        <v>2801000003</v>
      </c>
      <c r="H168" s="57" t="s">
        <v>446</v>
      </c>
      <c r="I168" s="58" t="s">
        <v>447</v>
      </c>
      <c r="J168" s="57" t="s">
        <v>452</v>
      </c>
      <c r="K168" s="58">
        <v>2012</v>
      </c>
      <c r="L168" s="58">
        <v>354</v>
      </c>
      <c r="M168" s="58" t="s">
        <v>448</v>
      </c>
      <c r="N168" s="49">
        <v>1845559</v>
      </c>
      <c r="O168" s="58" t="s">
        <v>400</v>
      </c>
      <c r="P168" s="57">
        <f t="shared" si="2"/>
        <v>1.5644611348146336E-5</v>
      </c>
      <c r="Q168" s="58" t="s">
        <v>449</v>
      </c>
      <c r="R168" s="58" t="s">
        <v>400</v>
      </c>
      <c r="S168" s="57" t="s">
        <v>451</v>
      </c>
      <c r="T168" s="58" t="str">
        <f>Emissions!F170</f>
        <v>PM25-FIL</v>
      </c>
      <c r="U168" s="58" t="s">
        <v>454</v>
      </c>
      <c r="V168" s="58">
        <v>13</v>
      </c>
      <c r="W168" s="92">
        <f>Emissions!G170</f>
        <v>1.4436526637536803E-2</v>
      </c>
      <c r="X168" s="58" t="str">
        <f>Emissions!H170</f>
        <v>TON</v>
      </c>
    </row>
    <row r="169" spans="1:24" x14ac:dyDescent="0.25">
      <c r="A169" s="58" t="str">
        <f>Emissions!A171</f>
        <v>72011</v>
      </c>
      <c r="B169" s="58" t="str">
        <f>Emissions!B171</f>
        <v>72</v>
      </c>
      <c r="C169" s="58" t="str">
        <f>Emissions!E171</f>
        <v>PR</v>
      </c>
      <c r="D169" s="58" t="str">
        <f>Emissions!C171</f>
        <v>011</v>
      </c>
      <c r="E169" s="57" t="str">
        <f>Emissions!D171</f>
        <v>Anasco</v>
      </c>
      <c r="F169" s="93" t="s">
        <v>81</v>
      </c>
      <c r="G169" s="58">
        <v>2801000003</v>
      </c>
      <c r="H169" s="57" t="s">
        <v>446</v>
      </c>
      <c r="I169" s="58" t="s">
        <v>447</v>
      </c>
      <c r="J169" s="57" t="s">
        <v>452</v>
      </c>
      <c r="K169" s="58">
        <v>2012</v>
      </c>
      <c r="L169" s="58">
        <v>354</v>
      </c>
      <c r="M169" s="58" t="s">
        <v>448</v>
      </c>
      <c r="N169" s="49">
        <v>1845560</v>
      </c>
      <c r="O169" s="58" t="s">
        <v>400</v>
      </c>
      <c r="P169" s="57">
        <f t="shared" si="2"/>
        <v>1.8091838905266854E-5</v>
      </c>
      <c r="Q169" s="58" t="s">
        <v>449</v>
      </c>
      <c r="R169" s="58" t="s">
        <v>400</v>
      </c>
      <c r="S169" s="57" t="s">
        <v>451</v>
      </c>
      <c r="T169" s="58" t="str">
        <f>Emissions!F171</f>
        <v>PM25-FIL</v>
      </c>
      <c r="U169" s="58" t="s">
        <v>454</v>
      </c>
      <c r="V169" s="58">
        <v>13</v>
      </c>
      <c r="W169" s="92">
        <f>Emissions!G171</f>
        <v>1.6694787105002148E-2</v>
      </c>
      <c r="X169" s="58" t="str">
        <f>Emissions!H171</f>
        <v>TON</v>
      </c>
    </row>
    <row r="170" spans="1:24" x14ac:dyDescent="0.25">
      <c r="A170" s="58" t="str">
        <f>Emissions!A172</f>
        <v>72013</v>
      </c>
      <c r="B170" s="58" t="str">
        <f>Emissions!B172</f>
        <v>72</v>
      </c>
      <c r="C170" s="58" t="str">
        <f>Emissions!E172</f>
        <v>PR</v>
      </c>
      <c r="D170" s="58" t="str">
        <f>Emissions!C172</f>
        <v>013</v>
      </c>
      <c r="E170" s="57" t="str">
        <f>Emissions!D172</f>
        <v>Arecibo</v>
      </c>
      <c r="F170" s="93" t="s">
        <v>81</v>
      </c>
      <c r="G170" s="58">
        <v>2801000003</v>
      </c>
      <c r="H170" s="57" t="s">
        <v>446</v>
      </c>
      <c r="I170" s="58" t="s">
        <v>447</v>
      </c>
      <c r="J170" s="57" t="s">
        <v>452</v>
      </c>
      <c r="K170" s="58">
        <v>2012</v>
      </c>
      <c r="L170" s="58">
        <v>354</v>
      </c>
      <c r="M170" s="58" t="s">
        <v>448</v>
      </c>
      <c r="N170" s="49">
        <v>1845561</v>
      </c>
      <c r="O170" s="58" t="s">
        <v>400</v>
      </c>
      <c r="P170" s="57">
        <f t="shared" si="2"/>
        <v>5.8308137733028506E-5</v>
      </c>
      <c r="Q170" s="58" t="s">
        <v>449</v>
      </c>
      <c r="R170" s="58" t="s">
        <v>400</v>
      </c>
      <c r="S170" s="57" t="s">
        <v>451</v>
      </c>
      <c r="T170" s="58" t="str">
        <f>Emissions!F172</f>
        <v>PM25-FIL</v>
      </c>
      <c r="U170" s="58" t="s">
        <v>454</v>
      </c>
      <c r="V170" s="58">
        <v>13</v>
      </c>
      <c r="W170" s="92">
        <f>Emissions!G172</f>
        <v>5.3805612491352912E-2</v>
      </c>
      <c r="X170" s="58" t="str">
        <f>Emissions!H172</f>
        <v>TON</v>
      </c>
    </row>
    <row r="171" spans="1:24" x14ac:dyDescent="0.25">
      <c r="A171" s="58" t="str">
        <f>Emissions!A173</f>
        <v>72015</v>
      </c>
      <c r="B171" s="58" t="str">
        <f>Emissions!B173</f>
        <v>72</v>
      </c>
      <c r="C171" s="58" t="str">
        <f>Emissions!E173</f>
        <v>PR</v>
      </c>
      <c r="D171" s="58" t="str">
        <f>Emissions!C173</f>
        <v>015</v>
      </c>
      <c r="E171" s="57" t="str">
        <f>Emissions!D173</f>
        <v>Arroyo</v>
      </c>
      <c r="F171" s="93" t="s">
        <v>81</v>
      </c>
      <c r="G171" s="58">
        <v>2801000003</v>
      </c>
      <c r="H171" s="57" t="s">
        <v>446</v>
      </c>
      <c r="I171" s="58" t="s">
        <v>447</v>
      </c>
      <c r="J171" s="57" t="s">
        <v>452</v>
      </c>
      <c r="K171" s="58">
        <v>2012</v>
      </c>
      <c r="L171" s="58">
        <v>354</v>
      </c>
      <c r="M171" s="58" t="s">
        <v>448</v>
      </c>
      <c r="N171" s="49">
        <v>1845562</v>
      </c>
      <c r="O171" s="58" t="s">
        <v>400</v>
      </c>
      <c r="P171" s="57">
        <f t="shared" si="2"/>
        <v>1.2008769117814109E-5</v>
      </c>
      <c r="Q171" s="58" t="s">
        <v>449</v>
      </c>
      <c r="R171" s="58" t="s">
        <v>400</v>
      </c>
      <c r="S171" s="57" t="s">
        <v>451</v>
      </c>
      <c r="T171" s="58" t="str">
        <f>Emissions!F173</f>
        <v>PM25-FIL</v>
      </c>
      <c r="U171" s="58" t="s">
        <v>454</v>
      </c>
      <c r="V171" s="58">
        <v>13</v>
      </c>
      <c r="W171" s="92">
        <f>Emissions!G173</f>
        <v>1.1081463975305621E-2</v>
      </c>
      <c r="X171" s="58" t="str">
        <f>Emissions!H173</f>
        <v>TON</v>
      </c>
    </row>
    <row r="172" spans="1:24" x14ac:dyDescent="0.25">
      <c r="A172" s="58" t="str">
        <f>Emissions!A174</f>
        <v>72017</v>
      </c>
      <c r="B172" s="58" t="str">
        <f>Emissions!B174</f>
        <v>72</v>
      </c>
      <c r="C172" s="58" t="str">
        <f>Emissions!E174</f>
        <v>PR</v>
      </c>
      <c r="D172" s="58" t="str">
        <f>Emissions!C174</f>
        <v>017</v>
      </c>
      <c r="E172" s="57" t="str">
        <f>Emissions!D174</f>
        <v>Barceloneta</v>
      </c>
      <c r="F172" s="93" t="s">
        <v>81</v>
      </c>
      <c r="G172" s="58">
        <v>2801000003</v>
      </c>
      <c r="H172" s="57" t="s">
        <v>446</v>
      </c>
      <c r="I172" s="58" t="s">
        <v>447</v>
      </c>
      <c r="J172" s="57" t="s">
        <v>452</v>
      </c>
      <c r="K172" s="58">
        <v>2012</v>
      </c>
      <c r="L172" s="58">
        <v>354</v>
      </c>
      <c r="M172" s="58" t="s">
        <v>448</v>
      </c>
      <c r="N172" s="49">
        <v>1845563</v>
      </c>
      <c r="O172" s="58" t="s">
        <v>400</v>
      </c>
      <c r="P172" s="57">
        <f t="shared" si="2"/>
        <v>1.5897453839966137E-5</v>
      </c>
      <c r="Q172" s="58" t="s">
        <v>449</v>
      </c>
      <c r="R172" s="58" t="s">
        <v>400</v>
      </c>
      <c r="S172" s="57" t="s">
        <v>451</v>
      </c>
      <c r="T172" s="58" t="str">
        <f>Emissions!F174</f>
        <v>PM25-FIL</v>
      </c>
      <c r="U172" s="58" t="s">
        <v>454</v>
      </c>
      <c r="V172" s="58">
        <v>13</v>
      </c>
      <c r="W172" s="92">
        <f>Emissions!G174</f>
        <v>1.4669876300624711E-2</v>
      </c>
      <c r="X172" s="58" t="str">
        <f>Emissions!H174</f>
        <v>TON</v>
      </c>
    </row>
    <row r="173" spans="1:24" x14ac:dyDescent="0.25">
      <c r="A173" s="58" t="str">
        <f>Emissions!A175</f>
        <v>72019</v>
      </c>
      <c r="B173" s="58" t="str">
        <f>Emissions!B175</f>
        <v>72</v>
      </c>
      <c r="C173" s="58" t="str">
        <f>Emissions!E175</f>
        <v>PR</v>
      </c>
      <c r="D173" s="58" t="str">
        <f>Emissions!C175</f>
        <v>019</v>
      </c>
      <c r="E173" s="57" t="str">
        <f>Emissions!D175</f>
        <v>Barranquitas</v>
      </c>
      <c r="F173" s="93" t="s">
        <v>81</v>
      </c>
      <c r="G173" s="58">
        <v>2801000003</v>
      </c>
      <c r="H173" s="57" t="s">
        <v>446</v>
      </c>
      <c r="I173" s="58" t="s">
        <v>447</v>
      </c>
      <c r="J173" s="57" t="s">
        <v>452</v>
      </c>
      <c r="K173" s="58">
        <v>2012</v>
      </c>
      <c r="L173" s="58">
        <v>354</v>
      </c>
      <c r="M173" s="58" t="s">
        <v>448</v>
      </c>
      <c r="N173" s="49">
        <v>1845564</v>
      </c>
      <c r="O173" s="58" t="s">
        <v>400</v>
      </c>
      <c r="P173" s="57">
        <f t="shared" si="2"/>
        <v>1.8916036175947149E-5</v>
      </c>
      <c r="Q173" s="58" t="s">
        <v>449</v>
      </c>
      <c r="R173" s="58" t="s">
        <v>400</v>
      </c>
      <c r="S173" s="57" t="s">
        <v>451</v>
      </c>
      <c r="T173" s="58" t="str">
        <f>Emissions!F175</f>
        <v>PM25-FIL</v>
      </c>
      <c r="U173" s="58" t="s">
        <v>454</v>
      </c>
      <c r="V173" s="58">
        <v>13</v>
      </c>
      <c r="W173" s="92">
        <f>Emissions!G175</f>
        <v>1.7455377694512862E-2</v>
      </c>
      <c r="X173" s="58" t="str">
        <f>Emissions!H175</f>
        <v>TON</v>
      </c>
    </row>
    <row r="174" spans="1:24" x14ac:dyDescent="0.25">
      <c r="A174" s="58" t="str">
        <f>Emissions!A176</f>
        <v>72021</v>
      </c>
      <c r="B174" s="58" t="str">
        <f>Emissions!B176</f>
        <v>72</v>
      </c>
      <c r="C174" s="58" t="str">
        <f>Emissions!E176</f>
        <v>PR</v>
      </c>
      <c r="D174" s="58" t="str">
        <f>Emissions!C176</f>
        <v>021</v>
      </c>
      <c r="E174" s="57" t="str">
        <f>Emissions!D176</f>
        <v>Bayamo'n</v>
      </c>
      <c r="F174" s="93" t="s">
        <v>81</v>
      </c>
      <c r="G174" s="58">
        <v>2801000003</v>
      </c>
      <c r="H174" s="57" t="s">
        <v>446</v>
      </c>
      <c r="I174" s="58" t="s">
        <v>447</v>
      </c>
      <c r="J174" s="57" t="s">
        <v>452</v>
      </c>
      <c r="K174" s="58">
        <v>2012</v>
      </c>
      <c r="L174" s="58">
        <v>354</v>
      </c>
      <c r="M174" s="58" t="s">
        <v>448</v>
      </c>
      <c r="N174" s="49">
        <v>1845565</v>
      </c>
      <c r="O174" s="58" t="s">
        <v>400</v>
      </c>
      <c r="P174" s="57">
        <f t="shared" si="2"/>
        <v>1.2370547177101933E-4</v>
      </c>
      <c r="Q174" s="58" t="s">
        <v>449</v>
      </c>
      <c r="R174" s="58" t="s">
        <v>400</v>
      </c>
      <c r="S174" s="57" t="s">
        <v>451</v>
      </c>
      <c r="T174" s="58" t="str">
        <f>Emissions!F176</f>
        <v>PM25-FIL</v>
      </c>
      <c r="U174" s="58" t="s">
        <v>454</v>
      </c>
      <c r="V174" s="58">
        <v>13</v>
      </c>
      <c r="W174" s="92">
        <f>Emissions!G176</f>
        <v>0.11415324450454063</v>
      </c>
      <c r="X174" s="58" t="str">
        <f>Emissions!H176</f>
        <v>TON</v>
      </c>
    </row>
    <row r="175" spans="1:24" x14ac:dyDescent="0.25">
      <c r="A175" s="58" t="str">
        <f>Emissions!A177</f>
        <v>72023</v>
      </c>
      <c r="B175" s="58" t="str">
        <f>Emissions!B177</f>
        <v>72</v>
      </c>
      <c r="C175" s="58" t="str">
        <f>Emissions!E177</f>
        <v>PR</v>
      </c>
      <c r="D175" s="58" t="str">
        <f>Emissions!C177</f>
        <v>023</v>
      </c>
      <c r="E175" s="57" t="str">
        <f>Emissions!D177</f>
        <v>Cabo Rojo</v>
      </c>
      <c r="F175" s="93" t="s">
        <v>81</v>
      </c>
      <c r="G175" s="58">
        <v>2801000003</v>
      </c>
      <c r="H175" s="57" t="s">
        <v>446</v>
      </c>
      <c r="I175" s="58" t="s">
        <v>447</v>
      </c>
      <c r="J175" s="57" t="s">
        <v>452</v>
      </c>
      <c r="K175" s="58">
        <v>2012</v>
      </c>
      <c r="L175" s="58">
        <v>354</v>
      </c>
      <c r="M175" s="58" t="s">
        <v>448</v>
      </c>
      <c r="N175" s="49">
        <v>1845566</v>
      </c>
      <c r="O175" s="58" t="s">
        <v>400</v>
      </c>
      <c r="P175" s="57">
        <f t="shared" si="2"/>
        <v>3.2070662805120423E-5</v>
      </c>
      <c r="Q175" s="58" t="s">
        <v>449</v>
      </c>
      <c r="R175" s="58" t="s">
        <v>400</v>
      </c>
      <c r="S175" s="57" t="s">
        <v>451</v>
      </c>
      <c r="T175" s="58" t="str">
        <f>Emissions!F177</f>
        <v>PM25-FIL</v>
      </c>
      <c r="U175" s="58" t="s">
        <v>454</v>
      </c>
      <c r="V175" s="58">
        <v>13</v>
      </c>
      <c r="W175" s="92">
        <f>Emissions!G177</f>
        <v>2.959426243529744E-2</v>
      </c>
      <c r="X175" s="58" t="str">
        <f>Emissions!H177</f>
        <v>TON</v>
      </c>
    </row>
    <row r="176" spans="1:24" x14ac:dyDescent="0.25">
      <c r="A176" s="58" t="str">
        <f>Emissions!A178</f>
        <v>72025</v>
      </c>
      <c r="B176" s="58" t="str">
        <f>Emissions!B178</f>
        <v>72</v>
      </c>
      <c r="C176" s="58" t="str">
        <f>Emissions!E178</f>
        <v>PR</v>
      </c>
      <c r="D176" s="58" t="str">
        <f>Emissions!C178</f>
        <v>025</v>
      </c>
      <c r="E176" s="57" t="str">
        <f>Emissions!D178</f>
        <v>Caguas</v>
      </c>
      <c r="F176" s="93" t="s">
        <v>81</v>
      </c>
      <c r="G176" s="58">
        <v>2801000003</v>
      </c>
      <c r="H176" s="57" t="s">
        <v>446</v>
      </c>
      <c r="I176" s="58" t="s">
        <v>447</v>
      </c>
      <c r="J176" s="57" t="s">
        <v>452</v>
      </c>
      <c r="K176" s="58">
        <v>2012</v>
      </c>
      <c r="L176" s="58">
        <v>354</v>
      </c>
      <c r="M176" s="58" t="s">
        <v>448</v>
      </c>
      <c r="N176" s="49">
        <v>1845567</v>
      </c>
      <c r="O176" s="58" t="s">
        <v>400</v>
      </c>
      <c r="P176" s="57">
        <f t="shared" si="2"/>
        <v>8.7284845464418446E-5</v>
      </c>
      <c r="Q176" s="58" t="s">
        <v>449</v>
      </c>
      <c r="R176" s="58" t="s">
        <v>400</v>
      </c>
      <c r="S176" s="57" t="s">
        <v>451</v>
      </c>
      <c r="T176" s="58" t="str">
        <f>Emissions!F178</f>
        <v>PM25-FIL</v>
      </c>
      <c r="U176" s="58" t="s">
        <v>454</v>
      </c>
      <c r="V176" s="58">
        <v>13</v>
      </c>
      <c r="W176" s="92">
        <f>Emissions!G178</f>
        <v>8.0545015194615169E-2</v>
      </c>
      <c r="X176" s="58" t="str">
        <f>Emissions!H178</f>
        <v>TON</v>
      </c>
    </row>
    <row r="177" spans="1:24" x14ac:dyDescent="0.25">
      <c r="A177" s="58" t="str">
        <f>Emissions!A179</f>
        <v>72027</v>
      </c>
      <c r="B177" s="58" t="str">
        <f>Emissions!B179</f>
        <v>72</v>
      </c>
      <c r="C177" s="58" t="str">
        <f>Emissions!E179</f>
        <v>PR</v>
      </c>
      <c r="D177" s="58" t="str">
        <f>Emissions!C179</f>
        <v>027</v>
      </c>
      <c r="E177" s="57" t="str">
        <f>Emissions!D179</f>
        <v>Camuy</v>
      </c>
      <c r="F177" s="93" t="s">
        <v>81</v>
      </c>
      <c r="G177" s="58">
        <v>2801000003</v>
      </c>
      <c r="H177" s="57" t="s">
        <v>446</v>
      </c>
      <c r="I177" s="58" t="s">
        <v>447</v>
      </c>
      <c r="J177" s="57" t="s">
        <v>452</v>
      </c>
      <c r="K177" s="58">
        <v>2012</v>
      </c>
      <c r="L177" s="58">
        <v>354</v>
      </c>
      <c r="M177" s="58" t="s">
        <v>448</v>
      </c>
      <c r="N177" s="49">
        <v>1845568</v>
      </c>
      <c r="O177" s="58" t="s">
        <v>400</v>
      </c>
      <c r="P177" s="57">
        <f t="shared" si="2"/>
        <v>2.1442841420973853E-5</v>
      </c>
      <c r="Q177" s="58" t="s">
        <v>449</v>
      </c>
      <c r="R177" s="58" t="s">
        <v>400</v>
      </c>
      <c r="S177" s="57" t="s">
        <v>451</v>
      </c>
      <c r="T177" s="58" t="str">
        <f>Emissions!F179</f>
        <v>PM25-FIL</v>
      </c>
      <c r="U177" s="58" t="s">
        <v>454</v>
      </c>
      <c r="V177" s="58">
        <v>13</v>
      </c>
      <c r="W177" s="92">
        <f>Emissions!G179</f>
        <v>1.9787110977811936E-2</v>
      </c>
      <c r="X177" s="58" t="str">
        <f>Emissions!H179</f>
        <v>TON</v>
      </c>
    </row>
    <row r="178" spans="1:24" x14ac:dyDescent="0.25">
      <c r="A178" s="58" t="str">
        <f>Emissions!A180</f>
        <v>72029</v>
      </c>
      <c r="B178" s="58" t="str">
        <f>Emissions!B180</f>
        <v>72</v>
      </c>
      <c r="C178" s="58" t="str">
        <f>Emissions!E180</f>
        <v>PR</v>
      </c>
      <c r="D178" s="58" t="str">
        <f>Emissions!C180</f>
        <v>029</v>
      </c>
      <c r="E178" s="57" t="str">
        <f>Emissions!D180</f>
        <v>Canovanas</v>
      </c>
      <c r="F178" s="93" t="s">
        <v>81</v>
      </c>
      <c r="G178" s="58">
        <v>2801000003</v>
      </c>
      <c r="H178" s="57" t="s">
        <v>446</v>
      </c>
      <c r="I178" s="58" t="s">
        <v>447</v>
      </c>
      <c r="J178" s="57" t="s">
        <v>452</v>
      </c>
      <c r="K178" s="58">
        <v>2012</v>
      </c>
      <c r="L178" s="58">
        <v>354</v>
      </c>
      <c r="M178" s="58" t="s">
        <v>448</v>
      </c>
      <c r="N178" s="49">
        <v>1845569</v>
      </c>
      <c r="O178" s="58" t="s">
        <v>400</v>
      </c>
      <c r="P178" s="57">
        <f t="shared" si="2"/>
        <v>3.0228504453822531E-5</v>
      </c>
      <c r="Q178" s="58" t="s">
        <v>449</v>
      </c>
      <c r="R178" s="58" t="s">
        <v>400</v>
      </c>
      <c r="S178" s="57" t="s">
        <v>451</v>
      </c>
      <c r="T178" s="58" t="str">
        <f>Emissions!F180</f>
        <v>PM25-FIL</v>
      </c>
      <c r="U178" s="58" t="s">
        <v>454</v>
      </c>
      <c r="V178" s="58">
        <v>13</v>
      </c>
      <c r="W178" s="92">
        <f>Emissions!G180</f>
        <v>2.7894395368168397E-2</v>
      </c>
      <c r="X178" s="58" t="str">
        <f>Emissions!H180</f>
        <v>TON</v>
      </c>
    </row>
    <row r="179" spans="1:24" x14ac:dyDescent="0.25">
      <c r="A179" s="58" t="str">
        <f>Emissions!A181</f>
        <v>72031</v>
      </c>
      <c r="B179" s="58" t="str">
        <f>Emissions!B181</f>
        <v>72</v>
      </c>
      <c r="C179" s="58" t="str">
        <f>Emissions!E181</f>
        <v>PR</v>
      </c>
      <c r="D179" s="58" t="str">
        <f>Emissions!C181</f>
        <v>031</v>
      </c>
      <c r="E179" s="57" t="str">
        <f>Emissions!D181</f>
        <v>Carolina</v>
      </c>
      <c r="F179" s="93" t="s">
        <v>81</v>
      </c>
      <c r="G179" s="58">
        <v>2801000003</v>
      </c>
      <c r="H179" s="57" t="s">
        <v>446</v>
      </c>
      <c r="I179" s="58" t="s">
        <v>447</v>
      </c>
      <c r="J179" s="57" t="s">
        <v>452</v>
      </c>
      <c r="K179" s="58">
        <v>2012</v>
      </c>
      <c r="L179" s="58">
        <v>354</v>
      </c>
      <c r="M179" s="58" t="s">
        <v>448</v>
      </c>
      <c r="N179" s="49">
        <v>1845570</v>
      </c>
      <c r="O179" s="58" t="s">
        <v>400</v>
      </c>
      <c r="P179" s="57">
        <f t="shared" si="2"/>
        <v>1.0562167630854985E-4</v>
      </c>
      <c r="Q179" s="58" t="s">
        <v>449</v>
      </c>
      <c r="R179" s="58" t="s">
        <v>400</v>
      </c>
      <c r="S179" s="57" t="s">
        <v>451</v>
      </c>
      <c r="T179" s="58" t="str">
        <f>Emissions!F181</f>
        <v>PM25-FIL</v>
      </c>
      <c r="U179" s="58" t="s">
        <v>454</v>
      </c>
      <c r="V179" s="58">
        <v>13</v>
      </c>
      <c r="W179" s="92">
        <f>Emissions!G181</f>
        <v>9.7466098572385182E-2</v>
      </c>
      <c r="X179" s="58" t="str">
        <f>Emissions!H181</f>
        <v>TON</v>
      </c>
    </row>
    <row r="180" spans="1:24" x14ac:dyDescent="0.25">
      <c r="A180" s="58" t="str">
        <f>Emissions!A182</f>
        <v>72033</v>
      </c>
      <c r="B180" s="58" t="str">
        <f>Emissions!B182</f>
        <v>72</v>
      </c>
      <c r="C180" s="58" t="str">
        <f>Emissions!E182</f>
        <v>PR</v>
      </c>
      <c r="D180" s="58" t="str">
        <f>Emissions!C182</f>
        <v>033</v>
      </c>
      <c r="E180" s="57" t="str">
        <f>Emissions!D182</f>
        <v>Catano</v>
      </c>
      <c r="F180" s="93" t="s">
        <v>81</v>
      </c>
      <c r="G180" s="58">
        <v>2801000003</v>
      </c>
      <c r="H180" s="57" t="s">
        <v>446</v>
      </c>
      <c r="I180" s="58" t="s">
        <v>447</v>
      </c>
      <c r="J180" s="57" t="s">
        <v>452</v>
      </c>
      <c r="K180" s="58">
        <v>2012</v>
      </c>
      <c r="L180" s="58">
        <v>354</v>
      </c>
      <c r="M180" s="58" t="s">
        <v>448</v>
      </c>
      <c r="N180" s="49">
        <v>1845571</v>
      </c>
      <c r="O180" s="58" t="s">
        <v>400</v>
      </c>
      <c r="P180" s="57">
        <f t="shared" si="2"/>
        <v>1.6735631526202089E-5</v>
      </c>
      <c r="Q180" s="58" t="s">
        <v>449</v>
      </c>
      <c r="R180" s="58" t="s">
        <v>400</v>
      </c>
      <c r="S180" s="57" t="s">
        <v>451</v>
      </c>
      <c r="T180" s="58" t="str">
        <f>Emissions!F182</f>
        <v>PM25-FIL</v>
      </c>
      <c r="U180" s="58" t="s">
        <v>454</v>
      </c>
      <c r="V180" s="58">
        <v>13</v>
      </c>
      <c r="W180" s="92">
        <f>Emissions!G182</f>
        <v>1.5443398105722159E-2</v>
      </c>
      <c r="X180" s="58" t="str">
        <f>Emissions!H182</f>
        <v>TON</v>
      </c>
    </row>
    <row r="181" spans="1:24" x14ac:dyDescent="0.25">
      <c r="A181" s="58" t="str">
        <f>Emissions!A183</f>
        <v>72035</v>
      </c>
      <c r="B181" s="58" t="str">
        <f>Emissions!B183</f>
        <v>72</v>
      </c>
      <c r="C181" s="58" t="str">
        <f>Emissions!E183</f>
        <v>PR</v>
      </c>
      <c r="D181" s="58" t="str">
        <f>Emissions!C183</f>
        <v>035</v>
      </c>
      <c r="E181" s="57" t="str">
        <f>Emissions!D183</f>
        <v>Cayey</v>
      </c>
      <c r="F181" s="93" t="s">
        <v>81</v>
      </c>
      <c r="G181" s="58">
        <v>2801000003</v>
      </c>
      <c r="H181" s="57" t="s">
        <v>446</v>
      </c>
      <c r="I181" s="58" t="s">
        <v>447</v>
      </c>
      <c r="J181" s="57" t="s">
        <v>452</v>
      </c>
      <c r="K181" s="58">
        <v>2012</v>
      </c>
      <c r="L181" s="58">
        <v>354</v>
      </c>
      <c r="M181" s="58" t="s">
        <v>448</v>
      </c>
      <c r="N181" s="49">
        <v>1845572</v>
      </c>
      <c r="O181" s="58" t="s">
        <v>400</v>
      </c>
      <c r="P181" s="57">
        <f t="shared" si="2"/>
        <v>2.9487027877671269E-5</v>
      </c>
      <c r="Q181" s="58" t="s">
        <v>449</v>
      </c>
      <c r="R181" s="58" t="s">
        <v>400</v>
      </c>
      <c r="S181" s="57" t="s">
        <v>451</v>
      </c>
      <c r="T181" s="58" t="str">
        <f>Emissions!F183</f>
        <v>PM25-FIL</v>
      </c>
      <c r="U181" s="58" t="s">
        <v>454</v>
      </c>
      <c r="V181" s="58">
        <v>13</v>
      </c>
      <c r="W181" s="92">
        <f>Emissions!G183</f>
        <v>2.7210216507124758E-2</v>
      </c>
      <c r="X181" s="58" t="str">
        <f>Emissions!H183</f>
        <v>TON</v>
      </c>
    </row>
    <row r="182" spans="1:24" x14ac:dyDescent="0.25">
      <c r="A182" s="58" t="str">
        <f>Emissions!A184</f>
        <v>72037</v>
      </c>
      <c r="B182" s="58" t="str">
        <f>Emissions!B184</f>
        <v>72</v>
      </c>
      <c r="C182" s="58" t="str">
        <f>Emissions!E184</f>
        <v>PR</v>
      </c>
      <c r="D182" s="58" t="str">
        <f>Emissions!C184</f>
        <v>037</v>
      </c>
      <c r="E182" s="57" t="str">
        <f>Emissions!D184</f>
        <v>Ceiba</v>
      </c>
      <c r="F182" s="93" t="s">
        <v>81</v>
      </c>
      <c r="G182" s="58">
        <v>2801000003</v>
      </c>
      <c r="H182" s="57" t="s">
        <v>446</v>
      </c>
      <c r="I182" s="58" t="s">
        <v>447</v>
      </c>
      <c r="J182" s="57" t="s">
        <v>452</v>
      </c>
      <c r="K182" s="58">
        <v>2012</v>
      </c>
      <c r="L182" s="58">
        <v>354</v>
      </c>
      <c r="M182" s="58" t="s">
        <v>448</v>
      </c>
      <c r="N182" s="49">
        <v>1845573</v>
      </c>
      <c r="O182" s="58" t="s">
        <v>400</v>
      </c>
      <c r="P182" s="57">
        <f t="shared" si="2"/>
        <v>8.0302153463732825E-6</v>
      </c>
      <c r="Q182" s="58" t="s">
        <v>449</v>
      </c>
      <c r="R182" s="58" t="s">
        <v>400</v>
      </c>
      <c r="S182" s="57" t="s">
        <v>451</v>
      </c>
      <c r="T182" s="58" t="str">
        <f>Emissions!F184</f>
        <v>PM25-FIL</v>
      </c>
      <c r="U182" s="58" t="s">
        <v>454</v>
      </c>
      <c r="V182" s="58">
        <v>13</v>
      </c>
      <c r="W182" s="92">
        <f>Emissions!G184</f>
        <v>7.4101743137260888E-3</v>
      </c>
      <c r="X182" s="58" t="str">
        <f>Emissions!H184</f>
        <v>TON</v>
      </c>
    </row>
    <row r="183" spans="1:24" x14ac:dyDescent="0.25">
      <c r="A183" s="58" t="str">
        <f>Emissions!A185</f>
        <v>72039</v>
      </c>
      <c r="B183" s="58" t="str">
        <f>Emissions!B185</f>
        <v>72</v>
      </c>
      <c r="C183" s="58" t="str">
        <f>Emissions!E185</f>
        <v>PR</v>
      </c>
      <c r="D183" s="58" t="str">
        <f>Emissions!C185</f>
        <v>039</v>
      </c>
      <c r="E183" s="57" t="str">
        <f>Emissions!D185</f>
        <v>Ciales</v>
      </c>
      <c r="F183" s="93" t="s">
        <v>81</v>
      </c>
      <c r="G183" s="58">
        <v>2801000003</v>
      </c>
      <c r="H183" s="57" t="s">
        <v>446</v>
      </c>
      <c r="I183" s="58" t="s">
        <v>447</v>
      </c>
      <c r="J183" s="57" t="s">
        <v>452</v>
      </c>
      <c r="K183" s="58">
        <v>2012</v>
      </c>
      <c r="L183" s="58">
        <v>354</v>
      </c>
      <c r="M183" s="58" t="s">
        <v>448</v>
      </c>
      <c r="N183" s="49">
        <v>1845574</v>
      </c>
      <c r="O183" s="58" t="s">
        <v>400</v>
      </c>
      <c r="P183" s="57">
        <f t="shared" si="2"/>
        <v>1.1292106014499665E-5</v>
      </c>
      <c r="Q183" s="58" t="s">
        <v>449</v>
      </c>
      <c r="R183" s="58" t="s">
        <v>400</v>
      </c>
      <c r="S183" s="57" t="s">
        <v>451</v>
      </c>
      <c r="T183" s="58" t="str">
        <f>Emissions!F185</f>
        <v>PM25-FIL</v>
      </c>
      <c r="U183" s="58" t="s">
        <v>454</v>
      </c>
      <c r="V183" s="58">
        <v>13</v>
      </c>
      <c r="W183" s="92">
        <f>Emissions!G185</f>
        <v>1.0420208632802103E-2</v>
      </c>
      <c r="X183" s="58" t="str">
        <f>Emissions!H185</f>
        <v>TON</v>
      </c>
    </row>
    <row r="184" spans="1:24" x14ac:dyDescent="0.25">
      <c r="A184" s="58" t="str">
        <f>Emissions!A186</f>
        <v>72041</v>
      </c>
      <c r="B184" s="58" t="str">
        <f>Emissions!B186</f>
        <v>72</v>
      </c>
      <c r="C184" s="58" t="str">
        <f>Emissions!E186</f>
        <v>PR</v>
      </c>
      <c r="D184" s="58" t="str">
        <f>Emissions!C186</f>
        <v>041</v>
      </c>
      <c r="E184" s="57" t="str">
        <f>Emissions!D186</f>
        <v>Cidra</v>
      </c>
      <c r="F184" s="93" t="s">
        <v>81</v>
      </c>
      <c r="G184" s="58">
        <v>2801000003</v>
      </c>
      <c r="H184" s="57" t="s">
        <v>446</v>
      </c>
      <c r="I184" s="58" t="s">
        <v>447</v>
      </c>
      <c r="J184" s="57" t="s">
        <v>452</v>
      </c>
      <c r="K184" s="58">
        <v>2012</v>
      </c>
      <c r="L184" s="58">
        <v>354</v>
      </c>
      <c r="M184" s="58" t="s">
        <v>448</v>
      </c>
      <c r="N184" s="49">
        <v>1845575</v>
      </c>
      <c r="O184" s="58" t="s">
        <v>400</v>
      </c>
      <c r="P184" s="57">
        <f t="shared" si="2"/>
        <v>2.6827654750718201E-5</v>
      </c>
      <c r="Q184" s="58" t="s">
        <v>449</v>
      </c>
      <c r="R184" s="58" t="s">
        <v>400</v>
      </c>
      <c r="S184" s="57" t="s">
        <v>451</v>
      </c>
      <c r="T184" s="58" t="str">
        <f>Emissions!F186</f>
        <v>PM25-FIL</v>
      </c>
      <c r="U184" s="58" t="s">
        <v>454</v>
      </c>
      <c r="V184" s="58">
        <v>13</v>
      </c>
      <c r="W184" s="92">
        <f>Emissions!G186</f>
        <v>2.475622445827837E-2</v>
      </c>
      <c r="X184" s="58" t="str">
        <f>Emissions!H186</f>
        <v>TON</v>
      </c>
    </row>
    <row r="185" spans="1:24" x14ac:dyDescent="0.25">
      <c r="A185" s="58" t="str">
        <f>Emissions!A187</f>
        <v>72043</v>
      </c>
      <c r="B185" s="58" t="str">
        <f>Emissions!B187</f>
        <v>72</v>
      </c>
      <c r="C185" s="58" t="str">
        <f>Emissions!E187</f>
        <v>PR</v>
      </c>
      <c r="D185" s="58" t="str">
        <f>Emissions!C187</f>
        <v>043</v>
      </c>
      <c r="E185" s="57" t="str">
        <f>Emissions!D187</f>
        <v>Coamo</v>
      </c>
      <c r="F185" s="93" t="s">
        <v>81</v>
      </c>
      <c r="G185" s="58">
        <v>2801000003</v>
      </c>
      <c r="H185" s="57" t="s">
        <v>446</v>
      </c>
      <c r="I185" s="58" t="s">
        <v>447</v>
      </c>
      <c r="J185" s="57" t="s">
        <v>452</v>
      </c>
      <c r="K185" s="58">
        <v>2012</v>
      </c>
      <c r="L185" s="58">
        <v>354</v>
      </c>
      <c r="M185" s="58" t="s">
        <v>448</v>
      </c>
      <c r="N185" s="49">
        <v>1845576</v>
      </c>
      <c r="O185" s="58" t="s">
        <v>400</v>
      </c>
      <c r="P185" s="57">
        <f t="shared" si="2"/>
        <v>2.5689385951182124E-5</v>
      </c>
      <c r="Q185" s="58" t="s">
        <v>449</v>
      </c>
      <c r="R185" s="58" t="s">
        <v>400</v>
      </c>
      <c r="S185" s="57" t="s">
        <v>451</v>
      </c>
      <c r="T185" s="58" t="str">
        <f>Emissions!F187</f>
        <v>PM25-FIL</v>
      </c>
      <c r="U185" s="58" t="s">
        <v>454</v>
      </c>
      <c r="V185" s="58">
        <v>13</v>
      </c>
      <c r="W185" s="92">
        <f>Emissions!G187</f>
        <v>2.3705857083119449E-2</v>
      </c>
      <c r="X185" s="58" t="str">
        <f>Emissions!H187</f>
        <v>TON</v>
      </c>
    </row>
    <row r="186" spans="1:24" x14ac:dyDescent="0.25">
      <c r="A186" s="58" t="str">
        <f>Emissions!A188</f>
        <v>72045</v>
      </c>
      <c r="B186" s="58" t="str">
        <f>Emissions!B188</f>
        <v>72</v>
      </c>
      <c r="C186" s="58" t="str">
        <f>Emissions!E188</f>
        <v>PR</v>
      </c>
      <c r="D186" s="58" t="str">
        <f>Emissions!C188</f>
        <v>045</v>
      </c>
      <c r="E186" s="57" t="str">
        <f>Emissions!D188</f>
        <v>Comerio</v>
      </c>
      <c r="F186" s="93" t="s">
        <v>81</v>
      </c>
      <c r="G186" s="58">
        <v>2801000003</v>
      </c>
      <c r="H186" s="57" t="s">
        <v>446</v>
      </c>
      <c r="I186" s="58" t="s">
        <v>447</v>
      </c>
      <c r="J186" s="57" t="s">
        <v>452</v>
      </c>
      <c r="K186" s="58">
        <v>2012</v>
      </c>
      <c r="L186" s="58">
        <v>354</v>
      </c>
      <c r="M186" s="58" t="s">
        <v>448</v>
      </c>
      <c r="N186" s="49">
        <v>1845577</v>
      </c>
      <c r="O186" s="58" t="s">
        <v>400</v>
      </c>
      <c r="P186" s="57">
        <f t="shared" si="2"/>
        <v>1.290042031586147E-5</v>
      </c>
      <c r="Q186" s="58" t="s">
        <v>449</v>
      </c>
      <c r="R186" s="58" t="s">
        <v>400</v>
      </c>
      <c r="S186" s="57" t="s">
        <v>451</v>
      </c>
      <c r="T186" s="58" t="str">
        <f>Emissions!F188</f>
        <v>PM25-FIL</v>
      </c>
      <c r="U186" s="58" t="s">
        <v>454</v>
      </c>
      <c r="V186" s="58">
        <v>13</v>
      </c>
      <c r="W186" s="92">
        <f>Emissions!G188</f>
        <v>1.1904359512643332E-2</v>
      </c>
      <c r="X186" s="58" t="str">
        <f>Emissions!H188</f>
        <v>TON</v>
      </c>
    </row>
    <row r="187" spans="1:24" x14ac:dyDescent="0.25">
      <c r="A187" s="58" t="str">
        <f>Emissions!A189</f>
        <v>72047</v>
      </c>
      <c r="B187" s="58" t="str">
        <f>Emissions!B189</f>
        <v>72</v>
      </c>
      <c r="C187" s="58" t="str">
        <f>Emissions!E189</f>
        <v>PR</v>
      </c>
      <c r="D187" s="58" t="str">
        <f>Emissions!C189</f>
        <v>047</v>
      </c>
      <c r="E187" s="57" t="str">
        <f>Emissions!D189</f>
        <v>Corozal</v>
      </c>
      <c r="F187" s="93" t="s">
        <v>81</v>
      </c>
      <c r="G187" s="58">
        <v>2801000003</v>
      </c>
      <c r="H187" s="57" t="s">
        <v>446</v>
      </c>
      <c r="I187" s="58" t="s">
        <v>447</v>
      </c>
      <c r="J187" s="57" t="s">
        <v>452</v>
      </c>
      <c r="K187" s="58">
        <v>2012</v>
      </c>
      <c r="L187" s="58">
        <v>354</v>
      </c>
      <c r="M187" s="58" t="s">
        <v>448</v>
      </c>
      <c r="N187" s="49">
        <v>1845578</v>
      </c>
      <c r="O187" s="58" t="s">
        <v>400</v>
      </c>
      <c r="P187" s="57">
        <f t="shared" si="2"/>
        <v>2.2735123332013003E-5</v>
      </c>
      <c r="Q187" s="58" t="s">
        <v>449</v>
      </c>
      <c r="R187" s="58" t="s">
        <v>400</v>
      </c>
      <c r="S187" s="57" t="s">
        <v>451</v>
      </c>
      <c r="T187" s="58" t="str">
        <f>Emissions!F189</f>
        <v>PM25-FIL</v>
      </c>
      <c r="U187" s="58" t="s">
        <v>454</v>
      </c>
      <c r="V187" s="58">
        <v>13</v>
      </c>
      <c r="W187" s="92">
        <f>Emissions!G189</f>
        <v>2.0979721724424947E-2</v>
      </c>
      <c r="X187" s="58" t="str">
        <f>Emissions!H189</f>
        <v>TON</v>
      </c>
    </row>
    <row r="188" spans="1:24" x14ac:dyDescent="0.25">
      <c r="A188" s="58" t="str">
        <f>Emissions!A190</f>
        <v>72049</v>
      </c>
      <c r="B188" s="58" t="str">
        <f>Emissions!B190</f>
        <v>72</v>
      </c>
      <c r="C188" s="58" t="str">
        <f>Emissions!E190</f>
        <v>PR</v>
      </c>
      <c r="D188" s="58" t="str">
        <f>Emissions!C190</f>
        <v>049</v>
      </c>
      <c r="E188" s="57" t="str">
        <f>Emissions!D190</f>
        <v>Culebra</v>
      </c>
      <c r="F188" s="93" t="s">
        <v>81</v>
      </c>
      <c r="G188" s="58">
        <v>2801000003</v>
      </c>
      <c r="H188" s="57" t="s">
        <v>446</v>
      </c>
      <c r="I188" s="58" t="s">
        <v>447</v>
      </c>
      <c r="J188" s="57" t="s">
        <v>452</v>
      </c>
      <c r="K188" s="58">
        <v>2012</v>
      </c>
      <c r="L188" s="58">
        <v>354</v>
      </c>
      <c r="M188" s="58" t="s">
        <v>448</v>
      </c>
      <c r="N188" s="49">
        <v>1845579</v>
      </c>
      <c r="O188" s="58" t="s">
        <v>400</v>
      </c>
      <c r="P188" s="57">
        <f t="shared" si="2"/>
        <v>1.1579982579837387E-6</v>
      </c>
      <c r="Q188" s="58" t="s">
        <v>449</v>
      </c>
      <c r="R188" s="58" t="s">
        <v>400</v>
      </c>
      <c r="S188" s="57" t="s">
        <v>451</v>
      </c>
      <c r="T188" s="58" t="str">
        <f>Emissions!F190</f>
        <v>PM25-FIL</v>
      </c>
      <c r="U188" s="58" t="s">
        <v>454</v>
      </c>
      <c r="V188" s="58">
        <v>13</v>
      </c>
      <c r="W188" s="92">
        <f>Emissions!G190</f>
        <v>1.068588633485685E-3</v>
      </c>
      <c r="X188" s="58" t="str">
        <f>Emissions!H190</f>
        <v>TON</v>
      </c>
    </row>
    <row r="189" spans="1:24" x14ac:dyDescent="0.25">
      <c r="A189" s="58" t="str">
        <f>Emissions!A191</f>
        <v>72051</v>
      </c>
      <c r="B189" s="58" t="str">
        <f>Emissions!B191</f>
        <v>72</v>
      </c>
      <c r="C189" s="58" t="str">
        <f>Emissions!E191</f>
        <v>PR</v>
      </c>
      <c r="D189" s="58" t="str">
        <f>Emissions!C191</f>
        <v>051</v>
      </c>
      <c r="E189" s="57" t="str">
        <f>Emissions!D191</f>
        <v>Dorado</v>
      </c>
      <c r="F189" s="93" t="s">
        <v>81</v>
      </c>
      <c r="G189" s="58">
        <v>2801000003</v>
      </c>
      <c r="H189" s="57" t="s">
        <v>446</v>
      </c>
      <c r="I189" s="58" t="s">
        <v>447</v>
      </c>
      <c r="J189" s="57" t="s">
        <v>452</v>
      </c>
      <c r="K189" s="58">
        <v>2012</v>
      </c>
      <c r="L189" s="58">
        <v>354</v>
      </c>
      <c r="M189" s="58" t="s">
        <v>448</v>
      </c>
      <c r="N189" s="49">
        <v>1845580</v>
      </c>
      <c r="O189" s="58" t="s">
        <v>400</v>
      </c>
      <c r="P189" s="57">
        <f t="shared" si="2"/>
        <v>2.4372729007133783E-5</v>
      </c>
      <c r="Q189" s="58" t="s">
        <v>449</v>
      </c>
      <c r="R189" s="58" t="s">
        <v>400</v>
      </c>
      <c r="S189" s="57" t="s">
        <v>451</v>
      </c>
      <c r="T189" s="58" t="str">
        <f>Emissions!F191</f>
        <v>PM25-FIL</v>
      </c>
      <c r="U189" s="58" t="s">
        <v>454</v>
      </c>
      <c r="V189" s="58">
        <v>13</v>
      </c>
      <c r="W189" s="92">
        <f>Emissions!G191</f>
        <v>2.2490910600492985E-2</v>
      </c>
      <c r="X189" s="58" t="str">
        <f>Emissions!H191</f>
        <v>TON</v>
      </c>
    </row>
    <row r="190" spans="1:24" x14ac:dyDescent="0.25">
      <c r="A190" s="58" t="str">
        <f>Emissions!A192</f>
        <v>72053</v>
      </c>
      <c r="B190" s="58" t="str">
        <f>Emissions!B192</f>
        <v>72</v>
      </c>
      <c r="C190" s="58" t="str">
        <f>Emissions!E192</f>
        <v>PR</v>
      </c>
      <c r="D190" s="58" t="str">
        <f>Emissions!C192</f>
        <v>053</v>
      </c>
      <c r="E190" s="57" t="str">
        <f>Emissions!D192</f>
        <v>Fajardo</v>
      </c>
      <c r="F190" s="93" t="s">
        <v>81</v>
      </c>
      <c r="G190" s="58">
        <v>2801000003</v>
      </c>
      <c r="H190" s="57" t="s">
        <v>446</v>
      </c>
      <c r="I190" s="58" t="s">
        <v>447</v>
      </c>
      <c r="J190" s="57" t="s">
        <v>452</v>
      </c>
      <c r="K190" s="58">
        <v>2012</v>
      </c>
      <c r="L190" s="58">
        <v>354</v>
      </c>
      <c r="M190" s="58" t="s">
        <v>448</v>
      </c>
      <c r="N190" s="49">
        <v>1845581</v>
      </c>
      <c r="O190" s="58" t="s">
        <v>400</v>
      </c>
      <c r="P190" s="57">
        <f t="shared" si="2"/>
        <v>2.1687920769210133E-5</v>
      </c>
      <c r="Q190" s="58" t="s">
        <v>449</v>
      </c>
      <c r="R190" s="58" t="s">
        <v>400</v>
      </c>
      <c r="S190" s="57" t="s">
        <v>451</v>
      </c>
      <c r="T190" s="58" t="str">
        <f>Emissions!F192</f>
        <v>PM25-FIL</v>
      </c>
      <c r="U190" s="58" t="s">
        <v>454</v>
      </c>
      <c r="V190" s="58">
        <v>13</v>
      </c>
      <c r="W190" s="92">
        <f>Emissions!G192</f>
        <v>2.0013407250579804E-2</v>
      </c>
      <c r="X190" s="58" t="str">
        <f>Emissions!H192</f>
        <v>TON</v>
      </c>
    </row>
    <row r="191" spans="1:24" x14ac:dyDescent="0.25">
      <c r="A191" s="58" t="str">
        <f>Emissions!A193</f>
        <v>72054</v>
      </c>
      <c r="B191" s="58" t="str">
        <f>Emissions!B193</f>
        <v>72</v>
      </c>
      <c r="C191" s="58" t="str">
        <f>Emissions!E193</f>
        <v>PR</v>
      </c>
      <c r="D191" s="58" t="str">
        <f>Emissions!C193</f>
        <v>054</v>
      </c>
      <c r="E191" s="57" t="str">
        <f>Emissions!D193</f>
        <v>Florida</v>
      </c>
      <c r="F191" s="93" t="s">
        <v>81</v>
      </c>
      <c r="G191" s="58">
        <v>2801000003</v>
      </c>
      <c r="H191" s="57" t="s">
        <v>446</v>
      </c>
      <c r="I191" s="58" t="s">
        <v>447</v>
      </c>
      <c r="J191" s="57" t="s">
        <v>452</v>
      </c>
      <c r="K191" s="58">
        <v>2012</v>
      </c>
      <c r="L191" s="58">
        <v>354</v>
      </c>
      <c r="M191" s="58" t="s">
        <v>448</v>
      </c>
      <c r="N191" s="49">
        <v>1845582</v>
      </c>
      <c r="O191" s="58" t="s">
        <v>400</v>
      </c>
      <c r="P191" s="57">
        <f t="shared" si="2"/>
        <v>7.905331693199013E-6</v>
      </c>
      <c r="Q191" s="58" t="s">
        <v>449</v>
      </c>
      <c r="R191" s="58" t="s">
        <v>400</v>
      </c>
      <c r="S191" s="57" t="s">
        <v>451</v>
      </c>
      <c r="T191" s="58" t="str">
        <f>Emissions!F193</f>
        <v>PM25-FIL</v>
      </c>
      <c r="U191" s="58" t="s">
        <v>454</v>
      </c>
      <c r="V191" s="58">
        <v>13</v>
      </c>
      <c r="W191" s="92">
        <f>Emissions!G193</f>
        <v>7.2949689384988097E-3</v>
      </c>
      <c r="X191" s="58" t="str">
        <f>Emissions!H193</f>
        <v>TON</v>
      </c>
    </row>
    <row r="192" spans="1:24" x14ac:dyDescent="0.25">
      <c r="A192" s="58" t="str">
        <f>Emissions!A194</f>
        <v>72055</v>
      </c>
      <c r="B192" s="58" t="str">
        <f>Emissions!B194</f>
        <v>72</v>
      </c>
      <c r="C192" s="58" t="str">
        <f>Emissions!E194</f>
        <v>PR</v>
      </c>
      <c r="D192" s="58" t="str">
        <f>Emissions!C194</f>
        <v>055</v>
      </c>
      <c r="E192" s="57" t="str">
        <f>Emissions!D194</f>
        <v>Guanica</v>
      </c>
      <c r="F192" s="93" t="s">
        <v>81</v>
      </c>
      <c r="G192" s="58">
        <v>2801000003</v>
      </c>
      <c r="H192" s="57" t="s">
        <v>446</v>
      </c>
      <c r="I192" s="58" t="s">
        <v>447</v>
      </c>
      <c r="J192" s="57" t="s">
        <v>452</v>
      </c>
      <c r="K192" s="58">
        <v>2012</v>
      </c>
      <c r="L192" s="58">
        <v>354</v>
      </c>
      <c r="M192" s="58" t="s">
        <v>448</v>
      </c>
      <c r="N192" s="49">
        <v>1845583</v>
      </c>
      <c r="O192" s="58" t="s">
        <v>400</v>
      </c>
      <c r="P192" s="57">
        <f t="shared" si="2"/>
        <v>1.1371034156804821E-5</v>
      </c>
      <c r="Q192" s="58" t="s">
        <v>449</v>
      </c>
      <c r="R192" s="58" t="s">
        <v>400</v>
      </c>
      <c r="S192" s="57" t="s">
        <v>451</v>
      </c>
      <c r="T192" s="58" t="str">
        <f>Emissions!F194</f>
        <v>PM25-FIL</v>
      </c>
      <c r="U192" s="58" t="s">
        <v>454</v>
      </c>
      <c r="V192" s="58">
        <v>13</v>
      </c>
      <c r="W192" s="92">
        <f>Emissions!G194</f>
        <v>1.0493093666109156E-2</v>
      </c>
      <c r="X192" s="58" t="str">
        <f>Emissions!H194</f>
        <v>TON</v>
      </c>
    </row>
    <row r="193" spans="1:24" x14ac:dyDescent="0.25">
      <c r="A193" s="58" t="str">
        <f>Emissions!A195</f>
        <v>72057</v>
      </c>
      <c r="B193" s="58" t="str">
        <f>Emissions!B195</f>
        <v>72</v>
      </c>
      <c r="C193" s="58" t="str">
        <f>Emissions!E195</f>
        <v>PR</v>
      </c>
      <c r="D193" s="58" t="str">
        <f>Emissions!C195</f>
        <v>057</v>
      </c>
      <c r="E193" s="57" t="str">
        <f>Emissions!D195</f>
        <v>Guayama</v>
      </c>
      <c r="F193" s="93" t="s">
        <v>81</v>
      </c>
      <c r="G193" s="58">
        <v>2801000003</v>
      </c>
      <c r="H193" s="57" t="s">
        <v>446</v>
      </c>
      <c r="I193" s="58" t="s">
        <v>447</v>
      </c>
      <c r="J193" s="57" t="s">
        <v>452</v>
      </c>
      <c r="K193" s="58">
        <v>2012</v>
      </c>
      <c r="L193" s="58">
        <v>354</v>
      </c>
      <c r="M193" s="58" t="s">
        <v>448</v>
      </c>
      <c r="N193" s="49">
        <v>1845584</v>
      </c>
      <c r="O193" s="58" t="s">
        <v>400</v>
      </c>
      <c r="P193" s="57">
        <f t="shared" si="2"/>
        <v>2.7686784331415881E-5</v>
      </c>
      <c r="Q193" s="58" t="s">
        <v>449</v>
      </c>
      <c r="R193" s="58" t="s">
        <v>400</v>
      </c>
      <c r="S193" s="57" t="s">
        <v>451</v>
      </c>
      <c r="T193" s="58" t="str">
        <f>Emissions!F195</f>
        <v>PM25-FIL</v>
      </c>
      <c r="U193" s="58" t="s">
        <v>454</v>
      </c>
      <c r="V193" s="58">
        <v>13</v>
      </c>
      <c r="W193" s="92">
        <f>Emissions!G195</f>
        <v>2.5549143086755922E-2</v>
      </c>
      <c r="X193" s="58" t="str">
        <f>Emissions!H195</f>
        <v>TON</v>
      </c>
    </row>
    <row r="194" spans="1:24" x14ac:dyDescent="0.25">
      <c r="A194" s="58" t="str">
        <f>Emissions!A196</f>
        <v>72059</v>
      </c>
      <c r="B194" s="58" t="str">
        <f>Emissions!B196</f>
        <v>72</v>
      </c>
      <c r="C194" s="58" t="str">
        <f>Emissions!E196</f>
        <v>PR</v>
      </c>
      <c r="D194" s="58" t="str">
        <f>Emissions!C196</f>
        <v>059</v>
      </c>
      <c r="E194" s="57" t="str">
        <f>Emissions!D196</f>
        <v>Guayanilla</v>
      </c>
      <c r="F194" s="93" t="s">
        <v>81</v>
      </c>
      <c r="G194" s="58">
        <v>2801000003</v>
      </c>
      <c r="H194" s="57" t="s">
        <v>446</v>
      </c>
      <c r="I194" s="58" t="s">
        <v>447</v>
      </c>
      <c r="J194" s="57" t="s">
        <v>452</v>
      </c>
      <c r="K194" s="58">
        <v>2012</v>
      </c>
      <c r="L194" s="58">
        <v>354</v>
      </c>
      <c r="M194" s="58" t="s">
        <v>448</v>
      </c>
      <c r="N194" s="49">
        <v>1845585</v>
      </c>
      <c r="O194" s="58" t="s">
        <v>400</v>
      </c>
      <c r="P194" s="57">
        <f t="shared" si="2"/>
        <v>1.2833483526733263E-5</v>
      </c>
      <c r="Q194" s="58" t="s">
        <v>449</v>
      </c>
      <c r="R194" s="58" t="s">
        <v>400</v>
      </c>
      <c r="S194" s="57" t="s">
        <v>451</v>
      </c>
      <c r="T194" s="58" t="str">
        <f>Emissions!F196</f>
        <v>PM25-FIL</v>
      </c>
      <c r="U194" s="58" t="s">
        <v>454</v>
      </c>
      <c r="V194" s="58">
        <v>13</v>
      </c>
      <c r="W194" s="92">
        <f>Emissions!G196</f>
        <v>1.1842642347343004E-2</v>
      </c>
      <c r="X194" s="58" t="str">
        <f>Emissions!H196</f>
        <v>TON</v>
      </c>
    </row>
    <row r="195" spans="1:24" x14ac:dyDescent="0.25">
      <c r="A195" s="58" t="str">
        <f>Emissions!A197</f>
        <v>72061</v>
      </c>
      <c r="B195" s="58" t="str">
        <f>Emissions!B197</f>
        <v>72</v>
      </c>
      <c r="C195" s="58" t="str">
        <f>Emissions!E197</f>
        <v>PR</v>
      </c>
      <c r="D195" s="58" t="str">
        <f>Emissions!C197</f>
        <v>061</v>
      </c>
      <c r="E195" s="57" t="str">
        <f>Emissions!D197</f>
        <v>Guaynabo</v>
      </c>
      <c r="F195" s="93" t="s">
        <v>81</v>
      </c>
      <c r="G195" s="58">
        <v>2801000003</v>
      </c>
      <c r="H195" s="57" t="s">
        <v>446</v>
      </c>
      <c r="I195" s="58" t="s">
        <v>447</v>
      </c>
      <c r="J195" s="57" t="s">
        <v>452</v>
      </c>
      <c r="K195" s="58">
        <v>2012</v>
      </c>
      <c r="L195" s="58">
        <v>354</v>
      </c>
      <c r="M195" s="58" t="s">
        <v>448</v>
      </c>
      <c r="N195" s="49">
        <v>1845586</v>
      </c>
      <c r="O195" s="58" t="s">
        <v>400</v>
      </c>
      <c r="P195" s="57">
        <f t="shared" ref="P195:P258" si="3">IFERROR(IF(W195*2000/N195=0,999,W195*2000/N195),999)</f>
        <v>5.9109280946463813E-5</v>
      </c>
      <c r="Q195" s="58" t="s">
        <v>449</v>
      </c>
      <c r="R195" s="58" t="s">
        <v>400</v>
      </c>
      <c r="S195" s="57" t="s">
        <v>451</v>
      </c>
      <c r="T195" s="58" t="str">
        <f>Emissions!F197</f>
        <v>PM25-FIL</v>
      </c>
      <c r="U195" s="58" t="s">
        <v>454</v>
      </c>
      <c r="V195" s="58">
        <v>13</v>
      </c>
      <c r="W195" s="92">
        <f>Emissions!G197</f>
        <v>5.454563069243018E-2</v>
      </c>
      <c r="X195" s="58" t="str">
        <f>Emissions!H197</f>
        <v>TON</v>
      </c>
    </row>
    <row r="196" spans="1:24" x14ac:dyDescent="0.25">
      <c r="A196" s="58" t="str">
        <f>Emissions!A198</f>
        <v>72063</v>
      </c>
      <c r="B196" s="58" t="str">
        <f>Emissions!B198</f>
        <v>72</v>
      </c>
      <c r="C196" s="58" t="str">
        <f>Emissions!E198</f>
        <v>PR</v>
      </c>
      <c r="D196" s="58" t="str">
        <f>Emissions!C198</f>
        <v>063</v>
      </c>
      <c r="E196" s="57" t="str">
        <f>Emissions!D198</f>
        <v>Gurabo</v>
      </c>
      <c r="F196" s="93" t="s">
        <v>81</v>
      </c>
      <c r="G196" s="58">
        <v>2801000003</v>
      </c>
      <c r="H196" s="57" t="s">
        <v>446</v>
      </c>
      <c r="I196" s="58" t="s">
        <v>447</v>
      </c>
      <c r="J196" s="57" t="s">
        <v>452</v>
      </c>
      <c r="K196" s="58">
        <v>2012</v>
      </c>
      <c r="L196" s="58">
        <v>354</v>
      </c>
      <c r="M196" s="58" t="s">
        <v>448</v>
      </c>
      <c r="N196" s="49">
        <v>1845587</v>
      </c>
      <c r="O196" s="58" t="s">
        <v>400</v>
      </c>
      <c r="P196" s="57">
        <f t="shared" si="3"/>
        <v>3.0029478122513244E-5</v>
      </c>
      <c r="Q196" s="58" t="s">
        <v>449</v>
      </c>
      <c r="R196" s="58" t="s">
        <v>400</v>
      </c>
      <c r="S196" s="57" t="s">
        <v>451</v>
      </c>
      <c r="T196" s="58" t="str">
        <f>Emissions!F198</f>
        <v>PM25-FIL</v>
      </c>
      <c r="U196" s="58" t="s">
        <v>454</v>
      </c>
      <c r="V196" s="58">
        <v>13</v>
      </c>
      <c r="W196" s="92">
        <f>Emissions!G198</f>
        <v>2.7711007219847424E-2</v>
      </c>
      <c r="X196" s="58" t="str">
        <f>Emissions!H198</f>
        <v>TON</v>
      </c>
    </row>
    <row r="197" spans="1:24" x14ac:dyDescent="0.25">
      <c r="A197" s="58" t="str">
        <f>Emissions!A199</f>
        <v>72065</v>
      </c>
      <c r="B197" s="58" t="str">
        <f>Emissions!B199</f>
        <v>72</v>
      </c>
      <c r="C197" s="58" t="str">
        <f>Emissions!E199</f>
        <v>PR</v>
      </c>
      <c r="D197" s="58" t="str">
        <f>Emissions!C199</f>
        <v>065</v>
      </c>
      <c r="E197" s="57" t="str">
        <f>Emissions!D199</f>
        <v>Hatillo</v>
      </c>
      <c r="F197" s="93" t="s">
        <v>81</v>
      </c>
      <c r="G197" s="58">
        <v>2801000003</v>
      </c>
      <c r="H197" s="57" t="s">
        <v>446</v>
      </c>
      <c r="I197" s="58" t="s">
        <v>447</v>
      </c>
      <c r="J197" s="57" t="s">
        <v>452</v>
      </c>
      <c r="K197" s="58">
        <v>2012</v>
      </c>
      <c r="L197" s="58">
        <v>354</v>
      </c>
      <c r="M197" s="58" t="s">
        <v>448</v>
      </c>
      <c r="N197" s="49">
        <v>1845588</v>
      </c>
      <c r="O197" s="58" t="s">
        <v>400</v>
      </c>
      <c r="P197" s="57">
        <f t="shared" si="3"/>
        <v>2.6508985965387152E-5</v>
      </c>
      <c r="Q197" s="58" t="s">
        <v>449</v>
      </c>
      <c r="R197" s="58" t="s">
        <v>400</v>
      </c>
      <c r="S197" s="57" t="s">
        <v>451</v>
      </c>
      <c r="T197" s="58" t="str">
        <f>Emissions!F199</f>
        <v>PM25-FIL</v>
      </c>
      <c r="U197" s="58" t="s">
        <v>454</v>
      </c>
      <c r="V197" s="58">
        <v>13</v>
      </c>
      <c r="W197" s="92">
        <f>Emissions!G199</f>
        <v>2.4462333194943474E-2</v>
      </c>
      <c r="X197" s="58" t="str">
        <f>Emissions!H199</f>
        <v>TON</v>
      </c>
    </row>
    <row r="198" spans="1:24" x14ac:dyDescent="0.25">
      <c r="A198" s="58" t="str">
        <f>Emissions!A200</f>
        <v>72067</v>
      </c>
      <c r="B198" s="58" t="str">
        <f>Emissions!B200</f>
        <v>72</v>
      </c>
      <c r="C198" s="58" t="str">
        <f>Emissions!E200</f>
        <v>PR</v>
      </c>
      <c r="D198" s="58" t="str">
        <f>Emissions!C200</f>
        <v>067</v>
      </c>
      <c r="E198" s="57" t="str">
        <f>Emissions!D200</f>
        <v>Hormigueros</v>
      </c>
      <c r="F198" s="93" t="s">
        <v>81</v>
      </c>
      <c r="G198" s="58">
        <v>2801000003</v>
      </c>
      <c r="H198" s="57" t="s">
        <v>446</v>
      </c>
      <c r="I198" s="58" t="s">
        <v>447</v>
      </c>
      <c r="J198" s="57" t="s">
        <v>452</v>
      </c>
      <c r="K198" s="58">
        <v>2012</v>
      </c>
      <c r="L198" s="58">
        <v>354</v>
      </c>
      <c r="M198" s="58" t="s">
        <v>448</v>
      </c>
      <c r="N198" s="49">
        <v>1845589</v>
      </c>
      <c r="O198" s="58" t="s">
        <v>400</v>
      </c>
      <c r="P198" s="57">
        <f t="shared" si="3"/>
        <v>1.0666520218328527E-5</v>
      </c>
      <c r="Q198" s="58" t="s">
        <v>449</v>
      </c>
      <c r="R198" s="58" t="s">
        <v>400</v>
      </c>
      <c r="S198" s="57" t="s">
        <v>451</v>
      </c>
      <c r="T198" s="58" t="str">
        <f>Emissions!F200</f>
        <v>PM25-FIL</v>
      </c>
      <c r="U198" s="58" t="s">
        <v>454</v>
      </c>
      <c r="V198" s="58">
        <v>13</v>
      </c>
      <c r="W198" s="92">
        <f>Emissions!G200</f>
        <v>9.8430061916123645E-3</v>
      </c>
      <c r="X198" s="58" t="str">
        <f>Emissions!H200</f>
        <v>TON</v>
      </c>
    </row>
    <row r="199" spans="1:24" x14ac:dyDescent="0.25">
      <c r="A199" s="58" t="str">
        <f>Emissions!A201</f>
        <v>72069</v>
      </c>
      <c r="B199" s="58" t="str">
        <f>Emissions!B201</f>
        <v>72</v>
      </c>
      <c r="C199" s="58" t="str">
        <f>Emissions!E201</f>
        <v>PR</v>
      </c>
      <c r="D199" s="58" t="str">
        <f>Emissions!C201</f>
        <v>069</v>
      </c>
      <c r="E199" s="57" t="str">
        <f>Emissions!D201</f>
        <v>Humacao</v>
      </c>
      <c r="F199" s="93" t="s">
        <v>81</v>
      </c>
      <c r="G199" s="58">
        <v>2801000003</v>
      </c>
      <c r="H199" s="57" t="s">
        <v>446</v>
      </c>
      <c r="I199" s="58" t="s">
        <v>447</v>
      </c>
      <c r="J199" s="57" t="s">
        <v>452</v>
      </c>
      <c r="K199" s="58">
        <v>2012</v>
      </c>
      <c r="L199" s="58">
        <v>354</v>
      </c>
      <c r="M199" s="58" t="s">
        <v>448</v>
      </c>
      <c r="N199" s="49">
        <v>1845590</v>
      </c>
      <c r="O199" s="58" t="s">
        <v>400</v>
      </c>
      <c r="P199" s="57">
        <f t="shared" si="3"/>
        <v>3.5595813501822994E-5</v>
      </c>
      <c r="Q199" s="58" t="s">
        <v>449</v>
      </c>
      <c r="R199" s="58" t="s">
        <v>400</v>
      </c>
      <c r="S199" s="57" t="s">
        <v>451</v>
      </c>
      <c r="T199" s="58" t="str">
        <f>Emissions!F201</f>
        <v>PM25-FIL</v>
      </c>
      <c r="U199" s="58" t="s">
        <v>454</v>
      </c>
      <c r="V199" s="58">
        <v>13</v>
      </c>
      <c r="W199" s="92">
        <f>Emissions!G201</f>
        <v>3.2847638720414747E-2</v>
      </c>
      <c r="X199" s="58" t="str">
        <f>Emissions!H201</f>
        <v>TON</v>
      </c>
    </row>
    <row r="200" spans="1:24" x14ac:dyDescent="0.25">
      <c r="A200" s="58" t="str">
        <f>Emissions!A202</f>
        <v>72071</v>
      </c>
      <c r="B200" s="58" t="str">
        <f>Emissions!B202</f>
        <v>72</v>
      </c>
      <c r="C200" s="58" t="str">
        <f>Emissions!E202</f>
        <v>PR</v>
      </c>
      <c r="D200" s="58" t="str">
        <f>Emissions!C202</f>
        <v>071</v>
      </c>
      <c r="E200" s="57" t="str">
        <f>Emissions!D202</f>
        <v>Isabela</v>
      </c>
      <c r="F200" s="93" t="s">
        <v>81</v>
      </c>
      <c r="G200" s="58">
        <v>2801000003</v>
      </c>
      <c r="H200" s="57" t="s">
        <v>446</v>
      </c>
      <c r="I200" s="58" t="s">
        <v>447</v>
      </c>
      <c r="J200" s="57" t="s">
        <v>452</v>
      </c>
      <c r="K200" s="58">
        <v>2012</v>
      </c>
      <c r="L200" s="58">
        <v>354</v>
      </c>
      <c r="M200" s="58" t="s">
        <v>448</v>
      </c>
      <c r="N200" s="49">
        <v>1845591</v>
      </c>
      <c r="O200" s="58" t="s">
        <v>400</v>
      </c>
      <c r="P200" s="57">
        <f t="shared" si="3"/>
        <v>2.8121085083254872E-5</v>
      </c>
      <c r="Q200" s="58" t="s">
        <v>449</v>
      </c>
      <c r="R200" s="58" t="s">
        <v>400</v>
      </c>
      <c r="S200" s="57" t="s">
        <v>451</v>
      </c>
      <c r="T200" s="58" t="str">
        <f>Emissions!F202</f>
        <v>PM25-FIL</v>
      </c>
      <c r="U200" s="58" t="s">
        <v>454</v>
      </c>
      <c r="V200" s="58">
        <v>13</v>
      </c>
      <c r="W200" s="92">
        <f>Emissions!G202</f>
        <v>2.5950010769944722E-2</v>
      </c>
      <c r="X200" s="58" t="str">
        <f>Emissions!H202</f>
        <v>TON</v>
      </c>
    </row>
    <row r="201" spans="1:24" x14ac:dyDescent="0.25">
      <c r="A201" s="58" t="str">
        <f>Emissions!A203</f>
        <v>72073</v>
      </c>
      <c r="B201" s="58" t="str">
        <f>Emissions!B203</f>
        <v>72</v>
      </c>
      <c r="C201" s="58" t="str">
        <f>Emissions!E203</f>
        <v>PR</v>
      </c>
      <c r="D201" s="58" t="str">
        <f>Emissions!C203</f>
        <v>073</v>
      </c>
      <c r="E201" s="57" t="str">
        <f>Emissions!D203</f>
        <v>Jayuya</v>
      </c>
      <c r="F201" s="93" t="s">
        <v>81</v>
      </c>
      <c r="G201" s="58">
        <v>2801000003</v>
      </c>
      <c r="H201" s="57" t="s">
        <v>446</v>
      </c>
      <c r="I201" s="58" t="s">
        <v>447</v>
      </c>
      <c r="J201" s="57" t="s">
        <v>452</v>
      </c>
      <c r="K201" s="58">
        <v>2012</v>
      </c>
      <c r="L201" s="58">
        <v>354</v>
      </c>
      <c r="M201" s="58" t="s">
        <v>448</v>
      </c>
      <c r="N201" s="49">
        <v>1845592</v>
      </c>
      <c r="O201" s="58" t="s">
        <v>400</v>
      </c>
      <c r="P201" s="57">
        <f t="shared" si="3"/>
        <v>9.9957858411058044E-6</v>
      </c>
      <c r="Q201" s="58" t="s">
        <v>449</v>
      </c>
      <c r="R201" s="58" t="s">
        <v>400</v>
      </c>
      <c r="S201" s="57" t="s">
        <v>451</v>
      </c>
      <c r="T201" s="58" t="str">
        <f>Emissions!F203</f>
        <v>PM25-FIL</v>
      </c>
      <c r="U201" s="58" t="s">
        <v>454</v>
      </c>
      <c r="V201" s="58">
        <v>13</v>
      </c>
      <c r="W201" s="92">
        <f>Emissions!G203</f>
        <v>9.2240711910290714E-3</v>
      </c>
      <c r="X201" s="58" t="str">
        <f>Emissions!H203</f>
        <v>TON</v>
      </c>
    </row>
    <row r="202" spans="1:24" x14ac:dyDescent="0.25">
      <c r="A202" s="58" t="str">
        <f>Emissions!A204</f>
        <v>72075</v>
      </c>
      <c r="B202" s="58" t="str">
        <f>Emissions!B204</f>
        <v>72</v>
      </c>
      <c r="C202" s="58" t="str">
        <f>Emissions!E204</f>
        <v>PR</v>
      </c>
      <c r="D202" s="58" t="str">
        <f>Emissions!C204</f>
        <v>075</v>
      </c>
      <c r="E202" s="57" t="str">
        <f>Emissions!D204</f>
        <v>Juana Diaz</v>
      </c>
      <c r="F202" s="93" t="s">
        <v>81</v>
      </c>
      <c r="G202" s="58">
        <v>2801000003</v>
      </c>
      <c r="H202" s="57" t="s">
        <v>446</v>
      </c>
      <c r="I202" s="58" t="s">
        <v>447</v>
      </c>
      <c r="J202" s="57" t="s">
        <v>452</v>
      </c>
      <c r="K202" s="58">
        <v>2012</v>
      </c>
      <c r="L202" s="58">
        <v>354</v>
      </c>
      <c r="M202" s="58" t="s">
        <v>448</v>
      </c>
      <c r="N202" s="49">
        <v>1845593</v>
      </c>
      <c r="O202" s="58" t="s">
        <v>400</v>
      </c>
      <c r="P202" s="57">
        <f t="shared" si="3"/>
        <v>3.1117304601176347E-5</v>
      </c>
      <c r="Q202" s="58" t="s">
        <v>449</v>
      </c>
      <c r="R202" s="58" t="s">
        <v>400</v>
      </c>
      <c r="S202" s="57" t="s">
        <v>451</v>
      </c>
      <c r="T202" s="58" t="str">
        <f>Emissions!F204</f>
        <v>PM25-FIL</v>
      </c>
      <c r="U202" s="58" t="s">
        <v>454</v>
      </c>
      <c r="V202" s="58">
        <v>13</v>
      </c>
      <c r="W202" s="92">
        <f>Emissions!G204</f>
        <v>2.8714939775399431E-2</v>
      </c>
      <c r="X202" s="58" t="str">
        <f>Emissions!H204</f>
        <v>TON</v>
      </c>
    </row>
    <row r="203" spans="1:24" x14ac:dyDescent="0.25">
      <c r="A203" s="58" t="str">
        <f>Emissions!A205</f>
        <v>72077</v>
      </c>
      <c r="B203" s="58" t="str">
        <f>Emissions!B205</f>
        <v>72</v>
      </c>
      <c r="C203" s="58" t="str">
        <f>Emissions!E205</f>
        <v>PR</v>
      </c>
      <c r="D203" s="58" t="str">
        <f>Emissions!C205</f>
        <v>077</v>
      </c>
      <c r="E203" s="57" t="str">
        <f>Emissions!D205</f>
        <v>Juncos</v>
      </c>
      <c r="F203" s="93" t="s">
        <v>81</v>
      </c>
      <c r="G203" s="58">
        <v>2801000003</v>
      </c>
      <c r="H203" s="57" t="s">
        <v>446</v>
      </c>
      <c r="I203" s="58" t="s">
        <v>447</v>
      </c>
      <c r="J203" s="57" t="s">
        <v>452</v>
      </c>
      <c r="K203" s="58">
        <v>2012</v>
      </c>
      <c r="L203" s="58">
        <v>354</v>
      </c>
      <c r="M203" s="58" t="s">
        <v>448</v>
      </c>
      <c r="N203" s="49">
        <v>1845594</v>
      </c>
      <c r="O203" s="58" t="s">
        <v>400</v>
      </c>
      <c r="P203" s="57">
        <f t="shared" si="3"/>
        <v>2.5543272122159119E-5</v>
      </c>
      <c r="Q203" s="58" t="s">
        <v>449</v>
      </c>
      <c r="R203" s="58" t="s">
        <v>400</v>
      </c>
      <c r="S203" s="57" t="s">
        <v>451</v>
      </c>
      <c r="T203" s="58" t="str">
        <f>Emissions!F205</f>
        <v>PM25-FIL</v>
      </c>
      <c r="U203" s="58" t="s">
        <v>454</v>
      </c>
      <c r="V203" s="58">
        <v>13</v>
      </c>
      <c r="W203" s="92">
        <f>Emissions!G205</f>
        <v>2.3571254884512068E-2</v>
      </c>
      <c r="X203" s="58" t="str">
        <f>Emissions!H205</f>
        <v>TON</v>
      </c>
    </row>
    <row r="204" spans="1:24" x14ac:dyDescent="0.25">
      <c r="A204" s="58" t="str">
        <f>Emissions!A206</f>
        <v>72079</v>
      </c>
      <c r="B204" s="58" t="str">
        <f>Emissions!B206</f>
        <v>72</v>
      </c>
      <c r="C204" s="58" t="str">
        <f>Emissions!E206</f>
        <v>PR</v>
      </c>
      <c r="D204" s="58" t="str">
        <f>Emissions!C206</f>
        <v>079</v>
      </c>
      <c r="E204" s="57" t="str">
        <f>Emissions!D206</f>
        <v>Lajas</v>
      </c>
      <c r="F204" s="93" t="s">
        <v>81</v>
      </c>
      <c r="G204" s="58">
        <v>2801000003</v>
      </c>
      <c r="H204" s="57" t="s">
        <v>446</v>
      </c>
      <c r="I204" s="58" t="s">
        <v>447</v>
      </c>
      <c r="J204" s="57" t="s">
        <v>452</v>
      </c>
      <c r="K204" s="58">
        <v>2012</v>
      </c>
      <c r="L204" s="58">
        <v>354</v>
      </c>
      <c r="M204" s="58" t="s">
        <v>448</v>
      </c>
      <c r="N204" s="49">
        <v>1845595</v>
      </c>
      <c r="O204" s="58" t="s">
        <v>400</v>
      </c>
      <c r="P204" s="57">
        <f t="shared" si="3"/>
        <v>1.5583158293099521E-5</v>
      </c>
      <c r="Q204" s="58" t="s">
        <v>449</v>
      </c>
      <c r="R204" s="58" t="s">
        <v>400</v>
      </c>
      <c r="S204" s="57" t="s">
        <v>451</v>
      </c>
      <c r="T204" s="58" t="str">
        <f>Emissions!F206</f>
        <v>PM25-FIL</v>
      </c>
      <c r="U204" s="58" t="s">
        <v>454</v>
      </c>
      <c r="V204" s="58">
        <v>13</v>
      </c>
      <c r="W204" s="92">
        <f>Emissions!G206</f>
        <v>1.4380099514976503E-2</v>
      </c>
      <c r="X204" s="58" t="str">
        <f>Emissions!H206</f>
        <v>TON</v>
      </c>
    </row>
    <row r="205" spans="1:24" x14ac:dyDescent="0.25">
      <c r="A205" s="58" t="str">
        <f>Emissions!A207</f>
        <v>72081</v>
      </c>
      <c r="B205" s="58" t="str">
        <f>Emissions!B207</f>
        <v>72</v>
      </c>
      <c r="C205" s="58" t="str">
        <f>Emissions!E207</f>
        <v>PR</v>
      </c>
      <c r="D205" s="58" t="str">
        <f>Emissions!C207</f>
        <v>081</v>
      </c>
      <c r="E205" s="57" t="str">
        <f>Emissions!D207</f>
        <v>Lares</v>
      </c>
      <c r="F205" s="93" t="s">
        <v>81</v>
      </c>
      <c r="G205" s="58">
        <v>2801000003</v>
      </c>
      <c r="H205" s="57" t="s">
        <v>446</v>
      </c>
      <c r="I205" s="58" t="s">
        <v>447</v>
      </c>
      <c r="J205" s="57" t="s">
        <v>452</v>
      </c>
      <c r="K205" s="58">
        <v>2012</v>
      </c>
      <c r="L205" s="58">
        <v>354</v>
      </c>
      <c r="M205" s="58" t="s">
        <v>448</v>
      </c>
      <c r="N205" s="49">
        <v>1845596</v>
      </c>
      <c r="O205" s="58" t="s">
        <v>400</v>
      </c>
      <c r="P205" s="57">
        <f t="shared" si="3"/>
        <v>1.7967279417924121E-5</v>
      </c>
      <c r="Q205" s="58" t="s">
        <v>449</v>
      </c>
      <c r="R205" s="58" t="s">
        <v>400</v>
      </c>
      <c r="S205" s="57" t="s">
        <v>451</v>
      </c>
      <c r="T205" s="58" t="str">
        <f>Emissions!F207</f>
        <v>PM25-FIL</v>
      </c>
      <c r="U205" s="58" t="s">
        <v>454</v>
      </c>
      <c r="V205" s="58">
        <v>13</v>
      </c>
      <c r="W205" s="92">
        <f>Emissions!G207</f>
        <v>1.658016951230154E-2</v>
      </c>
      <c r="X205" s="58" t="str">
        <f>Emissions!H207</f>
        <v>TON</v>
      </c>
    </row>
    <row r="206" spans="1:24" x14ac:dyDescent="0.25">
      <c r="A206" s="58" t="str">
        <f>Emissions!A208</f>
        <v>72083</v>
      </c>
      <c r="B206" s="58" t="str">
        <f>Emissions!B208</f>
        <v>72</v>
      </c>
      <c r="C206" s="58" t="str">
        <f>Emissions!E208</f>
        <v>PR</v>
      </c>
      <c r="D206" s="58" t="str">
        <f>Emissions!C208</f>
        <v>083</v>
      </c>
      <c r="E206" s="57" t="str">
        <f>Emissions!D208</f>
        <v>Las Marias</v>
      </c>
      <c r="F206" s="93" t="s">
        <v>81</v>
      </c>
      <c r="G206" s="58">
        <v>2801000003</v>
      </c>
      <c r="H206" s="57" t="s">
        <v>446</v>
      </c>
      <c r="I206" s="58" t="s">
        <v>447</v>
      </c>
      <c r="J206" s="57" t="s">
        <v>452</v>
      </c>
      <c r="K206" s="58">
        <v>2012</v>
      </c>
      <c r="L206" s="58">
        <v>354</v>
      </c>
      <c r="M206" s="58" t="s">
        <v>448</v>
      </c>
      <c r="N206" s="49">
        <v>1845597</v>
      </c>
      <c r="O206" s="58" t="s">
        <v>400</v>
      </c>
      <c r="P206" s="57">
        <f t="shared" si="3"/>
        <v>5.8332478642325168E-6</v>
      </c>
      <c r="Q206" s="58" t="s">
        <v>449</v>
      </c>
      <c r="R206" s="58" t="s">
        <v>400</v>
      </c>
      <c r="S206" s="57" t="s">
        <v>451</v>
      </c>
      <c r="T206" s="58" t="str">
        <f>Emissions!F208</f>
        <v>PM25-FIL</v>
      </c>
      <c r="U206" s="58" t="s">
        <v>454</v>
      </c>
      <c r="V206" s="58">
        <v>13</v>
      </c>
      <c r="W206" s="92">
        <f>Emissions!G208</f>
        <v>5.3829123792419704E-3</v>
      </c>
      <c r="X206" s="58" t="str">
        <f>Emissions!H208</f>
        <v>TON</v>
      </c>
    </row>
    <row r="207" spans="1:24" x14ac:dyDescent="0.25">
      <c r="A207" s="58" t="str">
        <f>Emissions!A209</f>
        <v>72085</v>
      </c>
      <c r="B207" s="58" t="str">
        <f>Emissions!B209</f>
        <v>72</v>
      </c>
      <c r="C207" s="58" t="str">
        <f>Emissions!E209</f>
        <v>PR</v>
      </c>
      <c r="D207" s="58" t="str">
        <f>Emissions!C209</f>
        <v>085</v>
      </c>
      <c r="E207" s="57" t="str">
        <f>Emissions!D209</f>
        <v>Las Piedras</v>
      </c>
      <c r="F207" s="93" t="s">
        <v>81</v>
      </c>
      <c r="G207" s="58">
        <v>2801000003</v>
      </c>
      <c r="H207" s="57" t="s">
        <v>446</v>
      </c>
      <c r="I207" s="58" t="s">
        <v>447</v>
      </c>
      <c r="J207" s="57" t="s">
        <v>452</v>
      </c>
      <c r="K207" s="58">
        <v>2012</v>
      </c>
      <c r="L207" s="58">
        <v>354</v>
      </c>
      <c r="M207" s="58" t="s">
        <v>448</v>
      </c>
      <c r="N207" s="49">
        <v>1845598</v>
      </c>
      <c r="O207" s="58" t="s">
        <v>400</v>
      </c>
      <c r="P207" s="57">
        <f t="shared" si="3"/>
        <v>2.4631732467035174E-5</v>
      </c>
      <c r="Q207" s="58" t="s">
        <v>449</v>
      </c>
      <c r="R207" s="58" t="s">
        <v>400</v>
      </c>
      <c r="S207" s="57" t="s">
        <v>451</v>
      </c>
      <c r="T207" s="58" t="str">
        <f>Emissions!F209</f>
        <v>PM25-FIL</v>
      </c>
      <c r="U207" s="58" t="s">
        <v>454</v>
      </c>
      <c r="V207" s="58">
        <v>13</v>
      </c>
      <c r="W207" s="92">
        <f>Emissions!G209</f>
        <v>2.2730138088847593E-2</v>
      </c>
      <c r="X207" s="58" t="str">
        <f>Emissions!H209</f>
        <v>TON</v>
      </c>
    </row>
    <row r="208" spans="1:24" x14ac:dyDescent="0.25">
      <c r="A208" s="58" t="str">
        <f>Emissions!A210</f>
        <v>72087</v>
      </c>
      <c r="B208" s="58" t="str">
        <f>Emissions!B210</f>
        <v>72</v>
      </c>
      <c r="C208" s="58" t="str">
        <f>Emissions!E210</f>
        <v>PR</v>
      </c>
      <c r="D208" s="58" t="str">
        <f>Emissions!C210</f>
        <v>087</v>
      </c>
      <c r="E208" s="57" t="str">
        <f>Emissions!D210</f>
        <v>Loiza</v>
      </c>
      <c r="F208" s="93" t="s">
        <v>81</v>
      </c>
      <c r="G208" s="58">
        <v>2801000003</v>
      </c>
      <c r="H208" s="57" t="s">
        <v>446</v>
      </c>
      <c r="I208" s="58" t="s">
        <v>447</v>
      </c>
      <c r="J208" s="57" t="s">
        <v>452</v>
      </c>
      <c r="K208" s="58">
        <v>2012</v>
      </c>
      <c r="L208" s="58">
        <v>354</v>
      </c>
      <c r="M208" s="58" t="s">
        <v>448</v>
      </c>
      <c r="N208" s="49">
        <v>1845599</v>
      </c>
      <c r="O208" s="58" t="s">
        <v>400</v>
      </c>
      <c r="P208" s="57">
        <f t="shared" si="3"/>
        <v>1.7876165527818079E-5</v>
      </c>
      <c r="Q208" s="58" t="s">
        <v>449</v>
      </c>
      <c r="R208" s="58" t="s">
        <v>400</v>
      </c>
      <c r="S208" s="57" t="s">
        <v>451</v>
      </c>
      <c r="T208" s="58" t="str">
        <f>Emissions!F210</f>
        <v>PM25-FIL</v>
      </c>
      <c r="U208" s="58" t="s">
        <v>454</v>
      </c>
      <c r="V208" s="58">
        <v>13</v>
      </c>
      <c r="W208" s="92">
        <f>Emissions!G210</f>
        <v>1.6496116610987759E-2</v>
      </c>
      <c r="X208" s="58" t="str">
        <f>Emissions!H210</f>
        <v>TON</v>
      </c>
    </row>
    <row r="209" spans="1:24" x14ac:dyDescent="0.25">
      <c r="A209" s="58" t="str">
        <f>Emissions!A211</f>
        <v>72089</v>
      </c>
      <c r="B209" s="58" t="str">
        <f>Emissions!B211</f>
        <v>72</v>
      </c>
      <c r="C209" s="58" t="str">
        <f>Emissions!E211</f>
        <v>PR</v>
      </c>
      <c r="D209" s="58" t="str">
        <f>Emissions!C211</f>
        <v>089</v>
      </c>
      <c r="E209" s="57" t="str">
        <f>Emissions!D211</f>
        <v>Luquillo</v>
      </c>
      <c r="F209" s="93" t="s">
        <v>81</v>
      </c>
      <c r="G209" s="58">
        <v>2801000003</v>
      </c>
      <c r="H209" s="57" t="s">
        <v>446</v>
      </c>
      <c r="I209" s="58" t="s">
        <v>447</v>
      </c>
      <c r="J209" s="57" t="s">
        <v>452</v>
      </c>
      <c r="K209" s="58">
        <v>2012</v>
      </c>
      <c r="L209" s="58">
        <v>354</v>
      </c>
      <c r="M209" s="58" t="s">
        <v>448</v>
      </c>
      <c r="N209" s="49">
        <v>1845600</v>
      </c>
      <c r="O209" s="58" t="s">
        <v>400</v>
      </c>
      <c r="P209" s="57">
        <f t="shared" si="3"/>
        <v>1.2317445276051657E-5</v>
      </c>
      <c r="Q209" s="58" t="s">
        <v>449</v>
      </c>
      <c r="R209" s="58" t="s">
        <v>400</v>
      </c>
      <c r="S209" s="57" t="s">
        <v>451</v>
      </c>
      <c r="T209" s="58" t="str">
        <f>Emissions!F211</f>
        <v>PM25-FIL</v>
      </c>
      <c r="U209" s="58" t="s">
        <v>454</v>
      </c>
      <c r="V209" s="58">
        <v>13</v>
      </c>
      <c r="W209" s="92">
        <f>Emissions!G211</f>
        <v>1.1366538500740471E-2</v>
      </c>
      <c r="X209" s="58" t="str">
        <f>Emissions!H211</f>
        <v>TON</v>
      </c>
    </row>
    <row r="210" spans="1:24" x14ac:dyDescent="0.25">
      <c r="A210" s="58" t="str">
        <f>Emissions!A212</f>
        <v>72091</v>
      </c>
      <c r="B210" s="58" t="str">
        <f>Emissions!B212</f>
        <v>72</v>
      </c>
      <c r="C210" s="58" t="str">
        <f>Emissions!E212</f>
        <v>PR</v>
      </c>
      <c r="D210" s="58" t="str">
        <f>Emissions!C212</f>
        <v>091</v>
      </c>
      <c r="E210" s="57" t="str">
        <f>Emissions!D212</f>
        <v>Manati</v>
      </c>
      <c r="F210" s="93" t="s">
        <v>81</v>
      </c>
      <c r="G210" s="58">
        <v>2801000003</v>
      </c>
      <c r="H210" s="57" t="s">
        <v>446</v>
      </c>
      <c r="I210" s="58" t="s">
        <v>447</v>
      </c>
      <c r="J210" s="57" t="s">
        <v>452</v>
      </c>
      <c r="K210" s="58">
        <v>2012</v>
      </c>
      <c r="L210" s="58">
        <v>354</v>
      </c>
      <c r="M210" s="58" t="s">
        <v>448</v>
      </c>
      <c r="N210" s="49">
        <v>1845601</v>
      </c>
      <c r="O210" s="58" t="s">
        <v>400</v>
      </c>
      <c r="P210" s="57">
        <f t="shared" si="3"/>
        <v>2.6545105685317303E-5</v>
      </c>
      <c r="Q210" s="58" t="s">
        <v>449</v>
      </c>
      <c r="R210" s="58" t="s">
        <v>400</v>
      </c>
      <c r="S210" s="57" t="s">
        <v>451</v>
      </c>
      <c r="T210" s="58" t="str">
        <f>Emissions!F212</f>
        <v>PM25-FIL</v>
      </c>
      <c r="U210" s="58" t="s">
        <v>454</v>
      </c>
      <c r="V210" s="58">
        <v>13</v>
      </c>
      <c r="W210" s="92">
        <f>Emissions!G212</f>
        <v>2.4495836798963652E-2</v>
      </c>
      <c r="X210" s="58" t="str">
        <f>Emissions!H212</f>
        <v>TON</v>
      </c>
    </row>
    <row r="211" spans="1:24" x14ac:dyDescent="0.25">
      <c r="A211" s="58" t="str">
        <f>Emissions!A213</f>
        <v>72093</v>
      </c>
      <c r="B211" s="58" t="str">
        <f>Emissions!B213</f>
        <v>72</v>
      </c>
      <c r="C211" s="58" t="str">
        <f>Emissions!E213</f>
        <v>PR</v>
      </c>
      <c r="D211" s="58" t="str">
        <f>Emissions!C213</f>
        <v>093</v>
      </c>
      <c r="E211" s="57" t="str">
        <f>Emissions!D213</f>
        <v>Maricao</v>
      </c>
      <c r="F211" s="93" t="s">
        <v>81</v>
      </c>
      <c r="G211" s="58">
        <v>2801000003</v>
      </c>
      <c r="H211" s="57" t="s">
        <v>446</v>
      </c>
      <c r="I211" s="58" t="s">
        <v>447</v>
      </c>
      <c r="J211" s="57" t="s">
        <v>452</v>
      </c>
      <c r="K211" s="58">
        <v>2012</v>
      </c>
      <c r="L211" s="58">
        <v>354</v>
      </c>
      <c r="M211" s="58" t="s">
        <v>448</v>
      </c>
      <c r="N211" s="49">
        <v>1845602</v>
      </c>
      <c r="O211" s="58" t="s">
        <v>400</v>
      </c>
      <c r="P211" s="57">
        <f t="shared" si="3"/>
        <v>3.8357418073945498E-6</v>
      </c>
      <c r="Q211" s="58" t="s">
        <v>449</v>
      </c>
      <c r="R211" s="58" t="s">
        <v>400</v>
      </c>
      <c r="S211" s="57" t="s">
        <v>451</v>
      </c>
      <c r="T211" s="58" t="str">
        <f>Emissions!F213</f>
        <v>PM25-FIL</v>
      </c>
      <c r="U211" s="58" t="s">
        <v>454</v>
      </c>
      <c r="V211" s="58">
        <v>13</v>
      </c>
      <c r="W211" s="92">
        <f>Emissions!G213</f>
        <v>3.5396263756054974E-3</v>
      </c>
      <c r="X211" s="58" t="str">
        <f>Emissions!H213</f>
        <v>TON</v>
      </c>
    </row>
    <row r="212" spans="1:24" x14ac:dyDescent="0.25">
      <c r="A212" s="58" t="str">
        <f>Emissions!A214</f>
        <v>72095</v>
      </c>
      <c r="B212" s="58" t="str">
        <f>Emissions!B214</f>
        <v>72</v>
      </c>
      <c r="C212" s="58" t="str">
        <f>Emissions!E214</f>
        <v>PR</v>
      </c>
      <c r="D212" s="58" t="str">
        <f>Emissions!C214</f>
        <v>095</v>
      </c>
      <c r="E212" s="57" t="str">
        <f>Emissions!D214</f>
        <v>Maunabo</v>
      </c>
      <c r="F212" s="93" t="s">
        <v>81</v>
      </c>
      <c r="G212" s="58">
        <v>2801000003</v>
      </c>
      <c r="H212" s="57" t="s">
        <v>446</v>
      </c>
      <c r="I212" s="58" t="s">
        <v>447</v>
      </c>
      <c r="J212" s="57" t="s">
        <v>452</v>
      </c>
      <c r="K212" s="58">
        <v>2012</v>
      </c>
      <c r="L212" s="58">
        <v>354</v>
      </c>
      <c r="M212" s="58" t="s">
        <v>448</v>
      </c>
      <c r="N212" s="49">
        <v>1845603</v>
      </c>
      <c r="O212" s="58" t="s">
        <v>400</v>
      </c>
      <c r="P212" s="57">
        <f t="shared" si="3"/>
        <v>7.3663782741317222E-6</v>
      </c>
      <c r="Q212" s="58" t="s">
        <v>449</v>
      </c>
      <c r="R212" s="58" t="s">
        <v>400</v>
      </c>
      <c r="S212" s="57" t="s">
        <v>451</v>
      </c>
      <c r="T212" s="58" t="str">
        <f>Emissions!F214</f>
        <v>PM25-FIL</v>
      </c>
      <c r="U212" s="58" t="s">
        <v>454</v>
      </c>
      <c r="V212" s="58">
        <v>13</v>
      </c>
      <c r="W212" s="92">
        <f>Emissions!G214</f>
        <v>6.797704920936164E-3</v>
      </c>
      <c r="X212" s="58" t="str">
        <f>Emissions!H214</f>
        <v>TON</v>
      </c>
    </row>
    <row r="213" spans="1:24" x14ac:dyDescent="0.25">
      <c r="A213" s="58" t="str">
        <f>Emissions!A215</f>
        <v>72097</v>
      </c>
      <c r="B213" s="58" t="str">
        <f>Emissions!B215</f>
        <v>72</v>
      </c>
      <c r="C213" s="58" t="str">
        <f>Emissions!E215</f>
        <v>PR</v>
      </c>
      <c r="D213" s="58" t="str">
        <f>Emissions!C215</f>
        <v>097</v>
      </c>
      <c r="E213" s="57" t="str">
        <f>Emissions!D215</f>
        <v>Mayaguez</v>
      </c>
      <c r="F213" s="93" t="s">
        <v>81</v>
      </c>
      <c r="G213" s="58">
        <v>2801000003</v>
      </c>
      <c r="H213" s="57" t="s">
        <v>446</v>
      </c>
      <c r="I213" s="58" t="s">
        <v>447</v>
      </c>
      <c r="J213" s="57" t="s">
        <v>452</v>
      </c>
      <c r="K213" s="58">
        <v>2012</v>
      </c>
      <c r="L213" s="58">
        <v>354</v>
      </c>
      <c r="M213" s="58" t="s">
        <v>448</v>
      </c>
      <c r="N213" s="49">
        <v>1845604</v>
      </c>
      <c r="O213" s="58" t="s">
        <v>400</v>
      </c>
      <c r="P213" s="57">
        <f t="shared" si="3"/>
        <v>5.2176095925405616E-5</v>
      </c>
      <c r="Q213" s="58" t="s">
        <v>449</v>
      </c>
      <c r="R213" s="58" t="s">
        <v>400</v>
      </c>
      <c r="S213" s="57" t="s">
        <v>451</v>
      </c>
      <c r="T213" s="58" t="str">
        <f>Emissions!F215</f>
        <v>PM25-FIL</v>
      </c>
      <c r="U213" s="58" t="s">
        <v>454</v>
      </c>
      <c r="V213" s="58">
        <v>13</v>
      </c>
      <c r="W213" s="92">
        <f>Emissions!G215</f>
        <v>4.814820567215615E-2</v>
      </c>
      <c r="X213" s="58" t="str">
        <f>Emissions!H215</f>
        <v>TON</v>
      </c>
    </row>
    <row r="214" spans="1:24" x14ac:dyDescent="0.25">
      <c r="A214" s="58" t="str">
        <f>Emissions!A216</f>
        <v>72099</v>
      </c>
      <c r="B214" s="58" t="str">
        <f>Emissions!B216</f>
        <v>72</v>
      </c>
      <c r="C214" s="58" t="str">
        <f>Emissions!E216</f>
        <v>PR</v>
      </c>
      <c r="D214" s="58" t="str">
        <f>Emissions!C216</f>
        <v>099</v>
      </c>
      <c r="E214" s="57" t="str">
        <f>Emissions!D216</f>
        <v>Moca</v>
      </c>
      <c r="F214" s="93" t="s">
        <v>81</v>
      </c>
      <c r="G214" s="58">
        <v>2801000003</v>
      </c>
      <c r="H214" s="57" t="s">
        <v>446</v>
      </c>
      <c r="I214" s="58" t="s">
        <v>447</v>
      </c>
      <c r="J214" s="57" t="s">
        <v>452</v>
      </c>
      <c r="K214" s="58">
        <v>2012</v>
      </c>
      <c r="L214" s="58">
        <v>354</v>
      </c>
      <c r="M214" s="58" t="s">
        <v>448</v>
      </c>
      <c r="N214" s="49">
        <v>1845605</v>
      </c>
      <c r="O214" s="58" t="s">
        <v>400</v>
      </c>
      <c r="P214" s="57">
        <f t="shared" si="3"/>
        <v>2.4497878753305216E-5</v>
      </c>
      <c r="Q214" s="58" t="s">
        <v>449</v>
      </c>
      <c r="R214" s="58" t="s">
        <v>400</v>
      </c>
      <c r="S214" s="57" t="s">
        <v>451</v>
      </c>
      <c r="T214" s="58" t="str">
        <f>Emissions!F216</f>
        <v>PM25-FIL</v>
      </c>
      <c r="U214" s="58" t="s">
        <v>454</v>
      </c>
      <c r="V214" s="58">
        <v>13</v>
      </c>
      <c r="W214" s="92">
        <f>Emissions!G216</f>
        <v>2.2606703758246936E-2</v>
      </c>
      <c r="X214" s="58" t="str">
        <f>Emissions!H216</f>
        <v>TON</v>
      </c>
    </row>
    <row r="215" spans="1:24" x14ac:dyDescent="0.25">
      <c r="A215" s="58" t="str">
        <f>Emissions!A217</f>
        <v>72101</v>
      </c>
      <c r="B215" s="58" t="str">
        <f>Emissions!B217</f>
        <v>72</v>
      </c>
      <c r="C215" s="58" t="str">
        <f>Emissions!E217</f>
        <v>PR</v>
      </c>
      <c r="D215" s="58" t="str">
        <f>Emissions!C217</f>
        <v>101</v>
      </c>
      <c r="E215" s="57" t="str">
        <f>Emissions!D217</f>
        <v>Morovis</v>
      </c>
      <c r="F215" s="93" t="s">
        <v>81</v>
      </c>
      <c r="G215" s="58">
        <v>2801000003</v>
      </c>
      <c r="H215" s="57" t="s">
        <v>446</v>
      </c>
      <c r="I215" s="58" t="s">
        <v>447</v>
      </c>
      <c r="J215" s="57" t="s">
        <v>452</v>
      </c>
      <c r="K215" s="58">
        <v>2012</v>
      </c>
      <c r="L215" s="58">
        <v>354</v>
      </c>
      <c r="M215" s="58" t="s">
        <v>448</v>
      </c>
      <c r="N215" s="49">
        <v>1845606</v>
      </c>
      <c r="O215" s="58" t="s">
        <v>400</v>
      </c>
      <c r="P215" s="57">
        <f t="shared" si="3"/>
        <v>2.0506078397672458E-5</v>
      </c>
      <c r="Q215" s="58" t="s">
        <v>449</v>
      </c>
      <c r="R215" s="58" t="s">
        <v>400</v>
      </c>
      <c r="S215" s="57" t="s">
        <v>451</v>
      </c>
      <c r="T215" s="58" t="str">
        <f>Emissions!F217</f>
        <v>PM25-FIL</v>
      </c>
      <c r="U215" s="58" t="s">
        <v>454</v>
      </c>
      <c r="V215" s="58">
        <v>13</v>
      </c>
      <c r="W215" s="92">
        <f>Emissions!G217</f>
        <v>1.8923070663607336E-2</v>
      </c>
      <c r="X215" s="58" t="str">
        <f>Emissions!H217</f>
        <v>TON</v>
      </c>
    </row>
    <row r="216" spans="1:24" x14ac:dyDescent="0.25">
      <c r="A216" s="58" t="str">
        <f>Emissions!A218</f>
        <v>72103</v>
      </c>
      <c r="B216" s="58" t="str">
        <f>Emissions!B218</f>
        <v>72</v>
      </c>
      <c r="C216" s="58" t="str">
        <f>Emissions!E218</f>
        <v>PR</v>
      </c>
      <c r="D216" s="58" t="str">
        <f>Emissions!C218</f>
        <v>103</v>
      </c>
      <c r="E216" s="57" t="str">
        <f>Emissions!D218</f>
        <v>Naguabo</v>
      </c>
      <c r="F216" s="93" t="s">
        <v>81</v>
      </c>
      <c r="G216" s="58">
        <v>2801000003</v>
      </c>
      <c r="H216" s="57" t="s">
        <v>446</v>
      </c>
      <c r="I216" s="58" t="s">
        <v>447</v>
      </c>
      <c r="J216" s="57" t="s">
        <v>452</v>
      </c>
      <c r="K216" s="58">
        <v>2012</v>
      </c>
      <c r="L216" s="58">
        <v>354</v>
      </c>
      <c r="M216" s="58" t="s">
        <v>448</v>
      </c>
      <c r="N216" s="49">
        <v>1845607</v>
      </c>
      <c r="O216" s="58" t="s">
        <v>400</v>
      </c>
      <c r="P216" s="57">
        <f t="shared" si="3"/>
        <v>1.7125120366409612E-5</v>
      </c>
      <c r="Q216" s="58" t="s">
        <v>449</v>
      </c>
      <c r="R216" s="58" t="s">
        <v>400</v>
      </c>
      <c r="S216" s="57" t="s">
        <v>451</v>
      </c>
      <c r="T216" s="58" t="str">
        <f>Emissions!F218</f>
        <v>PM25-FIL</v>
      </c>
      <c r="U216" s="58" t="s">
        <v>454</v>
      </c>
      <c r="V216" s="58">
        <v>13</v>
      </c>
      <c r="W216" s="92">
        <f>Emissions!G218</f>
        <v>1.5803121012044074E-2</v>
      </c>
      <c r="X216" s="58" t="str">
        <f>Emissions!H218</f>
        <v>TON</v>
      </c>
    </row>
    <row r="217" spans="1:24" x14ac:dyDescent="0.25">
      <c r="A217" s="58" t="str">
        <f>Emissions!A219</f>
        <v>72105</v>
      </c>
      <c r="B217" s="58" t="str">
        <f>Emissions!B219</f>
        <v>72</v>
      </c>
      <c r="C217" s="58" t="str">
        <f>Emissions!E219</f>
        <v>PR</v>
      </c>
      <c r="D217" s="58" t="str">
        <f>Emissions!C219</f>
        <v>105</v>
      </c>
      <c r="E217" s="57" t="str">
        <f>Emissions!D219</f>
        <v>Naranjito</v>
      </c>
      <c r="F217" s="93" t="s">
        <v>81</v>
      </c>
      <c r="G217" s="58">
        <v>2801000003</v>
      </c>
      <c r="H217" s="57" t="s">
        <v>446</v>
      </c>
      <c r="I217" s="58" t="s">
        <v>447</v>
      </c>
      <c r="J217" s="57" t="s">
        <v>452</v>
      </c>
      <c r="K217" s="58">
        <v>2012</v>
      </c>
      <c r="L217" s="58">
        <v>354</v>
      </c>
      <c r="M217" s="58" t="s">
        <v>448</v>
      </c>
      <c r="N217" s="49">
        <v>1845608</v>
      </c>
      <c r="O217" s="58" t="s">
        <v>400</v>
      </c>
      <c r="P217" s="57">
        <f t="shared" si="3"/>
        <v>1.8855074701105797E-5</v>
      </c>
      <c r="Q217" s="58" t="s">
        <v>449</v>
      </c>
      <c r="R217" s="58" t="s">
        <v>400</v>
      </c>
      <c r="S217" s="57" t="s">
        <v>451</v>
      </c>
      <c r="T217" s="58" t="str">
        <f>Emissions!F219</f>
        <v>PM25-FIL</v>
      </c>
      <c r="U217" s="58" t="s">
        <v>454</v>
      </c>
      <c r="V217" s="58">
        <v>13</v>
      </c>
      <c r="W217" s="92">
        <f>Emissions!G219</f>
        <v>1.7399538354479233E-2</v>
      </c>
      <c r="X217" s="58" t="str">
        <f>Emissions!H219</f>
        <v>TON</v>
      </c>
    </row>
    <row r="218" spans="1:24" x14ac:dyDescent="0.25">
      <c r="A218" s="58" t="str">
        <f>Emissions!A220</f>
        <v>72107</v>
      </c>
      <c r="B218" s="58" t="str">
        <f>Emissions!B220</f>
        <v>72</v>
      </c>
      <c r="C218" s="58" t="str">
        <f>Emissions!E220</f>
        <v>PR</v>
      </c>
      <c r="D218" s="58" t="str">
        <f>Emissions!C220</f>
        <v>107</v>
      </c>
      <c r="E218" s="57" t="str">
        <f>Emissions!D220</f>
        <v>Orocovis</v>
      </c>
      <c r="F218" s="93" t="s">
        <v>81</v>
      </c>
      <c r="G218" s="58">
        <v>2801000003</v>
      </c>
      <c r="H218" s="57" t="s">
        <v>446</v>
      </c>
      <c r="I218" s="58" t="s">
        <v>447</v>
      </c>
      <c r="J218" s="57" t="s">
        <v>452</v>
      </c>
      <c r="K218" s="58">
        <v>2012</v>
      </c>
      <c r="L218" s="58">
        <v>354</v>
      </c>
      <c r="M218" s="58" t="s">
        <v>448</v>
      </c>
      <c r="N218" s="49">
        <v>1845609</v>
      </c>
      <c r="O218" s="58" t="s">
        <v>400</v>
      </c>
      <c r="P218" s="57">
        <f t="shared" si="3"/>
        <v>1.4262637792934495E-5</v>
      </c>
      <c r="Q218" s="58" t="s">
        <v>449</v>
      </c>
      <c r="R218" s="58" t="s">
        <v>400</v>
      </c>
      <c r="S218" s="57" t="s">
        <v>451</v>
      </c>
      <c r="T218" s="58" t="str">
        <f>Emissions!F220</f>
        <v>PM25-FIL</v>
      </c>
      <c r="U218" s="58" t="s">
        <v>454</v>
      </c>
      <c r="V218" s="58">
        <v>13</v>
      </c>
      <c r="W218" s="92">
        <f>Emissions!G220</f>
        <v>1.316162633719002E-2</v>
      </c>
      <c r="X218" s="58" t="str">
        <f>Emissions!H220</f>
        <v>TON</v>
      </c>
    </row>
    <row r="219" spans="1:24" x14ac:dyDescent="0.25">
      <c r="A219" s="58" t="str">
        <f>Emissions!A221</f>
        <v>72109</v>
      </c>
      <c r="B219" s="58" t="str">
        <f>Emissions!B221</f>
        <v>72</v>
      </c>
      <c r="C219" s="58" t="str">
        <f>Emissions!E221</f>
        <v>PR</v>
      </c>
      <c r="D219" s="58" t="str">
        <f>Emissions!C221</f>
        <v>109</v>
      </c>
      <c r="E219" s="57" t="str">
        <f>Emissions!D221</f>
        <v>Patillas</v>
      </c>
      <c r="F219" s="93" t="s">
        <v>81</v>
      </c>
      <c r="G219" s="58">
        <v>2801000003</v>
      </c>
      <c r="H219" s="57" t="s">
        <v>446</v>
      </c>
      <c r="I219" s="58" t="s">
        <v>447</v>
      </c>
      <c r="J219" s="57" t="s">
        <v>452</v>
      </c>
      <c r="K219" s="58">
        <v>2012</v>
      </c>
      <c r="L219" s="58">
        <v>354</v>
      </c>
      <c r="M219" s="58" t="s">
        <v>448</v>
      </c>
      <c r="N219" s="49">
        <v>1845610</v>
      </c>
      <c r="O219" s="58" t="s">
        <v>400</v>
      </c>
      <c r="P219" s="57">
        <f t="shared" si="3"/>
        <v>1.1631381190519234E-5</v>
      </c>
      <c r="Q219" s="58" t="s">
        <v>449</v>
      </c>
      <c r="R219" s="58" t="s">
        <v>400</v>
      </c>
      <c r="S219" s="57" t="s">
        <v>451</v>
      </c>
      <c r="T219" s="58" t="str">
        <f>Emissions!F221</f>
        <v>PM25-FIL</v>
      </c>
      <c r="U219" s="58" t="s">
        <v>454</v>
      </c>
      <c r="V219" s="58">
        <v>13</v>
      </c>
      <c r="W219" s="92">
        <f>Emissions!G221</f>
        <v>1.0733496719517103E-2</v>
      </c>
      <c r="X219" s="58" t="str">
        <f>Emissions!H221</f>
        <v>TON</v>
      </c>
    </row>
    <row r="220" spans="1:24" x14ac:dyDescent="0.25">
      <c r="A220" s="58" t="str">
        <f>Emissions!A222</f>
        <v>72111</v>
      </c>
      <c r="B220" s="58" t="str">
        <f>Emissions!B222</f>
        <v>72</v>
      </c>
      <c r="C220" s="58" t="str">
        <f>Emissions!E222</f>
        <v>PR</v>
      </c>
      <c r="D220" s="58" t="str">
        <f>Emissions!C222</f>
        <v>111</v>
      </c>
      <c r="E220" s="57" t="str">
        <f>Emissions!D222</f>
        <v>Penuelas</v>
      </c>
      <c r="F220" s="93" t="s">
        <v>81</v>
      </c>
      <c r="G220" s="58">
        <v>2801000003</v>
      </c>
      <c r="H220" s="57" t="s">
        <v>446</v>
      </c>
      <c r="I220" s="58" t="s">
        <v>447</v>
      </c>
      <c r="J220" s="57" t="s">
        <v>452</v>
      </c>
      <c r="K220" s="58">
        <v>2012</v>
      </c>
      <c r="L220" s="58">
        <v>354</v>
      </c>
      <c r="M220" s="58" t="s">
        <v>448</v>
      </c>
      <c r="N220" s="49">
        <v>1845611</v>
      </c>
      <c r="O220" s="58" t="s">
        <v>400</v>
      </c>
      <c r="P220" s="57">
        <f t="shared" si="3"/>
        <v>1.424542464145471E-5</v>
      </c>
      <c r="Q220" s="58" t="s">
        <v>449</v>
      </c>
      <c r="R220" s="58" t="s">
        <v>400</v>
      </c>
      <c r="S220" s="57" t="s">
        <v>451</v>
      </c>
      <c r="T220" s="58" t="str">
        <f>Emissions!F222</f>
        <v>PM25-FIL</v>
      </c>
      <c r="U220" s="58" t="s">
        <v>454</v>
      </c>
      <c r="V220" s="58">
        <v>13</v>
      </c>
      <c r="W220" s="92">
        <f>Emissions!G222</f>
        <v>1.3145756208969935E-2</v>
      </c>
      <c r="X220" s="58" t="str">
        <f>Emissions!H222</f>
        <v>TON</v>
      </c>
    </row>
    <row r="221" spans="1:24" x14ac:dyDescent="0.25">
      <c r="A221" s="58" t="str">
        <f>Emissions!A223</f>
        <v>72113</v>
      </c>
      <c r="B221" s="58" t="str">
        <f>Emissions!B223</f>
        <v>72</v>
      </c>
      <c r="C221" s="58" t="str">
        <f>Emissions!E223</f>
        <v>PR</v>
      </c>
      <c r="D221" s="58" t="str">
        <f>Emissions!C223</f>
        <v>113</v>
      </c>
      <c r="E221" s="57" t="str">
        <f>Emissions!D223</f>
        <v>Ponce</v>
      </c>
      <c r="F221" s="93" t="s">
        <v>81</v>
      </c>
      <c r="G221" s="58">
        <v>2801000003</v>
      </c>
      <c r="H221" s="57" t="s">
        <v>446</v>
      </c>
      <c r="I221" s="58" t="s">
        <v>447</v>
      </c>
      <c r="J221" s="57" t="s">
        <v>452</v>
      </c>
      <c r="K221" s="58">
        <v>2012</v>
      </c>
      <c r="L221" s="58">
        <v>354</v>
      </c>
      <c r="M221" s="58" t="s">
        <v>448</v>
      </c>
      <c r="N221" s="49">
        <v>1845612</v>
      </c>
      <c r="O221" s="58" t="s">
        <v>400</v>
      </c>
      <c r="P221" s="57">
        <f t="shared" si="3"/>
        <v>9.7797510142847059E-5</v>
      </c>
      <c r="Q221" s="58" t="s">
        <v>449</v>
      </c>
      <c r="R221" s="58" t="s">
        <v>400</v>
      </c>
      <c r="S221" s="57" t="s">
        <v>451</v>
      </c>
      <c r="T221" s="58" t="str">
        <f>Emissions!F223</f>
        <v>PM25-FIL</v>
      </c>
      <c r="U221" s="58" t="s">
        <v>454</v>
      </c>
      <c r="V221" s="58">
        <v>13</v>
      </c>
      <c r="W221" s="92">
        <f>Emissions!G223</f>
        <v>9.0248129144880118E-2</v>
      </c>
      <c r="X221" s="58" t="str">
        <f>Emissions!H223</f>
        <v>TON</v>
      </c>
    </row>
    <row r="222" spans="1:24" x14ac:dyDescent="0.25">
      <c r="A222" s="58" t="str">
        <f>Emissions!A224</f>
        <v>72115</v>
      </c>
      <c r="B222" s="58" t="str">
        <f>Emissions!B224</f>
        <v>72</v>
      </c>
      <c r="C222" s="58" t="str">
        <f>Emissions!E224</f>
        <v>PR</v>
      </c>
      <c r="D222" s="58" t="str">
        <f>Emissions!C224</f>
        <v>115</v>
      </c>
      <c r="E222" s="57" t="str">
        <f>Emissions!D224</f>
        <v>Quebradillas</v>
      </c>
      <c r="F222" s="93" t="s">
        <v>81</v>
      </c>
      <c r="G222" s="58">
        <v>2801000003</v>
      </c>
      <c r="H222" s="57" t="s">
        <v>446</v>
      </c>
      <c r="I222" s="58" t="s">
        <v>447</v>
      </c>
      <c r="J222" s="57" t="s">
        <v>452</v>
      </c>
      <c r="K222" s="58">
        <v>2012</v>
      </c>
      <c r="L222" s="58">
        <v>354</v>
      </c>
      <c r="M222" s="58" t="s">
        <v>448</v>
      </c>
      <c r="N222" s="49">
        <v>1845613</v>
      </c>
      <c r="O222" s="58" t="s">
        <v>400</v>
      </c>
      <c r="P222" s="57">
        <f t="shared" si="3"/>
        <v>1.5950527042088423E-5</v>
      </c>
      <c r="Q222" s="58" t="s">
        <v>449</v>
      </c>
      <c r="R222" s="58" t="s">
        <v>400</v>
      </c>
      <c r="S222" s="57" t="s">
        <v>451</v>
      </c>
      <c r="T222" s="58" t="str">
        <f>Emissions!F224</f>
        <v>PM25-FIL</v>
      </c>
      <c r="U222" s="58" t="s">
        <v>454</v>
      </c>
      <c r="V222" s="58">
        <v>13</v>
      </c>
      <c r="W222" s="92">
        <f>Emissions!G224</f>
        <v>1.4719250032864973E-2</v>
      </c>
      <c r="X222" s="58" t="str">
        <f>Emissions!H224</f>
        <v>TON</v>
      </c>
    </row>
    <row r="223" spans="1:24" x14ac:dyDescent="0.25">
      <c r="A223" s="58" t="str">
        <f>Emissions!A225</f>
        <v>72117</v>
      </c>
      <c r="B223" s="58" t="str">
        <f>Emissions!B225</f>
        <v>72</v>
      </c>
      <c r="C223" s="58" t="str">
        <f>Emissions!E225</f>
        <v>PR</v>
      </c>
      <c r="D223" s="58" t="str">
        <f>Emissions!C225</f>
        <v>117</v>
      </c>
      <c r="E223" s="57" t="str">
        <f>Emissions!D225</f>
        <v>Rincon</v>
      </c>
      <c r="F223" s="93" t="s">
        <v>81</v>
      </c>
      <c r="G223" s="58">
        <v>2801000003</v>
      </c>
      <c r="H223" s="57" t="s">
        <v>446</v>
      </c>
      <c r="I223" s="58" t="s">
        <v>447</v>
      </c>
      <c r="J223" s="57" t="s">
        <v>452</v>
      </c>
      <c r="K223" s="58">
        <v>2012</v>
      </c>
      <c r="L223" s="58">
        <v>354</v>
      </c>
      <c r="M223" s="58" t="s">
        <v>448</v>
      </c>
      <c r="N223" s="49">
        <v>1845614</v>
      </c>
      <c r="O223" s="58" t="s">
        <v>400</v>
      </c>
      <c r="P223" s="57">
        <f t="shared" si="3"/>
        <v>9.415404639575653E-6</v>
      </c>
      <c r="Q223" s="58" t="s">
        <v>449</v>
      </c>
      <c r="R223" s="58" t="s">
        <v>400</v>
      </c>
      <c r="S223" s="57" t="s">
        <v>451</v>
      </c>
      <c r="T223" s="58" t="str">
        <f>Emissions!F225</f>
        <v>PM25-FIL</v>
      </c>
      <c r="U223" s="58" t="s">
        <v>454</v>
      </c>
      <c r="V223" s="58">
        <v>13</v>
      </c>
      <c r="W223" s="92">
        <f>Emissions!G225</f>
        <v>8.68860130923289E-3</v>
      </c>
      <c r="X223" s="58" t="str">
        <f>Emissions!H225</f>
        <v>TON</v>
      </c>
    </row>
    <row r="224" spans="1:24" x14ac:dyDescent="0.25">
      <c r="A224" s="58" t="str">
        <f>Emissions!A226</f>
        <v>72119</v>
      </c>
      <c r="B224" s="58" t="str">
        <f>Emissions!B226</f>
        <v>72</v>
      </c>
      <c r="C224" s="58" t="str">
        <f>Emissions!E226</f>
        <v>PR</v>
      </c>
      <c r="D224" s="58" t="str">
        <f>Emissions!C226</f>
        <v>119</v>
      </c>
      <c r="E224" s="57" t="str">
        <f>Emissions!D226</f>
        <v>Rio Grande</v>
      </c>
      <c r="F224" s="93" t="s">
        <v>81</v>
      </c>
      <c r="G224" s="58">
        <v>2801000003</v>
      </c>
      <c r="H224" s="57" t="s">
        <v>446</v>
      </c>
      <c r="I224" s="58" t="s">
        <v>447</v>
      </c>
      <c r="J224" s="57" t="s">
        <v>452</v>
      </c>
      <c r="K224" s="58">
        <v>2012</v>
      </c>
      <c r="L224" s="58">
        <v>354</v>
      </c>
      <c r="M224" s="58" t="s">
        <v>448</v>
      </c>
      <c r="N224" s="49">
        <v>1845615</v>
      </c>
      <c r="O224" s="58" t="s">
        <v>400</v>
      </c>
      <c r="P224" s="57">
        <f t="shared" si="3"/>
        <v>3.3546899125380642E-5</v>
      </c>
      <c r="Q224" s="58" t="s">
        <v>449</v>
      </c>
      <c r="R224" s="58" t="s">
        <v>400</v>
      </c>
      <c r="S224" s="57" t="s">
        <v>451</v>
      </c>
      <c r="T224" s="58" t="str">
        <f>Emissions!F226</f>
        <v>PM25-FIL</v>
      </c>
      <c r="U224" s="58" t="s">
        <v>454</v>
      </c>
      <c r="V224" s="58">
        <v>13</v>
      </c>
      <c r="W224" s="92">
        <f>Emissions!G226</f>
        <v>3.0957330114644695E-2</v>
      </c>
      <c r="X224" s="58" t="str">
        <f>Emissions!H226</f>
        <v>TON</v>
      </c>
    </row>
    <row r="225" spans="1:24" x14ac:dyDescent="0.25">
      <c r="A225" s="58" t="str">
        <f>Emissions!A227</f>
        <v>72121</v>
      </c>
      <c r="B225" s="58" t="str">
        <f>Emissions!B227</f>
        <v>72</v>
      </c>
      <c r="C225" s="58" t="str">
        <f>Emissions!E227</f>
        <v>PR</v>
      </c>
      <c r="D225" s="58" t="str">
        <f>Emissions!C227</f>
        <v>121</v>
      </c>
      <c r="E225" s="57" t="str">
        <f>Emissions!D227</f>
        <v>Sabana Grande</v>
      </c>
      <c r="F225" s="93" t="s">
        <v>81</v>
      </c>
      <c r="G225" s="58">
        <v>2801000003</v>
      </c>
      <c r="H225" s="57" t="s">
        <v>446</v>
      </c>
      <c r="I225" s="58" t="s">
        <v>447</v>
      </c>
      <c r="J225" s="57" t="s">
        <v>452</v>
      </c>
      <c r="K225" s="58">
        <v>2012</v>
      </c>
      <c r="L225" s="58">
        <v>354</v>
      </c>
      <c r="M225" s="58" t="s">
        <v>448</v>
      </c>
      <c r="N225" s="49">
        <v>1845616</v>
      </c>
      <c r="O225" s="58" t="s">
        <v>400</v>
      </c>
      <c r="P225" s="57">
        <f t="shared" si="3"/>
        <v>1.5363870193802062E-5</v>
      </c>
      <c r="Q225" s="58" t="s">
        <v>449</v>
      </c>
      <c r="R225" s="58" t="s">
        <v>400</v>
      </c>
      <c r="S225" s="57" t="s">
        <v>451</v>
      </c>
      <c r="T225" s="58" t="str">
        <f>Emissions!F227</f>
        <v>PM25-FIL</v>
      </c>
      <c r="U225" s="58" t="s">
        <v>454</v>
      </c>
      <c r="V225" s="58">
        <v>13</v>
      </c>
      <c r="W225" s="92">
        <f>Emissions!G227</f>
        <v>1.4177902325802093E-2</v>
      </c>
      <c r="X225" s="58" t="str">
        <f>Emissions!H227</f>
        <v>TON</v>
      </c>
    </row>
    <row r="226" spans="1:24" x14ac:dyDescent="0.25">
      <c r="A226" s="58" t="str">
        <f>Emissions!A228</f>
        <v>72123</v>
      </c>
      <c r="B226" s="58" t="str">
        <f>Emissions!B228</f>
        <v>72</v>
      </c>
      <c r="C226" s="58" t="str">
        <f>Emissions!E228</f>
        <v>PR</v>
      </c>
      <c r="D226" s="58" t="str">
        <f>Emissions!C228</f>
        <v>123</v>
      </c>
      <c r="E226" s="57" t="str">
        <f>Emissions!D228</f>
        <v>Salinas</v>
      </c>
      <c r="F226" s="93" t="s">
        <v>81</v>
      </c>
      <c r="G226" s="58">
        <v>2801000003</v>
      </c>
      <c r="H226" s="57" t="s">
        <v>446</v>
      </c>
      <c r="I226" s="58" t="s">
        <v>447</v>
      </c>
      <c r="J226" s="57" t="s">
        <v>452</v>
      </c>
      <c r="K226" s="58">
        <v>2012</v>
      </c>
      <c r="L226" s="58">
        <v>354</v>
      </c>
      <c r="M226" s="58" t="s">
        <v>448</v>
      </c>
      <c r="N226" s="49">
        <v>1845617</v>
      </c>
      <c r="O226" s="58" t="s">
        <v>400</v>
      </c>
      <c r="P226" s="57">
        <f t="shared" si="3"/>
        <v>1.9032691700845954E-5</v>
      </c>
      <c r="Q226" s="58" t="s">
        <v>449</v>
      </c>
      <c r="R226" s="58" t="s">
        <v>400</v>
      </c>
      <c r="S226" s="57" t="s">
        <v>451</v>
      </c>
      <c r="T226" s="58" t="str">
        <f>Emissions!F228</f>
        <v>PM25-FIL</v>
      </c>
      <c r="U226" s="58" t="s">
        <v>454</v>
      </c>
      <c r="V226" s="58">
        <v>13</v>
      </c>
      <c r="W226" s="92">
        <f>Emissions!G228</f>
        <v>1.7563529679420105E-2</v>
      </c>
      <c r="X226" s="58" t="str">
        <f>Emissions!H228</f>
        <v>TON</v>
      </c>
    </row>
    <row r="227" spans="1:24" x14ac:dyDescent="0.25">
      <c r="A227" s="58" t="str">
        <f>Emissions!A229</f>
        <v>72125</v>
      </c>
      <c r="B227" s="58" t="str">
        <f>Emissions!B229</f>
        <v>72</v>
      </c>
      <c r="C227" s="58" t="str">
        <f>Emissions!E229</f>
        <v>PR</v>
      </c>
      <c r="D227" s="58" t="str">
        <f>Emissions!C229</f>
        <v>125</v>
      </c>
      <c r="E227" s="57" t="str">
        <f>Emissions!D229</f>
        <v>San German</v>
      </c>
      <c r="F227" s="93" t="s">
        <v>81</v>
      </c>
      <c r="G227" s="58">
        <v>2801000003</v>
      </c>
      <c r="H227" s="57" t="s">
        <v>446</v>
      </c>
      <c r="I227" s="58" t="s">
        <v>447</v>
      </c>
      <c r="J227" s="57" t="s">
        <v>452</v>
      </c>
      <c r="K227" s="58">
        <v>2012</v>
      </c>
      <c r="L227" s="58">
        <v>354</v>
      </c>
      <c r="M227" s="58" t="s">
        <v>448</v>
      </c>
      <c r="N227" s="49">
        <v>1845618</v>
      </c>
      <c r="O227" s="58" t="s">
        <v>400</v>
      </c>
      <c r="P227" s="57">
        <f t="shared" si="3"/>
        <v>2.14811144147259E-5</v>
      </c>
      <c r="Q227" s="58" t="s">
        <v>449</v>
      </c>
      <c r="R227" s="58" t="s">
        <v>400</v>
      </c>
      <c r="S227" s="57" t="s">
        <v>451</v>
      </c>
      <c r="T227" s="58" t="str">
        <f>Emissions!F229</f>
        <v>PM25-FIL</v>
      </c>
      <c r="U227" s="58" t="s">
        <v>454</v>
      </c>
      <c r="V227" s="58">
        <v>13</v>
      </c>
      <c r="W227" s="92">
        <f>Emissions!G229</f>
        <v>1.9822965711938791E-2</v>
      </c>
      <c r="X227" s="58" t="str">
        <f>Emissions!H229</f>
        <v>TON</v>
      </c>
    </row>
    <row r="228" spans="1:24" x14ac:dyDescent="0.25">
      <c r="A228" s="58" t="str">
        <f>Emissions!A230</f>
        <v>72127</v>
      </c>
      <c r="B228" s="58" t="str">
        <f>Emissions!B230</f>
        <v>72</v>
      </c>
      <c r="C228" s="58" t="str">
        <f>Emissions!E230</f>
        <v>PR</v>
      </c>
      <c r="D228" s="58" t="str">
        <f>Emissions!C230</f>
        <v>127</v>
      </c>
      <c r="E228" s="57" t="str">
        <f>Emissions!D230</f>
        <v>San Juan</v>
      </c>
      <c r="F228" s="93" t="s">
        <v>81</v>
      </c>
      <c r="G228" s="58">
        <v>2801000003</v>
      </c>
      <c r="H228" s="57" t="s">
        <v>446</v>
      </c>
      <c r="I228" s="58" t="s">
        <v>447</v>
      </c>
      <c r="J228" s="57" t="s">
        <v>452</v>
      </c>
      <c r="K228" s="58">
        <v>2012</v>
      </c>
      <c r="L228" s="58">
        <v>354</v>
      </c>
      <c r="M228" s="58" t="s">
        <v>448</v>
      </c>
      <c r="N228" s="49">
        <v>1845619</v>
      </c>
      <c r="O228" s="58" t="s">
        <v>400</v>
      </c>
      <c r="P228" s="57">
        <f t="shared" si="3"/>
        <v>2.3285260629340055E-4</v>
      </c>
      <c r="Q228" s="58" t="s">
        <v>449</v>
      </c>
      <c r="R228" s="58" t="s">
        <v>400</v>
      </c>
      <c r="S228" s="57" t="s">
        <v>451</v>
      </c>
      <c r="T228" s="58" t="str">
        <f>Emissions!F230</f>
        <v>PM25-FIL</v>
      </c>
      <c r="U228" s="58" t="s">
        <v>454</v>
      </c>
      <c r="V228" s="58">
        <v>13</v>
      </c>
      <c r="W228" s="92">
        <f>Emissions!G230</f>
        <v>0.21487859718730981</v>
      </c>
      <c r="X228" s="58" t="str">
        <f>Emissions!H230</f>
        <v>TON</v>
      </c>
    </row>
    <row r="229" spans="1:24" x14ac:dyDescent="0.25">
      <c r="A229" s="58" t="str">
        <f>Emissions!A231</f>
        <v>72129</v>
      </c>
      <c r="B229" s="58" t="str">
        <f>Emissions!B231</f>
        <v>72</v>
      </c>
      <c r="C229" s="58" t="str">
        <f>Emissions!E231</f>
        <v>PR</v>
      </c>
      <c r="D229" s="58" t="str">
        <f>Emissions!C231</f>
        <v>129</v>
      </c>
      <c r="E229" s="57" t="str">
        <f>Emissions!D231</f>
        <v>San Lorenzo</v>
      </c>
      <c r="F229" s="93" t="s">
        <v>81</v>
      </c>
      <c r="G229" s="58">
        <v>2801000003</v>
      </c>
      <c r="H229" s="57" t="s">
        <v>446</v>
      </c>
      <c r="I229" s="58" t="s">
        <v>447</v>
      </c>
      <c r="J229" s="57" t="s">
        <v>452</v>
      </c>
      <c r="K229" s="58">
        <v>2012</v>
      </c>
      <c r="L229" s="58">
        <v>354</v>
      </c>
      <c r="M229" s="58" t="s">
        <v>448</v>
      </c>
      <c r="N229" s="49">
        <v>1845620</v>
      </c>
      <c r="O229" s="58" t="s">
        <v>400</v>
      </c>
      <c r="P229" s="57">
        <f t="shared" si="3"/>
        <v>2.5174755999714917E-5</v>
      </c>
      <c r="Q229" s="58" t="s">
        <v>449</v>
      </c>
      <c r="R229" s="58" t="s">
        <v>400</v>
      </c>
      <c r="S229" s="57" t="s">
        <v>451</v>
      </c>
      <c r="T229" s="58" t="str">
        <f>Emissions!F231</f>
        <v>PM25-FIL</v>
      </c>
      <c r="U229" s="58" t="s">
        <v>454</v>
      </c>
      <c r="V229" s="58">
        <v>13</v>
      </c>
      <c r="W229" s="92">
        <f>Emissions!G231</f>
        <v>2.3231516584096924E-2</v>
      </c>
      <c r="X229" s="58" t="str">
        <f>Emissions!H231</f>
        <v>TON</v>
      </c>
    </row>
    <row r="230" spans="1:24" x14ac:dyDescent="0.25">
      <c r="A230" s="58" t="str">
        <f>Emissions!A232</f>
        <v>72131</v>
      </c>
      <c r="B230" s="58" t="str">
        <f>Emissions!B232</f>
        <v>72</v>
      </c>
      <c r="C230" s="58" t="str">
        <f>Emissions!E232</f>
        <v>PR</v>
      </c>
      <c r="D230" s="58" t="str">
        <f>Emissions!C232</f>
        <v>131</v>
      </c>
      <c r="E230" s="57" t="str">
        <f>Emissions!D232</f>
        <v>San Sebastian</v>
      </c>
      <c r="F230" s="93" t="s">
        <v>81</v>
      </c>
      <c r="G230" s="58">
        <v>2801000003</v>
      </c>
      <c r="H230" s="57" t="s">
        <v>446</v>
      </c>
      <c r="I230" s="58" t="s">
        <v>447</v>
      </c>
      <c r="J230" s="57" t="s">
        <v>452</v>
      </c>
      <c r="K230" s="58">
        <v>2012</v>
      </c>
      <c r="L230" s="58">
        <v>354</v>
      </c>
      <c r="M230" s="58" t="s">
        <v>448</v>
      </c>
      <c r="N230" s="49">
        <v>1845621</v>
      </c>
      <c r="O230" s="58" t="s">
        <v>400</v>
      </c>
      <c r="P230" s="57">
        <f t="shared" si="3"/>
        <v>2.5458184327621959E-5</v>
      </c>
      <c r="Q230" s="58" t="s">
        <v>449</v>
      </c>
      <c r="R230" s="58" t="s">
        <v>400</v>
      </c>
      <c r="S230" s="57" t="s">
        <v>451</v>
      </c>
      <c r="T230" s="58" t="str">
        <f>Emissions!F232</f>
        <v>PM25-FIL</v>
      </c>
      <c r="U230" s="58" t="s">
        <v>454</v>
      </c>
      <c r="V230" s="58">
        <v>13</v>
      </c>
      <c r="W230" s="92">
        <f>Emissions!G232</f>
        <v>2.3493079808464983E-2</v>
      </c>
      <c r="X230" s="58" t="str">
        <f>Emissions!H232</f>
        <v>TON</v>
      </c>
    </row>
    <row r="231" spans="1:24" x14ac:dyDescent="0.25">
      <c r="A231" s="58" t="str">
        <f>Emissions!A233</f>
        <v>72133</v>
      </c>
      <c r="B231" s="58" t="str">
        <f>Emissions!B233</f>
        <v>72</v>
      </c>
      <c r="C231" s="58" t="str">
        <f>Emissions!E233</f>
        <v>PR</v>
      </c>
      <c r="D231" s="58" t="str">
        <f>Emissions!C233</f>
        <v>133</v>
      </c>
      <c r="E231" s="57" t="str">
        <f>Emissions!D233</f>
        <v>Santa Isabel</v>
      </c>
      <c r="F231" s="93" t="s">
        <v>81</v>
      </c>
      <c r="G231" s="58">
        <v>2801000003</v>
      </c>
      <c r="H231" s="57" t="s">
        <v>446</v>
      </c>
      <c r="I231" s="58" t="s">
        <v>447</v>
      </c>
      <c r="J231" s="57" t="s">
        <v>452</v>
      </c>
      <c r="K231" s="58">
        <v>2012</v>
      </c>
      <c r="L231" s="58">
        <v>354</v>
      </c>
      <c r="M231" s="58" t="s">
        <v>448</v>
      </c>
      <c r="N231" s="49">
        <v>1845622</v>
      </c>
      <c r="O231" s="58" t="s">
        <v>400</v>
      </c>
      <c r="P231" s="57">
        <f t="shared" si="3"/>
        <v>1.4560628947500066E-5</v>
      </c>
      <c r="Q231" s="58" t="s">
        <v>449</v>
      </c>
      <c r="R231" s="58" t="s">
        <v>400</v>
      </c>
      <c r="S231" s="57" t="s">
        <v>451</v>
      </c>
      <c r="T231" s="58" t="str">
        <f>Emissions!F233</f>
        <v>PM25-FIL</v>
      </c>
      <c r="U231" s="58" t="s">
        <v>454</v>
      </c>
      <c r="V231" s="58">
        <v>13</v>
      </c>
      <c r="W231" s="92">
        <f>Emissions!G233</f>
        <v>1.3436708559671483E-2</v>
      </c>
      <c r="X231" s="58" t="str">
        <f>Emissions!H233</f>
        <v>TON</v>
      </c>
    </row>
    <row r="232" spans="1:24" x14ac:dyDescent="0.25">
      <c r="A232" s="58" t="str">
        <f>Emissions!A234</f>
        <v>72135</v>
      </c>
      <c r="B232" s="58" t="str">
        <f>Emissions!B234</f>
        <v>72</v>
      </c>
      <c r="C232" s="58" t="str">
        <f>Emissions!E234</f>
        <v>PR</v>
      </c>
      <c r="D232" s="58" t="str">
        <f>Emissions!C234</f>
        <v>135</v>
      </c>
      <c r="E232" s="57" t="str">
        <f>Emissions!D234</f>
        <v>Toa Alta</v>
      </c>
      <c r="F232" s="93" t="s">
        <v>81</v>
      </c>
      <c r="G232" s="58">
        <v>2801000003</v>
      </c>
      <c r="H232" s="57" t="s">
        <v>446</v>
      </c>
      <c r="I232" s="58" t="s">
        <v>447</v>
      </c>
      <c r="J232" s="57" t="s">
        <v>452</v>
      </c>
      <c r="K232" s="58">
        <v>2012</v>
      </c>
      <c r="L232" s="58">
        <v>354</v>
      </c>
      <c r="M232" s="58" t="s">
        <v>448</v>
      </c>
      <c r="N232" s="49">
        <v>1845623</v>
      </c>
      <c r="O232" s="58" t="s">
        <v>400</v>
      </c>
      <c r="P232" s="57">
        <f t="shared" si="3"/>
        <v>4.7667244012875162E-5</v>
      </c>
      <c r="Q232" s="58" t="s">
        <v>449</v>
      </c>
      <c r="R232" s="58" t="s">
        <v>400</v>
      </c>
      <c r="S232" s="57" t="s">
        <v>451</v>
      </c>
      <c r="T232" s="58" t="str">
        <f>Emissions!F234</f>
        <v>PM25-FIL</v>
      </c>
      <c r="U232" s="58" t="s">
        <v>454</v>
      </c>
      <c r="V232" s="58">
        <v>13</v>
      </c>
      <c r="W232" s="92">
        <f>Emissions!G234</f>
        <v>4.3987880948387348E-2</v>
      </c>
      <c r="X232" s="58" t="str">
        <f>Emissions!H234</f>
        <v>TON</v>
      </c>
    </row>
    <row r="233" spans="1:24" x14ac:dyDescent="0.25">
      <c r="A233" s="58" t="str">
        <f>Emissions!A235</f>
        <v>72137</v>
      </c>
      <c r="B233" s="58" t="str">
        <f>Emissions!B235</f>
        <v>72</v>
      </c>
      <c r="C233" s="58" t="str">
        <f>Emissions!E235</f>
        <v>PR</v>
      </c>
      <c r="D233" s="58" t="str">
        <f>Emissions!C235</f>
        <v>137</v>
      </c>
      <c r="E233" s="57" t="str">
        <f>Emissions!D235</f>
        <v>Toa Baja</v>
      </c>
      <c r="F233" s="93" t="s">
        <v>81</v>
      </c>
      <c r="G233" s="58">
        <v>2801000003</v>
      </c>
      <c r="H233" s="57" t="s">
        <v>446</v>
      </c>
      <c r="I233" s="58" t="s">
        <v>447</v>
      </c>
      <c r="J233" s="57" t="s">
        <v>452</v>
      </c>
      <c r="K233" s="58">
        <v>2012</v>
      </c>
      <c r="L233" s="58">
        <v>354</v>
      </c>
      <c r="M233" s="58" t="s">
        <v>448</v>
      </c>
      <c r="N233" s="49">
        <v>1845624</v>
      </c>
      <c r="O233" s="58" t="s">
        <v>400</v>
      </c>
      <c r="P233" s="57">
        <f t="shared" si="3"/>
        <v>5.3608661739512686E-5</v>
      </c>
      <c r="Q233" s="58" t="s">
        <v>449</v>
      </c>
      <c r="R233" s="58" t="s">
        <v>400</v>
      </c>
      <c r="S233" s="57" t="s">
        <v>451</v>
      </c>
      <c r="T233" s="58" t="str">
        <f>Emissions!F235</f>
        <v>PM25-FIL</v>
      </c>
      <c r="U233" s="58" t="s">
        <v>454</v>
      </c>
      <c r="V233" s="58">
        <v>13</v>
      </c>
      <c r="W233" s="92">
        <f>Emissions!G235</f>
        <v>4.9470716357163186E-2</v>
      </c>
      <c r="X233" s="58" t="str">
        <f>Emissions!H235</f>
        <v>TON</v>
      </c>
    </row>
    <row r="234" spans="1:24" x14ac:dyDescent="0.25">
      <c r="A234" s="58" t="str">
        <f>Emissions!A236</f>
        <v>72139</v>
      </c>
      <c r="B234" s="58" t="str">
        <f>Emissions!B236</f>
        <v>72</v>
      </c>
      <c r="C234" s="58" t="str">
        <f>Emissions!E236</f>
        <v>PR</v>
      </c>
      <c r="D234" s="58" t="str">
        <f>Emissions!C236</f>
        <v>139</v>
      </c>
      <c r="E234" s="57" t="str">
        <f>Emissions!D236</f>
        <v>Trujillo Alto</v>
      </c>
      <c r="F234" s="93" t="s">
        <v>81</v>
      </c>
      <c r="G234" s="58">
        <v>2801000003</v>
      </c>
      <c r="H234" s="57" t="s">
        <v>446</v>
      </c>
      <c r="I234" s="58" t="s">
        <v>447</v>
      </c>
      <c r="J234" s="57" t="s">
        <v>452</v>
      </c>
      <c r="K234" s="58">
        <v>2012</v>
      </c>
      <c r="L234" s="58">
        <v>354</v>
      </c>
      <c r="M234" s="58" t="s">
        <v>448</v>
      </c>
      <c r="N234" s="49">
        <v>1845625</v>
      </c>
      <c r="O234" s="58" t="s">
        <v>400</v>
      </c>
      <c r="P234" s="57">
        <f t="shared" si="3"/>
        <v>4.5235329237046612E-5</v>
      </c>
      <c r="Q234" s="58" t="s">
        <v>449</v>
      </c>
      <c r="R234" s="58" t="s">
        <v>400</v>
      </c>
      <c r="S234" s="57" t="s">
        <v>451</v>
      </c>
      <c r="T234" s="58" t="str">
        <f>Emissions!F236</f>
        <v>PM25-FIL</v>
      </c>
      <c r="U234" s="58" t="s">
        <v>454</v>
      </c>
      <c r="V234" s="58">
        <v>13</v>
      </c>
      <c r="W234" s="92">
        <f>Emissions!G236</f>
        <v>4.1743727261562079E-2</v>
      </c>
      <c r="X234" s="58" t="str">
        <f>Emissions!H236</f>
        <v>TON</v>
      </c>
    </row>
    <row r="235" spans="1:24" x14ac:dyDescent="0.25">
      <c r="A235" s="58" t="str">
        <f>Emissions!A237</f>
        <v>72141</v>
      </c>
      <c r="B235" s="58" t="str">
        <f>Emissions!B237</f>
        <v>72</v>
      </c>
      <c r="C235" s="58" t="str">
        <f>Emissions!E237</f>
        <v>PR</v>
      </c>
      <c r="D235" s="58" t="str">
        <f>Emissions!C237</f>
        <v>141</v>
      </c>
      <c r="E235" s="57" t="str">
        <f>Emissions!D237</f>
        <v>Utuado</v>
      </c>
      <c r="F235" s="93" t="s">
        <v>81</v>
      </c>
      <c r="G235" s="58">
        <v>2801000003</v>
      </c>
      <c r="H235" s="57" t="s">
        <v>446</v>
      </c>
      <c r="I235" s="58" t="s">
        <v>447</v>
      </c>
      <c r="J235" s="57" t="s">
        <v>452</v>
      </c>
      <c r="K235" s="58">
        <v>2012</v>
      </c>
      <c r="L235" s="58">
        <v>354</v>
      </c>
      <c r="M235" s="58" t="s">
        <v>448</v>
      </c>
      <c r="N235" s="49">
        <v>1845626</v>
      </c>
      <c r="O235" s="58" t="s">
        <v>400</v>
      </c>
      <c r="P235" s="57">
        <f t="shared" si="3"/>
        <v>1.9777189368915579E-5</v>
      </c>
      <c r="Q235" s="58" t="s">
        <v>449</v>
      </c>
      <c r="R235" s="58" t="s">
        <v>400</v>
      </c>
      <c r="S235" s="57" t="s">
        <v>451</v>
      </c>
      <c r="T235" s="58" t="str">
        <f>Emissions!F237</f>
        <v>PM25-FIL</v>
      </c>
      <c r="U235" s="58" t="s">
        <v>454</v>
      </c>
      <c r="V235" s="58">
        <v>13</v>
      </c>
      <c r="W235" s="92">
        <f>Emissions!G237</f>
        <v>1.8250647453097093E-2</v>
      </c>
      <c r="X235" s="58" t="str">
        <f>Emissions!H237</f>
        <v>TON</v>
      </c>
    </row>
    <row r="236" spans="1:24" x14ac:dyDescent="0.25">
      <c r="A236" s="58" t="str">
        <f>Emissions!A238</f>
        <v>72143</v>
      </c>
      <c r="B236" s="58" t="str">
        <f>Emissions!B238</f>
        <v>72</v>
      </c>
      <c r="C236" s="58" t="str">
        <f>Emissions!E238</f>
        <v>PR</v>
      </c>
      <c r="D236" s="58" t="str">
        <f>Emissions!C238</f>
        <v>143</v>
      </c>
      <c r="E236" s="57" t="str">
        <f>Emissions!D238</f>
        <v>Vega Alta</v>
      </c>
      <c r="F236" s="93" t="s">
        <v>81</v>
      </c>
      <c r="G236" s="58">
        <v>2801000003</v>
      </c>
      <c r="H236" s="57" t="s">
        <v>446</v>
      </c>
      <c r="I236" s="58" t="s">
        <v>447</v>
      </c>
      <c r="J236" s="57" t="s">
        <v>452</v>
      </c>
      <c r="K236" s="58">
        <v>2012</v>
      </c>
      <c r="L236" s="58">
        <v>354</v>
      </c>
      <c r="M236" s="58" t="s">
        <v>448</v>
      </c>
      <c r="N236" s="49">
        <v>1845627</v>
      </c>
      <c r="O236" s="58" t="s">
        <v>400</v>
      </c>
      <c r="P236" s="57">
        <f t="shared" si="3"/>
        <v>2.4991220020530717E-5</v>
      </c>
      <c r="Q236" s="58" t="s">
        <v>449</v>
      </c>
      <c r="R236" s="58" t="s">
        <v>400</v>
      </c>
      <c r="S236" s="57" t="s">
        <v>451</v>
      </c>
      <c r="T236" s="58" t="str">
        <f>Emissions!F238</f>
        <v>PM25-FIL</v>
      </c>
      <c r="U236" s="58" t="s">
        <v>454</v>
      </c>
      <c r="V236" s="58">
        <v>13</v>
      </c>
      <c r="W236" s="92">
        <f>Emissions!G238</f>
        <v>2.3062235216416024E-2</v>
      </c>
      <c r="X236" s="58" t="str">
        <f>Emissions!H238</f>
        <v>TON</v>
      </c>
    </row>
    <row r="237" spans="1:24" x14ac:dyDescent="0.25">
      <c r="A237" s="58" t="str">
        <f>Emissions!A239</f>
        <v>72145</v>
      </c>
      <c r="B237" s="58" t="str">
        <f>Emissions!B239</f>
        <v>72</v>
      </c>
      <c r="C237" s="58" t="str">
        <f>Emissions!E239</f>
        <v>PR</v>
      </c>
      <c r="D237" s="58" t="str">
        <f>Emissions!C239</f>
        <v>145</v>
      </c>
      <c r="E237" s="57" t="str">
        <f>Emissions!D239</f>
        <v>Vega Baja</v>
      </c>
      <c r="F237" s="93" t="s">
        <v>81</v>
      </c>
      <c r="G237" s="58">
        <v>2801000003</v>
      </c>
      <c r="H237" s="57" t="s">
        <v>446</v>
      </c>
      <c r="I237" s="58" t="s">
        <v>447</v>
      </c>
      <c r="J237" s="57" t="s">
        <v>452</v>
      </c>
      <c r="K237" s="58">
        <v>2012</v>
      </c>
      <c r="L237" s="58">
        <v>354</v>
      </c>
      <c r="M237" s="58" t="s">
        <v>448</v>
      </c>
      <c r="N237" s="49">
        <v>1845628</v>
      </c>
      <c r="O237" s="58" t="s">
        <v>400</v>
      </c>
      <c r="P237" s="57">
        <f t="shared" si="3"/>
        <v>3.5774699335874434E-5</v>
      </c>
      <c r="Q237" s="58" t="s">
        <v>449</v>
      </c>
      <c r="R237" s="58" t="s">
        <v>400</v>
      </c>
      <c r="S237" s="57" t="s">
        <v>451</v>
      </c>
      <c r="T237" s="58" t="str">
        <f>Emissions!F239</f>
        <v>PM25-FIL</v>
      </c>
      <c r="U237" s="58" t="s">
        <v>454</v>
      </c>
      <c r="V237" s="58">
        <v>13</v>
      </c>
      <c r="W237" s="92">
        <f>Emissions!G239</f>
        <v>3.301339339293563E-2</v>
      </c>
      <c r="X237" s="58" t="str">
        <f>Emissions!H239</f>
        <v>TON</v>
      </c>
    </row>
    <row r="238" spans="1:24" x14ac:dyDescent="0.25">
      <c r="A238" s="58" t="str">
        <f>Emissions!A240</f>
        <v>72147</v>
      </c>
      <c r="B238" s="58" t="str">
        <f>Emissions!B240</f>
        <v>72</v>
      </c>
      <c r="C238" s="58" t="str">
        <f>Emissions!E240</f>
        <v>PR</v>
      </c>
      <c r="D238" s="58" t="str">
        <f>Emissions!C240</f>
        <v>147</v>
      </c>
      <c r="E238" s="57" t="str">
        <f>Emissions!D240</f>
        <v>Vieques</v>
      </c>
      <c r="F238" s="93" t="s">
        <v>81</v>
      </c>
      <c r="G238" s="58">
        <v>2801000003</v>
      </c>
      <c r="H238" s="57" t="s">
        <v>446</v>
      </c>
      <c r="I238" s="58" t="s">
        <v>447</v>
      </c>
      <c r="J238" s="57" t="s">
        <v>452</v>
      </c>
      <c r="K238" s="58">
        <v>2012</v>
      </c>
      <c r="L238" s="58">
        <v>354</v>
      </c>
      <c r="M238" s="58" t="s">
        <v>448</v>
      </c>
      <c r="N238" s="49">
        <v>1845629</v>
      </c>
      <c r="O238" s="58" t="s">
        <v>400</v>
      </c>
      <c r="P238" s="57">
        <f t="shared" si="3"/>
        <v>5.8044841791517472E-6</v>
      </c>
      <c r="Q238" s="58" t="s">
        <v>449</v>
      </c>
      <c r="R238" s="58" t="s">
        <v>400</v>
      </c>
      <c r="S238" s="57" t="s">
        <v>451</v>
      </c>
      <c r="T238" s="58" t="str">
        <f>Emissions!F240</f>
        <v>PM25-FIL</v>
      </c>
      <c r="U238" s="58" t="s">
        <v>454</v>
      </c>
      <c r="V238" s="58">
        <v>13</v>
      </c>
      <c r="W238" s="92">
        <f>Emissions!G240</f>
        <v>5.3564621655418296E-3</v>
      </c>
      <c r="X238" s="58" t="str">
        <f>Emissions!H240</f>
        <v>TON</v>
      </c>
    </row>
    <row r="239" spans="1:24" x14ac:dyDescent="0.25">
      <c r="A239" s="58" t="str">
        <f>Emissions!A241</f>
        <v>72149</v>
      </c>
      <c r="B239" s="58" t="str">
        <f>Emissions!B241</f>
        <v>72</v>
      </c>
      <c r="C239" s="58" t="str">
        <f>Emissions!E241</f>
        <v>PR</v>
      </c>
      <c r="D239" s="58" t="str">
        <f>Emissions!C241</f>
        <v>149</v>
      </c>
      <c r="E239" s="57" t="str">
        <f>Emissions!D241</f>
        <v>Villalba</v>
      </c>
      <c r="F239" s="93" t="s">
        <v>81</v>
      </c>
      <c r="G239" s="58">
        <v>2801000003</v>
      </c>
      <c r="H239" s="57" t="s">
        <v>446</v>
      </c>
      <c r="I239" s="58" t="s">
        <v>447</v>
      </c>
      <c r="J239" s="57" t="s">
        <v>452</v>
      </c>
      <c r="K239" s="58">
        <v>2012</v>
      </c>
      <c r="L239" s="58">
        <v>354</v>
      </c>
      <c r="M239" s="58" t="s">
        <v>448</v>
      </c>
      <c r="N239" s="49">
        <v>1845630</v>
      </c>
      <c r="O239" s="58" t="s">
        <v>400</v>
      </c>
      <c r="P239" s="57">
        <f t="shared" si="3"/>
        <v>1.5534454948120261E-5</v>
      </c>
      <c r="Q239" s="58" t="s">
        <v>449</v>
      </c>
      <c r="R239" s="58" t="s">
        <v>400</v>
      </c>
      <c r="S239" s="57" t="s">
        <v>451</v>
      </c>
      <c r="T239" s="58" t="str">
        <f>Emissions!F241</f>
        <v>PM25-FIL</v>
      </c>
      <c r="U239" s="58" t="s">
        <v>454</v>
      </c>
      <c r="V239" s="58">
        <v>13</v>
      </c>
      <c r="W239" s="92">
        <f>Emissions!G241</f>
        <v>1.4335428042949598E-2</v>
      </c>
      <c r="X239" s="58" t="str">
        <f>Emissions!H241</f>
        <v>TON</v>
      </c>
    </row>
    <row r="240" spans="1:24" x14ac:dyDescent="0.25">
      <c r="A240" s="58" t="str">
        <f>Emissions!A242</f>
        <v>72151</v>
      </c>
      <c r="B240" s="58" t="str">
        <f>Emissions!B242</f>
        <v>72</v>
      </c>
      <c r="C240" s="58" t="str">
        <f>Emissions!E242</f>
        <v>PR</v>
      </c>
      <c r="D240" s="58" t="str">
        <f>Emissions!C242</f>
        <v>151</v>
      </c>
      <c r="E240" s="57" t="str">
        <f>Emissions!D242</f>
        <v>Yabucoa</v>
      </c>
      <c r="F240" s="93" t="s">
        <v>81</v>
      </c>
      <c r="G240" s="58">
        <v>2801000003</v>
      </c>
      <c r="H240" s="57" t="s">
        <v>446</v>
      </c>
      <c r="I240" s="58" t="s">
        <v>447</v>
      </c>
      <c r="J240" s="57" t="s">
        <v>452</v>
      </c>
      <c r="K240" s="58">
        <v>2012</v>
      </c>
      <c r="L240" s="58">
        <v>354</v>
      </c>
      <c r="M240" s="58" t="s">
        <v>448</v>
      </c>
      <c r="N240" s="49">
        <v>1845631</v>
      </c>
      <c r="O240" s="58" t="s">
        <v>400</v>
      </c>
      <c r="P240" s="57">
        <f t="shared" si="3"/>
        <v>2.2852942190920641E-5</v>
      </c>
      <c r="Q240" s="58" t="s">
        <v>449</v>
      </c>
      <c r="R240" s="58" t="s">
        <v>400</v>
      </c>
      <c r="S240" s="57" t="s">
        <v>451</v>
      </c>
      <c r="T240" s="58" t="str">
        <f>Emissions!F242</f>
        <v>PM25-FIL</v>
      </c>
      <c r="U240" s="58" t="s">
        <v>454</v>
      </c>
      <c r="V240" s="58">
        <v>13</v>
      </c>
      <c r="W240" s="92">
        <f>Emissions!G242</f>
        <v>2.1089049274385527E-2</v>
      </c>
      <c r="X240" s="58" t="str">
        <f>Emissions!H242</f>
        <v>TON</v>
      </c>
    </row>
    <row r="241" spans="1:24" x14ac:dyDescent="0.25">
      <c r="A241" s="58" t="str">
        <f>Emissions!A243</f>
        <v>72153</v>
      </c>
      <c r="B241" s="58" t="str">
        <f>Emissions!B243</f>
        <v>72</v>
      </c>
      <c r="C241" s="58" t="str">
        <f>Emissions!E243</f>
        <v>PR</v>
      </c>
      <c r="D241" s="58" t="str">
        <f>Emissions!C243</f>
        <v>153</v>
      </c>
      <c r="E241" s="57" t="str">
        <f>Emissions!D243</f>
        <v>Yauco</v>
      </c>
      <c r="F241" s="93" t="s">
        <v>81</v>
      </c>
      <c r="G241" s="58">
        <v>2801000003</v>
      </c>
      <c r="H241" s="57" t="s">
        <v>446</v>
      </c>
      <c r="I241" s="58" t="s">
        <v>447</v>
      </c>
      <c r="J241" s="57" t="s">
        <v>452</v>
      </c>
      <c r="K241" s="58">
        <v>2012</v>
      </c>
      <c r="L241" s="58">
        <v>354</v>
      </c>
      <c r="M241" s="58" t="s">
        <v>448</v>
      </c>
      <c r="N241" s="49">
        <v>1845632</v>
      </c>
      <c r="O241" s="58" t="s">
        <v>400</v>
      </c>
      <c r="P241" s="57">
        <f t="shared" si="3"/>
        <v>2.470197953796633E-5</v>
      </c>
      <c r="Q241" s="58" t="s">
        <v>449</v>
      </c>
      <c r="R241" s="58" t="s">
        <v>400</v>
      </c>
      <c r="S241" s="57" t="s">
        <v>451</v>
      </c>
      <c r="T241" s="58" t="str">
        <f>Emissions!F243</f>
        <v>PM25-FIL</v>
      </c>
      <c r="U241" s="58" t="s">
        <v>454</v>
      </c>
      <c r="V241" s="58">
        <v>13</v>
      </c>
      <c r="W241" s="92">
        <f>Emissions!G243</f>
        <v>2.2795381949307938E-2</v>
      </c>
      <c r="X241" s="58" t="str">
        <f>Emissions!H243</f>
        <v>TON</v>
      </c>
    </row>
    <row r="242" spans="1:24" x14ac:dyDescent="0.25">
      <c r="A242" s="58" t="str">
        <f>Emissions!A244</f>
        <v>78010</v>
      </c>
      <c r="B242" s="58" t="str">
        <f>Emissions!B244</f>
        <v>78</v>
      </c>
      <c r="C242" s="58" t="str">
        <f>Emissions!E244</f>
        <v>VI</v>
      </c>
      <c r="D242" s="58" t="str">
        <f>Emissions!C244</f>
        <v>010</v>
      </c>
      <c r="E242" s="57" t="str">
        <f>Emissions!D244</f>
        <v>St. Croix</v>
      </c>
      <c r="F242" s="93" t="s">
        <v>63</v>
      </c>
      <c r="G242" s="58">
        <v>2801000003</v>
      </c>
      <c r="H242" s="57" t="s">
        <v>446</v>
      </c>
      <c r="I242" s="58" t="s">
        <v>447</v>
      </c>
      <c r="J242" s="57" t="s">
        <v>452</v>
      </c>
      <c r="K242" s="58">
        <v>2012</v>
      </c>
      <c r="L242" s="58">
        <v>354</v>
      </c>
      <c r="M242" s="58" t="s">
        <v>448</v>
      </c>
      <c r="N242" s="49">
        <v>1845633</v>
      </c>
      <c r="O242" s="58" t="s">
        <v>400</v>
      </c>
      <c r="P242" s="57">
        <f t="shared" si="3"/>
        <v>2.1210463220004355E-4</v>
      </c>
      <c r="Q242" s="58" t="s">
        <v>449</v>
      </c>
      <c r="R242" s="58" t="s">
        <v>400</v>
      </c>
      <c r="S242" s="57" t="s">
        <v>451</v>
      </c>
      <c r="T242" s="58" t="str">
        <f>Emissions!F244</f>
        <v>PM25-FIL</v>
      </c>
      <c r="U242" s="58" t="s">
        <v>454</v>
      </c>
      <c r="V242" s="58">
        <v>13</v>
      </c>
      <c r="W242" s="92">
        <f>Emissions!G244</f>
        <v>0.1957336543206315</v>
      </c>
      <c r="X242" s="58" t="str">
        <f>Emissions!H244</f>
        <v>TON</v>
      </c>
    </row>
    <row r="243" spans="1:24" x14ac:dyDescent="0.25">
      <c r="A243" s="58" t="str">
        <f>Emissions!A245</f>
        <v>78020</v>
      </c>
      <c r="B243" s="58" t="str">
        <f>Emissions!B245</f>
        <v>78</v>
      </c>
      <c r="C243" s="58" t="str">
        <f>Emissions!E245</f>
        <v>VI</v>
      </c>
      <c r="D243" s="58" t="str">
        <f>Emissions!C245</f>
        <v>020</v>
      </c>
      <c r="E243" s="57" t="str">
        <f>Emissions!D245</f>
        <v>St. John</v>
      </c>
      <c r="F243" s="93" t="s">
        <v>63</v>
      </c>
      <c r="G243" s="58">
        <v>2801000003</v>
      </c>
      <c r="H243" s="57" t="s">
        <v>446</v>
      </c>
      <c r="I243" s="58" t="s">
        <v>447</v>
      </c>
      <c r="J243" s="57" t="s">
        <v>452</v>
      </c>
      <c r="K243" s="58">
        <v>2012</v>
      </c>
      <c r="L243" s="58">
        <v>354</v>
      </c>
      <c r="M243" s="58" t="s">
        <v>448</v>
      </c>
      <c r="N243" s="49">
        <v>1845634</v>
      </c>
      <c r="O243" s="58" t="s">
        <v>400</v>
      </c>
      <c r="P243" s="57">
        <f t="shared" si="3"/>
        <v>1.6722445411098148E-5</v>
      </c>
      <c r="Q243" s="58" t="s">
        <v>449</v>
      </c>
      <c r="R243" s="58" t="s">
        <v>400</v>
      </c>
      <c r="S243" s="57" t="s">
        <v>451</v>
      </c>
      <c r="T243" s="58" t="str">
        <f>Emissions!F245</f>
        <v>PM25-FIL</v>
      </c>
      <c r="U243" s="58" t="s">
        <v>454</v>
      </c>
      <c r="V243" s="58">
        <v>13</v>
      </c>
      <c r="W243" s="92">
        <f>Emissions!G245</f>
        <v>1.5431756906933358E-2</v>
      </c>
      <c r="X243" s="58" t="str">
        <f>Emissions!H245</f>
        <v>TON</v>
      </c>
    </row>
    <row r="244" spans="1:24" x14ac:dyDescent="0.25">
      <c r="A244" s="58" t="str">
        <f>Emissions!A246</f>
        <v>78030</v>
      </c>
      <c r="B244" s="58" t="str">
        <f>Emissions!B246</f>
        <v>78</v>
      </c>
      <c r="C244" s="58" t="str">
        <f>Emissions!E246</f>
        <v>VI</v>
      </c>
      <c r="D244" s="58" t="str">
        <f>Emissions!C246</f>
        <v>030</v>
      </c>
      <c r="E244" s="57" t="str">
        <f>Emissions!D246</f>
        <v>St. Thomas</v>
      </c>
      <c r="F244" s="93" t="s">
        <v>63</v>
      </c>
      <c r="G244" s="58">
        <v>2801000003</v>
      </c>
      <c r="H244" s="57" t="s">
        <v>446</v>
      </c>
      <c r="I244" s="58" t="s">
        <v>447</v>
      </c>
      <c r="J244" s="57" t="s">
        <v>452</v>
      </c>
      <c r="K244" s="58">
        <v>2012</v>
      </c>
      <c r="L244" s="58">
        <v>354</v>
      </c>
      <c r="M244" s="58" t="s">
        <v>448</v>
      </c>
      <c r="N244" s="49">
        <v>1845635</v>
      </c>
      <c r="O244" s="58" t="s">
        <v>400</v>
      </c>
      <c r="P244" s="57">
        <f t="shared" si="3"/>
        <v>2.0392447339957984E-4</v>
      </c>
      <c r="Q244" s="58" t="s">
        <v>449</v>
      </c>
      <c r="R244" s="58" t="s">
        <v>400</v>
      </c>
      <c r="S244" s="57" t="s">
        <v>451</v>
      </c>
      <c r="T244" s="58" t="str">
        <f>Emissions!F246</f>
        <v>PM25-FIL</v>
      </c>
      <c r="U244" s="58" t="s">
        <v>454</v>
      </c>
      <c r="V244" s="58">
        <v>13</v>
      </c>
      <c r="W244" s="92">
        <f>Emissions!G246</f>
        <v>0.18818507273141677</v>
      </c>
      <c r="X244" s="58" t="str">
        <f>Emissions!H246</f>
        <v>TON</v>
      </c>
    </row>
    <row r="245" spans="1:24" x14ac:dyDescent="0.25">
      <c r="A245" s="58" t="str">
        <f>Emissions!A247</f>
        <v>72001</v>
      </c>
      <c r="B245" s="58" t="str">
        <f>Emissions!B247</f>
        <v>72</v>
      </c>
      <c r="C245" s="58" t="str">
        <f>Emissions!E247</f>
        <v>PR</v>
      </c>
      <c r="D245" s="58" t="str">
        <f>Emissions!C247</f>
        <v>001</v>
      </c>
      <c r="E245" s="57" t="str">
        <f>Emissions!D247</f>
        <v>Adjuntas</v>
      </c>
      <c r="F245" s="93" t="s">
        <v>81</v>
      </c>
      <c r="G245" s="58">
        <v>2801000003</v>
      </c>
      <c r="H245" s="57" t="s">
        <v>446</v>
      </c>
      <c r="I245" s="58" t="s">
        <v>447</v>
      </c>
      <c r="J245" s="57" t="s">
        <v>452</v>
      </c>
      <c r="K245" s="58">
        <v>2012</v>
      </c>
      <c r="L245" s="58">
        <v>354</v>
      </c>
      <c r="M245" s="58" t="s">
        <v>448</v>
      </c>
      <c r="N245" s="49">
        <v>1845636</v>
      </c>
      <c r="O245" s="58" t="s">
        <v>400</v>
      </c>
      <c r="P245" s="57">
        <f t="shared" si="3"/>
        <v>1.203822395538351E-5</v>
      </c>
      <c r="Q245" s="58" t="s">
        <v>449</v>
      </c>
      <c r="R245" s="58" t="s">
        <v>400</v>
      </c>
      <c r="S245" s="57" t="s">
        <v>451</v>
      </c>
      <c r="T245" s="58" t="str">
        <f>Emissions!F247</f>
        <v>PM25-PRI</v>
      </c>
      <c r="U245" s="58" t="s">
        <v>455</v>
      </c>
      <c r="V245" s="58">
        <v>13</v>
      </c>
      <c r="W245" s="92">
        <f>Emissions!G247</f>
        <v>1.1109089754059101E-2</v>
      </c>
      <c r="X245" s="58" t="str">
        <f>Emissions!H247</f>
        <v>TON</v>
      </c>
    </row>
    <row r="246" spans="1:24" x14ac:dyDescent="0.25">
      <c r="A246" s="58" t="str">
        <f>Emissions!A248</f>
        <v>72003</v>
      </c>
      <c r="B246" s="58" t="str">
        <f>Emissions!B248</f>
        <v>72</v>
      </c>
      <c r="C246" s="58" t="str">
        <f>Emissions!E248</f>
        <v>PR</v>
      </c>
      <c r="D246" s="58" t="str">
        <f>Emissions!C248</f>
        <v>003</v>
      </c>
      <c r="E246" s="57" t="str">
        <f>Emissions!D248</f>
        <v>Aguada</v>
      </c>
      <c r="F246" s="93" t="s">
        <v>81</v>
      </c>
      <c r="G246" s="58">
        <v>2801000003</v>
      </c>
      <c r="H246" s="57" t="s">
        <v>446</v>
      </c>
      <c r="I246" s="58" t="s">
        <v>447</v>
      </c>
      <c r="J246" s="57" t="s">
        <v>452</v>
      </c>
      <c r="K246" s="58">
        <v>2012</v>
      </c>
      <c r="L246" s="58">
        <v>354</v>
      </c>
      <c r="M246" s="58" t="s">
        <v>448</v>
      </c>
      <c r="N246" s="49">
        <v>1845637</v>
      </c>
      <c r="O246" s="58" t="s">
        <v>400</v>
      </c>
      <c r="P246" s="57">
        <f t="shared" si="3"/>
        <v>2.5687263007911209E-5</v>
      </c>
      <c r="Q246" s="58" t="s">
        <v>449</v>
      </c>
      <c r="R246" s="58" t="s">
        <v>400</v>
      </c>
      <c r="S246" s="57" t="s">
        <v>451</v>
      </c>
      <c r="T246" s="58" t="str">
        <f>Emissions!F248</f>
        <v>PM25-PRI</v>
      </c>
      <c r="U246" s="58" t="s">
        <v>455</v>
      </c>
      <c r="V246" s="58">
        <v>13</v>
      </c>
      <c r="W246" s="92">
        <f>Emissions!G248</f>
        <v>2.3704681518066109E-2</v>
      </c>
      <c r="X246" s="58" t="str">
        <f>Emissions!H248</f>
        <v>TON</v>
      </c>
    </row>
    <row r="247" spans="1:24" x14ac:dyDescent="0.25">
      <c r="A247" s="58" t="str">
        <f>Emissions!A249</f>
        <v>72005</v>
      </c>
      <c r="B247" s="58" t="str">
        <f>Emissions!B249</f>
        <v>72</v>
      </c>
      <c r="C247" s="58" t="str">
        <f>Emissions!E249</f>
        <v>PR</v>
      </c>
      <c r="D247" s="58" t="str">
        <f>Emissions!C249</f>
        <v>005</v>
      </c>
      <c r="E247" s="57" t="str">
        <f>Emissions!D249</f>
        <v>Aguadilla</v>
      </c>
      <c r="F247" s="93" t="s">
        <v>81</v>
      </c>
      <c r="G247" s="58">
        <v>2801000003</v>
      </c>
      <c r="H247" s="57" t="s">
        <v>446</v>
      </c>
      <c r="I247" s="58" t="s">
        <v>447</v>
      </c>
      <c r="J247" s="57" t="s">
        <v>452</v>
      </c>
      <c r="K247" s="58">
        <v>2012</v>
      </c>
      <c r="L247" s="58">
        <v>354</v>
      </c>
      <c r="M247" s="58" t="s">
        <v>448</v>
      </c>
      <c r="N247" s="49">
        <v>1845638</v>
      </c>
      <c r="O247" s="58" t="s">
        <v>400</v>
      </c>
      <c r="P247" s="57">
        <f t="shared" si="3"/>
        <v>3.6490428732950317E-5</v>
      </c>
      <c r="Q247" s="58" t="s">
        <v>449</v>
      </c>
      <c r="R247" s="58" t="s">
        <v>400</v>
      </c>
      <c r="S247" s="57" t="s">
        <v>451</v>
      </c>
      <c r="T247" s="58" t="str">
        <f>Emissions!F249</f>
        <v>PM25-PRI</v>
      </c>
      <c r="U247" s="58" t="s">
        <v>455</v>
      </c>
      <c r="V247" s="58">
        <v>13</v>
      </c>
      <c r="W247" s="92">
        <f>Emissions!G249</f>
        <v>3.3674060952912477E-2</v>
      </c>
      <c r="X247" s="58" t="str">
        <f>Emissions!H249</f>
        <v>TON</v>
      </c>
    </row>
    <row r="248" spans="1:24" x14ac:dyDescent="0.25">
      <c r="A248" s="58" t="str">
        <f>Emissions!A250</f>
        <v>72007</v>
      </c>
      <c r="B248" s="58" t="str">
        <f>Emissions!B250</f>
        <v>72</v>
      </c>
      <c r="C248" s="58" t="str">
        <f>Emissions!E250</f>
        <v>PR</v>
      </c>
      <c r="D248" s="58" t="str">
        <f>Emissions!C250</f>
        <v>007</v>
      </c>
      <c r="E248" s="57" t="str">
        <f>Emissions!D250</f>
        <v>Aguas Buenas</v>
      </c>
      <c r="F248" s="93" t="s">
        <v>81</v>
      </c>
      <c r="G248" s="58">
        <v>2801000003</v>
      </c>
      <c r="H248" s="57" t="s">
        <v>446</v>
      </c>
      <c r="I248" s="58" t="s">
        <v>447</v>
      </c>
      <c r="J248" s="57" t="s">
        <v>452</v>
      </c>
      <c r="K248" s="58">
        <v>2012</v>
      </c>
      <c r="L248" s="58">
        <v>354</v>
      </c>
      <c r="M248" s="58" t="s">
        <v>448</v>
      </c>
      <c r="N248" s="49">
        <v>1845639</v>
      </c>
      <c r="O248" s="58" t="s">
        <v>400</v>
      </c>
      <c r="P248" s="57">
        <f t="shared" si="3"/>
        <v>1.7498708420443263E-5</v>
      </c>
      <c r="Q248" s="58" t="s">
        <v>449</v>
      </c>
      <c r="R248" s="58" t="s">
        <v>400</v>
      </c>
      <c r="S248" s="57" t="s">
        <v>451</v>
      </c>
      <c r="T248" s="58" t="str">
        <f>Emissions!F250</f>
        <v>PM25-PRI</v>
      </c>
      <c r="U248" s="58" t="s">
        <v>455</v>
      </c>
      <c r="V248" s="58">
        <v>13</v>
      </c>
      <c r="W248" s="92">
        <f>Emissions!G250</f>
        <v>1.6148149355199242E-2</v>
      </c>
      <c r="X248" s="58" t="str">
        <f>Emissions!H250</f>
        <v>TON</v>
      </c>
    </row>
    <row r="249" spans="1:24" x14ac:dyDescent="0.25">
      <c r="A249" s="58" t="str">
        <f>Emissions!A251</f>
        <v>72009</v>
      </c>
      <c r="B249" s="58" t="str">
        <f>Emissions!B251</f>
        <v>72</v>
      </c>
      <c r="C249" s="58" t="str">
        <f>Emissions!E251</f>
        <v>PR</v>
      </c>
      <c r="D249" s="58" t="str">
        <f>Emissions!C251</f>
        <v>009</v>
      </c>
      <c r="E249" s="57" t="str">
        <f>Emissions!D251</f>
        <v>Aibonito</v>
      </c>
      <c r="F249" s="93" t="s">
        <v>81</v>
      </c>
      <c r="G249" s="58">
        <v>2801000003</v>
      </c>
      <c r="H249" s="57" t="s">
        <v>446</v>
      </c>
      <c r="I249" s="58" t="s">
        <v>447</v>
      </c>
      <c r="J249" s="57" t="s">
        <v>452</v>
      </c>
      <c r="K249" s="58">
        <v>2012</v>
      </c>
      <c r="L249" s="58">
        <v>354</v>
      </c>
      <c r="M249" s="58" t="s">
        <v>448</v>
      </c>
      <c r="N249" s="49">
        <v>1845640</v>
      </c>
      <c r="O249" s="58" t="s">
        <v>400</v>
      </c>
      <c r="P249" s="57">
        <f t="shared" si="3"/>
        <v>1.5643924749720209E-5</v>
      </c>
      <c r="Q249" s="58" t="s">
        <v>449</v>
      </c>
      <c r="R249" s="58" t="s">
        <v>400</v>
      </c>
      <c r="S249" s="57" t="s">
        <v>451</v>
      </c>
      <c r="T249" s="58" t="str">
        <f>Emissions!F251</f>
        <v>PM25-PRI</v>
      </c>
      <c r="U249" s="58" t="s">
        <v>455</v>
      </c>
      <c r="V249" s="58">
        <v>13</v>
      </c>
      <c r="W249" s="92">
        <f>Emissions!G251</f>
        <v>1.4436526637536803E-2</v>
      </c>
      <c r="X249" s="58" t="str">
        <f>Emissions!H251</f>
        <v>TON</v>
      </c>
    </row>
    <row r="250" spans="1:24" x14ac:dyDescent="0.25">
      <c r="A250" s="58" t="str">
        <f>Emissions!A252</f>
        <v>72011</v>
      </c>
      <c r="B250" s="58" t="str">
        <f>Emissions!B252</f>
        <v>72</v>
      </c>
      <c r="C250" s="58" t="str">
        <f>Emissions!E252</f>
        <v>PR</v>
      </c>
      <c r="D250" s="58" t="str">
        <f>Emissions!C252</f>
        <v>011</v>
      </c>
      <c r="E250" s="57" t="str">
        <f>Emissions!D252</f>
        <v>Anasco</v>
      </c>
      <c r="F250" s="93" t="s">
        <v>81</v>
      </c>
      <c r="G250" s="58">
        <v>2801000003</v>
      </c>
      <c r="H250" s="57" t="s">
        <v>446</v>
      </c>
      <c r="I250" s="58" t="s">
        <v>447</v>
      </c>
      <c r="J250" s="57" t="s">
        <v>452</v>
      </c>
      <c r="K250" s="58">
        <v>2012</v>
      </c>
      <c r="L250" s="58">
        <v>354</v>
      </c>
      <c r="M250" s="58" t="s">
        <v>448</v>
      </c>
      <c r="N250" s="49">
        <v>1845641</v>
      </c>
      <c r="O250" s="58" t="s">
        <v>400</v>
      </c>
      <c r="P250" s="57">
        <f t="shared" si="3"/>
        <v>1.8091044905268303E-5</v>
      </c>
      <c r="Q250" s="58" t="s">
        <v>449</v>
      </c>
      <c r="R250" s="58" t="s">
        <v>400</v>
      </c>
      <c r="S250" s="57" t="s">
        <v>451</v>
      </c>
      <c r="T250" s="58" t="str">
        <f>Emissions!F252</f>
        <v>PM25-PRI</v>
      </c>
      <c r="U250" s="58" t="s">
        <v>455</v>
      </c>
      <c r="V250" s="58">
        <v>13</v>
      </c>
      <c r="W250" s="92">
        <f>Emissions!G252</f>
        <v>1.6694787105002148E-2</v>
      </c>
      <c r="X250" s="58" t="str">
        <f>Emissions!H252</f>
        <v>TON</v>
      </c>
    </row>
    <row r="251" spans="1:24" x14ac:dyDescent="0.25">
      <c r="A251" s="58" t="str">
        <f>Emissions!A253</f>
        <v>72013</v>
      </c>
      <c r="B251" s="58" t="str">
        <f>Emissions!B253</f>
        <v>72</v>
      </c>
      <c r="C251" s="58" t="str">
        <f>Emissions!E253</f>
        <v>PR</v>
      </c>
      <c r="D251" s="58" t="str">
        <f>Emissions!C253</f>
        <v>013</v>
      </c>
      <c r="E251" s="57" t="str">
        <f>Emissions!D253</f>
        <v>Arecibo</v>
      </c>
      <c r="F251" s="93" t="s">
        <v>81</v>
      </c>
      <c r="G251" s="58">
        <v>2801000003</v>
      </c>
      <c r="H251" s="57" t="s">
        <v>446</v>
      </c>
      <c r="I251" s="58" t="s">
        <v>447</v>
      </c>
      <c r="J251" s="57" t="s">
        <v>452</v>
      </c>
      <c r="K251" s="58">
        <v>2012</v>
      </c>
      <c r="L251" s="58">
        <v>354</v>
      </c>
      <c r="M251" s="58" t="s">
        <v>448</v>
      </c>
      <c r="N251" s="49">
        <v>1845642</v>
      </c>
      <c r="O251" s="58" t="s">
        <v>400</v>
      </c>
      <c r="P251" s="57">
        <f t="shared" si="3"/>
        <v>5.8305578754008536E-5</v>
      </c>
      <c r="Q251" s="58" t="s">
        <v>449</v>
      </c>
      <c r="R251" s="58" t="s">
        <v>400</v>
      </c>
      <c r="S251" s="57" t="s">
        <v>451</v>
      </c>
      <c r="T251" s="58" t="str">
        <f>Emissions!F253</f>
        <v>PM25-PRI</v>
      </c>
      <c r="U251" s="58" t="s">
        <v>455</v>
      </c>
      <c r="V251" s="58">
        <v>13</v>
      </c>
      <c r="W251" s="92">
        <f>Emissions!G253</f>
        <v>5.3805612491352912E-2</v>
      </c>
      <c r="X251" s="58" t="str">
        <f>Emissions!H253</f>
        <v>TON</v>
      </c>
    </row>
    <row r="252" spans="1:24" x14ac:dyDescent="0.25">
      <c r="A252" s="58" t="str">
        <f>Emissions!A254</f>
        <v>72015</v>
      </c>
      <c r="B252" s="58" t="str">
        <f>Emissions!B254</f>
        <v>72</v>
      </c>
      <c r="C252" s="58" t="str">
        <f>Emissions!E254</f>
        <v>PR</v>
      </c>
      <c r="D252" s="58" t="str">
        <f>Emissions!C254</f>
        <v>015</v>
      </c>
      <c r="E252" s="57" t="str">
        <f>Emissions!D254</f>
        <v>Arroyo</v>
      </c>
      <c r="F252" s="93" t="s">
        <v>81</v>
      </c>
      <c r="G252" s="58">
        <v>2801000003</v>
      </c>
      <c r="H252" s="57" t="s">
        <v>446</v>
      </c>
      <c r="I252" s="58" t="s">
        <v>447</v>
      </c>
      <c r="J252" s="57" t="s">
        <v>452</v>
      </c>
      <c r="K252" s="58">
        <v>2012</v>
      </c>
      <c r="L252" s="58">
        <v>354</v>
      </c>
      <c r="M252" s="58" t="s">
        <v>448</v>
      </c>
      <c r="N252" s="49">
        <v>1845643</v>
      </c>
      <c r="O252" s="58" t="s">
        <v>400</v>
      </c>
      <c r="P252" s="57">
        <f t="shared" si="3"/>
        <v>1.2008242087235311E-5</v>
      </c>
      <c r="Q252" s="58" t="s">
        <v>449</v>
      </c>
      <c r="R252" s="58" t="s">
        <v>400</v>
      </c>
      <c r="S252" s="57" t="s">
        <v>451</v>
      </c>
      <c r="T252" s="58" t="str">
        <f>Emissions!F254</f>
        <v>PM25-PRI</v>
      </c>
      <c r="U252" s="58" t="s">
        <v>455</v>
      </c>
      <c r="V252" s="58">
        <v>13</v>
      </c>
      <c r="W252" s="92">
        <f>Emissions!G254</f>
        <v>1.1081463975305621E-2</v>
      </c>
      <c r="X252" s="58" t="str">
        <f>Emissions!H254</f>
        <v>TON</v>
      </c>
    </row>
    <row r="253" spans="1:24" x14ac:dyDescent="0.25">
      <c r="A253" s="58" t="str">
        <f>Emissions!A255</f>
        <v>72017</v>
      </c>
      <c r="B253" s="58" t="str">
        <f>Emissions!B255</f>
        <v>72</v>
      </c>
      <c r="C253" s="58" t="str">
        <f>Emissions!E255</f>
        <v>PR</v>
      </c>
      <c r="D253" s="58" t="str">
        <f>Emissions!C255</f>
        <v>017</v>
      </c>
      <c r="E253" s="57" t="str">
        <f>Emissions!D255</f>
        <v>Barceloneta</v>
      </c>
      <c r="F253" s="93" t="s">
        <v>81</v>
      </c>
      <c r="G253" s="58">
        <v>2801000003</v>
      </c>
      <c r="H253" s="57" t="s">
        <v>446</v>
      </c>
      <c r="I253" s="58" t="s">
        <v>447</v>
      </c>
      <c r="J253" s="57" t="s">
        <v>452</v>
      </c>
      <c r="K253" s="58">
        <v>2012</v>
      </c>
      <c r="L253" s="58">
        <v>354</v>
      </c>
      <c r="M253" s="58" t="s">
        <v>448</v>
      </c>
      <c r="N253" s="49">
        <v>1845644</v>
      </c>
      <c r="O253" s="58" t="s">
        <v>400</v>
      </c>
      <c r="P253" s="57">
        <f t="shared" si="3"/>
        <v>1.589675614649923E-5</v>
      </c>
      <c r="Q253" s="58" t="s">
        <v>449</v>
      </c>
      <c r="R253" s="58" t="s">
        <v>400</v>
      </c>
      <c r="S253" s="57" t="s">
        <v>451</v>
      </c>
      <c r="T253" s="58" t="str">
        <f>Emissions!F255</f>
        <v>PM25-PRI</v>
      </c>
      <c r="U253" s="58" t="s">
        <v>455</v>
      </c>
      <c r="V253" s="58">
        <v>13</v>
      </c>
      <c r="W253" s="92">
        <f>Emissions!G255</f>
        <v>1.4669876300624711E-2</v>
      </c>
      <c r="X253" s="58" t="str">
        <f>Emissions!H255</f>
        <v>TON</v>
      </c>
    </row>
    <row r="254" spans="1:24" x14ac:dyDescent="0.25">
      <c r="A254" s="58" t="str">
        <f>Emissions!A256</f>
        <v>72019</v>
      </c>
      <c r="B254" s="58" t="str">
        <f>Emissions!B256</f>
        <v>72</v>
      </c>
      <c r="C254" s="58" t="str">
        <f>Emissions!E256</f>
        <v>PR</v>
      </c>
      <c r="D254" s="58" t="str">
        <f>Emissions!C256</f>
        <v>019</v>
      </c>
      <c r="E254" s="57" t="str">
        <f>Emissions!D256</f>
        <v>Barranquitas</v>
      </c>
      <c r="F254" s="93" t="s">
        <v>81</v>
      </c>
      <c r="G254" s="58">
        <v>2801000003</v>
      </c>
      <c r="H254" s="57" t="s">
        <v>446</v>
      </c>
      <c r="I254" s="58" t="s">
        <v>447</v>
      </c>
      <c r="J254" s="57" t="s">
        <v>452</v>
      </c>
      <c r="K254" s="58">
        <v>2012</v>
      </c>
      <c r="L254" s="58">
        <v>354</v>
      </c>
      <c r="M254" s="58" t="s">
        <v>448</v>
      </c>
      <c r="N254" s="49">
        <v>1845645</v>
      </c>
      <c r="O254" s="58" t="s">
        <v>400</v>
      </c>
      <c r="P254" s="57">
        <f t="shared" si="3"/>
        <v>1.891520600604435E-5</v>
      </c>
      <c r="Q254" s="58" t="s">
        <v>449</v>
      </c>
      <c r="R254" s="58" t="s">
        <v>400</v>
      </c>
      <c r="S254" s="57" t="s">
        <v>451</v>
      </c>
      <c r="T254" s="58" t="str">
        <f>Emissions!F256</f>
        <v>PM25-PRI</v>
      </c>
      <c r="U254" s="58" t="s">
        <v>455</v>
      </c>
      <c r="V254" s="58">
        <v>13</v>
      </c>
      <c r="W254" s="92">
        <f>Emissions!G256</f>
        <v>1.7455377694512862E-2</v>
      </c>
      <c r="X254" s="58" t="str">
        <f>Emissions!H256</f>
        <v>TON</v>
      </c>
    </row>
    <row r="255" spans="1:24" x14ac:dyDescent="0.25">
      <c r="A255" s="58" t="str">
        <f>Emissions!A257</f>
        <v>72021</v>
      </c>
      <c r="B255" s="58" t="str">
        <f>Emissions!B257</f>
        <v>72</v>
      </c>
      <c r="C255" s="58" t="str">
        <f>Emissions!E257</f>
        <v>PR</v>
      </c>
      <c r="D255" s="58" t="str">
        <f>Emissions!C257</f>
        <v>021</v>
      </c>
      <c r="E255" s="57" t="str">
        <f>Emissions!D257</f>
        <v>Bayamo'n</v>
      </c>
      <c r="F255" s="93" t="s">
        <v>81</v>
      </c>
      <c r="G255" s="58">
        <v>2801000003</v>
      </c>
      <c r="H255" s="57" t="s">
        <v>446</v>
      </c>
      <c r="I255" s="58" t="s">
        <v>447</v>
      </c>
      <c r="J255" s="57" t="s">
        <v>452</v>
      </c>
      <c r="K255" s="58">
        <v>2012</v>
      </c>
      <c r="L255" s="58">
        <v>354</v>
      </c>
      <c r="M255" s="58" t="s">
        <v>448</v>
      </c>
      <c r="N255" s="49">
        <v>1845646</v>
      </c>
      <c r="O255" s="58" t="s">
        <v>400</v>
      </c>
      <c r="P255" s="57">
        <f t="shared" si="3"/>
        <v>1.2370004269999843E-4</v>
      </c>
      <c r="Q255" s="58" t="s">
        <v>449</v>
      </c>
      <c r="R255" s="58" t="s">
        <v>400</v>
      </c>
      <c r="S255" s="57" t="s">
        <v>451</v>
      </c>
      <c r="T255" s="58" t="str">
        <f>Emissions!F257</f>
        <v>PM25-PRI</v>
      </c>
      <c r="U255" s="58" t="s">
        <v>455</v>
      </c>
      <c r="V255" s="58">
        <v>13</v>
      </c>
      <c r="W255" s="92">
        <f>Emissions!G257</f>
        <v>0.11415324450454063</v>
      </c>
      <c r="X255" s="58" t="str">
        <f>Emissions!H257</f>
        <v>TON</v>
      </c>
    </row>
    <row r="256" spans="1:24" x14ac:dyDescent="0.25">
      <c r="A256" s="58" t="str">
        <f>Emissions!A258</f>
        <v>72023</v>
      </c>
      <c r="B256" s="58" t="str">
        <f>Emissions!B258</f>
        <v>72</v>
      </c>
      <c r="C256" s="58" t="str">
        <f>Emissions!E258</f>
        <v>PR</v>
      </c>
      <c r="D256" s="58" t="str">
        <f>Emissions!C258</f>
        <v>023</v>
      </c>
      <c r="E256" s="57" t="str">
        <f>Emissions!D258</f>
        <v>Cabo Rojo</v>
      </c>
      <c r="F256" s="93" t="s">
        <v>81</v>
      </c>
      <c r="G256" s="58">
        <v>2801000003</v>
      </c>
      <c r="H256" s="57" t="s">
        <v>446</v>
      </c>
      <c r="I256" s="58" t="s">
        <v>447</v>
      </c>
      <c r="J256" s="57" t="s">
        <v>452</v>
      </c>
      <c r="K256" s="58">
        <v>2012</v>
      </c>
      <c r="L256" s="58">
        <v>354</v>
      </c>
      <c r="M256" s="58" t="s">
        <v>448</v>
      </c>
      <c r="N256" s="49">
        <v>1845647</v>
      </c>
      <c r="O256" s="58" t="s">
        <v>400</v>
      </c>
      <c r="P256" s="57">
        <f t="shared" si="3"/>
        <v>3.2069255318376095E-5</v>
      </c>
      <c r="Q256" s="58" t="s">
        <v>449</v>
      </c>
      <c r="R256" s="58" t="s">
        <v>400</v>
      </c>
      <c r="S256" s="57" t="s">
        <v>451</v>
      </c>
      <c r="T256" s="58" t="str">
        <f>Emissions!F258</f>
        <v>PM25-PRI</v>
      </c>
      <c r="U256" s="58" t="s">
        <v>455</v>
      </c>
      <c r="V256" s="58">
        <v>13</v>
      </c>
      <c r="W256" s="92">
        <f>Emissions!G258</f>
        <v>2.959426243529744E-2</v>
      </c>
      <c r="X256" s="58" t="str">
        <f>Emissions!H258</f>
        <v>TON</v>
      </c>
    </row>
    <row r="257" spans="1:24" x14ac:dyDescent="0.25">
      <c r="A257" s="58" t="str">
        <f>Emissions!A259</f>
        <v>72025</v>
      </c>
      <c r="B257" s="58" t="str">
        <f>Emissions!B259</f>
        <v>72</v>
      </c>
      <c r="C257" s="58" t="str">
        <f>Emissions!E259</f>
        <v>PR</v>
      </c>
      <c r="D257" s="58" t="str">
        <f>Emissions!C259</f>
        <v>025</v>
      </c>
      <c r="E257" s="57" t="str">
        <f>Emissions!D259</f>
        <v>Caguas</v>
      </c>
      <c r="F257" s="93" t="s">
        <v>81</v>
      </c>
      <c r="G257" s="58">
        <v>2801000003</v>
      </c>
      <c r="H257" s="57" t="s">
        <v>446</v>
      </c>
      <c r="I257" s="58" t="s">
        <v>447</v>
      </c>
      <c r="J257" s="57" t="s">
        <v>452</v>
      </c>
      <c r="K257" s="58">
        <v>2012</v>
      </c>
      <c r="L257" s="58">
        <v>354</v>
      </c>
      <c r="M257" s="58" t="s">
        <v>448</v>
      </c>
      <c r="N257" s="49">
        <v>1845648</v>
      </c>
      <c r="O257" s="58" t="s">
        <v>400</v>
      </c>
      <c r="P257" s="57">
        <f t="shared" si="3"/>
        <v>8.7281014792219512E-5</v>
      </c>
      <c r="Q257" s="58" t="s">
        <v>449</v>
      </c>
      <c r="R257" s="58" t="s">
        <v>400</v>
      </c>
      <c r="S257" s="57" t="s">
        <v>451</v>
      </c>
      <c r="T257" s="58" t="str">
        <f>Emissions!F259</f>
        <v>PM25-PRI</v>
      </c>
      <c r="U257" s="58" t="s">
        <v>455</v>
      </c>
      <c r="V257" s="58">
        <v>13</v>
      </c>
      <c r="W257" s="92">
        <f>Emissions!G259</f>
        <v>8.0545015194615169E-2</v>
      </c>
      <c r="X257" s="58" t="str">
        <f>Emissions!H259</f>
        <v>TON</v>
      </c>
    </row>
    <row r="258" spans="1:24" x14ac:dyDescent="0.25">
      <c r="A258" s="58" t="str">
        <f>Emissions!A260</f>
        <v>72027</v>
      </c>
      <c r="B258" s="58" t="str">
        <f>Emissions!B260</f>
        <v>72</v>
      </c>
      <c r="C258" s="58" t="str">
        <f>Emissions!E260</f>
        <v>PR</v>
      </c>
      <c r="D258" s="58" t="str">
        <f>Emissions!C260</f>
        <v>027</v>
      </c>
      <c r="E258" s="57" t="str">
        <f>Emissions!D260</f>
        <v>Camuy</v>
      </c>
      <c r="F258" s="93" t="s">
        <v>81</v>
      </c>
      <c r="G258" s="58">
        <v>2801000003</v>
      </c>
      <c r="H258" s="57" t="s">
        <v>446</v>
      </c>
      <c r="I258" s="58" t="s">
        <v>447</v>
      </c>
      <c r="J258" s="57" t="s">
        <v>452</v>
      </c>
      <c r="K258" s="58">
        <v>2012</v>
      </c>
      <c r="L258" s="58">
        <v>354</v>
      </c>
      <c r="M258" s="58" t="s">
        <v>448</v>
      </c>
      <c r="N258" s="49">
        <v>1845649</v>
      </c>
      <c r="O258" s="58" t="s">
        <v>400</v>
      </c>
      <c r="P258" s="57">
        <f t="shared" si="3"/>
        <v>2.1441900358965257E-5</v>
      </c>
      <c r="Q258" s="58" t="s">
        <v>449</v>
      </c>
      <c r="R258" s="58" t="s">
        <v>400</v>
      </c>
      <c r="S258" s="57" t="s">
        <v>451</v>
      </c>
      <c r="T258" s="58" t="str">
        <f>Emissions!F260</f>
        <v>PM25-PRI</v>
      </c>
      <c r="U258" s="58" t="s">
        <v>455</v>
      </c>
      <c r="V258" s="58">
        <v>13</v>
      </c>
      <c r="W258" s="92">
        <f>Emissions!G260</f>
        <v>1.9787110977811936E-2</v>
      </c>
      <c r="X258" s="58" t="str">
        <f>Emissions!H260</f>
        <v>TON</v>
      </c>
    </row>
    <row r="259" spans="1:24" x14ac:dyDescent="0.25">
      <c r="A259" s="58" t="str">
        <f>Emissions!A261</f>
        <v>72029</v>
      </c>
      <c r="B259" s="58" t="str">
        <f>Emissions!B261</f>
        <v>72</v>
      </c>
      <c r="C259" s="58" t="str">
        <f>Emissions!E261</f>
        <v>PR</v>
      </c>
      <c r="D259" s="58" t="str">
        <f>Emissions!C261</f>
        <v>029</v>
      </c>
      <c r="E259" s="57" t="str">
        <f>Emissions!D261</f>
        <v>Canovanas</v>
      </c>
      <c r="F259" s="93" t="s">
        <v>81</v>
      </c>
      <c r="G259" s="58">
        <v>2801000003</v>
      </c>
      <c r="H259" s="57" t="s">
        <v>446</v>
      </c>
      <c r="I259" s="58" t="s">
        <v>447</v>
      </c>
      <c r="J259" s="57" t="s">
        <v>452</v>
      </c>
      <c r="K259" s="58">
        <v>2012</v>
      </c>
      <c r="L259" s="58">
        <v>354</v>
      </c>
      <c r="M259" s="58" t="s">
        <v>448</v>
      </c>
      <c r="N259" s="49">
        <v>1845650</v>
      </c>
      <c r="O259" s="58" t="s">
        <v>400</v>
      </c>
      <c r="P259" s="57">
        <f t="shared" ref="P259:P322" si="4">IFERROR(IF(W259*2000/N259=0,999,W259*2000/N259),999)</f>
        <v>3.0227177816128081E-5</v>
      </c>
      <c r="Q259" s="58" t="s">
        <v>449</v>
      </c>
      <c r="R259" s="58" t="s">
        <v>400</v>
      </c>
      <c r="S259" s="57" t="s">
        <v>451</v>
      </c>
      <c r="T259" s="58" t="str">
        <f>Emissions!F261</f>
        <v>PM25-PRI</v>
      </c>
      <c r="U259" s="58" t="s">
        <v>455</v>
      </c>
      <c r="V259" s="58">
        <v>13</v>
      </c>
      <c r="W259" s="92">
        <f>Emissions!G261</f>
        <v>2.7894395368168397E-2</v>
      </c>
      <c r="X259" s="58" t="str">
        <f>Emissions!H261</f>
        <v>TON</v>
      </c>
    </row>
    <row r="260" spans="1:24" x14ac:dyDescent="0.25">
      <c r="A260" s="58" t="str">
        <f>Emissions!A262</f>
        <v>72031</v>
      </c>
      <c r="B260" s="58" t="str">
        <f>Emissions!B262</f>
        <v>72</v>
      </c>
      <c r="C260" s="58" t="str">
        <f>Emissions!E262</f>
        <v>PR</v>
      </c>
      <c r="D260" s="58" t="str">
        <f>Emissions!C262</f>
        <v>031</v>
      </c>
      <c r="E260" s="57" t="str">
        <f>Emissions!D262</f>
        <v>Carolina</v>
      </c>
      <c r="F260" s="93" t="s">
        <v>81</v>
      </c>
      <c r="G260" s="58">
        <v>2801000003</v>
      </c>
      <c r="H260" s="57" t="s">
        <v>446</v>
      </c>
      <c r="I260" s="58" t="s">
        <v>447</v>
      </c>
      <c r="J260" s="57" t="s">
        <v>452</v>
      </c>
      <c r="K260" s="58">
        <v>2012</v>
      </c>
      <c r="L260" s="58">
        <v>354</v>
      </c>
      <c r="M260" s="58" t="s">
        <v>448</v>
      </c>
      <c r="N260" s="49">
        <v>1845651</v>
      </c>
      <c r="O260" s="58" t="s">
        <v>400</v>
      </c>
      <c r="P260" s="57">
        <f t="shared" si="4"/>
        <v>1.0561704089493104E-4</v>
      </c>
      <c r="Q260" s="58" t="s">
        <v>449</v>
      </c>
      <c r="R260" s="58" t="s">
        <v>400</v>
      </c>
      <c r="S260" s="57" t="s">
        <v>451</v>
      </c>
      <c r="T260" s="58" t="str">
        <f>Emissions!F262</f>
        <v>PM25-PRI</v>
      </c>
      <c r="U260" s="58" t="s">
        <v>455</v>
      </c>
      <c r="V260" s="58">
        <v>13</v>
      </c>
      <c r="W260" s="92">
        <f>Emissions!G262</f>
        <v>9.7466098572385182E-2</v>
      </c>
      <c r="X260" s="58" t="str">
        <f>Emissions!H262</f>
        <v>TON</v>
      </c>
    </row>
    <row r="261" spans="1:24" x14ac:dyDescent="0.25">
      <c r="A261" s="58" t="str">
        <f>Emissions!A263</f>
        <v>72033</v>
      </c>
      <c r="B261" s="58" t="str">
        <f>Emissions!B263</f>
        <v>72</v>
      </c>
      <c r="C261" s="58" t="str">
        <f>Emissions!E263</f>
        <v>PR</v>
      </c>
      <c r="D261" s="58" t="str">
        <f>Emissions!C263</f>
        <v>033</v>
      </c>
      <c r="E261" s="57" t="str">
        <f>Emissions!D263</f>
        <v>Catano</v>
      </c>
      <c r="F261" s="93" t="s">
        <v>81</v>
      </c>
      <c r="G261" s="58">
        <v>2801000003</v>
      </c>
      <c r="H261" s="57" t="s">
        <v>446</v>
      </c>
      <c r="I261" s="58" t="s">
        <v>447</v>
      </c>
      <c r="J261" s="57" t="s">
        <v>452</v>
      </c>
      <c r="K261" s="58">
        <v>2012</v>
      </c>
      <c r="L261" s="58">
        <v>354</v>
      </c>
      <c r="M261" s="58" t="s">
        <v>448</v>
      </c>
      <c r="N261" s="49">
        <v>1845652</v>
      </c>
      <c r="O261" s="58" t="s">
        <v>400</v>
      </c>
      <c r="P261" s="57">
        <f t="shared" si="4"/>
        <v>1.6734897050713956E-5</v>
      </c>
      <c r="Q261" s="58" t="s">
        <v>449</v>
      </c>
      <c r="R261" s="58" t="s">
        <v>400</v>
      </c>
      <c r="S261" s="57" t="s">
        <v>451</v>
      </c>
      <c r="T261" s="58" t="str">
        <f>Emissions!F263</f>
        <v>PM25-PRI</v>
      </c>
      <c r="U261" s="58" t="s">
        <v>455</v>
      </c>
      <c r="V261" s="58">
        <v>13</v>
      </c>
      <c r="W261" s="92">
        <f>Emissions!G263</f>
        <v>1.5443398105722159E-2</v>
      </c>
      <c r="X261" s="58" t="str">
        <f>Emissions!H263</f>
        <v>TON</v>
      </c>
    </row>
    <row r="262" spans="1:24" x14ac:dyDescent="0.25">
      <c r="A262" s="58" t="str">
        <f>Emissions!A264</f>
        <v>72035</v>
      </c>
      <c r="B262" s="58" t="str">
        <f>Emissions!B264</f>
        <v>72</v>
      </c>
      <c r="C262" s="58" t="str">
        <f>Emissions!E264</f>
        <v>PR</v>
      </c>
      <c r="D262" s="58" t="str">
        <f>Emissions!C264</f>
        <v>035</v>
      </c>
      <c r="E262" s="57" t="str">
        <f>Emissions!D264</f>
        <v>Cayey</v>
      </c>
      <c r="F262" s="93" t="s">
        <v>81</v>
      </c>
      <c r="G262" s="58">
        <v>2801000003</v>
      </c>
      <c r="H262" s="57" t="s">
        <v>446</v>
      </c>
      <c r="I262" s="58" t="s">
        <v>447</v>
      </c>
      <c r="J262" s="57" t="s">
        <v>452</v>
      </c>
      <c r="K262" s="58">
        <v>2012</v>
      </c>
      <c r="L262" s="58">
        <v>354</v>
      </c>
      <c r="M262" s="58" t="s">
        <v>448</v>
      </c>
      <c r="N262" s="49">
        <v>1845653</v>
      </c>
      <c r="O262" s="58" t="s">
        <v>400</v>
      </c>
      <c r="P262" s="57">
        <f t="shared" si="4"/>
        <v>2.9485733783246103E-5</v>
      </c>
      <c r="Q262" s="58" t="s">
        <v>449</v>
      </c>
      <c r="R262" s="58" t="s">
        <v>400</v>
      </c>
      <c r="S262" s="57" t="s">
        <v>451</v>
      </c>
      <c r="T262" s="58" t="str">
        <f>Emissions!F264</f>
        <v>PM25-PRI</v>
      </c>
      <c r="U262" s="58" t="s">
        <v>455</v>
      </c>
      <c r="V262" s="58">
        <v>13</v>
      </c>
      <c r="W262" s="92">
        <f>Emissions!G264</f>
        <v>2.7210216507124758E-2</v>
      </c>
      <c r="X262" s="58" t="str">
        <f>Emissions!H264</f>
        <v>TON</v>
      </c>
    </row>
    <row r="263" spans="1:24" x14ac:dyDescent="0.25">
      <c r="A263" s="58" t="str">
        <f>Emissions!A265</f>
        <v>72037</v>
      </c>
      <c r="B263" s="58" t="str">
        <f>Emissions!B265</f>
        <v>72</v>
      </c>
      <c r="C263" s="58" t="str">
        <f>Emissions!E265</f>
        <v>PR</v>
      </c>
      <c r="D263" s="58" t="str">
        <f>Emissions!C265</f>
        <v>037</v>
      </c>
      <c r="E263" s="57" t="str">
        <f>Emissions!D265</f>
        <v>Ceiba</v>
      </c>
      <c r="F263" s="93" t="s">
        <v>81</v>
      </c>
      <c r="G263" s="58">
        <v>2801000003</v>
      </c>
      <c r="H263" s="57" t="s">
        <v>446</v>
      </c>
      <c r="I263" s="58" t="s">
        <v>447</v>
      </c>
      <c r="J263" s="57" t="s">
        <v>452</v>
      </c>
      <c r="K263" s="58">
        <v>2012</v>
      </c>
      <c r="L263" s="58">
        <v>354</v>
      </c>
      <c r="M263" s="58" t="s">
        <v>448</v>
      </c>
      <c r="N263" s="49">
        <v>1845654</v>
      </c>
      <c r="O263" s="58" t="s">
        <v>400</v>
      </c>
      <c r="P263" s="57">
        <f t="shared" si="4"/>
        <v>8.0298629252569433E-6</v>
      </c>
      <c r="Q263" s="58" t="s">
        <v>449</v>
      </c>
      <c r="R263" s="58" t="s">
        <v>400</v>
      </c>
      <c r="S263" s="57" t="s">
        <v>451</v>
      </c>
      <c r="T263" s="58" t="str">
        <f>Emissions!F265</f>
        <v>PM25-PRI</v>
      </c>
      <c r="U263" s="58" t="s">
        <v>455</v>
      </c>
      <c r="V263" s="58">
        <v>13</v>
      </c>
      <c r="W263" s="92">
        <f>Emissions!G265</f>
        <v>7.4101743137260888E-3</v>
      </c>
      <c r="X263" s="58" t="str">
        <f>Emissions!H265</f>
        <v>TON</v>
      </c>
    </row>
    <row r="264" spans="1:24" x14ac:dyDescent="0.25">
      <c r="A264" s="58" t="str">
        <f>Emissions!A266</f>
        <v>72039</v>
      </c>
      <c r="B264" s="58" t="str">
        <f>Emissions!B266</f>
        <v>72</v>
      </c>
      <c r="C264" s="58" t="str">
        <f>Emissions!E266</f>
        <v>PR</v>
      </c>
      <c r="D264" s="58" t="str">
        <f>Emissions!C266</f>
        <v>039</v>
      </c>
      <c r="E264" s="57" t="str">
        <f>Emissions!D266</f>
        <v>Ciales</v>
      </c>
      <c r="F264" s="93" t="s">
        <v>81</v>
      </c>
      <c r="G264" s="58">
        <v>2801000003</v>
      </c>
      <c r="H264" s="57" t="s">
        <v>446</v>
      </c>
      <c r="I264" s="58" t="s">
        <v>447</v>
      </c>
      <c r="J264" s="57" t="s">
        <v>452</v>
      </c>
      <c r="K264" s="58">
        <v>2012</v>
      </c>
      <c r="L264" s="58">
        <v>354</v>
      </c>
      <c r="M264" s="58" t="s">
        <v>448</v>
      </c>
      <c r="N264" s="49">
        <v>1845655</v>
      </c>
      <c r="O264" s="58" t="s">
        <v>400</v>
      </c>
      <c r="P264" s="57">
        <f t="shared" si="4"/>
        <v>1.1291610439439769E-5</v>
      </c>
      <c r="Q264" s="58" t="s">
        <v>449</v>
      </c>
      <c r="R264" s="58" t="s">
        <v>400</v>
      </c>
      <c r="S264" s="57" t="s">
        <v>451</v>
      </c>
      <c r="T264" s="58" t="str">
        <f>Emissions!F266</f>
        <v>PM25-PRI</v>
      </c>
      <c r="U264" s="58" t="s">
        <v>455</v>
      </c>
      <c r="V264" s="58">
        <v>13</v>
      </c>
      <c r="W264" s="92">
        <f>Emissions!G266</f>
        <v>1.0420208632802103E-2</v>
      </c>
      <c r="X264" s="58" t="str">
        <f>Emissions!H266</f>
        <v>TON</v>
      </c>
    </row>
    <row r="265" spans="1:24" x14ac:dyDescent="0.25">
      <c r="A265" s="58" t="str">
        <f>Emissions!A267</f>
        <v>72041</v>
      </c>
      <c r="B265" s="58" t="str">
        <f>Emissions!B267</f>
        <v>72</v>
      </c>
      <c r="C265" s="58" t="str">
        <f>Emissions!E267</f>
        <v>PR</v>
      </c>
      <c r="D265" s="58" t="str">
        <f>Emissions!C267</f>
        <v>041</v>
      </c>
      <c r="E265" s="57" t="str">
        <f>Emissions!D267</f>
        <v>Cidra</v>
      </c>
      <c r="F265" s="93" t="s">
        <v>81</v>
      </c>
      <c r="G265" s="58">
        <v>2801000003</v>
      </c>
      <c r="H265" s="57" t="s">
        <v>446</v>
      </c>
      <c r="I265" s="58" t="s">
        <v>447</v>
      </c>
      <c r="J265" s="57" t="s">
        <v>452</v>
      </c>
      <c r="K265" s="58">
        <v>2012</v>
      </c>
      <c r="L265" s="58">
        <v>354</v>
      </c>
      <c r="M265" s="58" t="s">
        <v>448</v>
      </c>
      <c r="N265" s="49">
        <v>1845656</v>
      </c>
      <c r="O265" s="58" t="s">
        <v>400</v>
      </c>
      <c r="P265" s="57">
        <f t="shared" si="4"/>
        <v>2.6826477369865642E-5</v>
      </c>
      <c r="Q265" s="58" t="s">
        <v>449</v>
      </c>
      <c r="R265" s="58" t="s">
        <v>400</v>
      </c>
      <c r="S265" s="57" t="s">
        <v>451</v>
      </c>
      <c r="T265" s="58" t="str">
        <f>Emissions!F267</f>
        <v>PM25-PRI</v>
      </c>
      <c r="U265" s="58" t="s">
        <v>455</v>
      </c>
      <c r="V265" s="58">
        <v>13</v>
      </c>
      <c r="W265" s="92">
        <f>Emissions!G267</f>
        <v>2.475622445827837E-2</v>
      </c>
      <c r="X265" s="58" t="str">
        <f>Emissions!H267</f>
        <v>TON</v>
      </c>
    </row>
    <row r="266" spans="1:24" x14ac:dyDescent="0.25">
      <c r="A266" s="58" t="str">
        <f>Emissions!A268</f>
        <v>72043</v>
      </c>
      <c r="B266" s="58" t="str">
        <f>Emissions!B268</f>
        <v>72</v>
      </c>
      <c r="C266" s="58" t="str">
        <f>Emissions!E268</f>
        <v>PR</v>
      </c>
      <c r="D266" s="58" t="str">
        <f>Emissions!C268</f>
        <v>043</v>
      </c>
      <c r="E266" s="57" t="str">
        <f>Emissions!D268</f>
        <v>Coamo</v>
      </c>
      <c r="F266" s="93" t="s">
        <v>81</v>
      </c>
      <c r="G266" s="58">
        <v>2801000003</v>
      </c>
      <c r="H266" s="57" t="s">
        <v>446</v>
      </c>
      <c r="I266" s="58" t="s">
        <v>447</v>
      </c>
      <c r="J266" s="57" t="s">
        <v>452</v>
      </c>
      <c r="K266" s="58">
        <v>2012</v>
      </c>
      <c r="L266" s="58">
        <v>354</v>
      </c>
      <c r="M266" s="58" t="s">
        <v>448</v>
      </c>
      <c r="N266" s="49">
        <v>1845657</v>
      </c>
      <c r="O266" s="58" t="s">
        <v>400</v>
      </c>
      <c r="P266" s="57">
        <f t="shared" si="4"/>
        <v>2.5688258525955203E-5</v>
      </c>
      <c r="Q266" s="58" t="s">
        <v>449</v>
      </c>
      <c r="R266" s="58" t="s">
        <v>400</v>
      </c>
      <c r="S266" s="57" t="s">
        <v>451</v>
      </c>
      <c r="T266" s="58" t="str">
        <f>Emissions!F268</f>
        <v>PM25-PRI</v>
      </c>
      <c r="U266" s="58" t="s">
        <v>455</v>
      </c>
      <c r="V266" s="58">
        <v>13</v>
      </c>
      <c r="W266" s="92">
        <f>Emissions!G268</f>
        <v>2.3705857083119449E-2</v>
      </c>
      <c r="X266" s="58" t="str">
        <f>Emissions!H268</f>
        <v>TON</v>
      </c>
    </row>
    <row r="267" spans="1:24" x14ac:dyDescent="0.25">
      <c r="A267" s="58" t="str">
        <f>Emissions!A269</f>
        <v>72045</v>
      </c>
      <c r="B267" s="58" t="str">
        <f>Emissions!B269</f>
        <v>72</v>
      </c>
      <c r="C267" s="58" t="str">
        <f>Emissions!E269</f>
        <v>PR</v>
      </c>
      <c r="D267" s="58" t="str">
        <f>Emissions!C269</f>
        <v>045</v>
      </c>
      <c r="E267" s="57" t="str">
        <f>Emissions!D269</f>
        <v>Comerio</v>
      </c>
      <c r="F267" s="93" t="s">
        <v>81</v>
      </c>
      <c r="G267" s="58">
        <v>2801000003</v>
      </c>
      <c r="H267" s="57" t="s">
        <v>446</v>
      </c>
      <c r="I267" s="58" t="s">
        <v>447</v>
      </c>
      <c r="J267" s="57" t="s">
        <v>452</v>
      </c>
      <c r="K267" s="58">
        <v>2012</v>
      </c>
      <c r="L267" s="58">
        <v>354</v>
      </c>
      <c r="M267" s="58" t="s">
        <v>448</v>
      </c>
      <c r="N267" s="49">
        <v>1845658</v>
      </c>
      <c r="O267" s="58" t="s">
        <v>400</v>
      </c>
      <c r="P267" s="57">
        <f t="shared" si="4"/>
        <v>1.2899854157859508E-5</v>
      </c>
      <c r="Q267" s="58" t="s">
        <v>449</v>
      </c>
      <c r="R267" s="58" t="s">
        <v>400</v>
      </c>
      <c r="S267" s="57" t="s">
        <v>451</v>
      </c>
      <c r="T267" s="58" t="str">
        <f>Emissions!F269</f>
        <v>PM25-PRI</v>
      </c>
      <c r="U267" s="58" t="s">
        <v>455</v>
      </c>
      <c r="V267" s="58">
        <v>13</v>
      </c>
      <c r="W267" s="92">
        <f>Emissions!G269</f>
        <v>1.1904359512643332E-2</v>
      </c>
      <c r="X267" s="58" t="str">
        <f>Emissions!H269</f>
        <v>TON</v>
      </c>
    </row>
    <row r="268" spans="1:24" x14ac:dyDescent="0.25">
      <c r="A268" s="58" t="str">
        <f>Emissions!A270</f>
        <v>72047</v>
      </c>
      <c r="B268" s="58" t="str">
        <f>Emissions!B270</f>
        <v>72</v>
      </c>
      <c r="C268" s="58" t="str">
        <f>Emissions!E270</f>
        <v>PR</v>
      </c>
      <c r="D268" s="58" t="str">
        <f>Emissions!C270</f>
        <v>047</v>
      </c>
      <c r="E268" s="57" t="str">
        <f>Emissions!D270</f>
        <v>Corozal</v>
      </c>
      <c r="F268" s="93" t="s">
        <v>81</v>
      </c>
      <c r="G268" s="58">
        <v>2801000003</v>
      </c>
      <c r="H268" s="57" t="s">
        <v>446</v>
      </c>
      <c r="I268" s="58" t="s">
        <v>447</v>
      </c>
      <c r="J268" s="57" t="s">
        <v>452</v>
      </c>
      <c r="K268" s="58">
        <v>2012</v>
      </c>
      <c r="L268" s="58">
        <v>354</v>
      </c>
      <c r="M268" s="58" t="s">
        <v>448</v>
      </c>
      <c r="N268" s="49">
        <v>1845659</v>
      </c>
      <c r="O268" s="58" t="s">
        <v>400</v>
      </c>
      <c r="P268" s="57">
        <f t="shared" si="4"/>
        <v>2.2734125561032616E-5</v>
      </c>
      <c r="Q268" s="58" t="s">
        <v>449</v>
      </c>
      <c r="R268" s="58" t="s">
        <v>400</v>
      </c>
      <c r="S268" s="57" t="s">
        <v>451</v>
      </c>
      <c r="T268" s="58" t="str">
        <f>Emissions!F270</f>
        <v>PM25-PRI</v>
      </c>
      <c r="U268" s="58" t="s">
        <v>455</v>
      </c>
      <c r="V268" s="58">
        <v>13</v>
      </c>
      <c r="W268" s="92">
        <f>Emissions!G270</f>
        <v>2.0979721724424947E-2</v>
      </c>
      <c r="X268" s="58" t="str">
        <f>Emissions!H270</f>
        <v>TON</v>
      </c>
    </row>
    <row r="269" spans="1:24" x14ac:dyDescent="0.25">
      <c r="A269" s="58" t="str">
        <f>Emissions!A271</f>
        <v>72049</v>
      </c>
      <c r="B269" s="58" t="str">
        <f>Emissions!B271</f>
        <v>72</v>
      </c>
      <c r="C269" s="58" t="str">
        <f>Emissions!E271</f>
        <v>PR</v>
      </c>
      <c r="D269" s="58" t="str">
        <f>Emissions!C271</f>
        <v>049</v>
      </c>
      <c r="E269" s="57" t="str">
        <f>Emissions!D271</f>
        <v>Culebra</v>
      </c>
      <c r="F269" s="93" t="s">
        <v>81</v>
      </c>
      <c r="G269" s="58">
        <v>2801000003</v>
      </c>
      <c r="H269" s="57" t="s">
        <v>446</v>
      </c>
      <c r="I269" s="58" t="s">
        <v>447</v>
      </c>
      <c r="J269" s="57" t="s">
        <v>452</v>
      </c>
      <c r="K269" s="58">
        <v>2012</v>
      </c>
      <c r="L269" s="58">
        <v>354</v>
      </c>
      <c r="M269" s="58" t="s">
        <v>448</v>
      </c>
      <c r="N269" s="49">
        <v>1845660</v>
      </c>
      <c r="O269" s="58" t="s">
        <v>400</v>
      </c>
      <c r="P269" s="57">
        <f t="shared" si="4"/>
        <v>1.1579474372156141E-6</v>
      </c>
      <c r="Q269" s="58" t="s">
        <v>449</v>
      </c>
      <c r="R269" s="58" t="s">
        <v>400</v>
      </c>
      <c r="S269" s="57" t="s">
        <v>451</v>
      </c>
      <c r="T269" s="58" t="str">
        <f>Emissions!F271</f>
        <v>PM25-PRI</v>
      </c>
      <c r="U269" s="58" t="s">
        <v>455</v>
      </c>
      <c r="V269" s="58">
        <v>13</v>
      </c>
      <c r="W269" s="92">
        <f>Emissions!G271</f>
        <v>1.068588633485685E-3</v>
      </c>
      <c r="X269" s="58" t="str">
        <f>Emissions!H271</f>
        <v>TON</v>
      </c>
    </row>
    <row r="270" spans="1:24" x14ac:dyDescent="0.25">
      <c r="A270" s="58" t="str">
        <f>Emissions!A272</f>
        <v>72051</v>
      </c>
      <c r="B270" s="58" t="str">
        <f>Emissions!B272</f>
        <v>72</v>
      </c>
      <c r="C270" s="58" t="str">
        <f>Emissions!E272</f>
        <v>PR</v>
      </c>
      <c r="D270" s="58" t="str">
        <f>Emissions!C272</f>
        <v>051</v>
      </c>
      <c r="E270" s="57" t="str">
        <f>Emissions!D272</f>
        <v>Dorado</v>
      </c>
      <c r="F270" s="93" t="s">
        <v>81</v>
      </c>
      <c r="G270" s="58">
        <v>2801000003</v>
      </c>
      <c r="H270" s="57" t="s">
        <v>446</v>
      </c>
      <c r="I270" s="58" t="s">
        <v>447</v>
      </c>
      <c r="J270" s="57" t="s">
        <v>452</v>
      </c>
      <c r="K270" s="58">
        <v>2012</v>
      </c>
      <c r="L270" s="58">
        <v>354</v>
      </c>
      <c r="M270" s="58" t="s">
        <v>448</v>
      </c>
      <c r="N270" s="49">
        <v>1845661</v>
      </c>
      <c r="O270" s="58" t="s">
        <v>400</v>
      </c>
      <c r="P270" s="57">
        <f t="shared" si="4"/>
        <v>2.4371659368099543E-5</v>
      </c>
      <c r="Q270" s="58" t="s">
        <v>449</v>
      </c>
      <c r="R270" s="58" t="s">
        <v>400</v>
      </c>
      <c r="S270" s="57" t="s">
        <v>451</v>
      </c>
      <c r="T270" s="58" t="str">
        <f>Emissions!F272</f>
        <v>PM25-PRI</v>
      </c>
      <c r="U270" s="58" t="s">
        <v>455</v>
      </c>
      <c r="V270" s="58">
        <v>13</v>
      </c>
      <c r="W270" s="92">
        <f>Emissions!G272</f>
        <v>2.2490910600492985E-2</v>
      </c>
      <c r="X270" s="58" t="str">
        <f>Emissions!H272</f>
        <v>TON</v>
      </c>
    </row>
    <row r="271" spans="1:24" x14ac:dyDescent="0.25">
      <c r="A271" s="58" t="str">
        <f>Emissions!A273</f>
        <v>72053</v>
      </c>
      <c r="B271" s="58" t="str">
        <f>Emissions!B273</f>
        <v>72</v>
      </c>
      <c r="C271" s="58" t="str">
        <f>Emissions!E273</f>
        <v>PR</v>
      </c>
      <c r="D271" s="58" t="str">
        <f>Emissions!C273</f>
        <v>053</v>
      </c>
      <c r="E271" s="57" t="str">
        <f>Emissions!D273</f>
        <v>Fajardo</v>
      </c>
      <c r="F271" s="93" t="s">
        <v>81</v>
      </c>
      <c r="G271" s="58">
        <v>2801000003</v>
      </c>
      <c r="H271" s="57" t="s">
        <v>446</v>
      </c>
      <c r="I271" s="58" t="s">
        <v>447</v>
      </c>
      <c r="J271" s="57" t="s">
        <v>452</v>
      </c>
      <c r="K271" s="58">
        <v>2012</v>
      </c>
      <c r="L271" s="58">
        <v>354</v>
      </c>
      <c r="M271" s="58" t="s">
        <v>448</v>
      </c>
      <c r="N271" s="49">
        <v>1845662</v>
      </c>
      <c r="O271" s="58" t="s">
        <v>400</v>
      </c>
      <c r="P271" s="57">
        <f t="shared" si="4"/>
        <v>2.1686968958108044E-5</v>
      </c>
      <c r="Q271" s="58" t="s">
        <v>449</v>
      </c>
      <c r="R271" s="58" t="s">
        <v>400</v>
      </c>
      <c r="S271" s="57" t="s">
        <v>451</v>
      </c>
      <c r="T271" s="58" t="str">
        <f>Emissions!F273</f>
        <v>PM25-PRI</v>
      </c>
      <c r="U271" s="58" t="s">
        <v>455</v>
      </c>
      <c r="V271" s="58">
        <v>13</v>
      </c>
      <c r="W271" s="92">
        <f>Emissions!G273</f>
        <v>2.0013407250579804E-2</v>
      </c>
      <c r="X271" s="58" t="str">
        <f>Emissions!H273</f>
        <v>TON</v>
      </c>
    </row>
    <row r="272" spans="1:24" x14ac:dyDescent="0.25">
      <c r="A272" s="58" t="str">
        <f>Emissions!A274</f>
        <v>72054</v>
      </c>
      <c r="B272" s="58" t="str">
        <f>Emissions!B274</f>
        <v>72</v>
      </c>
      <c r="C272" s="58" t="str">
        <f>Emissions!E274</f>
        <v>PR</v>
      </c>
      <c r="D272" s="58" t="str">
        <f>Emissions!C274</f>
        <v>054</v>
      </c>
      <c r="E272" s="57" t="str">
        <f>Emissions!D274</f>
        <v>Florida</v>
      </c>
      <c r="F272" s="93" t="s">
        <v>81</v>
      </c>
      <c r="G272" s="58">
        <v>2801000003</v>
      </c>
      <c r="H272" s="57" t="s">
        <v>446</v>
      </c>
      <c r="I272" s="58" t="s">
        <v>447</v>
      </c>
      <c r="J272" s="57" t="s">
        <v>452</v>
      </c>
      <c r="K272" s="58">
        <v>2012</v>
      </c>
      <c r="L272" s="58">
        <v>354</v>
      </c>
      <c r="M272" s="58" t="s">
        <v>448</v>
      </c>
      <c r="N272" s="49">
        <v>1845663</v>
      </c>
      <c r="O272" s="58" t="s">
        <v>400</v>
      </c>
      <c r="P272" s="57">
        <f t="shared" si="4"/>
        <v>7.9049847545286545E-6</v>
      </c>
      <c r="Q272" s="58" t="s">
        <v>449</v>
      </c>
      <c r="R272" s="58" t="s">
        <v>400</v>
      </c>
      <c r="S272" s="57" t="s">
        <v>451</v>
      </c>
      <c r="T272" s="58" t="str">
        <f>Emissions!F274</f>
        <v>PM25-PRI</v>
      </c>
      <c r="U272" s="58" t="s">
        <v>455</v>
      </c>
      <c r="V272" s="58">
        <v>13</v>
      </c>
      <c r="W272" s="92">
        <f>Emissions!G274</f>
        <v>7.2949689384988097E-3</v>
      </c>
      <c r="X272" s="58" t="str">
        <f>Emissions!H274</f>
        <v>TON</v>
      </c>
    </row>
    <row r="273" spans="1:24" x14ac:dyDescent="0.25">
      <c r="A273" s="58" t="str">
        <f>Emissions!A275</f>
        <v>72055</v>
      </c>
      <c r="B273" s="58" t="str">
        <f>Emissions!B275</f>
        <v>72</v>
      </c>
      <c r="C273" s="58" t="str">
        <f>Emissions!E275</f>
        <v>PR</v>
      </c>
      <c r="D273" s="58" t="str">
        <f>Emissions!C275</f>
        <v>055</v>
      </c>
      <c r="E273" s="57" t="str">
        <f>Emissions!D275</f>
        <v>Guanica</v>
      </c>
      <c r="F273" s="93" t="s">
        <v>81</v>
      </c>
      <c r="G273" s="58">
        <v>2801000003</v>
      </c>
      <c r="H273" s="57" t="s">
        <v>446</v>
      </c>
      <c r="I273" s="58" t="s">
        <v>447</v>
      </c>
      <c r="J273" s="57" t="s">
        <v>452</v>
      </c>
      <c r="K273" s="58">
        <v>2012</v>
      </c>
      <c r="L273" s="58">
        <v>354</v>
      </c>
      <c r="M273" s="58" t="s">
        <v>448</v>
      </c>
      <c r="N273" s="49">
        <v>1845664</v>
      </c>
      <c r="O273" s="58" t="s">
        <v>400</v>
      </c>
      <c r="P273" s="57">
        <f t="shared" si="4"/>
        <v>1.1370535120270164E-5</v>
      </c>
      <c r="Q273" s="58" t="s">
        <v>449</v>
      </c>
      <c r="R273" s="58" t="s">
        <v>400</v>
      </c>
      <c r="S273" s="57" t="s">
        <v>451</v>
      </c>
      <c r="T273" s="58" t="str">
        <f>Emissions!F275</f>
        <v>PM25-PRI</v>
      </c>
      <c r="U273" s="58" t="s">
        <v>455</v>
      </c>
      <c r="V273" s="58">
        <v>13</v>
      </c>
      <c r="W273" s="92">
        <f>Emissions!G275</f>
        <v>1.0493093666109156E-2</v>
      </c>
      <c r="X273" s="58" t="str">
        <f>Emissions!H275</f>
        <v>TON</v>
      </c>
    </row>
    <row r="274" spans="1:24" x14ac:dyDescent="0.25">
      <c r="A274" s="58" t="str">
        <f>Emissions!A276</f>
        <v>72057</v>
      </c>
      <c r="B274" s="58" t="str">
        <f>Emissions!B276</f>
        <v>72</v>
      </c>
      <c r="C274" s="58" t="str">
        <f>Emissions!E276</f>
        <v>PR</v>
      </c>
      <c r="D274" s="58" t="str">
        <f>Emissions!C276</f>
        <v>057</v>
      </c>
      <c r="E274" s="57" t="str">
        <f>Emissions!D276</f>
        <v>Guayama</v>
      </c>
      <c r="F274" s="93" t="s">
        <v>81</v>
      </c>
      <c r="G274" s="58">
        <v>2801000003</v>
      </c>
      <c r="H274" s="57" t="s">
        <v>446</v>
      </c>
      <c r="I274" s="58" t="s">
        <v>447</v>
      </c>
      <c r="J274" s="57" t="s">
        <v>452</v>
      </c>
      <c r="K274" s="58">
        <v>2012</v>
      </c>
      <c r="L274" s="58">
        <v>354</v>
      </c>
      <c r="M274" s="58" t="s">
        <v>448</v>
      </c>
      <c r="N274" s="49">
        <v>1845665</v>
      </c>
      <c r="O274" s="58" t="s">
        <v>400</v>
      </c>
      <c r="P274" s="57">
        <f t="shared" si="4"/>
        <v>2.7685569252010438E-5</v>
      </c>
      <c r="Q274" s="58" t="s">
        <v>449</v>
      </c>
      <c r="R274" s="58" t="s">
        <v>400</v>
      </c>
      <c r="S274" s="57" t="s">
        <v>451</v>
      </c>
      <c r="T274" s="58" t="str">
        <f>Emissions!F276</f>
        <v>PM25-PRI</v>
      </c>
      <c r="U274" s="58" t="s">
        <v>455</v>
      </c>
      <c r="V274" s="58">
        <v>13</v>
      </c>
      <c r="W274" s="92">
        <f>Emissions!G276</f>
        <v>2.5549143086755922E-2</v>
      </c>
      <c r="X274" s="58" t="str">
        <f>Emissions!H276</f>
        <v>TON</v>
      </c>
    </row>
    <row r="275" spans="1:24" x14ac:dyDescent="0.25">
      <c r="A275" s="58" t="str">
        <f>Emissions!A277</f>
        <v>72059</v>
      </c>
      <c r="B275" s="58" t="str">
        <f>Emissions!B277</f>
        <v>72</v>
      </c>
      <c r="C275" s="58" t="str">
        <f>Emissions!E277</f>
        <v>PR</v>
      </c>
      <c r="D275" s="58" t="str">
        <f>Emissions!C277</f>
        <v>059</v>
      </c>
      <c r="E275" s="57" t="str">
        <f>Emissions!D277</f>
        <v>Guayanilla</v>
      </c>
      <c r="F275" s="93" t="s">
        <v>81</v>
      </c>
      <c r="G275" s="58">
        <v>2801000003</v>
      </c>
      <c r="H275" s="57" t="s">
        <v>446</v>
      </c>
      <c r="I275" s="58" t="s">
        <v>447</v>
      </c>
      <c r="J275" s="57" t="s">
        <v>452</v>
      </c>
      <c r="K275" s="58">
        <v>2012</v>
      </c>
      <c r="L275" s="58">
        <v>354</v>
      </c>
      <c r="M275" s="58" t="s">
        <v>448</v>
      </c>
      <c r="N275" s="49">
        <v>1845666</v>
      </c>
      <c r="O275" s="58" t="s">
        <v>400</v>
      </c>
      <c r="P275" s="57">
        <f t="shared" si="4"/>
        <v>1.2832920308813191E-5</v>
      </c>
      <c r="Q275" s="58" t="s">
        <v>449</v>
      </c>
      <c r="R275" s="58" t="s">
        <v>400</v>
      </c>
      <c r="S275" s="57" t="s">
        <v>451</v>
      </c>
      <c r="T275" s="58" t="str">
        <f>Emissions!F277</f>
        <v>PM25-PRI</v>
      </c>
      <c r="U275" s="58" t="s">
        <v>455</v>
      </c>
      <c r="V275" s="58">
        <v>13</v>
      </c>
      <c r="W275" s="92">
        <f>Emissions!G277</f>
        <v>1.1842642347343004E-2</v>
      </c>
      <c r="X275" s="58" t="str">
        <f>Emissions!H277</f>
        <v>TON</v>
      </c>
    </row>
    <row r="276" spans="1:24" x14ac:dyDescent="0.25">
      <c r="A276" s="58" t="str">
        <f>Emissions!A278</f>
        <v>72061</v>
      </c>
      <c r="B276" s="58" t="str">
        <f>Emissions!B278</f>
        <v>72</v>
      </c>
      <c r="C276" s="58" t="str">
        <f>Emissions!E278</f>
        <v>PR</v>
      </c>
      <c r="D276" s="58" t="str">
        <f>Emissions!C278</f>
        <v>061</v>
      </c>
      <c r="E276" s="57" t="str">
        <f>Emissions!D278</f>
        <v>Guaynabo</v>
      </c>
      <c r="F276" s="93" t="s">
        <v>81</v>
      </c>
      <c r="G276" s="58">
        <v>2801000003</v>
      </c>
      <c r="H276" s="57" t="s">
        <v>446</v>
      </c>
      <c r="I276" s="58" t="s">
        <v>447</v>
      </c>
      <c r="J276" s="57" t="s">
        <v>452</v>
      </c>
      <c r="K276" s="58">
        <v>2012</v>
      </c>
      <c r="L276" s="58">
        <v>354</v>
      </c>
      <c r="M276" s="58" t="s">
        <v>448</v>
      </c>
      <c r="N276" s="49">
        <v>1845667</v>
      </c>
      <c r="O276" s="58" t="s">
        <v>400</v>
      </c>
      <c r="P276" s="57">
        <f t="shared" si="4"/>
        <v>5.9106686842675501E-5</v>
      </c>
      <c r="Q276" s="58" t="s">
        <v>449</v>
      </c>
      <c r="R276" s="58" t="s">
        <v>400</v>
      </c>
      <c r="S276" s="57" t="s">
        <v>451</v>
      </c>
      <c r="T276" s="58" t="str">
        <f>Emissions!F278</f>
        <v>PM25-PRI</v>
      </c>
      <c r="U276" s="58" t="s">
        <v>455</v>
      </c>
      <c r="V276" s="58">
        <v>13</v>
      </c>
      <c r="W276" s="92">
        <f>Emissions!G278</f>
        <v>5.454563069243018E-2</v>
      </c>
      <c r="X276" s="58" t="str">
        <f>Emissions!H278</f>
        <v>TON</v>
      </c>
    </row>
    <row r="277" spans="1:24" x14ac:dyDescent="0.25">
      <c r="A277" s="58" t="str">
        <f>Emissions!A279</f>
        <v>72063</v>
      </c>
      <c r="B277" s="58" t="str">
        <f>Emissions!B279</f>
        <v>72</v>
      </c>
      <c r="C277" s="58" t="str">
        <f>Emissions!E279</f>
        <v>PR</v>
      </c>
      <c r="D277" s="58" t="str">
        <f>Emissions!C279</f>
        <v>063</v>
      </c>
      <c r="E277" s="57" t="str">
        <f>Emissions!D279</f>
        <v>Gurabo</v>
      </c>
      <c r="F277" s="93" t="s">
        <v>81</v>
      </c>
      <c r="G277" s="58">
        <v>2801000003</v>
      </c>
      <c r="H277" s="57" t="s">
        <v>446</v>
      </c>
      <c r="I277" s="58" t="s">
        <v>447</v>
      </c>
      <c r="J277" s="57" t="s">
        <v>452</v>
      </c>
      <c r="K277" s="58">
        <v>2012</v>
      </c>
      <c r="L277" s="58">
        <v>354</v>
      </c>
      <c r="M277" s="58" t="s">
        <v>448</v>
      </c>
      <c r="N277" s="49">
        <v>1845668</v>
      </c>
      <c r="O277" s="58" t="s">
        <v>400</v>
      </c>
      <c r="P277" s="57">
        <f t="shared" si="4"/>
        <v>3.0028160232335854E-5</v>
      </c>
      <c r="Q277" s="58" t="s">
        <v>449</v>
      </c>
      <c r="R277" s="58" t="s">
        <v>400</v>
      </c>
      <c r="S277" s="57" t="s">
        <v>451</v>
      </c>
      <c r="T277" s="58" t="str">
        <f>Emissions!F279</f>
        <v>PM25-PRI</v>
      </c>
      <c r="U277" s="58" t="s">
        <v>455</v>
      </c>
      <c r="V277" s="58">
        <v>13</v>
      </c>
      <c r="W277" s="92">
        <f>Emissions!G279</f>
        <v>2.7711007219847424E-2</v>
      </c>
      <c r="X277" s="58" t="str">
        <f>Emissions!H279</f>
        <v>TON</v>
      </c>
    </row>
    <row r="278" spans="1:24" x14ac:dyDescent="0.25">
      <c r="A278" s="58" t="str">
        <f>Emissions!A280</f>
        <v>72065</v>
      </c>
      <c r="B278" s="58" t="str">
        <f>Emissions!B280</f>
        <v>72</v>
      </c>
      <c r="C278" s="58" t="str">
        <f>Emissions!E280</f>
        <v>PR</v>
      </c>
      <c r="D278" s="58" t="str">
        <f>Emissions!C280</f>
        <v>065</v>
      </c>
      <c r="E278" s="57" t="str">
        <f>Emissions!D280</f>
        <v>Hatillo</v>
      </c>
      <c r="F278" s="93" t="s">
        <v>81</v>
      </c>
      <c r="G278" s="58">
        <v>2801000003</v>
      </c>
      <c r="H278" s="57" t="s">
        <v>446</v>
      </c>
      <c r="I278" s="58" t="s">
        <v>447</v>
      </c>
      <c r="J278" s="57" t="s">
        <v>452</v>
      </c>
      <c r="K278" s="58">
        <v>2012</v>
      </c>
      <c r="L278" s="58">
        <v>354</v>
      </c>
      <c r="M278" s="58" t="s">
        <v>448</v>
      </c>
      <c r="N278" s="49">
        <v>1845669</v>
      </c>
      <c r="O278" s="58" t="s">
        <v>400</v>
      </c>
      <c r="P278" s="57">
        <f t="shared" si="4"/>
        <v>2.6507822578093333E-5</v>
      </c>
      <c r="Q278" s="58" t="s">
        <v>449</v>
      </c>
      <c r="R278" s="58" t="s">
        <v>400</v>
      </c>
      <c r="S278" s="57" t="s">
        <v>451</v>
      </c>
      <c r="T278" s="58" t="str">
        <f>Emissions!F280</f>
        <v>PM25-PRI</v>
      </c>
      <c r="U278" s="58" t="s">
        <v>455</v>
      </c>
      <c r="V278" s="58">
        <v>13</v>
      </c>
      <c r="W278" s="92">
        <f>Emissions!G280</f>
        <v>2.4462333194943474E-2</v>
      </c>
      <c r="X278" s="58" t="str">
        <f>Emissions!H280</f>
        <v>TON</v>
      </c>
    </row>
    <row r="279" spans="1:24" x14ac:dyDescent="0.25">
      <c r="A279" s="58" t="str">
        <f>Emissions!A281</f>
        <v>72067</v>
      </c>
      <c r="B279" s="58" t="str">
        <f>Emissions!B281</f>
        <v>72</v>
      </c>
      <c r="C279" s="58" t="str">
        <f>Emissions!E281</f>
        <v>PR</v>
      </c>
      <c r="D279" s="58" t="str">
        <f>Emissions!C281</f>
        <v>067</v>
      </c>
      <c r="E279" s="57" t="str">
        <f>Emissions!D281</f>
        <v>Hormigueros</v>
      </c>
      <c r="F279" s="93" t="s">
        <v>81</v>
      </c>
      <c r="G279" s="58">
        <v>2801000003</v>
      </c>
      <c r="H279" s="57" t="s">
        <v>446</v>
      </c>
      <c r="I279" s="58" t="s">
        <v>447</v>
      </c>
      <c r="J279" s="57" t="s">
        <v>452</v>
      </c>
      <c r="K279" s="58">
        <v>2012</v>
      </c>
      <c r="L279" s="58">
        <v>354</v>
      </c>
      <c r="M279" s="58" t="s">
        <v>448</v>
      </c>
      <c r="N279" s="49">
        <v>1845670</v>
      </c>
      <c r="O279" s="58" t="s">
        <v>400</v>
      </c>
      <c r="P279" s="57">
        <f t="shared" si="4"/>
        <v>1.0666052102068478E-5</v>
      </c>
      <c r="Q279" s="58" t="s">
        <v>449</v>
      </c>
      <c r="R279" s="58" t="s">
        <v>400</v>
      </c>
      <c r="S279" s="57" t="s">
        <v>451</v>
      </c>
      <c r="T279" s="58" t="str">
        <f>Emissions!F281</f>
        <v>PM25-PRI</v>
      </c>
      <c r="U279" s="58" t="s">
        <v>455</v>
      </c>
      <c r="V279" s="58">
        <v>13</v>
      </c>
      <c r="W279" s="92">
        <f>Emissions!G281</f>
        <v>9.8430061916123645E-3</v>
      </c>
      <c r="X279" s="58" t="str">
        <f>Emissions!H281</f>
        <v>TON</v>
      </c>
    </row>
    <row r="280" spans="1:24" x14ac:dyDescent="0.25">
      <c r="A280" s="58" t="str">
        <f>Emissions!A282</f>
        <v>72069</v>
      </c>
      <c r="B280" s="58" t="str">
        <f>Emissions!B282</f>
        <v>72</v>
      </c>
      <c r="C280" s="58" t="str">
        <f>Emissions!E282</f>
        <v>PR</v>
      </c>
      <c r="D280" s="58" t="str">
        <f>Emissions!C282</f>
        <v>069</v>
      </c>
      <c r="E280" s="57" t="str">
        <f>Emissions!D282</f>
        <v>Humacao</v>
      </c>
      <c r="F280" s="93" t="s">
        <v>81</v>
      </c>
      <c r="G280" s="58">
        <v>2801000003</v>
      </c>
      <c r="H280" s="57" t="s">
        <v>446</v>
      </c>
      <c r="I280" s="58" t="s">
        <v>447</v>
      </c>
      <c r="J280" s="57" t="s">
        <v>452</v>
      </c>
      <c r="K280" s="58">
        <v>2012</v>
      </c>
      <c r="L280" s="58">
        <v>354</v>
      </c>
      <c r="M280" s="58" t="s">
        <v>448</v>
      </c>
      <c r="N280" s="49">
        <v>1845671</v>
      </c>
      <c r="O280" s="58" t="s">
        <v>400</v>
      </c>
      <c r="P280" s="57">
        <f t="shared" si="4"/>
        <v>3.5594251326931778E-5</v>
      </c>
      <c r="Q280" s="58" t="s">
        <v>449</v>
      </c>
      <c r="R280" s="58" t="s">
        <v>400</v>
      </c>
      <c r="S280" s="57" t="s">
        <v>451</v>
      </c>
      <c r="T280" s="58" t="str">
        <f>Emissions!F282</f>
        <v>PM25-PRI</v>
      </c>
      <c r="U280" s="58" t="s">
        <v>455</v>
      </c>
      <c r="V280" s="58">
        <v>13</v>
      </c>
      <c r="W280" s="92">
        <f>Emissions!G282</f>
        <v>3.2847638720414747E-2</v>
      </c>
      <c r="X280" s="58" t="str">
        <f>Emissions!H282</f>
        <v>TON</v>
      </c>
    </row>
    <row r="281" spans="1:24" x14ac:dyDescent="0.25">
      <c r="A281" s="58" t="str">
        <f>Emissions!A283</f>
        <v>72071</v>
      </c>
      <c r="B281" s="58" t="str">
        <f>Emissions!B283</f>
        <v>72</v>
      </c>
      <c r="C281" s="58" t="str">
        <f>Emissions!E283</f>
        <v>PR</v>
      </c>
      <c r="D281" s="58" t="str">
        <f>Emissions!C283</f>
        <v>071</v>
      </c>
      <c r="E281" s="57" t="str">
        <f>Emissions!D283</f>
        <v>Isabela</v>
      </c>
      <c r="F281" s="93" t="s">
        <v>81</v>
      </c>
      <c r="G281" s="58">
        <v>2801000003</v>
      </c>
      <c r="H281" s="57" t="s">
        <v>446</v>
      </c>
      <c r="I281" s="58" t="s">
        <v>447</v>
      </c>
      <c r="J281" s="57" t="s">
        <v>452</v>
      </c>
      <c r="K281" s="58">
        <v>2012</v>
      </c>
      <c r="L281" s="58">
        <v>354</v>
      </c>
      <c r="M281" s="58" t="s">
        <v>448</v>
      </c>
      <c r="N281" s="49">
        <v>1845672</v>
      </c>
      <c r="O281" s="58" t="s">
        <v>400</v>
      </c>
      <c r="P281" s="57">
        <f t="shared" si="4"/>
        <v>2.8119850948537684E-5</v>
      </c>
      <c r="Q281" s="58" t="s">
        <v>449</v>
      </c>
      <c r="R281" s="58" t="s">
        <v>400</v>
      </c>
      <c r="S281" s="57" t="s">
        <v>451</v>
      </c>
      <c r="T281" s="58" t="str">
        <f>Emissions!F283</f>
        <v>PM25-PRI</v>
      </c>
      <c r="U281" s="58" t="s">
        <v>455</v>
      </c>
      <c r="V281" s="58">
        <v>13</v>
      </c>
      <c r="W281" s="92">
        <f>Emissions!G283</f>
        <v>2.5950010769944722E-2</v>
      </c>
      <c r="X281" s="58" t="str">
        <f>Emissions!H283</f>
        <v>TON</v>
      </c>
    </row>
    <row r="282" spans="1:24" x14ac:dyDescent="0.25">
      <c r="A282" s="58" t="str">
        <f>Emissions!A284</f>
        <v>72073</v>
      </c>
      <c r="B282" s="58" t="str">
        <f>Emissions!B284</f>
        <v>72</v>
      </c>
      <c r="C282" s="58" t="str">
        <f>Emissions!E284</f>
        <v>PR</v>
      </c>
      <c r="D282" s="58" t="str">
        <f>Emissions!C284</f>
        <v>073</v>
      </c>
      <c r="E282" s="57" t="str">
        <f>Emissions!D284</f>
        <v>Jayuya</v>
      </c>
      <c r="F282" s="93" t="s">
        <v>81</v>
      </c>
      <c r="G282" s="58">
        <v>2801000003</v>
      </c>
      <c r="H282" s="57" t="s">
        <v>446</v>
      </c>
      <c r="I282" s="58" t="s">
        <v>447</v>
      </c>
      <c r="J282" s="57" t="s">
        <v>452</v>
      </c>
      <c r="K282" s="58">
        <v>2012</v>
      </c>
      <c r="L282" s="58">
        <v>354</v>
      </c>
      <c r="M282" s="58" t="s">
        <v>448</v>
      </c>
      <c r="N282" s="49">
        <v>1845673</v>
      </c>
      <c r="O282" s="58" t="s">
        <v>400</v>
      </c>
      <c r="P282" s="57">
        <f t="shared" si="4"/>
        <v>9.9953471617443303E-6</v>
      </c>
      <c r="Q282" s="58" t="s">
        <v>449</v>
      </c>
      <c r="R282" s="58" t="s">
        <v>400</v>
      </c>
      <c r="S282" s="57" t="s">
        <v>451</v>
      </c>
      <c r="T282" s="58" t="str">
        <f>Emissions!F284</f>
        <v>PM25-PRI</v>
      </c>
      <c r="U282" s="58" t="s">
        <v>455</v>
      </c>
      <c r="V282" s="58">
        <v>13</v>
      </c>
      <c r="W282" s="92">
        <f>Emissions!G284</f>
        <v>9.2240711910290714E-3</v>
      </c>
      <c r="X282" s="58" t="str">
        <f>Emissions!H284</f>
        <v>TON</v>
      </c>
    </row>
    <row r="283" spans="1:24" x14ac:dyDescent="0.25">
      <c r="A283" s="58" t="str">
        <f>Emissions!A285</f>
        <v>72075</v>
      </c>
      <c r="B283" s="58" t="str">
        <f>Emissions!B285</f>
        <v>72</v>
      </c>
      <c r="C283" s="58" t="str">
        <f>Emissions!E285</f>
        <v>PR</v>
      </c>
      <c r="D283" s="58" t="str">
        <f>Emissions!C285</f>
        <v>075</v>
      </c>
      <c r="E283" s="57" t="str">
        <f>Emissions!D285</f>
        <v>Juana Diaz</v>
      </c>
      <c r="F283" s="93" t="s">
        <v>81</v>
      </c>
      <c r="G283" s="58">
        <v>2801000003</v>
      </c>
      <c r="H283" s="57" t="s">
        <v>446</v>
      </c>
      <c r="I283" s="58" t="s">
        <v>447</v>
      </c>
      <c r="J283" s="57" t="s">
        <v>452</v>
      </c>
      <c r="K283" s="58">
        <v>2012</v>
      </c>
      <c r="L283" s="58">
        <v>354</v>
      </c>
      <c r="M283" s="58" t="s">
        <v>448</v>
      </c>
      <c r="N283" s="49">
        <v>1845674</v>
      </c>
      <c r="O283" s="58" t="s">
        <v>400</v>
      </c>
      <c r="P283" s="57">
        <f t="shared" si="4"/>
        <v>3.1115938974487833E-5</v>
      </c>
      <c r="Q283" s="58" t="s">
        <v>449</v>
      </c>
      <c r="R283" s="58" t="s">
        <v>400</v>
      </c>
      <c r="S283" s="57" t="s">
        <v>451</v>
      </c>
      <c r="T283" s="58" t="str">
        <f>Emissions!F285</f>
        <v>PM25-PRI</v>
      </c>
      <c r="U283" s="58" t="s">
        <v>455</v>
      </c>
      <c r="V283" s="58">
        <v>13</v>
      </c>
      <c r="W283" s="92">
        <f>Emissions!G285</f>
        <v>2.8714939775399431E-2</v>
      </c>
      <c r="X283" s="58" t="str">
        <f>Emissions!H285</f>
        <v>TON</v>
      </c>
    </row>
    <row r="284" spans="1:24" x14ac:dyDescent="0.25">
      <c r="A284" s="58" t="str">
        <f>Emissions!A286</f>
        <v>72077</v>
      </c>
      <c r="B284" s="58" t="str">
        <f>Emissions!B286</f>
        <v>72</v>
      </c>
      <c r="C284" s="58" t="str">
        <f>Emissions!E286</f>
        <v>PR</v>
      </c>
      <c r="D284" s="58" t="str">
        <f>Emissions!C286</f>
        <v>077</v>
      </c>
      <c r="E284" s="57" t="str">
        <f>Emissions!D286</f>
        <v>Juncos</v>
      </c>
      <c r="F284" s="93" t="s">
        <v>81</v>
      </c>
      <c r="G284" s="58">
        <v>2801000003</v>
      </c>
      <c r="H284" s="57" t="s">
        <v>446</v>
      </c>
      <c r="I284" s="58" t="s">
        <v>447</v>
      </c>
      <c r="J284" s="57" t="s">
        <v>452</v>
      </c>
      <c r="K284" s="58">
        <v>2012</v>
      </c>
      <c r="L284" s="58">
        <v>354</v>
      </c>
      <c r="M284" s="58" t="s">
        <v>448</v>
      </c>
      <c r="N284" s="49">
        <v>1845675</v>
      </c>
      <c r="O284" s="58" t="s">
        <v>400</v>
      </c>
      <c r="P284" s="57">
        <f t="shared" si="4"/>
        <v>2.5542151120334911E-5</v>
      </c>
      <c r="Q284" s="58" t="s">
        <v>449</v>
      </c>
      <c r="R284" s="58" t="s">
        <v>400</v>
      </c>
      <c r="S284" s="57" t="s">
        <v>451</v>
      </c>
      <c r="T284" s="58" t="str">
        <f>Emissions!F286</f>
        <v>PM25-PRI</v>
      </c>
      <c r="U284" s="58" t="s">
        <v>455</v>
      </c>
      <c r="V284" s="58">
        <v>13</v>
      </c>
      <c r="W284" s="92">
        <f>Emissions!G286</f>
        <v>2.3571254884512068E-2</v>
      </c>
      <c r="X284" s="58" t="str">
        <f>Emissions!H286</f>
        <v>TON</v>
      </c>
    </row>
    <row r="285" spans="1:24" x14ac:dyDescent="0.25">
      <c r="A285" s="58" t="str">
        <f>Emissions!A287</f>
        <v>72079</v>
      </c>
      <c r="B285" s="58" t="str">
        <f>Emissions!B287</f>
        <v>72</v>
      </c>
      <c r="C285" s="58" t="str">
        <f>Emissions!E287</f>
        <v>PR</v>
      </c>
      <c r="D285" s="58" t="str">
        <f>Emissions!C287</f>
        <v>079</v>
      </c>
      <c r="E285" s="57" t="str">
        <f>Emissions!D287</f>
        <v>Lajas</v>
      </c>
      <c r="F285" s="93" t="s">
        <v>81</v>
      </c>
      <c r="G285" s="58">
        <v>2801000003</v>
      </c>
      <c r="H285" s="57" t="s">
        <v>446</v>
      </c>
      <c r="I285" s="58" t="s">
        <v>447</v>
      </c>
      <c r="J285" s="57" t="s">
        <v>452</v>
      </c>
      <c r="K285" s="58">
        <v>2012</v>
      </c>
      <c r="L285" s="58">
        <v>354</v>
      </c>
      <c r="M285" s="58" t="s">
        <v>448</v>
      </c>
      <c r="N285" s="49">
        <v>1845676</v>
      </c>
      <c r="O285" s="58" t="s">
        <v>400</v>
      </c>
      <c r="P285" s="57">
        <f t="shared" si="4"/>
        <v>1.5582474405016377E-5</v>
      </c>
      <c r="Q285" s="58" t="s">
        <v>449</v>
      </c>
      <c r="R285" s="58" t="s">
        <v>400</v>
      </c>
      <c r="S285" s="57" t="s">
        <v>451</v>
      </c>
      <c r="T285" s="58" t="str">
        <f>Emissions!F287</f>
        <v>PM25-PRI</v>
      </c>
      <c r="U285" s="58" t="s">
        <v>455</v>
      </c>
      <c r="V285" s="58">
        <v>13</v>
      </c>
      <c r="W285" s="92">
        <f>Emissions!G287</f>
        <v>1.4380099514976503E-2</v>
      </c>
      <c r="X285" s="58" t="str">
        <f>Emissions!H287</f>
        <v>TON</v>
      </c>
    </row>
    <row r="286" spans="1:24" x14ac:dyDescent="0.25">
      <c r="A286" s="58" t="str">
        <f>Emissions!A288</f>
        <v>72081</v>
      </c>
      <c r="B286" s="58" t="str">
        <f>Emissions!B288</f>
        <v>72</v>
      </c>
      <c r="C286" s="58" t="str">
        <f>Emissions!E288</f>
        <v>PR</v>
      </c>
      <c r="D286" s="58" t="str">
        <f>Emissions!C288</f>
        <v>081</v>
      </c>
      <c r="E286" s="57" t="str">
        <f>Emissions!D288</f>
        <v>Lares</v>
      </c>
      <c r="F286" s="93" t="s">
        <v>81</v>
      </c>
      <c r="G286" s="58">
        <v>2801000003</v>
      </c>
      <c r="H286" s="57" t="s">
        <v>446</v>
      </c>
      <c r="I286" s="58" t="s">
        <v>447</v>
      </c>
      <c r="J286" s="57" t="s">
        <v>452</v>
      </c>
      <c r="K286" s="58">
        <v>2012</v>
      </c>
      <c r="L286" s="58">
        <v>354</v>
      </c>
      <c r="M286" s="58" t="s">
        <v>448</v>
      </c>
      <c r="N286" s="49">
        <v>1845677</v>
      </c>
      <c r="O286" s="58" t="s">
        <v>400</v>
      </c>
      <c r="P286" s="57">
        <f t="shared" si="4"/>
        <v>1.7966490899872015E-5</v>
      </c>
      <c r="Q286" s="58" t="s">
        <v>449</v>
      </c>
      <c r="R286" s="58" t="s">
        <v>400</v>
      </c>
      <c r="S286" s="57" t="s">
        <v>451</v>
      </c>
      <c r="T286" s="58" t="str">
        <f>Emissions!F288</f>
        <v>PM25-PRI</v>
      </c>
      <c r="U286" s="58" t="s">
        <v>455</v>
      </c>
      <c r="V286" s="58">
        <v>13</v>
      </c>
      <c r="W286" s="92">
        <f>Emissions!G288</f>
        <v>1.658016951230154E-2</v>
      </c>
      <c r="X286" s="58" t="str">
        <f>Emissions!H288</f>
        <v>TON</v>
      </c>
    </row>
    <row r="287" spans="1:24" x14ac:dyDescent="0.25">
      <c r="A287" s="58" t="str">
        <f>Emissions!A289</f>
        <v>72083</v>
      </c>
      <c r="B287" s="58" t="str">
        <f>Emissions!B289</f>
        <v>72</v>
      </c>
      <c r="C287" s="58" t="str">
        <f>Emissions!E289</f>
        <v>PR</v>
      </c>
      <c r="D287" s="58" t="str">
        <f>Emissions!C289</f>
        <v>083</v>
      </c>
      <c r="E287" s="57" t="str">
        <f>Emissions!D289</f>
        <v>Las Marias</v>
      </c>
      <c r="F287" s="93" t="s">
        <v>81</v>
      </c>
      <c r="G287" s="58">
        <v>2801000003</v>
      </c>
      <c r="H287" s="57" t="s">
        <v>446</v>
      </c>
      <c r="I287" s="58" t="s">
        <v>447</v>
      </c>
      <c r="J287" s="57" t="s">
        <v>452</v>
      </c>
      <c r="K287" s="58">
        <v>2012</v>
      </c>
      <c r="L287" s="58">
        <v>354</v>
      </c>
      <c r="M287" s="58" t="s">
        <v>448</v>
      </c>
      <c r="N287" s="49">
        <v>1845678</v>
      </c>
      <c r="O287" s="58" t="s">
        <v>400</v>
      </c>
      <c r="P287" s="57">
        <f t="shared" si="4"/>
        <v>5.8329918644985424E-6</v>
      </c>
      <c r="Q287" s="58" t="s">
        <v>449</v>
      </c>
      <c r="R287" s="58" t="s">
        <v>400</v>
      </c>
      <c r="S287" s="57" t="s">
        <v>451</v>
      </c>
      <c r="T287" s="58" t="str">
        <f>Emissions!F289</f>
        <v>PM25-PRI</v>
      </c>
      <c r="U287" s="58" t="s">
        <v>455</v>
      </c>
      <c r="V287" s="58">
        <v>13</v>
      </c>
      <c r="W287" s="92">
        <f>Emissions!G289</f>
        <v>5.3829123792419704E-3</v>
      </c>
      <c r="X287" s="58" t="str">
        <f>Emissions!H289</f>
        <v>TON</v>
      </c>
    </row>
    <row r="288" spans="1:24" x14ac:dyDescent="0.25">
      <c r="A288" s="58" t="str">
        <f>Emissions!A290</f>
        <v>72085</v>
      </c>
      <c r="B288" s="58" t="str">
        <f>Emissions!B290</f>
        <v>72</v>
      </c>
      <c r="C288" s="58" t="str">
        <f>Emissions!E290</f>
        <v>PR</v>
      </c>
      <c r="D288" s="58" t="str">
        <f>Emissions!C290</f>
        <v>085</v>
      </c>
      <c r="E288" s="57" t="str">
        <f>Emissions!D290</f>
        <v>Las Piedras</v>
      </c>
      <c r="F288" s="93" t="s">
        <v>81</v>
      </c>
      <c r="G288" s="58">
        <v>2801000003</v>
      </c>
      <c r="H288" s="57" t="s">
        <v>446</v>
      </c>
      <c r="I288" s="58" t="s">
        <v>447</v>
      </c>
      <c r="J288" s="57" t="s">
        <v>452</v>
      </c>
      <c r="K288" s="58">
        <v>2012</v>
      </c>
      <c r="L288" s="58">
        <v>354</v>
      </c>
      <c r="M288" s="58" t="s">
        <v>448</v>
      </c>
      <c r="N288" s="49">
        <v>1845679</v>
      </c>
      <c r="O288" s="58" t="s">
        <v>400</v>
      </c>
      <c r="P288" s="57">
        <f t="shared" si="4"/>
        <v>2.4630651471732185E-5</v>
      </c>
      <c r="Q288" s="58" t="s">
        <v>449</v>
      </c>
      <c r="R288" s="58" t="s">
        <v>400</v>
      </c>
      <c r="S288" s="57" t="s">
        <v>451</v>
      </c>
      <c r="T288" s="58" t="str">
        <f>Emissions!F290</f>
        <v>PM25-PRI</v>
      </c>
      <c r="U288" s="58" t="s">
        <v>455</v>
      </c>
      <c r="V288" s="58">
        <v>13</v>
      </c>
      <c r="W288" s="92">
        <f>Emissions!G290</f>
        <v>2.2730138088847593E-2</v>
      </c>
      <c r="X288" s="58" t="str">
        <f>Emissions!H290</f>
        <v>TON</v>
      </c>
    </row>
    <row r="289" spans="1:24" x14ac:dyDescent="0.25">
      <c r="A289" s="58" t="str">
        <f>Emissions!A291</f>
        <v>72087</v>
      </c>
      <c r="B289" s="58" t="str">
        <f>Emissions!B291</f>
        <v>72</v>
      </c>
      <c r="C289" s="58" t="str">
        <f>Emissions!E291</f>
        <v>PR</v>
      </c>
      <c r="D289" s="58" t="str">
        <f>Emissions!C291</f>
        <v>087</v>
      </c>
      <c r="E289" s="57" t="str">
        <f>Emissions!D291</f>
        <v>Loiza</v>
      </c>
      <c r="F289" s="93" t="s">
        <v>81</v>
      </c>
      <c r="G289" s="58">
        <v>2801000003</v>
      </c>
      <c r="H289" s="57" t="s">
        <v>446</v>
      </c>
      <c r="I289" s="58" t="s">
        <v>447</v>
      </c>
      <c r="J289" s="57" t="s">
        <v>452</v>
      </c>
      <c r="K289" s="58">
        <v>2012</v>
      </c>
      <c r="L289" s="58">
        <v>354</v>
      </c>
      <c r="M289" s="58" t="s">
        <v>448</v>
      </c>
      <c r="N289" s="49">
        <v>1845680</v>
      </c>
      <c r="O289" s="58" t="s">
        <v>400</v>
      </c>
      <c r="P289" s="57">
        <f t="shared" si="4"/>
        <v>1.7875381009695894E-5</v>
      </c>
      <c r="Q289" s="58" t="s">
        <v>449</v>
      </c>
      <c r="R289" s="58" t="s">
        <v>400</v>
      </c>
      <c r="S289" s="57" t="s">
        <v>451</v>
      </c>
      <c r="T289" s="58" t="str">
        <f>Emissions!F291</f>
        <v>PM25-PRI</v>
      </c>
      <c r="U289" s="58" t="s">
        <v>455</v>
      </c>
      <c r="V289" s="58">
        <v>13</v>
      </c>
      <c r="W289" s="92">
        <f>Emissions!G291</f>
        <v>1.6496116610987759E-2</v>
      </c>
      <c r="X289" s="58" t="str">
        <f>Emissions!H291</f>
        <v>TON</v>
      </c>
    </row>
    <row r="290" spans="1:24" x14ac:dyDescent="0.25">
      <c r="A290" s="58" t="str">
        <f>Emissions!A292</f>
        <v>72089</v>
      </c>
      <c r="B290" s="58" t="str">
        <f>Emissions!B292</f>
        <v>72</v>
      </c>
      <c r="C290" s="58" t="str">
        <f>Emissions!E292</f>
        <v>PR</v>
      </c>
      <c r="D290" s="58" t="str">
        <f>Emissions!C292</f>
        <v>089</v>
      </c>
      <c r="E290" s="57" t="str">
        <f>Emissions!D292</f>
        <v>Luquillo</v>
      </c>
      <c r="F290" s="93" t="s">
        <v>81</v>
      </c>
      <c r="G290" s="58">
        <v>2801000003</v>
      </c>
      <c r="H290" s="57" t="s">
        <v>446</v>
      </c>
      <c r="I290" s="58" t="s">
        <v>447</v>
      </c>
      <c r="J290" s="57" t="s">
        <v>452</v>
      </c>
      <c r="K290" s="58">
        <v>2012</v>
      </c>
      <c r="L290" s="58">
        <v>354</v>
      </c>
      <c r="M290" s="58" t="s">
        <v>448</v>
      </c>
      <c r="N290" s="49">
        <v>1845681</v>
      </c>
      <c r="O290" s="58" t="s">
        <v>400</v>
      </c>
      <c r="P290" s="57">
        <f t="shared" si="4"/>
        <v>1.2316904709687612E-5</v>
      </c>
      <c r="Q290" s="58" t="s">
        <v>449</v>
      </c>
      <c r="R290" s="58" t="s">
        <v>400</v>
      </c>
      <c r="S290" s="57" t="s">
        <v>451</v>
      </c>
      <c r="T290" s="58" t="str">
        <f>Emissions!F292</f>
        <v>PM25-PRI</v>
      </c>
      <c r="U290" s="58" t="s">
        <v>455</v>
      </c>
      <c r="V290" s="58">
        <v>13</v>
      </c>
      <c r="W290" s="92">
        <f>Emissions!G292</f>
        <v>1.1366538500740471E-2</v>
      </c>
      <c r="X290" s="58" t="str">
        <f>Emissions!H292</f>
        <v>TON</v>
      </c>
    </row>
    <row r="291" spans="1:24" x14ac:dyDescent="0.25">
      <c r="A291" s="58" t="str">
        <f>Emissions!A293</f>
        <v>72091</v>
      </c>
      <c r="B291" s="58" t="str">
        <f>Emissions!B293</f>
        <v>72</v>
      </c>
      <c r="C291" s="58" t="str">
        <f>Emissions!E293</f>
        <v>PR</v>
      </c>
      <c r="D291" s="58" t="str">
        <f>Emissions!C293</f>
        <v>091</v>
      </c>
      <c r="E291" s="57" t="str">
        <f>Emissions!D293</f>
        <v>Manati</v>
      </c>
      <c r="F291" s="93" t="s">
        <v>81</v>
      </c>
      <c r="G291" s="58">
        <v>2801000003</v>
      </c>
      <c r="H291" s="57" t="s">
        <v>446</v>
      </c>
      <c r="I291" s="58" t="s">
        <v>447</v>
      </c>
      <c r="J291" s="57" t="s">
        <v>452</v>
      </c>
      <c r="K291" s="58">
        <v>2012</v>
      </c>
      <c r="L291" s="58">
        <v>354</v>
      </c>
      <c r="M291" s="58" t="s">
        <v>448</v>
      </c>
      <c r="N291" s="49">
        <v>1845682</v>
      </c>
      <c r="O291" s="58" t="s">
        <v>400</v>
      </c>
      <c r="P291" s="57">
        <f t="shared" si="4"/>
        <v>2.6543940721059915E-5</v>
      </c>
      <c r="Q291" s="58" t="s">
        <v>449</v>
      </c>
      <c r="R291" s="58" t="s">
        <v>400</v>
      </c>
      <c r="S291" s="57" t="s">
        <v>451</v>
      </c>
      <c r="T291" s="58" t="str">
        <f>Emissions!F293</f>
        <v>PM25-PRI</v>
      </c>
      <c r="U291" s="58" t="s">
        <v>455</v>
      </c>
      <c r="V291" s="58">
        <v>13</v>
      </c>
      <c r="W291" s="92">
        <f>Emissions!G293</f>
        <v>2.4495836798963652E-2</v>
      </c>
      <c r="X291" s="58" t="str">
        <f>Emissions!H293</f>
        <v>TON</v>
      </c>
    </row>
    <row r="292" spans="1:24" x14ac:dyDescent="0.25">
      <c r="A292" s="58" t="str">
        <f>Emissions!A294</f>
        <v>72093</v>
      </c>
      <c r="B292" s="58" t="str">
        <f>Emissions!B294</f>
        <v>72</v>
      </c>
      <c r="C292" s="58" t="str">
        <f>Emissions!E294</f>
        <v>PR</v>
      </c>
      <c r="D292" s="58" t="str">
        <f>Emissions!C294</f>
        <v>093</v>
      </c>
      <c r="E292" s="57" t="str">
        <f>Emissions!D294</f>
        <v>Maricao</v>
      </c>
      <c r="F292" s="93" t="s">
        <v>81</v>
      </c>
      <c r="G292" s="58">
        <v>2801000003</v>
      </c>
      <c r="H292" s="57" t="s">
        <v>446</v>
      </c>
      <c r="I292" s="58" t="s">
        <v>447</v>
      </c>
      <c r="J292" s="57" t="s">
        <v>452</v>
      </c>
      <c r="K292" s="58">
        <v>2012</v>
      </c>
      <c r="L292" s="58">
        <v>354</v>
      </c>
      <c r="M292" s="58" t="s">
        <v>448</v>
      </c>
      <c r="N292" s="49">
        <v>1845683</v>
      </c>
      <c r="O292" s="58" t="s">
        <v>400</v>
      </c>
      <c r="P292" s="57">
        <f t="shared" si="4"/>
        <v>3.8355734712900293E-6</v>
      </c>
      <c r="Q292" s="58" t="s">
        <v>449</v>
      </c>
      <c r="R292" s="58" t="s">
        <v>400</v>
      </c>
      <c r="S292" s="57" t="s">
        <v>451</v>
      </c>
      <c r="T292" s="58" t="str">
        <f>Emissions!F294</f>
        <v>PM25-PRI</v>
      </c>
      <c r="U292" s="58" t="s">
        <v>455</v>
      </c>
      <c r="V292" s="58">
        <v>13</v>
      </c>
      <c r="W292" s="92">
        <f>Emissions!G294</f>
        <v>3.5396263756054974E-3</v>
      </c>
      <c r="X292" s="58" t="str">
        <f>Emissions!H294</f>
        <v>TON</v>
      </c>
    </row>
    <row r="293" spans="1:24" x14ac:dyDescent="0.25">
      <c r="A293" s="58" t="str">
        <f>Emissions!A295</f>
        <v>72095</v>
      </c>
      <c r="B293" s="58" t="str">
        <f>Emissions!B295</f>
        <v>72</v>
      </c>
      <c r="C293" s="58" t="str">
        <f>Emissions!E295</f>
        <v>PR</v>
      </c>
      <c r="D293" s="58" t="str">
        <f>Emissions!C295</f>
        <v>095</v>
      </c>
      <c r="E293" s="57" t="str">
        <f>Emissions!D295</f>
        <v>Maunabo</v>
      </c>
      <c r="F293" s="93" t="s">
        <v>81</v>
      </c>
      <c r="G293" s="58">
        <v>2801000003</v>
      </c>
      <c r="H293" s="57" t="s">
        <v>446</v>
      </c>
      <c r="I293" s="58" t="s">
        <v>447</v>
      </c>
      <c r="J293" s="57" t="s">
        <v>452</v>
      </c>
      <c r="K293" s="58">
        <v>2012</v>
      </c>
      <c r="L293" s="58">
        <v>354</v>
      </c>
      <c r="M293" s="58" t="s">
        <v>448</v>
      </c>
      <c r="N293" s="49">
        <v>1845684</v>
      </c>
      <c r="O293" s="58" t="s">
        <v>400</v>
      </c>
      <c r="P293" s="57">
        <f t="shared" si="4"/>
        <v>7.3660549920096442E-6</v>
      </c>
      <c r="Q293" s="58" t="s">
        <v>449</v>
      </c>
      <c r="R293" s="58" t="s">
        <v>400</v>
      </c>
      <c r="S293" s="57" t="s">
        <v>451</v>
      </c>
      <c r="T293" s="58" t="str">
        <f>Emissions!F295</f>
        <v>PM25-PRI</v>
      </c>
      <c r="U293" s="58" t="s">
        <v>455</v>
      </c>
      <c r="V293" s="58">
        <v>13</v>
      </c>
      <c r="W293" s="92">
        <f>Emissions!G295</f>
        <v>6.797704920936164E-3</v>
      </c>
      <c r="X293" s="58" t="str">
        <f>Emissions!H295</f>
        <v>TON</v>
      </c>
    </row>
    <row r="294" spans="1:24" x14ac:dyDescent="0.25">
      <c r="A294" s="58" t="str">
        <f>Emissions!A296</f>
        <v>72097</v>
      </c>
      <c r="B294" s="58" t="str">
        <f>Emissions!B296</f>
        <v>72</v>
      </c>
      <c r="C294" s="58" t="str">
        <f>Emissions!E296</f>
        <v>PR</v>
      </c>
      <c r="D294" s="58" t="str">
        <f>Emissions!C296</f>
        <v>097</v>
      </c>
      <c r="E294" s="57" t="str">
        <f>Emissions!D296</f>
        <v>Mayaguez</v>
      </c>
      <c r="F294" s="93" t="s">
        <v>81</v>
      </c>
      <c r="G294" s="58">
        <v>2801000003</v>
      </c>
      <c r="H294" s="57" t="s">
        <v>446</v>
      </c>
      <c r="I294" s="58" t="s">
        <v>447</v>
      </c>
      <c r="J294" s="57" t="s">
        <v>452</v>
      </c>
      <c r="K294" s="58">
        <v>2012</v>
      </c>
      <c r="L294" s="58">
        <v>354</v>
      </c>
      <c r="M294" s="58" t="s">
        <v>448</v>
      </c>
      <c r="N294" s="49">
        <v>1845685</v>
      </c>
      <c r="O294" s="58" t="s">
        <v>400</v>
      </c>
      <c r="P294" s="57">
        <f t="shared" si="4"/>
        <v>5.2173806117681135E-5</v>
      </c>
      <c r="Q294" s="58" t="s">
        <v>449</v>
      </c>
      <c r="R294" s="58" t="s">
        <v>400</v>
      </c>
      <c r="S294" s="57" t="s">
        <v>451</v>
      </c>
      <c r="T294" s="58" t="str">
        <f>Emissions!F296</f>
        <v>PM25-PRI</v>
      </c>
      <c r="U294" s="58" t="s">
        <v>455</v>
      </c>
      <c r="V294" s="58">
        <v>13</v>
      </c>
      <c r="W294" s="92">
        <f>Emissions!G296</f>
        <v>4.814820567215615E-2</v>
      </c>
      <c r="X294" s="58" t="str">
        <f>Emissions!H296</f>
        <v>TON</v>
      </c>
    </row>
    <row r="295" spans="1:24" x14ac:dyDescent="0.25">
      <c r="A295" s="58" t="str">
        <f>Emissions!A297</f>
        <v>72099</v>
      </c>
      <c r="B295" s="58" t="str">
        <f>Emissions!B297</f>
        <v>72</v>
      </c>
      <c r="C295" s="58" t="str">
        <f>Emissions!E297</f>
        <v>PR</v>
      </c>
      <c r="D295" s="58" t="str">
        <f>Emissions!C297</f>
        <v>099</v>
      </c>
      <c r="E295" s="57" t="str">
        <f>Emissions!D297</f>
        <v>Moca</v>
      </c>
      <c r="F295" s="93" t="s">
        <v>81</v>
      </c>
      <c r="G295" s="58">
        <v>2801000003</v>
      </c>
      <c r="H295" s="57" t="s">
        <v>446</v>
      </c>
      <c r="I295" s="58" t="s">
        <v>447</v>
      </c>
      <c r="J295" s="57" t="s">
        <v>452</v>
      </c>
      <c r="K295" s="58">
        <v>2012</v>
      </c>
      <c r="L295" s="58">
        <v>354</v>
      </c>
      <c r="M295" s="58" t="s">
        <v>448</v>
      </c>
      <c r="N295" s="49">
        <v>1845686</v>
      </c>
      <c r="O295" s="58" t="s">
        <v>400</v>
      </c>
      <c r="P295" s="57">
        <f t="shared" si="4"/>
        <v>2.449680363642238E-5</v>
      </c>
      <c r="Q295" s="58" t="s">
        <v>449</v>
      </c>
      <c r="R295" s="58" t="s">
        <v>400</v>
      </c>
      <c r="S295" s="57" t="s">
        <v>451</v>
      </c>
      <c r="T295" s="58" t="str">
        <f>Emissions!F297</f>
        <v>PM25-PRI</v>
      </c>
      <c r="U295" s="58" t="s">
        <v>455</v>
      </c>
      <c r="V295" s="58">
        <v>13</v>
      </c>
      <c r="W295" s="92">
        <f>Emissions!G297</f>
        <v>2.2606703758246936E-2</v>
      </c>
      <c r="X295" s="58" t="str">
        <f>Emissions!H297</f>
        <v>TON</v>
      </c>
    </row>
    <row r="296" spans="1:24" x14ac:dyDescent="0.25">
      <c r="A296" s="58" t="str">
        <f>Emissions!A298</f>
        <v>72101</v>
      </c>
      <c r="B296" s="58" t="str">
        <f>Emissions!B298</f>
        <v>72</v>
      </c>
      <c r="C296" s="58" t="str">
        <f>Emissions!E298</f>
        <v>PR</v>
      </c>
      <c r="D296" s="58" t="str">
        <f>Emissions!C298</f>
        <v>101</v>
      </c>
      <c r="E296" s="57" t="str">
        <f>Emissions!D298</f>
        <v>Morovis</v>
      </c>
      <c r="F296" s="93" t="s">
        <v>81</v>
      </c>
      <c r="G296" s="58">
        <v>2801000003</v>
      </c>
      <c r="H296" s="57" t="s">
        <v>446</v>
      </c>
      <c r="I296" s="58" t="s">
        <v>447</v>
      </c>
      <c r="J296" s="57" t="s">
        <v>452</v>
      </c>
      <c r="K296" s="58">
        <v>2012</v>
      </c>
      <c r="L296" s="58">
        <v>354</v>
      </c>
      <c r="M296" s="58" t="s">
        <v>448</v>
      </c>
      <c r="N296" s="49">
        <v>1845687</v>
      </c>
      <c r="O296" s="58" t="s">
        <v>400</v>
      </c>
      <c r="P296" s="57">
        <f t="shared" si="4"/>
        <v>2.0505178465912517E-5</v>
      </c>
      <c r="Q296" s="58" t="s">
        <v>449</v>
      </c>
      <c r="R296" s="58" t="s">
        <v>400</v>
      </c>
      <c r="S296" s="57" t="s">
        <v>451</v>
      </c>
      <c r="T296" s="58" t="str">
        <f>Emissions!F298</f>
        <v>PM25-PRI</v>
      </c>
      <c r="U296" s="58" t="s">
        <v>455</v>
      </c>
      <c r="V296" s="58">
        <v>13</v>
      </c>
      <c r="W296" s="92">
        <f>Emissions!G298</f>
        <v>1.8923070663607336E-2</v>
      </c>
      <c r="X296" s="58" t="str">
        <f>Emissions!H298</f>
        <v>TON</v>
      </c>
    </row>
    <row r="297" spans="1:24" x14ac:dyDescent="0.25">
      <c r="A297" s="58" t="str">
        <f>Emissions!A299</f>
        <v>72103</v>
      </c>
      <c r="B297" s="58" t="str">
        <f>Emissions!B299</f>
        <v>72</v>
      </c>
      <c r="C297" s="58" t="str">
        <f>Emissions!E299</f>
        <v>PR</v>
      </c>
      <c r="D297" s="58" t="str">
        <f>Emissions!C299</f>
        <v>103</v>
      </c>
      <c r="E297" s="57" t="str">
        <f>Emissions!D299</f>
        <v>Naguabo</v>
      </c>
      <c r="F297" s="93" t="s">
        <v>81</v>
      </c>
      <c r="G297" s="58">
        <v>2801000003</v>
      </c>
      <c r="H297" s="57" t="s">
        <v>446</v>
      </c>
      <c r="I297" s="58" t="s">
        <v>447</v>
      </c>
      <c r="J297" s="57" t="s">
        <v>452</v>
      </c>
      <c r="K297" s="58">
        <v>2012</v>
      </c>
      <c r="L297" s="58">
        <v>354</v>
      </c>
      <c r="M297" s="58" t="s">
        <v>448</v>
      </c>
      <c r="N297" s="49">
        <v>1845688</v>
      </c>
      <c r="O297" s="58" t="s">
        <v>400</v>
      </c>
      <c r="P297" s="57">
        <f t="shared" si="4"/>
        <v>1.7124368812111335E-5</v>
      </c>
      <c r="Q297" s="58" t="s">
        <v>449</v>
      </c>
      <c r="R297" s="58" t="s">
        <v>400</v>
      </c>
      <c r="S297" s="57" t="s">
        <v>451</v>
      </c>
      <c r="T297" s="58" t="str">
        <f>Emissions!F299</f>
        <v>PM25-PRI</v>
      </c>
      <c r="U297" s="58" t="s">
        <v>455</v>
      </c>
      <c r="V297" s="58">
        <v>13</v>
      </c>
      <c r="W297" s="92">
        <f>Emissions!G299</f>
        <v>1.5803121012044074E-2</v>
      </c>
      <c r="X297" s="58" t="str">
        <f>Emissions!H299</f>
        <v>TON</v>
      </c>
    </row>
    <row r="298" spans="1:24" x14ac:dyDescent="0.25">
      <c r="A298" s="58" t="str">
        <f>Emissions!A300</f>
        <v>72105</v>
      </c>
      <c r="B298" s="58" t="str">
        <f>Emissions!B300</f>
        <v>72</v>
      </c>
      <c r="C298" s="58" t="str">
        <f>Emissions!E300</f>
        <v>PR</v>
      </c>
      <c r="D298" s="58" t="str">
        <f>Emissions!C300</f>
        <v>105</v>
      </c>
      <c r="E298" s="57" t="str">
        <f>Emissions!D300</f>
        <v>Naranjito</v>
      </c>
      <c r="F298" s="93" t="s">
        <v>81</v>
      </c>
      <c r="G298" s="58">
        <v>2801000003</v>
      </c>
      <c r="H298" s="57" t="s">
        <v>446</v>
      </c>
      <c r="I298" s="58" t="s">
        <v>447</v>
      </c>
      <c r="J298" s="57" t="s">
        <v>452</v>
      </c>
      <c r="K298" s="58">
        <v>2012</v>
      </c>
      <c r="L298" s="58">
        <v>354</v>
      </c>
      <c r="M298" s="58" t="s">
        <v>448</v>
      </c>
      <c r="N298" s="49">
        <v>1845689</v>
      </c>
      <c r="O298" s="58" t="s">
        <v>400</v>
      </c>
      <c r="P298" s="57">
        <f t="shared" si="4"/>
        <v>1.8854247226352037E-5</v>
      </c>
      <c r="Q298" s="58" t="s">
        <v>449</v>
      </c>
      <c r="R298" s="58" t="s">
        <v>400</v>
      </c>
      <c r="S298" s="57" t="s">
        <v>451</v>
      </c>
      <c r="T298" s="58" t="str">
        <f>Emissions!F300</f>
        <v>PM25-PRI</v>
      </c>
      <c r="U298" s="58" t="s">
        <v>455</v>
      </c>
      <c r="V298" s="58">
        <v>13</v>
      </c>
      <c r="W298" s="92">
        <f>Emissions!G300</f>
        <v>1.7399538354479233E-2</v>
      </c>
      <c r="X298" s="58" t="str">
        <f>Emissions!H300</f>
        <v>TON</v>
      </c>
    </row>
    <row r="299" spans="1:24" x14ac:dyDescent="0.25">
      <c r="A299" s="58" t="str">
        <f>Emissions!A301</f>
        <v>72107</v>
      </c>
      <c r="B299" s="58" t="str">
        <f>Emissions!B301</f>
        <v>72</v>
      </c>
      <c r="C299" s="58" t="str">
        <f>Emissions!E301</f>
        <v>PR</v>
      </c>
      <c r="D299" s="58" t="str">
        <f>Emissions!C301</f>
        <v>107</v>
      </c>
      <c r="E299" s="57" t="str">
        <f>Emissions!D301</f>
        <v>Orocovis</v>
      </c>
      <c r="F299" s="93" t="s">
        <v>81</v>
      </c>
      <c r="G299" s="58">
        <v>2801000003</v>
      </c>
      <c r="H299" s="57" t="s">
        <v>446</v>
      </c>
      <c r="I299" s="58" t="s">
        <v>447</v>
      </c>
      <c r="J299" s="57" t="s">
        <v>452</v>
      </c>
      <c r="K299" s="58">
        <v>2012</v>
      </c>
      <c r="L299" s="58">
        <v>354</v>
      </c>
      <c r="M299" s="58" t="s">
        <v>448</v>
      </c>
      <c r="N299" s="49">
        <v>1845690</v>
      </c>
      <c r="O299" s="58" t="s">
        <v>400</v>
      </c>
      <c r="P299" s="57">
        <f t="shared" si="4"/>
        <v>1.4262011862436292E-5</v>
      </c>
      <c r="Q299" s="58" t="s">
        <v>449</v>
      </c>
      <c r="R299" s="58" t="s">
        <v>400</v>
      </c>
      <c r="S299" s="57" t="s">
        <v>451</v>
      </c>
      <c r="T299" s="58" t="str">
        <f>Emissions!F301</f>
        <v>PM25-PRI</v>
      </c>
      <c r="U299" s="58" t="s">
        <v>455</v>
      </c>
      <c r="V299" s="58">
        <v>13</v>
      </c>
      <c r="W299" s="92">
        <f>Emissions!G301</f>
        <v>1.316162633719002E-2</v>
      </c>
      <c r="X299" s="58" t="str">
        <f>Emissions!H301</f>
        <v>TON</v>
      </c>
    </row>
    <row r="300" spans="1:24" x14ac:dyDescent="0.25">
      <c r="A300" s="58" t="str">
        <f>Emissions!A302</f>
        <v>72109</v>
      </c>
      <c r="B300" s="58" t="str">
        <f>Emissions!B302</f>
        <v>72</v>
      </c>
      <c r="C300" s="58" t="str">
        <f>Emissions!E302</f>
        <v>PR</v>
      </c>
      <c r="D300" s="58" t="str">
        <f>Emissions!C302</f>
        <v>109</v>
      </c>
      <c r="E300" s="57" t="str">
        <f>Emissions!D302</f>
        <v>Patillas</v>
      </c>
      <c r="F300" s="93" t="s">
        <v>81</v>
      </c>
      <c r="G300" s="58">
        <v>2801000003</v>
      </c>
      <c r="H300" s="57" t="s">
        <v>446</v>
      </c>
      <c r="I300" s="58" t="s">
        <v>447</v>
      </c>
      <c r="J300" s="57" t="s">
        <v>452</v>
      </c>
      <c r="K300" s="58">
        <v>2012</v>
      </c>
      <c r="L300" s="58">
        <v>354</v>
      </c>
      <c r="M300" s="58" t="s">
        <v>448</v>
      </c>
      <c r="N300" s="49">
        <v>1845691</v>
      </c>
      <c r="O300" s="58" t="s">
        <v>400</v>
      </c>
      <c r="P300" s="57">
        <f t="shared" si="4"/>
        <v>1.1630870735694222E-5</v>
      </c>
      <c r="Q300" s="58" t="s">
        <v>449</v>
      </c>
      <c r="R300" s="58" t="s">
        <v>400</v>
      </c>
      <c r="S300" s="57" t="s">
        <v>451</v>
      </c>
      <c r="T300" s="58" t="str">
        <f>Emissions!F302</f>
        <v>PM25-PRI</v>
      </c>
      <c r="U300" s="58" t="s">
        <v>455</v>
      </c>
      <c r="V300" s="58">
        <v>13</v>
      </c>
      <c r="W300" s="92">
        <f>Emissions!G302</f>
        <v>1.0733496719517103E-2</v>
      </c>
      <c r="X300" s="58" t="str">
        <f>Emissions!H302</f>
        <v>TON</v>
      </c>
    </row>
    <row r="301" spans="1:24" x14ac:dyDescent="0.25">
      <c r="A301" s="58" t="str">
        <f>Emissions!A303</f>
        <v>72111</v>
      </c>
      <c r="B301" s="58" t="str">
        <f>Emissions!B303</f>
        <v>72</v>
      </c>
      <c r="C301" s="58" t="str">
        <f>Emissions!E303</f>
        <v>PR</v>
      </c>
      <c r="D301" s="58" t="str">
        <f>Emissions!C303</f>
        <v>111</v>
      </c>
      <c r="E301" s="57" t="str">
        <f>Emissions!D303</f>
        <v>Penuelas</v>
      </c>
      <c r="F301" s="93" t="s">
        <v>81</v>
      </c>
      <c r="G301" s="58">
        <v>2801000003</v>
      </c>
      <c r="H301" s="57" t="s">
        <v>446</v>
      </c>
      <c r="I301" s="58" t="s">
        <v>447</v>
      </c>
      <c r="J301" s="57" t="s">
        <v>452</v>
      </c>
      <c r="K301" s="58">
        <v>2012</v>
      </c>
      <c r="L301" s="58">
        <v>354</v>
      </c>
      <c r="M301" s="58" t="s">
        <v>448</v>
      </c>
      <c r="N301" s="49">
        <v>1845692</v>
      </c>
      <c r="O301" s="58" t="s">
        <v>400</v>
      </c>
      <c r="P301" s="57">
        <f t="shared" si="4"/>
        <v>1.4244799467050771E-5</v>
      </c>
      <c r="Q301" s="58" t="s">
        <v>449</v>
      </c>
      <c r="R301" s="58" t="s">
        <v>400</v>
      </c>
      <c r="S301" s="57" t="s">
        <v>451</v>
      </c>
      <c r="T301" s="58" t="str">
        <f>Emissions!F303</f>
        <v>PM25-PRI</v>
      </c>
      <c r="U301" s="58" t="s">
        <v>455</v>
      </c>
      <c r="V301" s="58">
        <v>13</v>
      </c>
      <c r="W301" s="92">
        <f>Emissions!G303</f>
        <v>1.3145756208969935E-2</v>
      </c>
      <c r="X301" s="58" t="str">
        <f>Emissions!H303</f>
        <v>TON</v>
      </c>
    </row>
    <row r="302" spans="1:24" x14ac:dyDescent="0.25">
      <c r="A302" s="58" t="str">
        <f>Emissions!A304</f>
        <v>72113</v>
      </c>
      <c r="B302" s="58" t="str">
        <f>Emissions!B304</f>
        <v>72</v>
      </c>
      <c r="C302" s="58" t="str">
        <f>Emissions!E304</f>
        <v>PR</v>
      </c>
      <c r="D302" s="58" t="str">
        <f>Emissions!C304</f>
        <v>113</v>
      </c>
      <c r="E302" s="57" t="str">
        <f>Emissions!D304</f>
        <v>Ponce</v>
      </c>
      <c r="F302" s="93" t="s">
        <v>81</v>
      </c>
      <c r="G302" s="58">
        <v>2801000003</v>
      </c>
      <c r="H302" s="57" t="s">
        <v>446</v>
      </c>
      <c r="I302" s="58" t="s">
        <v>447</v>
      </c>
      <c r="J302" s="57" t="s">
        <v>452</v>
      </c>
      <c r="K302" s="58">
        <v>2012</v>
      </c>
      <c r="L302" s="58">
        <v>354</v>
      </c>
      <c r="M302" s="58" t="s">
        <v>448</v>
      </c>
      <c r="N302" s="49">
        <v>1845693</v>
      </c>
      <c r="O302" s="58" t="s">
        <v>400</v>
      </c>
      <c r="P302" s="57">
        <f t="shared" si="4"/>
        <v>9.7793218205714731E-5</v>
      </c>
      <c r="Q302" s="58" t="s">
        <v>449</v>
      </c>
      <c r="R302" s="58" t="s">
        <v>400</v>
      </c>
      <c r="S302" s="57" t="s">
        <v>451</v>
      </c>
      <c r="T302" s="58" t="str">
        <f>Emissions!F304</f>
        <v>PM25-PRI</v>
      </c>
      <c r="U302" s="58" t="s">
        <v>455</v>
      </c>
      <c r="V302" s="58">
        <v>13</v>
      </c>
      <c r="W302" s="92">
        <f>Emissions!G304</f>
        <v>9.0248129144880118E-2</v>
      </c>
      <c r="X302" s="58" t="str">
        <f>Emissions!H304</f>
        <v>TON</v>
      </c>
    </row>
    <row r="303" spans="1:24" x14ac:dyDescent="0.25">
      <c r="A303" s="58" t="str">
        <f>Emissions!A305</f>
        <v>72115</v>
      </c>
      <c r="B303" s="58" t="str">
        <f>Emissions!B305</f>
        <v>72</v>
      </c>
      <c r="C303" s="58" t="str">
        <f>Emissions!E305</f>
        <v>PR</v>
      </c>
      <c r="D303" s="58" t="str">
        <f>Emissions!C305</f>
        <v>115</v>
      </c>
      <c r="E303" s="57" t="str">
        <f>Emissions!D305</f>
        <v>Quebradillas</v>
      </c>
      <c r="F303" s="93" t="s">
        <v>81</v>
      </c>
      <c r="G303" s="58">
        <v>2801000003</v>
      </c>
      <c r="H303" s="57" t="s">
        <v>446</v>
      </c>
      <c r="I303" s="58" t="s">
        <v>447</v>
      </c>
      <c r="J303" s="57" t="s">
        <v>452</v>
      </c>
      <c r="K303" s="58">
        <v>2012</v>
      </c>
      <c r="L303" s="58">
        <v>354</v>
      </c>
      <c r="M303" s="58" t="s">
        <v>448</v>
      </c>
      <c r="N303" s="49">
        <v>1845694</v>
      </c>
      <c r="O303" s="58" t="s">
        <v>400</v>
      </c>
      <c r="P303" s="57">
        <f t="shared" si="4"/>
        <v>1.5949827038355188E-5</v>
      </c>
      <c r="Q303" s="58" t="s">
        <v>449</v>
      </c>
      <c r="R303" s="58" t="s">
        <v>400</v>
      </c>
      <c r="S303" s="57" t="s">
        <v>451</v>
      </c>
      <c r="T303" s="58" t="str">
        <f>Emissions!F305</f>
        <v>PM25-PRI</v>
      </c>
      <c r="U303" s="58" t="s">
        <v>455</v>
      </c>
      <c r="V303" s="58">
        <v>13</v>
      </c>
      <c r="W303" s="92">
        <f>Emissions!G305</f>
        <v>1.4719250032864973E-2</v>
      </c>
      <c r="X303" s="58" t="str">
        <f>Emissions!H305</f>
        <v>TON</v>
      </c>
    </row>
    <row r="304" spans="1:24" x14ac:dyDescent="0.25">
      <c r="A304" s="58" t="str">
        <f>Emissions!A306</f>
        <v>72117</v>
      </c>
      <c r="B304" s="58" t="str">
        <f>Emissions!B306</f>
        <v>72</v>
      </c>
      <c r="C304" s="58" t="str">
        <f>Emissions!E306</f>
        <v>PR</v>
      </c>
      <c r="D304" s="58" t="str">
        <f>Emissions!C306</f>
        <v>117</v>
      </c>
      <c r="E304" s="57" t="str">
        <f>Emissions!D306</f>
        <v>Rincon</v>
      </c>
      <c r="F304" s="93" t="s">
        <v>81</v>
      </c>
      <c r="G304" s="58">
        <v>2801000003</v>
      </c>
      <c r="H304" s="57" t="s">
        <v>446</v>
      </c>
      <c r="I304" s="58" t="s">
        <v>447</v>
      </c>
      <c r="J304" s="57" t="s">
        <v>452</v>
      </c>
      <c r="K304" s="58">
        <v>2012</v>
      </c>
      <c r="L304" s="58">
        <v>354</v>
      </c>
      <c r="M304" s="58" t="s">
        <v>448</v>
      </c>
      <c r="N304" s="49">
        <v>1845695</v>
      </c>
      <c r="O304" s="58" t="s">
        <v>400</v>
      </c>
      <c r="P304" s="57">
        <f t="shared" si="4"/>
        <v>9.4149914359987874E-6</v>
      </c>
      <c r="Q304" s="58" t="s">
        <v>449</v>
      </c>
      <c r="R304" s="58" t="s">
        <v>400</v>
      </c>
      <c r="S304" s="57" t="s">
        <v>451</v>
      </c>
      <c r="T304" s="58" t="str">
        <f>Emissions!F306</f>
        <v>PM25-PRI</v>
      </c>
      <c r="U304" s="58" t="s">
        <v>455</v>
      </c>
      <c r="V304" s="58">
        <v>13</v>
      </c>
      <c r="W304" s="92">
        <f>Emissions!G306</f>
        <v>8.68860130923289E-3</v>
      </c>
      <c r="X304" s="58" t="str">
        <f>Emissions!H306</f>
        <v>TON</v>
      </c>
    </row>
    <row r="305" spans="1:24" x14ac:dyDescent="0.25">
      <c r="A305" s="58" t="str">
        <f>Emissions!A307</f>
        <v>72119</v>
      </c>
      <c r="B305" s="58" t="str">
        <f>Emissions!B307</f>
        <v>72</v>
      </c>
      <c r="C305" s="58" t="str">
        <f>Emissions!E307</f>
        <v>PR</v>
      </c>
      <c r="D305" s="58" t="str">
        <f>Emissions!C307</f>
        <v>119</v>
      </c>
      <c r="E305" s="57" t="str">
        <f>Emissions!D307</f>
        <v>Rio Grande</v>
      </c>
      <c r="F305" s="93" t="s">
        <v>81</v>
      </c>
      <c r="G305" s="58">
        <v>2801000003</v>
      </c>
      <c r="H305" s="57" t="s">
        <v>446</v>
      </c>
      <c r="I305" s="58" t="s">
        <v>447</v>
      </c>
      <c r="J305" s="57" t="s">
        <v>452</v>
      </c>
      <c r="K305" s="58">
        <v>2012</v>
      </c>
      <c r="L305" s="58">
        <v>354</v>
      </c>
      <c r="M305" s="58" t="s">
        <v>448</v>
      </c>
      <c r="N305" s="49">
        <v>1845696</v>
      </c>
      <c r="O305" s="58" t="s">
        <v>400</v>
      </c>
      <c r="P305" s="57">
        <f t="shared" si="4"/>
        <v>3.3545426890067158E-5</v>
      </c>
      <c r="Q305" s="58" t="s">
        <v>449</v>
      </c>
      <c r="R305" s="58" t="s">
        <v>400</v>
      </c>
      <c r="S305" s="57" t="s">
        <v>451</v>
      </c>
      <c r="T305" s="58" t="str">
        <f>Emissions!F307</f>
        <v>PM25-PRI</v>
      </c>
      <c r="U305" s="58" t="s">
        <v>455</v>
      </c>
      <c r="V305" s="58">
        <v>13</v>
      </c>
      <c r="W305" s="92">
        <f>Emissions!G307</f>
        <v>3.0957330114644695E-2</v>
      </c>
      <c r="X305" s="58" t="str">
        <f>Emissions!H307</f>
        <v>TON</v>
      </c>
    </row>
    <row r="306" spans="1:24" x14ac:dyDescent="0.25">
      <c r="A306" s="58" t="str">
        <f>Emissions!A308</f>
        <v>72121</v>
      </c>
      <c r="B306" s="58" t="str">
        <f>Emissions!B308</f>
        <v>72</v>
      </c>
      <c r="C306" s="58" t="str">
        <f>Emissions!E308</f>
        <v>PR</v>
      </c>
      <c r="D306" s="58" t="str">
        <f>Emissions!C308</f>
        <v>121</v>
      </c>
      <c r="E306" s="57" t="str">
        <f>Emissions!D308</f>
        <v>Sabana Grande</v>
      </c>
      <c r="F306" s="93" t="s">
        <v>81</v>
      </c>
      <c r="G306" s="58">
        <v>2801000003</v>
      </c>
      <c r="H306" s="57" t="s">
        <v>446</v>
      </c>
      <c r="I306" s="58" t="s">
        <v>447</v>
      </c>
      <c r="J306" s="57" t="s">
        <v>452</v>
      </c>
      <c r="K306" s="58">
        <v>2012</v>
      </c>
      <c r="L306" s="58">
        <v>354</v>
      </c>
      <c r="M306" s="58" t="s">
        <v>448</v>
      </c>
      <c r="N306" s="49">
        <v>1845697</v>
      </c>
      <c r="O306" s="58" t="s">
        <v>400</v>
      </c>
      <c r="P306" s="57">
        <f t="shared" si="4"/>
        <v>1.536319593714688E-5</v>
      </c>
      <c r="Q306" s="58" t="s">
        <v>449</v>
      </c>
      <c r="R306" s="58" t="s">
        <v>400</v>
      </c>
      <c r="S306" s="57" t="s">
        <v>451</v>
      </c>
      <c r="T306" s="58" t="str">
        <f>Emissions!F308</f>
        <v>PM25-PRI</v>
      </c>
      <c r="U306" s="58" t="s">
        <v>455</v>
      </c>
      <c r="V306" s="58">
        <v>13</v>
      </c>
      <c r="W306" s="92">
        <f>Emissions!G308</f>
        <v>1.4177902325802093E-2</v>
      </c>
      <c r="X306" s="58" t="str">
        <f>Emissions!H308</f>
        <v>TON</v>
      </c>
    </row>
    <row r="307" spans="1:24" x14ac:dyDescent="0.25">
      <c r="A307" s="58" t="str">
        <f>Emissions!A309</f>
        <v>72123</v>
      </c>
      <c r="B307" s="58" t="str">
        <f>Emissions!B309</f>
        <v>72</v>
      </c>
      <c r="C307" s="58" t="str">
        <f>Emissions!E309</f>
        <v>PR</v>
      </c>
      <c r="D307" s="58" t="str">
        <f>Emissions!C309</f>
        <v>123</v>
      </c>
      <c r="E307" s="57" t="str">
        <f>Emissions!D309</f>
        <v>Salinas</v>
      </c>
      <c r="F307" s="93" t="s">
        <v>81</v>
      </c>
      <c r="G307" s="58">
        <v>2801000003</v>
      </c>
      <c r="H307" s="57" t="s">
        <v>446</v>
      </c>
      <c r="I307" s="58" t="s">
        <v>447</v>
      </c>
      <c r="J307" s="57" t="s">
        <v>452</v>
      </c>
      <c r="K307" s="58">
        <v>2012</v>
      </c>
      <c r="L307" s="58">
        <v>354</v>
      </c>
      <c r="M307" s="58" t="s">
        <v>448</v>
      </c>
      <c r="N307" s="49">
        <v>1845698</v>
      </c>
      <c r="O307" s="58" t="s">
        <v>400</v>
      </c>
      <c r="P307" s="57">
        <f t="shared" si="4"/>
        <v>1.9031856435256584E-5</v>
      </c>
      <c r="Q307" s="58" t="s">
        <v>449</v>
      </c>
      <c r="R307" s="58" t="s">
        <v>400</v>
      </c>
      <c r="S307" s="57" t="s">
        <v>451</v>
      </c>
      <c r="T307" s="58" t="str">
        <f>Emissions!F309</f>
        <v>PM25-PRI</v>
      </c>
      <c r="U307" s="58" t="s">
        <v>455</v>
      </c>
      <c r="V307" s="58">
        <v>13</v>
      </c>
      <c r="W307" s="92">
        <f>Emissions!G309</f>
        <v>1.7563529679420105E-2</v>
      </c>
      <c r="X307" s="58" t="str">
        <f>Emissions!H309</f>
        <v>TON</v>
      </c>
    </row>
    <row r="308" spans="1:24" x14ac:dyDescent="0.25">
      <c r="A308" s="58" t="str">
        <f>Emissions!A310</f>
        <v>72125</v>
      </c>
      <c r="B308" s="58" t="str">
        <f>Emissions!B310</f>
        <v>72</v>
      </c>
      <c r="C308" s="58" t="str">
        <f>Emissions!E310</f>
        <v>PR</v>
      </c>
      <c r="D308" s="58" t="str">
        <f>Emissions!C310</f>
        <v>125</v>
      </c>
      <c r="E308" s="57" t="str">
        <f>Emissions!D310</f>
        <v>San German</v>
      </c>
      <c r="F308" s="93" t="s">
        <v>81</v>
      </c>
      <c r="G308" s="58">
        <v>2801000003</v>
      </c>
      <c r="H308" s="57" t="s">
        <v>446</v>
      </c>
      <c r="I308" s="58" t="s">
        <v>447</v>
      </c>
      <c r="J308" s="57" t="s">
        <v>452</v>
      </c>
      <c r="K308" s="58">
        <v>2012</v>
      </c>
      <c r="L308" s="58">
        <v>354</v>
      </c>
      <c r="M308" s="58" t="s">
        <v>448</v>
      </c>
      <c r="N308" s="49">
        <v>1845699</v>
      </c>
      <c r="O308" s="58" t="s">
        <v>400</v>
      </c>
      <c r="P308" s="57">
        <f t="shared" si="4"/>
        <v>2.148017169856926E-5</v>
      </c>
      <c r="Q308" s="58" t="s">
        <v>449</v>
      </c>
      <c r="R308" s="58" t="s">
        <v>400</v>
      </c>
      <c r="S308" s="57" t="s">
        <v>451</v>
      </c>
      <c r="T308" s="58" t="str">
        <f>Emissions!F310</f>
        <v>PM25-PRI</v>
      </c>
      <c r="U308" s="58" t="s">
        <v>455</v>
      </c>
      <c r="V308" s="58">
        <v>13</v>
      </c>
      <c r="W308" s="92">
        <f>Emissions!G310</f>
        <v>1.9822965711938791E-2</v>
      </c>
      <c r="X308" s="58" t="str">
        <f>Emissions!H310</f>
        <v>TON</v>
      </c>
    </row>
    <row r="309" spans="1:24" x14ac:dyDescent="0.25">
      <c r="A309" s="58" t="str">
        <f>Emissions!A311</f>
        <v>72127</v>
      </c>
      <c r="B309" s="58" t="str">
        <f>Emissions!B311</f>
        <v>72</v>
      </c>
      <c r="C309" s="58" t="str">
        <f>Emissions!E311</f>
        <v>PR</v>
      </c>
      <c r="D309" s="58" t="str">
        <f>Emissions!C311</f>
        <v>127</v>
      </c>
      <c r="E309" s="57" t="str">
        <f>Emissions!D311</f>
        <v>San Juan</v>
      </c>
      <c r="F309" s="93" t="s">
        <v>81</v>
      </c>
      <c r="G309" s="58">
        <v>2801000003</v>
      </c>
      <c r="H309" s="57" t="s">
        <v>446</v>
      </c>
      <c r="I309" s="58" t="s">
        <v>447</v>
      </c>
      <c r="J309" s="57" t="s">
        <v>452</v>
      </c>
      <c r="K309" s="58">
        <v>2012</v>
      </c>
      <c r="L309" s="58">
        <v>354</v>
      </c>
      <c r="M309" s="58" t="s">
        <v>448</v>
      </c>
      <c r="N309" s="49">
        <v>1845700</v>
      </c>
      <c r="O309" s="58" t="s">
        <v>400</v>
      </c>
      <c r="P309" s="57">
        <f t="shared" si="4"/>
        <v>2.3284238737314821E-4</v>
      </c>
      <c r="Q309" s="58" t="s">
        <v>449</v>
      </c>
      <c r="R309" s="58" t="s">
        <v>400</v>
      </c>
      <c r="S309" s="57" t="s">
        <v>451</v>
      </c>
      <c r="T309" s="58" t="str">
        <f>Emissions!F311</f>
        <v>PM25-PRI</v>
      </c>
      <c r="U309" s="58" t="s">
        <v>455</v>
      </c>
      <c r="V309" s="58">
        <v>13</v>
      </c>
      <c r="W309" s="92">
        <f>Emissions!G311</f>
        <v>0.21487859718730981</v>
      </c>
      <c r="X309" s="58" t="str">
        <f>Emissions!H311</f>
        <v>TON</v>
      </c>
    </row>
    <row r="310" spans="1:24" x14ac:dyDescent="0.25">
      <c r="A310" s="58" t="str">
        <f>Emissions!A312</f>
        <v>72129</v>
      </c>
      <c r="B310" s="58" t="str">
        <f>Emissions!B312</f>
        <v>72</v>
      </c>
      <c r="C310" s="58" t="str">
        <f>Emissions!E312</f>
        <v>PR</v>
      </c>
      <c r="D310" s="58" t="str">
        <f>Emissions!C312</f>
        <v>129</v>
      </c>
      <c r="E310" s="57" t="str">
        <f>Emissions!D312</f>
        <v>San Lorenzo</v>
      </c>
      <c r="F310" s="93" t="s">
        <v>81</v>
      </c>
      <c r="G310" s="58">
        <v>2801000003</v>
      </c>
      <c r="H310" s="57" t="s">
        <v>446</v>
      </c>
      <c r="I310" s="58" t="s">
        <v>447</v>
      </c>
      <c r="J310" s="57" t="s">
        <v>452</v>
      </c>
      <c r="K310" s="58">
        <v>2012</v>
      </c>
      <c r="L310" s="58">
        <v>354</v>
      </c>
      <c r="M310" s="58" t="s">
        <v>448</v>
      </c>
      <c r="N310" s="49">
        <v>1845701</v>
      </c>
      <c r="O310" s="58" t="s">
        <v>400</v>
      </c>
      <c r="P310" s="57">
        <f t="shared" si="4"/>
        <v>2.5173651186293904E-5</v>
      </c>
      <c r="Q310" s="58" t="s">
        <v>449</v>
      </c>
      <c r="R310" s="58" t="s">
        <v>400</v>
      </c>
      <c r="S310" s="57" t="s">
        <v>451</v>
      </c>
      <c r="T310" s="58" t="str">
        <f>Emissions!F312</f>
        <v>PM25-PRI</v>
      </c>
      <c r="U310" s="58" t="s">
        <v>455</v>
      </c>
      <c r="V310" s="58">
        <v>13</v>
      </c>
      <c r="W310" s="92">
        <f>Emissions!G312</f>
        <v>2.3231516584096924E-2</v>
      </c>
      <c r="X310" s="58" t="str">
        <f>Emissions!H312</f>
        <v>TON</v>
      </c>
    </row>
    <row r="311" spans="1:24" x14ac:dyDescent="0.25">
      <c r="A311" s="58" t="str">
        <f>Emissions!A313</f>
        <v>72131</v>
      </c>
      <c r="B311" s="58" t="str">
        <f>Emissions!B313</f>
        <v>72</v>
      </c>
      <c r="C311" s="58" t="str">
        <f>Emissions!E313</f>
        <v>PR</v>
      </c>
      <c r="D311" s="58" t="str">
        <f>Emissions!C313</f>
        <v>131</v>
      </c>
      <c r="E311" s="57" t="str">
        <f>Emissions!D313</f>
        <v>San Sebastian</v>
      </c>
      <c r="F311" s="93" t="s">
        <v>81</v>
      </c>
      <c r="G311" s="58">
        <v>2801000003</v>
      </c>
      <c r="H311" s="57" t="s">
        <v>446</v>
      </c>
      <c r="I311" s="58" t="s">
        <v>447</v>
      </c>
      <c r="J311" s="57" t="s">
        <v>452</v>
      </c>
      <c r="K311" s="58">
        <v>2012</v>
      </c>
      <c r="L311" s="58">
        <v>354</v>
      </c>
      <c r="M311" s="58" t="s">
        <v>448</v>
      </c>
      <c r="N311" s="49">
        <v>1845702</v>
      </c>
      <c r="O311" s="58" t="s">
        <v>400</v>
      </c>
      <c r="P311" s="57">
        <f t="shared" si="4"/>
        <v>2.5457067076337334E-5</v>
      </c>
      <c r="Q311" s="58" t="s">
        <v>449</v>
      </c>
      <c r="R311" s="58" t="s">
        <v>400</v>
      </c>
      <c r="S311" s="57" t="s">
        <v>451</v>
      </c>
      <c r="T311" s="58" t="str">
        <f>Emissions!F313</f>
        <v>PM25-PRI</v>
      </c>
      <c r="U311" s="58" t="s">
        <v>455</v>
      </c>
      <c r="V311" s="58">
        <v>13</v>
      </c>
      <c r="W311" s="92">
        <f>Emissions!G313</f>
        <v>2.3493079808464983E-2</v>
      </c>
      <c r="X311" s="58" t="str">
        <f>Emissions!H313</f>
        <v>TON</v>
      </c>
    </row>
    <row r="312" spans="1:24" x14ac:dyDescent="0.25">
      <c r="A312" s="58" t="str">
        <f>Emissions!A314</f>
        <v>72133</v>
      </c>
      <c r="B312" s="58" t="str">
        <f>Emissions!B314</f>
        <v>72</v>
      </c>
      <c r="C312" s="58" t="str">
        <f>Emissions!E314</f>
        <v>PR</v>
      </c>
      <c r="D312" s="58" t="str">
        <f>Emissions!C314</f>
        <v>133</v>
      </c>
      <c r="E312" s="57" t="str">
        <f>Emissions!D314</f>
        <v>Santa Isabel</v>
      </c>
      <c r="F312" s="93" t="s">
        <v>81</v>
      </c>
      <c r="G312" s="58">
        <v>2801000003</v>
      </c>
      <c r="H312" s="57" t="s">
        <v>446</v>
      </c>
      <c r="I312" s="58" t="s">
        <v>447</v>
      </c>
      <c r="J312" s="57" t="s">
        <v>452</v>
      </c>
      <c r="K312" s="58">
        <v>2012</v>
      </c>
      <c r="L312" s="58">
        <v>354</v>
      </c>
      <c r="M312" s="58" t="s">
        <v>448</v>
      </c>
      <c r="N312" s="49">
        <v>1845703</v>
      </c>
      <c r="O312" s="58" t="s">
        <v>400</v>
      </c>
      <c r="P312" s="57">
        <f t="shared" si="4"/>
        <v>1.4559989943854979E-5</v>
      </c>
      <c r="Q312" s="58" t="s">
        <v>449</v>
      </c>
      <c r="R312" s="58" t="s">
        <v>400</v>
      </c>
      <c r="S312" s="57" t="s">
        <v>451</v>
      </c>
      <c r="T312" s="58" t="str">
        <f>Emissions!F314</f>
        <v>PM25-PRI</v>
      </c>
      <c r="U312" s="58" t="s">
        <v>455</v>
      </c>
      <c r="V312" s="58">
        <v>13</v>
      </c>
      <c r="W312" s="92">
        <f>Emissions!G314</f>
        <v>1.3436708559671483E-2</v>
      </c>
      <c r="X312" s="58" t="str">
        <f>Emissions!H314</f>
        <v>TON</v>
      </c>
    </row>
    <row r="313" spans="1:24" x14ac:dyDescent="0.25">
      <c r="A313" s="58" t="str">
        <f>Emissions!A315</f>
        <v>72135</v>
      </c>
      <c r="B313" s="58" t="str">
        <f>Emissions!B315</f>
        <v>72</v>
      </c>
      <c r="C313" s="58" t="str">
        <f>Emissions!E315</f>
        <v>PR</v>
      </c>
      <c r="D313" s="58" t="str">
        <f>Emissions!C315</f>
        <v>135</v>
      </c>
      <c r="E313" s="57" t="str">
        <f>Emissions!D315</f>
        <v>Toa Alta</v>
      </c>
      <c r="F313" s="93" t="s">
        <v>81</v>
      </c>
      <c r="G313" s="58">
        <v>2801000003</v>
      </c>
      <c r="H313" s="57" t="s">
        <v>446</v>
      </c>
      <c r="I313" s="58" t="s">
        <v>447</v>
      </c>
      <c r="J313" s="57" t="s">
        <v>452</v>
      </c>
      <c r="K313" s="58">
        <v>2012</v>
      </c>
      <c r="L313" s="58">
        <v>354</v>
      </c>
      <c r="M313" s="58" t="s">
        <v>448</v>
      </c>
      <c r="N313" s="49">
        <v>1845704</v>
      </c>
      <c r="O313" s="58" t="s">
        <v>400</v>
      </c>
      <c r="P313" s="57">
        <f t="shared" si="4"/>
        <v>4.7665152102815347E-5</v>
      </c>
      <c r="Q313" s="58" t="s">
        <v>449</v>
      </c>
      <c r="R313" s="58" t="s">
        <v>400</v>
      </c>
      <c r="S313" s="57" t="s">
        <v>451</v>
      </c>
      <c r="T313" s="58" t="str">
        <f>Emissions!F315</f>
        <v>PM25-PRI</v>
      </c>
      <c r="U313" s="58" t="s">
        <v>455</v>
      </c>
      <c r="V313" s="58">
        <v>13</v>
      </c>
      <c r="W313" s="92">
        <f>Emissions!G315</f>
        <v>4.3987880948387348E-2</v>
      </c>
      <c r="X313" s="58" t="str">
        <f>Emissions!H315</f>
        <v>TON</v>
      </c>
    </row>
    <row r="314" spans="1:24" x14ac:dyDescent="0.25">
      <c r="A314" s="58" t="str">
        <f>Emissions!A316</f>
        <v>72137</v>
      </c>
      <c r="B314" s="58" t="str">
        <f>Emissions!B316</f>
        <v>72</v>
      </c>
      <c r="C314" s="58" t="str">
        <f>Emissions!E316</f>
        <v>PR</v>
      </c>
      <c r="D314" s="58" t="str">
        <f>Emissions!C316</f>
        <v>137</v>
      </c>
      <c r="E314" s="57" t="str">
        <f>Emissions!D316</f>
        <v>Toa Baja</v>
      </c>
      <c r="F314" s="93" t="s">
        <v>81</v>
      </c>
      <c r="G314" s="58">
        <v>2801000003</v>
      </c>
      <c r="H314" s="57" t="s">
        <v>446</v>
      </c>
      <c r="I314" s="58" t="s">
        <v>447</v>
      </c>
      <c r="J314" s="57" t="s">
        <v>452</v>
      </c>
      <c r="K314" s="58">
        <v>2012</v>
      </c>
      <c r="L314" s="58">
        <v>354</v>
      </c>
      <c r="M314" s="58" t="s">
        <v>448</v>
      </c>
      <c r="N314" s="49">
        <v>1845705</v>
      </c>
      <c r="O314" s="58" t="s">
        <v>400</v>
      </c>
      <c r="P314" s="57">
        <f t="shared" si="4"/>
        <v>5.3606309087490345E-5</v>
      </c>
      <c r="Q314" s="58" t="s">
        <v>449</v>
      </c>
      <c r="R314" s="58" t="s">
        <v>400</v>
      </c>
      <c r="S314" s="57" t="s">
        <v>451</v>
      </c>
      <c r="T314" s="58" t="str">
        <f>Emissions!F316</f>
        <v>PM25-PRI</v>
      </c>
      <c r="U314" s="58" t="s">
        <v>455</v>
      </c>
      <c r="V314" s="58">
        <v>13</v>
      </c>
      <c r="W314" s="92">
        <f>Emissions!G316</f>
        <v>4.9470716357163186E-2</v>
      </c>
      <c r="X314" s="58" t="str">
        <f>Emissions!H316</f>
        <v>TON</v>
      </c>
    </row>
    <row r="315" spans="1:24" x14ac:dyDescent="0.25">
      <c r="A315" s="58" t="str">
        <f>Emissions!A317</f>
        <v>72139</v>
      </c>
      <c r="B315" s="58" t="str">
        <f>Emissions!B317</f>
        <v>72</v>
      </c>
      <c r="C315" s="58" t="str">
        <f>Emissions!E317</f>
        <v>PR</v>
      </c>
      <c r="D315" s="58" t="str">
        <f>Emissions!C317</f>
        <v>139</v>
      </c>
      <c r="E315" s="57" t="str">
        <f>Emissions!D317</f>
        <v>Trujillo Alto</v>
      </c>
      <c r="F315" s="93" t="s">
        <v>81</v>
      </c>
      <c r="G315" s="58">
        <v>2801000003</v>
      </c>
      <c r="H315" s="57" t="s">
        <v>446</v>
      </c>
      <c r="I315" s="58" t="s">
        <v>447</v>
      </c>
      <c r="J315" s="57" t="s">
        <v>452</v>
      </c>
      <c r="K315" s="58">
        <v>2012</v>
      </c>
      <c r="L315" s="58">
        <v>354</v>
      </c>
      <c r="M315" s="58" t="s">
        <v>448</v>
      </c>
      <c r="N315" s="49">
        <v>1845706</v>
      </c>
      <c r="O315" s="58" t="s">
        <v>400</v>
      </c>
      <c r="P315" s="57">
        <f t="shared" si="4"/>
        <v>4.5233344055404357E-5</v>
      </c>
      <c r="Q315" s="58" t="s">
        <v>449</v>
      </c>
      <c r="R315" s="58" t="s">
        <v>400</v>
      </c>
      <c r="S315" s="57" t="s">
        <v>451</v>
      </c>
      <c r="T315" s="58" t="str">
        <f>Emissions!F317</f>
        <v>PM25-PRI</v>
      </c>
      <c r="U315" s="58" t="s">
        <v>455</v>
      </c>
      <c r="V315" s="58">
        <v>13</v>
      </c>
      <c r="W315" s="92">
        <f>Emissions!G317</f>
        <v>4.1743727261562079E-2</v>
      </c>
      <c r="X315" s="58" t="str">
        <f>Emissions!H317</f>
        <v>TON</v>
      </c>
    </row>
    <row r="316" spans="1:24" x14ac:dyDescent="0.25">
      <c r="A316" s="58" t="str">
        <f>Emissions!A318</f>
        <v>72141</v>
      </c>
      <c r="B316" s="58" t="str">
        <f>Emissions!B318</f>
        <v>72</v>
      </c>
      <c r="C316" s="58" t="str">
        <f>Emissions!E318</f>
        <v>PR</v>
      </c>
      <c r="D316" s="58" t="str">
        <f>Emissions!C318</f>
        <v>141</v>
      </c>
      <c r="E316" s="57" t="str">
        <f>Emissions!D318</f>
        <v>Utuado</v>
      </c>
      <c r="F316" s="93" t="s">
        <v>81</v>
      </c>
      <c r="G316" s="58">
        <v>2801000003</v>
      </c>
      <c r="H316" s="57" t="s">
        <v>446</v>
      </c>
      <c r="I316" s="58" t="s">
        <v>447</v>
      </c>
      <c r="J316" s="57" t="s">
        <v>452</v>
      </c>
      <c r="K316" s="58">
        <v>2012</v>
      </c>
      <c r="L316" s="58">
        <v>354</v>
      </c>
      <c r="M316" s="58" t="s">
        <v>448</v>
      </c>
      <c r="N316" s="49">
        <v>1845707</v>
      </c>
      <c r="O316" s="58" t="s">
        <v>400</v>
      </c>
      <c r="P316" s="57">
        <f t="shared" si="4"/>
        <v>1.9776321434655763E-5</v>
      </c>
      <c r="Q316" s="58" t="s">
        <v>449</v>
      </c>
      <c r="R316" s="58" t="s">
        <v>400</v>
      </c>
      <c r="S316" s="57" t="s">
        <v>451</v>
      </c>
      <c r="T316" s="58" t="str">
        <f>Emissions!F318</f>
        <v>PM25-PRI</v>
      </c>
      <c r="U316" s="58" t="s">
        <v>455</v>
      </c>
      <c r="V316" s="58">
        <v>13</v>
      </c>
      <c r="W316" s="92">
        <f>Emissions!G318</f>
        <v>1.8250647453097093E-2</v>
      </c>
      <c r="X316" s="58" t="str">
        <f>Emissions!H318</f>
        <v>TON</v>
      </c>
    </row>
    <row r="317" spans="1:24" x14ac:dyDescent="0.25">
      <c r="A317" s="58" t="str">
        <f>Emissions!A319</f>
        <v>72143</v>
      </c>
      <c r="B317" s="58" t="str">
        <f>Emissions!B319</f>
        <v>72</v>
      </c>
      <c r="C317" s="58" t="str">
        <f>Emissions!E319</f>
        <v>PR</v>
      </c>
      <c r="D317" s="58" t="str">
        <f>Emissions!C319</f>
        <v>143</v>
      </c>
      <c r="E317" s="57" t="str">
        <f>Emissions!D319</f>
        <v>Vega Alta</v>
      </c>
      <c r="F317" s="93" t="s">
        <v>81</v>
      </c>
      <c r="G317" s="58">
        <v>2801000003</v>
      </c>
      <c r="H317" s="57" t="s">
        <v>446</v>
      </c>
      <c r="I317" s="58" t="s">
        <v>447</v>
      </c>
      <c r="J317" s="57" t="s">
        <v>452</v>
      </c>
      <c r="K317" s="58">
        <v>2012</v>
      </c>
      <c r="L317" s="58">
        <v>354</v>
      </c>
      <c r="M317" s="58" t="s">
        <v>448</v>
      </c>
      <c r="N317" s="49">
        <v>1845708</v>
      </c>
      <c r="O317" s="58" t="s">
        <v>400</v>
      </c>
      <c r="P317" s="57">
        <f t="shared" si="4"/>
        <v>2.4990123265886071E-5</v>
      </c>
      <c r="Q317" s="58" t="s">
        <v>449</v>
      </c>
      <c r="R317" s="58" t="s">
        <v>400</v>
      </c>
      <c r="S317" s="57" t="s">
        <v>451</v>
      </c>
      <c r="T317" s="58" t="str">
        <f>Emissions!F319</f>
        <v>PM25-PRI</v>
      </c>
      <c r="U317" s="58" t="s">
        <v>455</v>
      </c>
      <c r="V317" s="58">
        <v>13</v>
      </c>
      <c r="W317" s="92">
        <f>Emissions!G319</f>
        <v>2.3062235216416024E-2</v>
      </c>
      <c r="X317" s="58" t="str">
        <f>Emissions!H319</f>
        <v>TON</v>
      </c>
    </row>
    <row r="318" spans="1:24" x14ac:dyDescent="0.25">
      <c r="A318" s="58" t="str">
        <f>Emissions!A320</f>
        <v>72145</v>
      </c>
      <c r="B318" s="58" t="str">
        <f>Emissions!B320</f>
        <v>72</v>
      </c>
      <c r="C318" s="58" t="str">
        <f>Emissions!E320</f>
        <v>PR</v>
      </c>
      <c r="D318" s="58" t="str">
        <f>Emissions!C320</f>
        <v>145</v>
      </c>
      <c r="E318" s="57" t="str">
        <f>Emissions!D320</f>
        <v>Vega Baja</v>
      </c>
      <c r="F318" s="93" t="s">
        <v>81</v>
      </c>
      <c r="G318" s="58">
        <v>2801000003</v>
      </c>
      <c r="H318" s="57" t="s">
        <v>446</v>
      </c>
      <c r="I318" s="58" t="s">
        <v>447</v>
      </c>
      <c r="J318" s="57" t="s">
        <v>452</v>
      </c>
      <c r="K318" s="58">
        <v>2012</v>
      </c>
      <c r="L318" s="58">
        <v>354</v>
      </c>
      <c r="M318" s="58" t="s">
        <v>448</v>
      </c>
      <c r="N318" s="49">
        <v>1845709</v>
      </c>
      <c r="O318" s="58" t="s">
        <v>400</v>
      </c>
      <c r="P318" s="57">
        <f t="shared" si="4"/>
        <v>3.577312934263812E-5</v>
      </c>
      <c r="Q318" s="58" t="s">
        <v>449</v>
      </c>
      <c r="R318" s="58" t="s">
        <v>400</v>
      </c>
      <c r="S318" s="57" t="s">
        <v>451</v>
      </c>
      <c r="T318" s="58" t="str">
        <f>Emissions!F320</f>
        <v>PM25-PRI</v>
      </c>
      <c r="U318" s="58" t="s">
        <v>455</v>
      </c>
      <c r="V318" s="58">
        <v>13</v>
      </c>
      <c r="W318" s="92">
        <f>Emissions!G320</f>
        <v>3.301339339293563E-2</v>
      </c>
      <c r="X318" s="58" t="str">
        <f>Emissions!H320</f>
        <v>TON</v>
      </c>
    </row>
    <row r="319" spans="1:24" x14ac:dyDescent="0.25">
      <c r="A319" s="58" t="str">
        <f>Emissions!A321</f>
        <v>72147</v>
      </c>
      <c r="B319" s="58" t="str">
        <f>Emissions!B321</f>
        <v>72</v>
      </c>
      <c r="C319" s="58" t="str">
        <f>Emissions!E321</f>
        <v>PR</v>
      </c>
      <c r="D319" s="58" t="str">
        <f>Emissions!C321</f>
        <v>147</v>
      </c>
      <c r="E319" s="57" t="str">
        <f>Emissions!D321</f>
        <v>Vieques</v>
      </c>
      <c r="F319" s="93" t="s">
        <v>81</v>
      </c>
      <c r="G319" s="58">
        <v>2801000003</v>
      </c>
      <c r="H319" s="57" t="s">
        <v>446</v>
      </c>
      <c r="I319" s="58" t="s">
        <v>447</v>
      </c>
      <c r="J319" s="57" t="s">
        <v>452</v>
      </c>
      <c r="K319" s="58">
        <v>2012</v>
      </c>
      <c r="L319" s="58">
        <v>354</v>
      </c>
      <c r="M319" s="58" t="s">
        <v>448</v>
      </c>
      <c r="N319" s="49">
        <v>1845710</v>
      </c>
      <c r="O319" s="58" t="s">
        <v>400</v>
      </c>
      <c r="P319" s="57">
        <f t="shared" si="4"/>
        <v>5.8042294461663316E-6</v>
      </c>
      <c r="Q319" s="58" t="s">
        <v>449</v>
      </c>
      <c r="R319" s="58" t="s">
        <v>400</v>
      </c>
      <c r="S319" s="57" t="s">
        <v>451</v>
      </c>
      <c r="T319" s="58" t="str">
        <f>Emissions!F321</f>
        <v>PM25-PRI</v>
      </c>
      <c r="U319" s="58" t="s">
        <v>455</v>
      </c>
      <c r="V319" s="58">
        <v>13</v>
      </c>
      <c r="W319" s="92">
        <f>Emissions!G321</f>
        <v>5.3564621655418296E-3</v>
      </c>
      <c r="X319" s="58" t="str">
        <f>Emissions!H321</f>
        <v>TON</v>
      </c>
    </row>
    <row r="320" spans="1:24" x14ac:dyDescent="0.25">
      <c r="A320" s="58" t="str">
        <f>Emissions!A322</f>
        <v>72149</v>
      </c>
      <c r="B320" s="58" t="str">
        <f>Emissions!B322</f>
        <v>72</v>
      </c>
      <c r="C320" s="58" t="str">
        <f>Emissions!E322</f>
        <v>PR</v>
      </c>
      <c r="D320" s="58" t="str">
        <f>Emissions!C322</f>
        <v>149</v>
      </c>
      <c r="E320" s="57" t="str">
        <f>Emissions!D322</f>
        <v>Villalba</v>
      </c>
      <c r="F320" s="93" t="s">
        <v>81</v>
      </c>
      <c r="G320" s="58">
        <v>2801000003</v>
      </c>
      <c r="H320" s="57" t="s">
        <v>446</v>
      </c>
      <c r="I320" s="58" t="s">
        <v>447</v>
      </c>
      <c r="J320" s="57" t="s">
        <v>452</v>
      </c>
      <c r="K320" s="58">
        <v>2012</v>
      </c>
      <c r="L320" s="58">
        <v>354</v>
      </c>
      <c r="M320" s="58" t="s">
        <v>448</v>
      </c>
      <c r="N320" s="49">
        <v>1845711</v>
      </c>
      <c r="O320" s="58" t="s">
        <v>400</v>
      </c>
      <c r="P320" s="57">
        <f t="shared" si="4"/>
        <v>1.5533773210377569E-5</v>
      </c>
      <c r="Q320" s="58" t="s">
        <v>449</v>
      </c>
      <c r="R320" s="58" t="s">
        <v>400</v>
      </c>
      <c r="S320" s="57" t="s">
        <v>451</v>
      </c>
      <c r="T320" s="58" t="str">
        <f>Emissions!F322</f>
        <v>PM25-PRI</v>
      </c>
      <c r="U320" s="58" t="s">
        <v>455</v>
      </c>
      <c r="V320" s="58">
        <v>13</v>
      </c>
      <c r="W320" s="92">
        <f>Emissions!G322</f>
        <v>1.4335428042949598E-2</v>
      </c>
      <c r="X320" s="58" t="str">
        <f>Emissions!H322</f>
        <v>TON</v>
      </c>
    </row>
    <row r="321" spans="1:24" x14ac:dyDescent="0.25">
      <c r="A321" s="58" t="str">
        <f>Emissions!A323</f>
        <v>72151</v>
      </c>
      <c r="B321" s="58" t="str">
        <f>Emissions!B323</f>
        <v>72</v>
      </c>
      <c r="C321" s="58" t="str">
        <f>Emissions!E323</f>
        <v>PR</v>
      </c>
      <c r="D321" s="58" t="str">
        <f>Emissions!C323</f>
        <v>151</v>
      </c>
      <c r="E321" s="57" t="str">
        <f>Emissions!D323</f>
        <v>Yabucoa</v>
      </c>
      <c r="F321" s="93" t="s">
        <v>81</v>
      </c>
      <c r="G321" s="58">
        <v>2801000003</v>
      </c>
      <c r="H321" s="57" t="s">
        <v>446</v>
      </c>
      <c r="I321" s="58" t="s">
        <v>447</v>
      </c>
      <c r="J321" s="57" t="s">
        <v>452</v>
      </c>
      <c r="K321" s="58">
        <v>2012</v>
      </c>
      <c r="L321" s="58">
        <v>354</v>
      </c>
      <c r="M321" s="58" t="s">
        <v>448</v>
      </c>
      <c r="N321" s="49">
        <v>1845712</v>
      </c>
      <c r="O321" s="58" t="s">
        <v>400</v>
      </c>
      <c r="P321" s="57">
        <f t="shared" si="4"/>
        <v>2.2851939278051535E-5</v>
      </c>
      <c r="Q321" s="58" t="s">
        <v>449</v>
      </c>
      <c r="R321" s="58" t="s">
        <v>400</v>
      </c>
      <c r="S321" s="57" t="s">
        <v>451</v>
      </c>
      <c r="T321" s="58" t="str">
        <f>Emissions!F323</f>
        <v>PM25-PRI</v>
      </c>
      <c r="U321" s="58" t="s">
        <v>455</v>
      </c>
      <c r="V321" s="58">
        <v>13</v>
      </c>
      <c r="W321" s="92">
        <f>Emissions!G323</f>
        <v>2.1089049274385527E-2</v>
      </c>
      <c r="X321" s="58" t="str">
        <f>Emissions!H323</f>
        <v>TON</v>
      </c>
    </row>
    <row r="322" spans="1:24" x14ac:dyDescent="0.25">
      <c r="A322" s="58" t="str">
        <f>Emissions!A324</f>
        <v>72153</v>
      </c>
      <c r="B322" s="58" t="str">
        <f>Emissions!B324</f>
        <v>72</v>
      </c>
      <c r="C322" s="58" t="str">
        <f>Emissions!E324</f>
        <v>PR</v>
      </c>
      <c r="D322" s="58" t="str">
        <f>Emissions!C324</f>
        <v>153</v>
      </c>
      <c r="E322" s="57" t="str">
        <f>Emissions!D324</f>
        <v>Yauco</v>
      </c>
      <c r="F322" s="93" t="s">
        <v>81</v>
      </c>
      <c r="G322" s="58">
        <v>2801000003</v>
      </c>
      <c r="H322" s="57" t="s">
        <v>446</v>
      </c>
      <c r="I322" s="58" t="s">
        <v>447</v>
      </c>
      <c r="J322" s="57" t="s">
        <v>452</v>
      </c>
      <c r="K322" s="58">
        <v>2012</v>
      </c>
      <c r="L322" s="58">
        <v>354</v>
      </c>
      <c r="M322" s="58" t="s">
        <v>448</v>
      </c>
      <c r="N322" s="49">
        <v>1845713</v>
      </c>
      <c r="O322" s="58" t="s">
        <v>400</v>
      </c>
      <c r="P322" s="57">
        <f t="shared" si="4"/>
        <v>2.4700895479750034E-5</v>
      </c>
      <c r="Q322" s="58" t="s">
        <v>449</v>
      </c>
      <c r="R322" s="58" t="s">
        <v>400</v>
      </c>
      <c r="S322" s="57" t="s">
        <v>451</v>
      </c>
      <c r="T322" s="58" t="str">
        <f>Emissions!F324</f>
        <v>PM25-PRI</v>
      </c>
      <c r="U322" s="58" t="s">
        <v>455</v>
      </c>
      <c r="V322" s="58">
        <v>13</v>
      </c>
      <c r="W322" s="92">
        <f>Emissions!G324</f>
        <v>2.2795381949307938E-2</v>
      </c>
      <c r="X322" s="58" t="str">
        <f>Emissions!H324</f>
        <v>TON</v>
      </c>
    </row>
    <row r="323" spans="1:24" x14ac:dyDescent="0.25">
      <c r="A323" s="58" t="str">
        <f>Emissions!A325</f>
        <v>78010</v>
      </c>
      <c r="B323" s="58" t="str">
        <f>Emissions!B325</f>
        <v>78</v>
      </c>
      <c r="C323" s="58" t="str">
        <f>Emissions!E325</f>
        <v>VI</v>
      </c>
      <c r="D323" s="58" t="str">
        <f>Emissions!C325</f>
        <v>010</v>
      </c>
      <c r="E323" s="57" t="str">
        <f>Emissions!D325</f>
        <v>St. Croix</v>
      </c>
      <c r="F323" s="93" t="s">
        <v>63</v>
      </c>
      <c r="G323" s="58">
        <v>2801000003</v>
      </c>
      <c r="H323" s="57" t="s">
        <v>446</v>
      </c>
      <c r="I323" s="58" t="s">
        <v>447</v>
      </c>
      <c r="J323" s="57" t="s">
        <v>452</v>
      </c>
      <c r="K323" s="58">
        <v>2012</v>
      </c>
      <c r="L323" s="58">
        <v>354</v>
      </c>
      <c r="M323" s="58" t="s">
        <v>448</v>
      </c>
      <c r="N323" s="49">
        <v>1845714</v>
      </c>
      <c r="O323" s="58" t="s">
        <v>400</v>
      </c>
      <c r="P323" s="57">
        <f t="shared" ref="P323:P325" si="5">IFERROR(IF(W323*2000/N323=0,999,W323*2000/N323),999)</f>
        <v>2.1209532389160129E-4</v>
      </c>
      <c r="Q323" s="58" t="s">
        <v>449</v>
      </c>
      <c r="R323" s="58" t="s">
        <v>400</v>
      </c>
      <c r="S323" s="57" t="s">
        <v>451</v>
      </c>
      <c r="T323" s="58" t="str">
        <f>Emissions!F325</f>
        <v>PM25-PRI</v>
      </c>
      <c r="U323" s="58" t="s">
        <v>455</v>
      </c>
      <c r="V323" s="58">
        <v>13</v>
      </c>
      <c r="W323" s="92">
        <f>Emissions!G325</f>
        <v>0.1957336543206315</v>
      </c>
      <c r="X323" s="58" t="str">
        <f>Emissions!H325</f>
        <v>TON</v>
      </c>
    </row>
    <row r="324" spans="1:24" x14ac:dyDescent="0.25">
      <c r="A324" s="58" t="str">
        <f>Emissions!A326</f>
        <v>78020</v>
      </c>
      <c r="B324" s="58" t="str">
        <f>Emissions!B326</f>
        <v>78</v>
      </c>
      <c r="C324" s="58" t="str">
        <f>Emissions!E326</f>
        <v>VI</v>
      </c>
      <c r="D324" s="58" t="str">
        <f>Emissions!C326</f>
        <v>020</v>
      </c>
      <c r="E324" s="57" t="str">
        <f>Emissions!D326</f>
        <v>St. John</v>
      </c>
      <c r="F324" s="93" t="s">
        <v>63</v>
      </c>
      <c r="G324" s="58">
        <v>2801000003</v>
      </c>
      <c r="H324" s="57" t="s">
        <v>446</v>
      </c>
      <c r="I324" s="58" t="s">
        <v>447</v>
      </c>
      <c r="J324" s="57" t="s">
        <v>452</v>
      </c>
      <c r="K324" s="58">
        <v>2012</v>
      </c>
      <c r="L324" s="58">
        <v>354</v>
      </c>
      <c r="M324" s="58" t="s">
        <v>448</v>
      </c>
      <c r="N324" s="49">
        <v>1845715</v>
      </c>
      <c r="O324" s="58" t="s">
        <v>400</v>
      </c>
      <c r="P324" s="57">
        <f t="shared" si="5"/>
        <v>1.6721711539358308E-5</v>
      </c>
      <c r="Q324" s="58" t="s">
        <v>449</v>
      </c>
      <c r="R324" s="58" t="s">
        <v>400</v>
      </c>
      <c r="S324" s="57" t="s">
        <v>451</v>
      </c>
      <c r="T324" s="58" t="str">
        <f>Emissions!F326</f>
        <v>PM25-PRI</v>
      </c>
      <c r="U324" s="58" t="s">
        <v>455</v>
      </c>
      <c r="V324" s="58">
        <v>13</v>
      </c>
      <c r="W324" s="92">
        <f>Emissions!G326</f>
        <v>1.5431756906933358E-2</v>
      </c>
      <c r="X324" s="58" t="str">
        <f>Emissions!H326</f>
        <v>TON</v>
      </c>
    </row>
    <row r="325" spans="1:24" x14ac:dyDescent="0.25">
      <c r="A325" s="58" t="str">
        <f>Emissions!A327</f>
        <v>78030</v>
      </c>
      <c r="B325" s="58" t="str">
        <f>Emissions!B327</f>
        <v>78</v>
      </c>
      <c r="C325" s="58" t="str">
        <f>Emissions!E327</f>
        <v>VI</v>
      </c>
      <c r="D325" s="58" t="str">
        <f>Emissions!C327</f>
        <v>030</v>
      </c>
      <c r="E325" s="57" t="str">
        <f>Emissions!D327</f>
        <v>St. Thomas</v>
      </c>
      <c r="F325" s="93" t="s">
        <v>63</v>
      </c>
      <c r="G325" s="58">
        <v>2801000003</v>
      </c>
      <c r="H325" s="57" t="s">
        <v>446</v>
      </c>
      <c r="I325" s="58" t="s">
        <v>447</v>
      </c>
      <c r="J325" s="57" t="s">
        <v>452</v>
      </c>
      <c r="K325" s="58">
        <v>2012</v>
      </c>
      <c r="L325" s="58">
        <v>354</v>
      </c>
      <c r="M325" s="58" t="s">
        <v>448</v>
      </c>
      <c r="N325" s="49">
        <v>1845716</v>
      </c>
      <c r="O325" s="58" t="s">
        <v>400</v>
      </c>
      <c r="P325" s="57">
        <f t="shared" si="5"/>
        <v>2.039155240908317E-4</v>
      </c>
      <c r="Q325" s="58" t="s">
        <v>449</v>
      </c>
      <c r="R325" s="58" t="s">
        <v>400</v>
      </c>
      <c r="S325" s="57" t="s">
        <v>451</v>
      </c>
      <c r="T325" s="58" t="str">
        <f>Emissions!F327</f>
        <v>PM25-PRI</v>
      </c>
      <c r="U325" s="58" t="s">
        <v>455</v>
      </c>
      <c r="V325" s="58">
        <v>13</v>
      </c>
      <c r="W325" s="92">
        <f>Emissions!G327</f>
        <v>0.18818507273141677</v>
      </c>
      <c r="X325" s="58" t="str">
        <f>Emissions!H327</f>
        <v>TON</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Overview</vt:lpstr>
      <vt:lpstr>Emission Factors</vt:lpstr>
      <vt:lpstr>Emissions</vt:lpstr>
      <vt:lpstr>EmissionsStagingTableInput</vt:lpstr>
    </vt:vector>
  </TitlesOfParts>
  <Company>Abt Associates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Marissa Hoer</dc:creator>
  <cp:lastModifiedBy>Jonathan Dorn</cp:lastModifiedBy>
  <dcterms:created xsi:type="dcterms:W3CDTF">2015-12-11T15:44:39Z</dcterms:created>
  <dcterms:modified xsi:type="dcterms:W3CDTF">2016-11-15T18:03:02Z</dcterms:modified>
</cp:coreProperties>
</file>