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5DA8F18-99CA-457C-BDDE-22DAA7E7BE32}" xr6:coauthVersionLast="47" xr6:coauthVersionMax="47" xr10:uidLastSave="{00000000-0000-0000-0000-000000000000}"/>
  <bookViews>
    <workbookView xWindow="-120" yWindow="-16320" windowWidth="29040" windowHeight="15840" activeTab="5" xr2:uid="{00000000-000D-0000-FFFF-FFFF00000000}"/>
  </bookViews>
  <sheets>
    <sheet name="Intro" sheetId="1" r:id="rId1"/>
    <sheet name="Errata and FAQ" sheetId="2" r:id="rId2"/>
    <sheet name="Definitions" sheetId="3" r:id="rId3"/>
    <sheet name="-Facility" sheetId="4" r:id="rId4"/>
    <sheet name="-Composition" sheetId="5" r:id="rId5"/>
    <sheet name="Control Devices" sheetId="6" r:id="rId6"/>
    <sheet name="-HAP" sheetId="7" r:id="rId7"/>
    <sheet name="-StorageVessels" sheetId="8" r:id="rId8"/>
    <sheet name="Dehydrators" sheetId="9" r:id="rId9"/>
    <sheet name="-AssociatedGasOilWells" sheetId="10" r:id="rId10"/>
    <sheet name="Compressors" sheetId="11" r:id="rId11"/>
    <sheet name="SurfaceWaterImpoundments" sheetId="12" r:id="rId12"/>
    <sheet name="TruckLoading" sheetId="13" r:id="rId13"/>
    <sheet name="AGRUnits" sheetId="14" r:id="rId14"/>
    <sheet name="PneumaticPumpsControllers" sheetId="15" r:id="rId15"/>
    <sheet name="EquipmentLeaks" sheetId="16" r:id="rId16"/>
    <sheet name="Lists" sheetId="17" state="hidden" r:id="rId17"/>
  </sheets>
  <definedNames>
    <definedName name="Cntrl1">Lists!$A$166:$A$169</definedName>
    <definedName name="CntrlID_Pklst">#NAME?</definedName>
    <definedName name="CntrlIDList">'Control Devices'!$F$54:$F$86</definedName>
    <definedName name="CntrlIDListFinal">Lists!$B$1:$B$33</definedName>
    <definedName name="CntrlLis1">'Control Devices'!$B$11:$B$27</definedName>
    <definedName name="CntrlList2">'Control Devices'!$B$54:$B$68</definedName>
    <definedName name="CompOpService">#NAME?</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#NAME?</definedName>
    <definedName name="EqLeakEqType">#NAME?</definedName>
    <definedName name="EqLeakInspFreq">#NAME?</definedName>
    <definedName name="EqLeakInspMethod">#NAME?</definedName>
    <definedName name="EqLeakMethod">#NAME?</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#NAME?</definedName>
    <definedName name="FanType">#NAME?</definedName>
    <definedName name="HAP">Lists!$A$178:$A$182</definedName>
    <definedName name="HAPFinal">Lists!$A$178:$A$181</definedName>
    <definedName name="ICR_ID">'-Facility'!$C$22</definedName>
    <definedName name="IsoValve">#NAME?</definedName>
    <definedName name="LeakDefn">#NAME?</definedName>
    <definedName name="Pilot">#NAME?</definedName>
    <definedName name="PneuBleed">#NAME?</definedName>
    <definedName name="Pneum_device">#NAME?</definedName>
    <definedName name="Pneum_Meas">#NAME?</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#NAME?</definedName>
    <definedName name="PneuWP">#NAME?</definedName>
    <definedName name="ProdGas">Lists!$A$172:$A$175</definedName>
    <definedName name="YN">#NAME?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7" l="1"/>
  <c r="B33" i="17" s="1"/>
  <c r="A32" i="17"/>
  <c r="B32" i="17" s="1"/>
  <c r="A31" i="17"/>
  <c r="B31" i="17" s="1"/>
  <c r="A30" i="17"/>
  <c r="B30" i="17" s="1"/>
  <c r="A29" i="17"/>
  <c r="B29" i="17" s="1"/>
  <c r="A28" i="17"/>
  <c r="B28" i="17" s="1"/>
  <c r="A27" i="17"/>
  <c r="B27" i="17" s="1"/>
  <c r="A26" i="17"/>
  <c r="B26" i="17" s="1"/>
  <c r="A25" i="17"/>
  <c r="B25" i="17" s="1"/>
  <c r="A24" i="17"/>
  <c r="B24" i="17" s="1"/>
  <c r="A23" i="17"/>
  <c r="B23" i="17" s="1"/>
  <c r="B22" i="17"/>
  <c r="A22" i="17"/>
  <c r="A21" i="17"/>
  <c r="B21" i="17" s="1"/>
  <c r="A20" i="17"/>
  <c r="B20" i="17" s="1"/>
  <c r="A19" i="17"/>
  <c r="B19" i="17" s="1"/>
  <c r="A18" i="17"/>
  <c r="B18" i="17" s="1"/>
  <c r="A17" i="17"/>
  <c r="B17" i="17" s="1"/>
  <c r="A16" i="17"/>
  <c r="B16" i="17" s="1"/>
  <c r="A15" i="17"/>
  <c r="B15" i="17" s="1"/>
  <c r="A14" i="17"/>
  <c r="B14" i="17" s="1"/>
  <c r="A13" i="17"/>
  <c r="B13" i="17" s="1"/>
  <c r="A12" i="17"/>
  <c r="B12" i="17" s="1"/>
  <c r="A11" i="17"/>
  <c r="B11" i="17" s="1"/>
  <c r="A10" i="17"/>
  <c r="B10" i="17" s="1"/>
  <c r="A9" i="17"/>
  <c r="B9" i="17" s="1"/>
  <c r="A8" i="17"/>
  <c r="B8" i="17" s="1"/>
  <c r="A7" i="17"/>
  <c r="B7" i="17" s="1"/>
  <c r="A6" i="17"/>
  <c r="B6" i="17" s="1"/>
  <c r="A5" i="17"/>
  <c r="B5" i="17" s="1"/>
  <c r="A4" i="17"/>
  <c r="B4" i="17" s="1"/>
  <c r="A3" i="17"/>
  <c r="B3" i="17" s="1"/>
  <c r="A2" i="17"/>
  <c r="B2" i="17" s="1"/>
  <c r="B1" i="17"/>
  <c r="C8" i="16"/>
  <c r="C5" i="16"/>
  <c r="C4" i="16"/>
  <c r="C6" i="15"/>
  <c r="C5" i="15"/>
  <c r="C6" i="14"/>
  <c r="C5" i="14"/>
  <c r="C6" i="13"/>
  <c r="C5" i="13"/>
  <c r="C5" i="12"/>
  <c r="C4" i="12"/>
  <c r="C6" i="11"/>
  <c r="C5" i="11"/>
  <c r="C5" i="10"/>
  <c r="C4" i="10"/>
  <c r="CN14" i="9"/>
  <c r="C6" i="9"/>
  <c r="C5" i="9"/>
  <c r="BZ15" i="8"/>
  <c r="CG14" i="8"/>
  <c r="BZ14" i="8"/>
  <c r="C6" i="8"/>
  <c r="C5" i="8"/>
  <c r="C6" i="7"/>
  <c r="C5" i="7"/>
  <c r="B49" i="6"/>
  <c r="B48" i="6"/>
  <c r="B47" i="6"/>
  <c r="B46" i="6"/>
  <c r="B45" i="6"/>
  <c r="B44" i="6"/>
  <c r="B43" i="6"/>
  <c r="B42" i="6"/>
  <c r="B41" i="6"/>
  <c r="B40" i="6"/>
  <c r="B39" i="6"/>
  <c r="B38" i="6"/>
  <c r="B37" i="6"/>
  <c r="B36" i="6"/>
  <c r="B35" i="6"/>
  <c r="H34" i="6"/>
  <c r="B34" i="6"/>
  <c r="H33" i="6"/>
  <c r="B33" i="6"/>
  <c r="B32" i="6"/>
  <c r="O12" i="6"/>
  <c r="H12" i="6"/>
  <c r="H11" i="6"/>
  <c r="C5" i="6"/>
  <c r="C4" i="6"/>
  <c r="C5" i="5"/>
  <c r="C4" i="5"/>
  <c r="C56" i="4"/>
</calcChain>
</file>

<file path=xl/sharedStrings.xml><?xml version="1.0" encoding="utf-8"?>
<sst xmlns="http://schemas.openxmlformats.org/spreadsheetml/2006/main" count="4436" uniqueCount="1025">
  <si>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</si>
  <si>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</si>
  <si>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</si>
  <si>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</si>
  <si>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</si>
  <si>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</si>
  <si>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</si>
  <si>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</si>
  <si>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</si>
  <si>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</si>
  <si>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</si>
  <si>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</si>
  <si>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</si>
  <si>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</si>
  <si>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</si>
  <si>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</si>
  <si>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</si>
  <si>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</si>
  <si>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</si>
  <si>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</si>
  <si>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</si>
  <si>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</si>
  <si>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</si>
  <si>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</si>
  <si>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</si>
  <si>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</si>
  <si>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rFont val="Arial"/>
      </rPr>
      <t>e.g.</t>
    </r>
    <r>
      <rPr>
        <sz val="11"/>
        <rFont val="Arial"/>
      </rPr>
      <t>, 20 for 20%; entering 0.2 will be interpreted as 0.2%).</t>
    </r>
  </si>
  <si>
    <r>
      <t>CONTROL DEVICE INFORMATION</t>
    </r>
    <r>
      <rPr>
        <sz val="11"/>
        <rFont val="Arial"/>
      </rPr>
      <t xml:space="preserve"> </t>
    </r>
  </si>
  <si>
    <r>
      <t>Complete this sheet for all organic emissions control devices (</t>
    </r>
    <r>
      <rPr>
        <i/>
        <sz val="11"/>
        <rFont val="Arial"/>
      </rPr>
      <t>e.g.</t>
    </r>
    <r>
      <rPr>
        <sz val="11"/>
        <rFont val="Arial"/>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</si>
  <si>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</si>
  <si>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</si>
  <si>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</si>
  <si>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</si>
  <si>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</si>
  <si>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</si>
  <si>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</si>
  <si>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indexed="2"/>
        <rFont val="Arial"/>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</si>
  <si>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</si>
  <si>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</si>
  <si>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</si>
  <si>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</si>
  <si>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</si>
  <si>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</si>
  <si>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</si>
  <si>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</si>
  <si>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</si>
  <si>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</si>
  <si>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rFont val="Arial"/>
      </rPr>
      <t>e.g.</t>
    </r>
    <r>
      <rPr>
        <sz val="11"/>
        <rFont val="Arial"/>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</si>
  <si>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</si>
  <si>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</si>
  <si>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</si>
  <si>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</si>
  <si>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</si>
  <si>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</si>
  <si>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</si>
  <si>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</si>
  <si>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</si>
  <si>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</si>
  <si>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</si>
  <si>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</si>
  <si>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</si>
  <si>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</si>
  <si>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</si>
  <si>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</si>
  <si>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</si>
  <si>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</si>
  <si>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</si>
  <si>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</si>
  <si>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</si>
  <si>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</si>
  <si>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</si>
  <si>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</si>
  <si>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</si>
  <si>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</si>
  <si>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</si>
  <si>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</si>
  <si>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</si>
  <si>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</si>
  <si>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</si>
  <si>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indexed="2"/>
        <rFont val="Arial"/>
      </rPr>
      <t xml:space="preserve"> </t>
    </r>
    <r>
      <rPr>
        <sz val="11"/>
        <color theme="1"/>
        <rFont val="Arial"/>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</si>
  <si>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</si>
  <si>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</si>
  <si>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</si>
  <si>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</si>
  <si>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</si>
  <si>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</si>
  <si>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</si>
  <si>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</si>
  <si>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</si>
  <si>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</si>
  <si>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</si>
  <si>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</si>
  <si>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</si>
  <si>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</si>
  <si>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</si>
  <si>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</si>
  <si>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</si>
  <si>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</si>
  <si>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</si>
  <si>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</si>
  <si>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</si>
  <si>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</si>
  <si>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</si>
  <si>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</si>
  <si>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</si>
  <si>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</si>
  <si>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</si>
  <si>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</si>
  <si>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</si>
  <si>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</si>
  <si>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</si>
  <si>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</si>
  <si>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</si>
  <si>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</si>
  <si>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</si>
  <si>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</si>
  <si>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</si>
  <si>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</si>
  <si>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</si>
  <si>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</si>
  <si>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</si>
  <si>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</si>
  <si>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</si>
  <si>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</si>
  <si>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</si>
  <si>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</si>
  <si>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</si>
  <si>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</si>
  <si>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</si>
  <si>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</si>
  <si>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</si>
  <si>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</si>
  <si>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</si>
  <si>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</si>
  <si>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</si>
  <si>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</si>
  <si>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</si>
  <si>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</si>
  <si>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</si>
  <si>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</si>
  <si>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</si>
  <si>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</si>
  <si>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</si>
  <si>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</si>
  <si>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</si>
  <si>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</si>
  <si>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</si>
  <si>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</si>
  <si>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</si>
  <si>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</si>
  <si>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</si>
  <si>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</si>
  <si>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</si>
  <si>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</si>
  <si>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</si>
  <si>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</si>
  <si>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</si>
  <si>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</si>
  <si>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</si>
  <si>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</si>
  <si>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</si>
  <si>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</si>
  <si>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</si>
  <si>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</si>
  <si>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</si>
  <si>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</si>
  <si>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</si>
  <si>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</si>
  <si>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</si>
  <si>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</si>
  <si>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</si>
  <si>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</si>
  <si>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</si>
  <si>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</si>
  <si>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</si>
  <si>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</si>
  <si>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</si>
  <si>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</si>
  <si>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</si>
  <si>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</si>
  <si>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</si>
  <si>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</si>
  <si>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</si>
  <si>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</si>
  <si>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</si>
  <si>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</si>
  <si>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</si>
  <si>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</si>
  <si>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</si>
  <si>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</si>
  <si>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</si>
  <si>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</si>
  <si>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</si>
  <si>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</si>
  <si>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</si>
  <si>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</si>
  <si>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</si>
  <si>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</si>
  <si>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</si>
  <si>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</si>
  <si>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</si>
  <si>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</si>
  <si>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</si>
  <si>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</si>
  <si>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</si>
  <si>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</si>
  <si>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</si>
  <si>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</si>
  <si>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</si>
  <si>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</si>
  <si>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</si>
  <si>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</si>
  <si>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</si>
  <si>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</si>
  <si>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</si>
  <si>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</si>
  <si>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</si>
  <si>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</si>
  <si>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</si>
  <si>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</si>
  <si>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</si>
  <si>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</si>
  <si>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</si>
  <si>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</si>
  <si>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</si>
  <si>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</si>
  <si>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</si>
  <si>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</si>
  <si>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</si>
  <si>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</si>
  <si>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</si>
  <si>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</si>
  <si>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</si>
  <si>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</si>
  <si>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</si>
  <si>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</si>
  <si>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</si>
  <si>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</si>
  <si>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</si>
  <si>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</si>
  <si>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</si>
  <si>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</si>
  <si>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</si>
  <si>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</si>
  <si>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</si>
  <si>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</si>
  <si>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</si>
  <si>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</si>
  <si>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</si>
  <si>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</si>
  <si>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</si>
  <si>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</si>
  <si>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</si>
  <si>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</si>
  <si>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</si>
  <si>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</si>
  <si>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</si>
  <si>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</si>
  <si>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</si>
  <si>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</si>
  <si>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</si>
  <si>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</si>
  <si>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</si>
  <si>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</si>
  <si>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</si>
  <si>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</si>
  <si>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</si>
  <si>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</si>
  <si>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</si>
  <si>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</si>
  <si>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</si>
  <si>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</si>
  <si>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</si>
  <si>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</si>
  <si>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</si>
  <si>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</si>
  <si>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</si>
  <si>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</si>
  <si>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</si>
  <si>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</si>
  <si>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</si>
  <si>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</si>
  <si>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</si>
  <si>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</si>
  <si>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</si>
  <si>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</si>
  <si>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</si>
  <si>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</si>
  <si>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</si>
  <si>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</si>
  <si>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</si>
  <si>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</si>
  <si>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</si>
  <si>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</si>
  <si>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</si>
  <si>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</si>
  <si>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</si>
  <si>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</si>
  <si>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</si>
  <si>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</si>
  <si>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</si>
  <si>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</si>
  <si>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</si>
  <si>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</si>
  <si>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</si>
  <si>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</si>
  <si>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</si>
  <si>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</si>
  <si>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</si>
  <si>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</si>
  <si>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</si>
  <si>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</si>
  <si>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</si>
  <si>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</si>
  <si>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</si>
  <si>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</si>
  <si>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</si>
  <si>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</si>
  <si>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</si>
  <si>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</si>
  <si>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</si>
  <si>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</si>
  <si>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</si>
  <si>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</si>
  <si>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</si>
  <si>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</si>
  <si>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</si>
  <si>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</si>
  <si>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</si>
  <si>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</si>
  <si>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</si>
  <si>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</si>
  <si>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</si>
  <si>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</si>
  <si>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</si>
  <si>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</si>
  <si>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</si>
  <si>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</si>
  <si>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</si>
  <si>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</si>
  <si>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</si>
  <si>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</si>
  <si>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</si>
  <si>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</si>
  <si>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</si>
  <si>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</si>
  <si>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</si>
  <si>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</si>
  <si>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</si>
  <si>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</si>
  <si>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</si>
  <si>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</si>
  <si>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</si>
  <si>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</si>
  <si>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</si>
  <si>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</si>
  <si>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</si>
  <si>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</si>
  <si>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</si>
  <si>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</si>
  <si>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</si>
  <si>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</si>
  <si>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</si>
  <si>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</si>
  <si>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</si>
  <si>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</si>
  <si>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Avenue, Suite 900</t>
  </si>
  <si>
    <t>Mailing City:</t>
  </si>
  <si>
    <t>Denver</t>
  </si>
  <si>
    <t>Mailing State:</t>
  </si>
  <si>
    <t>CO</t>
  </si>
  <si>
    <t>Mailing Zip:</t>
  </si>
  <si>
    <t>80237-3658</t>
  </si>
  <si>
    <t>Contact Name:</t>
  </si>
  <si>
    <t>Chris Kotrlik</t>
  </si>
  <si>
    <t>Contact Title:</t>
  </si>
  <si>
    <t>Senior Environmental Specialist</t>
  </si>
  <si>
    <t>Contact Phone:</t>
  </si>
  <si>
    <t>(361) 446-3383</t>
  </si>
  <si>
    <t>Contact Phone 2:</t>
  </si>
  <si>
    <t>Contact Email:</t>
  </si>
  <si>
    <t>cckotrlik@dcpmidstream.com</t>
  </si>
  <si>
    <t>Contact Email 2:</t>
  </si>
  <si>
    <t>2. Production/Processing Facility General Information</t>
  </si>
  <si>
    <t>Facility Name:</t>
  </si>
  <si>
    <t>Spindle Gas Plant</t>
  </si>
  <si>
    <t>Assigned Facility ICR ID:</t>
  </si>
  <si>
    <t>Facility Type:</t>
  </si>
  <si>
    <t>Other</t>
  </si>
  <si>
    <t xml:space="preserve">Other Facility Type, if applicable: </t>
  </si>
  <si>
    <t>Gas Plant</t>
  </si>
  <si>
    <t>Physical Address:</t>
  </si>
  <si>
    <t>9101 WELD COUNTY RD 14</t>
  </si>
  <si>
    <t>Physical City:</t>
  </si>
  <si>
    <t>Fort Lupton</t>
  </si>
  <si>
    <t>Physical State:</t>
  </si>
  <si>
    <t>Physical Zip:</t>
  </si>
  <si>
    <t>Physical County:</t>
  </si>
  <si>
    <t>Weld</t>
  </si>
  <si>
    <t>Latitude (degrees decimal)</t>
  </si>
  <si>
    <t>Longitude (degrees decimal)</t>
  </si>
  <si>
    <t>3026 4th Avenue</t>
  </si>
  <si>
    <t>Greeley</t>
  </si>
  <si>
    <t>Ethan Boor</t>
  </si>
  <si>
    <t>Manager, Environmental – NBU</t>
  </si>
  <si>
    <t>(970) 415-1986</t>
  </si>
  <si>
    <t>eboor@dcpmidstream.com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</si>
  <si>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</si>
  <si>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</si>
  <si>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</si>
  <si>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</si>
  <si>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</si>
  <si>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</si>
  <si>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</si>
  <si>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</si>
  <si>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</si>
  <si>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</si>
  <si>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</si>
  <si>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</si>
  <si>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</si>
  <si>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</si>
  <si>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</si>
  <si>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</si>
  <si>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</si>
  <si>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</si>
  <si>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</si>
  <si>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</si>
  <si>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</si>
  <si>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</si>
  <si>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</si>
  <si>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</si>
  <si>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</si>
  <si>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</si>
  <si>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</si>
  <si>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</si>
  <si>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</si>
  <si>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</si>
  <si>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</si>
  <si>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</si>
  <si>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</si>
  <si>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</si>
  <si>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</si>
  <si>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</si>
  <si>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</si>
  <si>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</si>
  <si>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</si>
  <si>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</si>
  <si>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</si>
  <si>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</si>
  <si>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</si>
  <si>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</si>
  <si>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</si>
  <si>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</si>
  <si>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</si>
  <si>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</si>
  <si>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</si>
  <si>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</si>
  <si>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</si>
  <si>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</si>
  <si>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</si>
  <si>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</si>
  <si>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</si>
  <si>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</si>
  <si>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</si>
  <si>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</si>
  <si>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</si>
  <si>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</si>
  <si>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</si>
  <si>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</si>
  <si>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</si>
  <si>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</si>
  <si>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</si>
  <si>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</si>
  <si>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</si>
  <si>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</si>
  <si>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</si>
  <si>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</si>
  <si>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 This should be Other Hexanes since n-Hexane in B32</t>
  </si>
  <si>
    <t>Cyclohexane</t>
  </si>
  <si>
    <t>Heptanes</t>
  </si>
  <si>
    <t>* includes methylcyclohexane</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</si>
  <si>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</si>
  <si>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</si>
  <si>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</si>
  <si>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</si>
  <si>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</si>
  <si>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</si>
  <si>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</si>
  <si>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</si>
  <si>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</si>
  <si>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</si>
  <si>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</si>
  <si>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</si>
  <si>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</si>
  <si>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</si>
  <si>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</si>
  <si>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</si>
  <si>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</si>
  <si>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</si>
  <si>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</si>
  <si>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</si>
  <si>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*Total Alcohols</t>
  </si>
  <si>
    <t xml:space="preserve">Methyl Chloride    </t>
  </si>
  <si>
    <t xml:space="preserve">Tetrachloroethylene </t>
  </si>
  <si>
    <t xml:space="preserve">Vinyl Chloride </t>
  </si>
  <si>
    <t>Other Metals (list below)</t>
  </si>
  <si>
    <t>Methane</t>
  </si>
  <si>
    <t>Helium</t>
  </si>
  <si>
    <t>H2</t>
  </si>
  <si>
    <t>Oxygen</t>
  </si>
  <si>
    <t>C8+</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</si>
  <si>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</si>
  <si>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</si>
  <si>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</si>
  <si>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</si>
  <si>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</si>
  <si>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</si>
  <si>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</si>
  <si>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</si>
  <si>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</si>
  <si>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</si>
  <si>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</si>
  <si>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</si>
  <si>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</si>
  <si>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</si>
  <si>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</si>
  <si>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</si>
  <si>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</si>
  <si>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</si>
  <si>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</si>
  <si>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</si>
  <si>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</si>
  <si>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</si>
  <si>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</si>
  <si>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</si>
  <si>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</si>
  <si>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</si>
  <si>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</si>
  <si>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</si>
  <si>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</si>
  <si>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</si>
  <si>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Vapor Recovery Unit</t>
  </si>
  <si>
    <t>Dehydrator Flash Tank, scrubbers, tanks</t>
  </si>
  <si>
    <t>Vapor recovery device</t>
  </si>
  <si>
    <t>Not waste</t>
  </si>
  <si>
    <t>Enclosed Combustor</t>
  </si>
  <si>
    <t>Dehydrator Still Vent&gt;Condenser</t>
  </si>
  <si>
    <t>Flow</t>
  </si>
  <si>
    <t>High pressure gas</t>
  </si>
  <si>
    <t>Air-assisted candlestick flare</t>
  </si>
  <si>
    <t>Variable speed fan</t>
  </si>
  <si>
    <t>Flow, pilot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</si>
  <si>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</si>
  <si>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</si>
  <si>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</si>
  <si>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</si>
  <si>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</si>
  <si>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</si>
  <si>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</si>
  <si>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</si>
  <si>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</si>
  <si>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</si>
  <si>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</si>
  <si>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</si>
  <si>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</si>
  <si>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</si>
  <si>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</si>
  <si>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</si>
  <si>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</si>
  <si>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</si>
  <si>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</si>
  <si>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</si>
  <si>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</si>
  <si>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</si>
  <si>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</si>
  <si>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</si>
  <si>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</si>
  <si>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</si>
  <si>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</si>
  <si>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</si>
  <si>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</si>
  <si>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</si>
  <si>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</si>
  <si>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</si>
  <si>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</si>
  <si>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</si>
  <si>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</si>
  <si>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</si>
  <si>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</si>
  <si>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</si>
  <si>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</si>
  <si>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</si>
  <si>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</si>
  <si>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</si>
  <si>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</si>
  <si>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</si>
  <si>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</si>
  <si>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</si>
  <si>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</si>
  <si>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</si>
  <si>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</si>
  <si>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</si>
  <si>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</si>
  <si>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</si>
  <si>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</si>
  <si>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</si>
  <si>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</si>
  <si>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</si>
  <si>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</si>
  <si>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</si>
  <si>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</si>
  <si>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</si>
  <si>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</si>
  <si>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</si>
  <si>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</si>
  <si>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</si>
  <si>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</si>
  <si>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</si>
  <si>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</si>
  <si>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</si>
  <si>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</si>
  <si>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</si>
  <si>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</si>
  <si>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</si>
  <si>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</si>
  <si>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</si>
  <si>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</si>
  <si>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</si>
  <si>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</si>
  <si>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</si>
  <si>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</si>
  <si>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</si>
  <si>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</si>
  <si>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</si>
  <si>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</si>
  <si>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</si>
  <si>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</si>
  <si>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</si>
  <si>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</si>
  <si>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</si>
  <si>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</si>
  <si>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</si>
  <si>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</si>
  <si>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</si>
  <si>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</si>
  <si>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</si>
  <si>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</si>
  <si>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</si>
  <si>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</si>
  <si>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</si>
  <si>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</si>
  <si>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TK-0906</t>
  </si>
  <si>
    <t>Produced Water</t>
  </si>
  <si>
    <t>Separator</t>
  </si>
  <si>
    <t>Flash</t>
  </si>
  <si>
    <t>Calculated/Modeled</t>
  </si>
  <si>
    <t>CDPHE Factor</t>
  </si>
  <si>
    <t>&lt; 6 tpy VOC</t>
  </si>
  <si>
    <t>Area Source</t>
  </si>
  <si>
    <t>Not Federal or Tribal</t>
  </si>
  <si>
    <t>CDPHE Regulation 7</t>
  </si>
  <si>
    <t>TK-5128</t>
  </si>
  <si>
    <t>Slop Oil Mix</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</si>
  <si>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</si>
  <si>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</si>
  <si>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</si>
  <si>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</si>
  <si>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</si>
  <si>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</si>
  <si>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</si>
  <si>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</si>
  <si>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</si>
  <si>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</si>
  <si>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</si>
  <si>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</si>
  <si>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</si>
  <si>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</si>
  <si>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</si>
  <si>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</si>
  <si>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</si>
  <si>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</si>
  <si>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</si>
  <si>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</si>
  <si>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</si>
  <si>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</si>
  <si>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</si>
  <si>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</si>
  <si>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</si>
  <si>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</si>
  <si>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rFont val="Calibri"/>
      </rPr>
      <t>2</t>
    </r>
    <r>
      <rPr>
        <b/>
        <sz val="11"/>
        <rFont val="Calibri"/>
      </rPr>
      <t>O concentration in feed gas
(lb H</t>
    </r>
    <r>
      <rPr>
        <b/>
        <vertAlign val="subscript"/>
        <sz val="11"/>
        <rFont val="Calibri"/>
      </rPr>
      <t>2</t>
    </r>
    <r>
      <rPr>
        <b/>
        <sz val="11"/>
        <rFont val="Calibri"/>
      </rPr>
      <t>O/MMSCF)</t>
    </r>
  </si>
  <si>
    <r>
      <t>CO</t>
    </r>
    <r>
      <rPr>
        <b/>
        <vertAlign val="subscript"/>
        <sz val="11"/>
        <rFont val="Calibri"/>
      </rPr>
      <t>2</t>
    </r>
    <r>
      <rPr>
        <b/>
        <sz val="11"/>
        <rFont val="Calibri"/>
      </rPr>
      <t xml:space="preserve"> concentration in feed gas
(% by vol, enter as a whole number)</t>
    </r>
  </si>
  <si>
    <r>
      <t>CH</t>
    </r>
    <r>
      <rPr>
        <b/>
        <vertAlign val="subscript"/>
        <sz val="11"/>
        <rFont val="Calibri"/>
      </rPr>
      <t>4</t>
    </r>
    <r>
      <rPr>
        <b/>
        <sz val="11"/>
        <rFont val="Calibri"/>
      </rPr>
      <t xml:space="preserve"> concentration in feed gas
(% by vol, enter as a whole number)</t>
    </r>
  </si>
  <si>
    <t>Average volumetric flow rate of treated natural gas
(scfm)</t>
  </si>
  <si>
    <r>
      <t>H</t>
    </r>
    <r>
      <rPr>
        <b/>
        <vertAlign val="subscript"/>
        <sz val="11"/>
        <rFont val="Calibri"/>
      </rPr>
      <t>2</t>
    </r>
    <r>
      <rPr>
        <b/>
        <sz val="11"/>
        <rFont val="Calibri"/>
      </rPr>
      <t>O concentration in treated gas
(lb H2O/MMSCF)</t>
    </r>
  </si>
  <si>
    <r>
      <t>CO</t>
    </r>
    <r>
      <rPr>
        <b/>
        <vertAlign val="subscript"/>
        <sz val="11"/>
        <rFont val="Calibri"/>
      </rPr>
      <t>2</t>
    </r>
    <r>
      <rPr>
        <b/>
        <sz val="11"/>
        <rFont val="Calibri"/>
      </rPr>
      <t xml:space="preserve"> concentration in treated gas
(% by vol, enter as a whole number)</t>
    </r>
  </si>
  <si>
    <r>
      <t>CH</t>
    </r>
    <r>
      <rPr>
        <b/>
        <vertAlign val="subscript"/>
        <sz val="11"/>
        <rFont val="Calibri"/>
      </rPr>
      <t>4</t>
    </r>
    <r>
      <rPr>
        <b/>
        <sz val="11"/>
        <rFont val="Calibri"/>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</si>
  <si>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</si>
  <si>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</si>
  <si>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</si>
  <si>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</si>
  <si>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</si>
  <si>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</si>
  <si>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</si>
  <si>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</si>
  <si>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</si>
  <si>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</si>
  <si>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P-178/063</t>
  </si>
  <si>
    <t>Triethylene glycol</t>
  </si>
  <si>
    <t>GLYCalc</t>
  </si>
  <si>
    <t>Benzene &lt;0.9 Mg/yr</t>
  </si>
  <si>
    <t>VRU recycle to inlet</t>
  </si>
  <si>
    <t>Dry (sales) natural gas</t>
  </si>
  <si>
    <t>Other (specify)</t>
  </si>
  <si>
    <t>Vented to condenser/enclosed combustor</t>
  </si>
  <si>
    <t>Unsaturated</t>
  </si>
  <si>
    <t>Kimray 9015</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</si>
  <si>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</si>
  <si>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</si>
  <si>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</si>
  <si>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</si>
  <si>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</si>
  <si>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</si>
  <si>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</si>
  <si>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</si>
  <si>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</si>
  <si>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</si>
  <si>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</si>
  <si>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</si>
  <si>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</si>
  <si>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</si>
  <si>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</si>
  <si>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</si>
  <si>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</si>
  <si>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</si>
  <si>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</si>
  <si>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</si>
  <si>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</si>
  <si>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</si>
  <si>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</si>
  <si>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</si>
  <si>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</si>
  <si>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</si>
  <si>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</si>
  <si>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</si>
  <si>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</si>
  <si>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</si>
  <si>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</si>
  <si>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</si>
  <si>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</si>
  <si>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</si>
  <si>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</si>
  <si>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</si>
  <si>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</si>
  <si>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</si>
  <si>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</si>
  <si>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</si>
  <si>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</si>
  <si>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</si>
  <si>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</si>
  <si>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</si>
  <si>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C-136</t>
  </si>
  <si>
    <t>Reciprocating</t>
  </si>
  <si>
    <t>Transportation</t>
  </si>
  <si>
    <t>Blowdown vent</t>
  </si>
  <si>
    <t>Rod packing vent</t>
  </si>
  <si>
    <t>Rod packing replacement</t>
  </si>
  <si>
    <t>C-137</t>
  </si>
  <si>
    <t>C-138</t>
  </si>
  <si>
    <t>C-139</t>
  </si>
  <si>
    <t>Transportation / Refrigeration</t>
  </si>
  <si>
    <t>C-140</t>
  </si>
  <si>
    <t>C-141</t>
  </si>
  <si>
    <t>Refrigeration</t>
  </si>
  <si>
    <t>C-147</t>
  </si>
  <si>
    <t>C-153</t>
  </si>
  <si>
    <t>C-215</t>
  </si>
  <si>
    <t>C-217</t>
  </si>
  <si>
    <t>C-221</t>
  </si>
  <si>
    <t>K-0102</t>
  </si>
  <si>
    <t>Rotary vane</t>
  </si>
  <si>
    <t>Vapor Recovery</t>
  </si>
  <si>
    <t>C-0606</t>
  </si>
  <si>
    <t>C-0610</t>
  </si>
  <si>
    <t>Combined Emissions</t>
  </si>
  <si>
    <t>Volume calculations</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</si>
  <si>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</si>
  <si>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</si>
  <si>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</si>
  <si>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</si>
  <si>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</si>
  <si>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</si>
  <si>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</si>
  <si>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</si>
  <si>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</si>
  <si>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</si>
  <si>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</si>
  <si>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</si>
  <si>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</si>
  <si>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</si>
  <si>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</si>
  <si>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</si>
  <si>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</si>
  <si>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</si>
  <si>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</si>
  <si>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</si>
  <si>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</si>
  <si>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</si>
  <si>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</si>
  <si>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</si>
  <si>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</si>
  <si>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</si>
  <si>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</si>
  <si>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</si>
  <si>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</si>
  <si>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</si>
  <si>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</si>
  <si>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</si>
  <si>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</si>
  <si>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</si>
  <si>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</si>
  <si>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</si>
  <si>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</si>
  <si>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</si>
  <si>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</si>
  <si>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</si>
  <si>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</si>
  <si>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</si>
  <si>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</si>
  <si>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</si>
  <si>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</si>
  <si>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</si>
  <si>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</si>
  <si>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</si>
  <si>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</si>
  <si>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</si>
  <si>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</si>
  <si>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</si>
  <si>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</si>
  <si>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</si>
  <si>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</si>
  <si>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</si>
  <si>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</si>
  <si>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</si>
  <si>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</si>
  <si>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</si>
  <si>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</si>
  <si>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</si>
  <si>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</si>
  <si>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</si>
  <si>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</si>
  <si>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</si>
  <si>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scheme val="minor"/>
      </rPr>
      <t>&lt;</t>
    </r>
    <r>
      <rPr>
        <sz val="11"/>
        <color theme="1"/>
        <rFont val="Calibri"/>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</si>
  <si>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</si>
  <si>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</si>
  <si>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</si>
  <si>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</si>
  <si>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</si>
  <si>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</si>
  <si>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</si>
  <si>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</si>
  <si>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</si>
  <si>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</si>
  <si>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</si>
  <si>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</si>
  <si>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</si>
  <si>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</si>
  <si>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</si>
  <si>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</si>
  <si>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</si>
  <si>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</si>
  <si>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</si>
  <si>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</si>
  <si>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</si>
  <si>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</si>
  <si>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</si>
  <si>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</si>
  <si>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</si>
  <si>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</si>
  <si>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</si>
  <si>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</si>
  <si>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</si>
  <si>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</si>
  <si>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</si>
  <si>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</si>
  <si>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</si>
  <si>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</si>
  <si>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</si>
  <si>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</si>
  <si>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</si>
  <si>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</si>
  <si>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</si>
  <si>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</si>
  <si>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</si>
  <si>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</si>
  <si>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</si>
  <si>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</si>
  <si>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</si>
  <si>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</si>
  <si>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</si>
  <si>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</si>
  <si>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</si>
  <si>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</si>
  <si>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</si>
  <si>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</si>
  <si>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</si>
  <si>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</si>
  <si>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</si>
  <si>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</si>
  <si>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</si>
  <si>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</si>
  <si>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</si>
  <si>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</si>
  <si>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</si>
  <si>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</si>
  <si>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EPA Method 21</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</si>
  <si>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</si>
  <si>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</si>
  <si>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</si>
  <si>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</si>
  <si>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</si>
  <si>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</si>
  <si>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</si>
  <si>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</si>
  <si>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</si>
  <si>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Annually</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</si>
  <si>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</si>
  <si>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</si>
  <si>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</si>
  <si>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</si>
  <si>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</si>
  <si>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</si>
  <si>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</si>
  <si>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</si>
  <si>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</si>
  <si>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</si>
  <si>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</si>
  <si>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</si>
  <si>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</si>
  <si>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</si>
  <si>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</si>
  <si>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EPA Table 2-8</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</si>
  <si>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</si>
  <si>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</si>
  <si>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</si>
  <si>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</si>
  <si>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</si>
  <si>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</si>
  <si>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</si>
  <si>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</si>
  <si>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</si>
  <si>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</si>
  <si>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</si>
  <si>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</si>
  <si>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</si>
  <si>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</si>
  <si>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</si>
  <si>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</si>
  <si>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</si>
  <si>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</si>
  <si>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</si>
  <si>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</si>
  <si>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</si>
  <si>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</si>
  <si>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</si>
  <si>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Less than once per year</t>
  </si>
  <si>
    <t>Optical gas imaging</t>
  </si>
  <si>
    <t>Hi-flow sampler</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</si>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</sst>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000"/>
    <numFmt numFmtId="166" formatCode="0.0%"/>
    <numFmt numFmtId="167" formatCode="0.000"/>
  </numFmts>
  <fonts count="38" x14ac:knownFonts="1">
    <font>
      <sz val="11"/>
      <color theme="1"/>
      <name val="Calibri"/>
      <scheme val="minor"/>
    </font>
    <font>
      <sz val="11"/>
      <name val="Calibri"/>
      <scheme val="minor"/>
    </font>
    <font>
      <b/>
      <sz val="13"/>
      <color theme="1"/>
      <name val="Arial"/>
    </font>
    <font>
      <sz val="11"/>
      <color theme="1"/>
      <name val="Arial"/>
    </font>
    <font>
      <b/>
      <sz val="11"/>
      <name val="Arial"/>
    </font>
    <font>
      <sz val="11"/>
      <name val="Arial"/>
    </font>
    <font>
      <b/>
      <sz val="11"/>
      <color theme="1"/>
      <name val="Arial"/>
    </font>
    <font>
      <i/>
      <sz val="11"/>
      <name val="Arial"/>
    </font>
    <font>
      <b/>
      <i/>
      <sz val="11"/>
      <color theme="1"/>
      <name val="Arial"/>
    </font>
    <font>
      <b/>
      <sz val="14"/>
      <color theme="1"/>
      <name val="Calibri"/>
      <scheme val="minor"/>
    </font>
    <font>
      <b/>
      <sz val="11"/>
      <color theme="1"/>
      <name val="Calibri"/>
      <scheme val="minor"/>
    </font>
    <font>
      <sz val="11"/>
      <color indexed="2"/>
      <name val="Calibri"/>
      <scheme val="minor"/>
    </font>
    <font>
      <b/>
      <sz val="11"/>
      <name val="Calibri"/>
      <scheme val="minor"/>
    </font>
    <font>
      <b/>
      <sz val="12"/>
      <color theme="1"/>
      <name val="Calibri"/>
      <scheme val="minor"/>
    </font>
    <font>
      <b/>
      <sz val="12"/>
      <color indexed="2"/>
      <name val="Calibri"/>
      <scheme val="minor"/>
    </font>
    <font>
      <b/>
      <sz val="12"/>
      <color theme="8"/>
      <name val="Calibri"/>
      <scheme val="minor"/>
    </font>
    <font>
      <sz val="11"/>
      <name val="Calibri"/>
    </font>
    <font>
      <b/>
      <sz val="11"/>
      <name val="Calibri"/>
    </font>
    <font>
      <b/>
      <sz val="11"/>
      <color rgb="FFED7D31"/>
      <name val="Calibri"/>
    </font>
    <font>
      <b/>
      <sz val="11"/>
      <color theme="8"/>
      <name val="Calibri"/>
      <scheme val="minor"/>
    </font>
    <font>
      <b/>
      <sz val="11"/>
      <color rgb="FFED7D31"/>
      <name val="Calibri"/>
      <scheme val="minor"/>
    </font>
    <font>
      <b/>
      <sz val="11"/>
      <color indexed="2"/>
      <name val="Calibri"/>
      <scheme val="minor"/>
    </font>
    <font>
      <b/>
      <sz val="14"/>
      <name val="Calibri"/>
      <scheme val="minor"/>
    </font>
    <font>
      <b/>
      <sz val="11"/>
      <color theme="0"/>
      <name val="Calibri"/>
      <scheme val="minor"/>
    </font>
    <font>
      <b/>
      <sz val="11"/>
      <color indexed="65"/>
      <name val="Calibri"/>
      <scheme val="minor"/>
    </font>
    <font>
      <b/>
      <sz val="11"/>
      <color theme="0"/>
      <name val="Calibri"/>
    </font>
    <font>
      <sz val="11"/>
      <color indexed="65"/>
      <name val="Calibri"/>
      <scheme val="minor"/>
    </font>
    <font>
      <sz val="11"/>
      <color indexed="2"/>
      <name val="Calibri"/>
    </font>
    <font>
      <sz val="11"/>
      <color theme="0"/>
      <name val="Calibri"/>
      <scheme val="minor"/>
    </font>
    <font>
      <sz val="11"/>
      <color theme="1"/>
      <name val="Calibri"/>
    </font>
    <font>
      <b/>
      <sz val="14"/>
      <name val="Calibri"/>
    </font>
    <font>
      <b/>
      <sz val="11"/>
      <color rgb="FF5B9BD5"/>
      <name val="Calibri"/>
      <scheme val="minor"/>
    </font>
    <font>
      <sz val="11"/>
      <color rgb="FF5B9BD5"/>
      <name val="Calibri"/>
      <scheme val="minor"/>
    </font>
    <font>
      <sz val="11"/>
      <color theme="1"/>
      <name val="Calibri"/>
      <scheme val="minor"/>
    </font>
    <font>
      <i/>
      <sz val="11"/>
      <color indexed="2"/>
      <name val="Arial"/>
    </font>
    <font>
      <sz val="11"/>
      <color indexed="2"/>
      <name val="Arial"/>
    </font>
    <font>
      <b/>
      <vertAlign val="subscript"/>
      <sz val="11"/>
      <name val="Calibri"/>
    </font>
    <font>
      <u/>
      <sz val="11"/>
      <color theme="1"/>
      <name val="Calibri"/>
      <scheme val="minor"/>
    </font>
  </fonts>
  <fills count="2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BDD6EE"/>
        <bgColor rgb="FFBDD6EE"/>
      </patternFill>
    </fill>
    <fill>
      <patternFill patternType="solid">
        <fgColor rgb="FFF7CAAC"/>
        <bgColor rgb="FFF7CAAC"/>
      </patternFill>
    </fill>
    <fill>
      <patternFill patternType="solid">
        <fgColor rgb="FFFFE599"/>
        <bgColor rgb="FFFFE599"/>
      </patternFill>
    </fill>
    <fill>
      <patternFill patternType="solid">
        <fgColor rgb="FFC5E0B3"/>
        <bgColor rgb="FFC5E0B3"/>
      </patternFill>
    </fill>
    <fill>
      <patternFill patternType="solid">
        <fgColor theme="0" tint="-0.249977111117893"/>
        <bgColor theme="0" tint="-0.249977111117893"/>
      </patternFill>
    </fill>
    <fill>
      <patternFill patternType="solid">
        <fgColor indexed="65"/>
      </patternFill>
    </fill>
    <fill>
      <patternFill patternType="solid">
        <fgColor rgb="FFBFBFBF"/>
        <bgColor rgb="FFBFBFBF"/>
      </patternFill>
    </fill>
    <fill>
      <patternFill patternType="solid">
        <fgColor indexed="44"/>
        <bgColor indexed="44"/>
      </patternFill>
    </fill>
    <fill>
      <patternFill patternType="solid">
        <fgColor theme="9" tint="0.59999389629810485"/>
        <bgColor theme="9" tint="0.59999389629810485"/>
      </patternFill>
    </fill>
    <fill>
      <patternFill patternType="solid">
        <fgColor rgb="FFDC0AFC"/>
        <bgColor rgb="FFDC0AFC"/>
      </patternFill>
    </fill>
    <fill>
      <patternFill patternType="solid">
        <fgColor indexed="5"/>
        <bgColor indexed="5"/>
      </patternFill>
    </fill>
    <fill>
      <patternFill patternType="solid">
        <fgColor rgb="FF002060"/>
        <bgColor rgb="FF002060"/>
      </patternFill>
    </fill>
    <fill>
      <patternFill patternType="solid">
        <fgColor rgb="FF00B0F0"/>
        <bgColor rgb="FF00B0F0"/>
      </patternFill>
    </fill>
    <fill>
      <patternFill patternType="solid">
        <fgColor rgb="FF92D050"/>
        <bgColor rgb="FF92D050"/>
      </patternFill>
    </fill>
    <fill>
      <patternFill patternType="solid">
        <fgColor theme="1"/>
        <bgColor theme="1"/>
      </patternFill>
    </fill>
    <fill>
      <patternFill patternType="solid">
        <fgColor theme="9"/>
        <bgColor theme="9"/>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BFBFBF"/>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BFBFBF"/>
      </right>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s>
  <cellStyleXfs count="2">
    <xf numFmtId="0" fontId="0" fillId="0" borderId="0"/>
    <xf numFmtId="44" fontId="33" fillId="0" borderId="0" applyFont="0" applyFill="0" applyBorder="0" applyProtection="0"/>
  </cellStyleXfs>
  <cellXfs count="308">
    <xf numFmtId="0" fontId="0" fillId="0" borderId="0" xfId="0"/>
    <xf numFmtId="0" fontId="1" fillId="2" borderId="0" xfId="0" applyFont="1" applyFill="1" applyAlignment="1" applyProtection="1">
      <alignment vertical="top"/>
    </xf>
    <xf numFmtId="0" fontId="0" fillId="2" borderId="0" xfId="0" applyFill="1" applyAlignment="1" applyProtection="1">
      <alignment vertical="top"/>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3" fillId="2" borderId="0" xfId="0" applyFont="1" applyFill="1" applyAlignment="1" applyProtection="1">
      <alignment vertical="top" wrapText="1"/>
    </xf>
    <xf numFmtId="0" fontId="3" fillId="2" borderId="0" xfId="0" applyFont="1" applyFill="1" applyAlignment="1" applyProtection="1">
      <alignment vertical="top" wrapText="1"/>
    </xf>
    <xf numFmtId="0" fontId="3" fillId="0" borderId="0" xfId="0" applyFont="1" applyAlignment="1" applyProtection="1">
      <alignment vertical="top" wrapText="1"/>
    </xf>
    <xf numFmtId="0" fontId="4" fillId="3" borderId="1" xfId="0" applyFont="1" applyFill="1" applyBorder="1" applyAlignment="1" applyProtection="1">
      <alignment horizontal="right" vertical="top" wrapText="1"/>
    </xf>
    <xf numFmtId="0" fontId="4" fillId="3" borderId="2" xfId="0" applyFont="1" applyFill="1" applyBorder="1" applyAlignment="1" applyProtection="1">
      <alignment vertical="top" wrapText="1"/>
    </xf>
    <xf numFmtId="0" fontId="0" fillId="0" borderId="0" xfId="0" applyAlignment="1" applyProtection="1">
      <alignment vertical="top"/>
    </xf>
    <xf numFmtId="0" fontId="4" fillId="4" borderId="3" xfId="0" applyFont="1" applyFill="1" applyBorder="1" applyAlignment="1" applyProtection="1">
      <alignment vertical="top" wrapText="1"/>
    </xf>
    <xf numFmtId="0" fontId="4" fillId="4" borderId="4" xfId="0" applyFont="1" applyFill="1" applyBorder="1" applyAlignment="1" applyProtection="1">
      <alignment vertical="top" wrapText="1"/>
    </xf>
    <xf numFmtId="0" fontId="4" fillId="4" borderId="3" xfId="0" applyFont="1" applyFill="1" applyBorder="1" applyAlignment="1" applyProtection="1">
      <alignment horizontal="right" vertical="top" wrapText="1"/>
    </xf>
    <xf numFmtId="0" fontId="5" fillId="4" borderId="4" xfId="0" applyFont="1" applyFill="1" applyBorder="1" applyAlignment="1" applyProtection="1">
      <alignment vertical="top" wrapText="1"/>
    </xf>
    <xf numFmtId="0" fontId="4" fillId="5" borderId="3" xfId="0" applyFont="1" applyFill="1" applyBorder="1" applyAlignment="1" applyProtection="1">
      <alignment vertical="top" wrapText="1"/>
    </xf>
    <xf numFmtId="0" fontId="4" fillId="5" borderId="4" xfId="0" applyFont="1" applyFill="1" applyBorder="1" applyAlignment="1" applyProtection="1">
      <alignment vertical="top" wrapText="1"/>
    </xf>
    <xf numFmtId="0" fontId="4" fillId="5" borderId="3" xfId="0" applyFont="1" applyFill="1" applyBorder="1" applyAlignment="1" applyProtection="1">
      <alignment horizontal="right" vertical="top" wrapText="1"/>
    </xf>
    <xf numFmtId="0" fontId="5" fillId="5" borderId="4" xfId="0" applyFont="1" applyFill="1" applyBorder="1" applyAlignment="1" applyProtection="1">
      <alignment vertical="top" wrapText="1"/>
    </xf>
    <xf numFmtId="0" fontId="4" fillId="6" borderId="3" xfId="0" applyFont="1" applyFill="1" applyBorder="1" applyAlignment="1" applyProtection="1">
      <alignment vertical="top" wrapText="1"/>
    </xf>
    <xf numFmtId="0" fontId="4" fillId="6" borderId="4" xfId="0" applyFont="1" applyFill="1" applyBorder="1" applyAlignment="1" applyProtection="1">
      <alignment vertical="top" wrapText="1"/>
    </xf>
    <xf numFmtId="0" fontId="6" fillId="6" borderId="3" xfId="0" applyFont="1" applyFill="1" applyBorder="1" applyAlignment="1" applyProtection="1">
      <alignment horizontal="right" vertical="top" wrapText="1"/>
    </xf>
    <xf numFmtId="0" fontId="5" fillId="6" borderId="4" xfId="0" applyFont="1" applyFill="1" applyBorder="1" applyAlignment="1" applyProtection="1">
      <alignment vertical="top" wrapText="1"/>
    </xf>
    <xf numFmtId="0" fontId="4" fillId="6" borderId="3" xfId="0" applyFont="1" applyFill="1" applyBorder="1" applyAlignment="1" applyProtection="1">
      <alignment horizontal="right" vertical="top" wrapText="1"/>
    </xf>
    <xf numFmtId="0" fontId="4" fillId="7" borderId="3" xfId="0" applyFont="1" applyFill="1" applyBorder="1" applyAlignment="1" applyProtection="1">
      <alignment vertical="top" wrapText="1"/>
    </xf>
    <xf numFmtId="0" fontId="4" fillId="7" borderId="4" xfId="0" applyFont="1" applyFill="1" applyBorder="1" applyAlignment="1" applyProtection="1">
      <alignment vertical="top" wrapText="1"/>
    </xf>
    <xf numFmtId="0" fontId="6" fillId="7" borderId="3" xfId="0" applyFont="1" applyFill="1" applyBorder="1" applyAlignment="1" applyProtection="1">
      <alignment horizontal="right" vertical="top" wrapText="1"/>
    </xf>
    <xf numFmtId="0" fontId="5" fillId="7" borderId="4" xfId="0" applyFont="1" applyFill="1" applyBorder="1" applyAlignment="1" applyProtection="1">
      <alignment vertical="top" wrapText="1"/>
    </xf>
    <xf numFmtId="0" fontId="7" fillId="7" borderId="4" xfId="0" applyFont="1" applyFill="1" applyBorder="1" applyAlignment="1" applyProtection="1">
      <alignment vertical="top" wrapText="1"/>
    </xf>
    <xf numFmtId="0" fontId="4" fillId="7" borderId="3" xfId="0" applyFont="1" applyFill="1" applyBorder="1" applyAlignment="1" applyProtection="1">
      <alignment horizontal="right" vertical="top" wrapText="1"/>
    </xf>
    <xf numFmtId="0" fontId="4" fillId="7" borderId="5" xfId="0" applyFont="1" applyFill="1" applyBorder="1" applyAlignment="1" applyProtection="1">
      <alignment horizontal="right" vertical="top" wrapText="1"/>
    </xf>
    <xf numFmtId="0" fontId="5" fillId="7" borderId="6" xfId="0" applyFont="1" applyFill="1" applyBorder="1" applyAlignment="1" applyProtection="1">
      <alignment vertical="top" wrapText="1"/>
    </xf>
    <xf numFmtId="0" fontId="2" fillId="0" borderId="0" xfId="0" applyFont="1" applyAlignment="1" applyProtection="1">
      <alignment vertical="top"/>
    </xf>
    <xf numFmtId="0" fontId="8" fillId="2" borderId="0" xfId="0" applyFont="1" applyFill="1" applyAlignment="1" applyProtection="1">
      <alignment vertical="top"/>
    </xf>
    <xf numFmtId="0" fontId="3" fillId="2" borderId="0" xfId="0" applyFont="1" applyFill="1" applyAlignment="1" applyProtection="1">
      <alignment horizontal="left" vertical="top" wrapText="1"/>
    </xf>
    <xf numFmtId="0" fontId="8" fillId="0" borderId="0" xfId="0" applyFont="1" applyAlignment="1" applyProtection="1">
      <alignment vertical="center"/>
    </xf>
    <xf numFmtId="0" fontId="9"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10" fillId="8" borderId="7" xfId="0" applyFont="1" applyFill="1" applyBorder="1" applyAlignment="1" applyProtection="1">
      <alignment horizontal="left" vertical="center" wrapText="1"/>
    </xf>
    <xf numFmtId="0" fontId="10" fillId="0" borderId="0" xfId="0" applyFont="1" applyAlignment="1" applyProtection="1">
      <alignment horizontal="left" vertical="center" wrapText="1"/>
    </xf>
    <xf numFmtId="0" fontId="10" fillId="8" borderId="9"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0" xfId="0" applyProtection="1"/>
    <xf numFmtId="0" fontId="9" fillId="0" borderId="0" xfId="0" applyFont="1" applyProtection="1"/>
    <xf numFmtId="0" fontId="12" fillId="0" borderId="0" xfId="0" applyFont="1" applyAlignment="1" applyProtection="1">
      <alignment vertical="center"/>
    </xf>
    <xf numFmtId="0" fontId="11" fillId="0" borderId="0" xfId="0" applyFont="1" applyAlignment="1" applyProtection="1">
      <alignment vertical="top"/>
    </xf>
    <xf numFmtId="0" fontId="13" fillId="0" borderId="0" xfId="0" applyFont="1" applyProtection="1"/>
    <xf numFmtId="0" fontId="14" fillId="0" borderId="0" xfId="0" applyFont="1" applyAlignment="1" applyProtection="1">
      <alignment vertical="top"/>
    </xf>
    <xf numFmtId="0" fontId="15" fillId="0" borderId="0" xfId="0" applyFont="1" applyProtection="1"/>
    <xf numFmtId="0" fontId="16" fillId="9" borderId="0" xfId="0" applyFont="1" applyFill="1" applyProtection="1"/>
    <xf numFmtId="0" fontId="17" fillId="10" borderId="10" xfId="0" applyFont="1" applyFill="1" applyBorder="1" applyAlignment="1" applyProtection="1">
      <alignment vertical="top"/>
    </xf>
    <xf numFmtId="0" fontId="17" fillId="10" borderId="11" xfId="0" applyFont="1" applyFill="1" applyBorder="1" applyAlignment="1" applyProtection="1">
      <alignment vertical="top"/>
    </xf>
    <xf numFmtId="0" fontId="18" fillId="0" borderId="0" xfId="0" applyFont="1" applyProtection="1"/>
    <xf numFmtId="0" fontId="16" fillId="9" borderId="12" xfId="0" applyFont="1" applyFill="1" applyBorder="1" applyAlignment="1" applyProtection="1">
      <alignment vertical="top" wrapText="1"/>
    </xf>
    <xf numFmtId="0" fontId="16" fillId="0" borderId="13" xfId="0" applyFont="1" applyBorder="1" applyAlignment="1" applyProtection="1">
      <alignment vertical="top" wrapText="1"/>
    </xf>
    <xf numFmtId="0" fontId="11" fillId="0" borderId="0" xfId="0" applyFont="1" applyAlignment="1" applyProtection="1">
      <alignment vertical="top" wrapText="1"/>
    </xf>
    <xf numFmtId="0" fontId="19" fillId="0" borderId="0" xfId="0" applyFont="1" applyAlignment="1" applyProtection="1">
      <alignment vertical="top" wrapText="1"/>
    </xf>
    <xf numFmtId="0" fontId="20" fillId="0" borderId="0" xfId="0" applyFont="1" applyAlignment="1" applyProtection="1">
      <alignment vertical="top" wrapText="1"/>
    </xf>
    <xf numFmtId="0" fontId="19" fillId="0" borderId="0" xfId="0" applyFont="1" applyAlignment="1" applyProtection="1">
      <alignment wrapText="1"/>
    </xf>
    <xf numFmtId="0" fontId="20" fillId="0" borderId="0" xfId="0" applyFont="1" applyAlignment="1" applyProtection="1">
      <alignment wrapText="1"/>
    </xf>
    <xf numFmtId="0" fontId="16" fillId="9" borderId="13" xfId="0" applyFont="1" applyFill="1" applyBorder="1" applyAlignment="1" applyProtection="1">
      <alignment vertical="top" wrapText="1"/>
    </xf>
    <xf numFmtId="0" fontId="16" fillId="0" borderId="12" xfId="0" applyFont="1" applyBorder="1" applyAlignment="1" applyProtection="1">
      <alignment vertical="top" wrapText="1"/>
    </xf>
    <xf numFmtId="0" fontId="20" fillId="0" borderId="0" xfId="0" applyFont="1" applyAlignment="1" applyProtection="1">
      <alignment vertical="top"/>
    </xf>
    <xf numFmtId="0" fontId="0" fillId="0" borderId="7" xfId="0" applyBorder="1" applyAlignment="1" applyProtection="1">
      <alignment vertical="top" wrapText="1"/>
    </xf>
    <xf numFmtId="0" fontId="0" fillId="0" borderId="14" xfId="0" applyBorder="1" applyAlignment="1" applyProtection="1">
      <alignment vertical="top" wrapText="1"/>
    </xf>
    <xf numFmtId="0" fontId="16" fillId="9" borderId="7" xfId="0" applyFont="1" applyFill="1" applyBorder="1" applyAlignment="1" applyProtection="1">
      <alignment vertical="top" wrapText="1"/>
    </xf>
    <xf numFmtId="0" fontId="16" fillId="9" borderId="14" xfId="0" applyFont="1" applyFill="1" applyBorder="1" applyAlignment="1" applyProtection="1">
      <alignment vertical="top" wrapText="1"/>
    </xf>
    <xf numFmtId="0" fontId="16" fillId="9" borderId="15" xfId="0" applyFont="1" applyFill="1" applyBorder="1" applyAlignment="1" applyProtection="1">
      <alignment vertical="top" wrapText="1"/>
    </xf>
    <xf numFmtId="0" fontId="16" fillId="9" borderId="6" xfId="0" applyFont="1" applyFill="1" applyBorder="1" applyAlignment="1" applyProtection="1">
      <alignment vertical="top" wrapText="1"/>
    </xf>
    <xf numFmtId="0" fontId="22" fillId="0" borderId="0" xfId="0" applyFont="1" applyAlignment="1" applyProtection="1">
      <alignment vertical="center"/>
    </xf>
    <xf numFmtId="0" fontId="21" fillId="0" borderId="0" xfId="0" applyFont="1" applyAlignment="1" applyProtection="1">
      <alignment vertical="center"/>
    </xf>
    <xf numFmtId="0" fontId="0" fillId="0" borderId="0" xfId="0" applyAlignment="1" applyProtection="1">
      <alignment vertical="center"/>
    </xf>
    <xf numFmtId="0" fontId="21" fillId="0" borderId="0" xfId="0" applyFont="1" applyProtection="1"/>
    <xf numFmtId="0" fontId="0" fillId="8" borderId="7" xfId="0" applyFill="1" applyBorder="1" applyProtection="1"/>
    <xf numFmtId="0" fontId="0" fillId="11" borderId="7" xfId="0" applyFill="1" applyBorder="1" applyAlignment="1" applyProtection="1">
      <alignment vertical="top"/>
    </xf>
    <xf numFmtId="0" fontId="0" fillId="11" borderId="7" xfId="0" applyFill="1" applyBorder="1" applyAlignment="1" applyProtection="1">
      <alignment horizontal="left" vertical="top"/>
    </xf>
    <xf numFmtId="0" fontId="0" fillId="11" borderId="7" xfId="0" applyFill="1" applyBorder="1" applyAlignment="1" applyProtection="1">
      <alignment vertical="top" wrapText="1"/>
    </xf>
    <xf numFmtId="0" fontId="0" fillId="0" borderId="16" xfId="0" applyBorder="1" applyProtection="1"/>
    <xf numFmtId="0" fontId="0" fillId="0" borderId="16" xfId="0" applyBorder="1" applyAlignment="1" applyProtection="1">
      <alignment vertical="top" wrapText="1"/>
    </xf>
    <xf numFmtId="0" fontId="0" fillId="10" borderId="7" xfId="0" applyFill="1" applyBorder="1" applyProtection="1"/>
    <xf numFmtId="0" fontId="0" fillId="8" borderId="7" xfId="0" applyFill="1" applyBorder="1" applyAlignment="1" applyProtection="1">
      <alignment horizontal="left" indent="2"/>
    </xf>
    <xf numFmtId="0" fontId="16" fillId="10" borderId="7" xfId="0" applyFont="1" applyFill="1" applyBorder="1" applyAlignment="1" applyProtection="1">
      <alignment horizontal="left" vertical="center" wrapText="1" indent="2"/>
    </xf>
    <xf numFmtId="0" fontId="0" fillId="8" borderId="7" xfId="0" applyFill="1" applyBorder="1" applyAlignment="1" applyProtection="1">
      <alignment wrapText="1"/>
    </xf>
    <xf numFmtId="0" fontId="0" fillId="8" borderId="17" xfId="0" applyFill="1" applyBorder="1" applyAlignment="1" applyProtection="1">
      <alignment wrapText="1"/>
    </xf>
    <xf numFmtId="0" fontId="0" fillId="11" borderId="17" xfId="0" applyFill="1" applyBorder="1" applyAlignment="1" applyProtection="1">
      <alignment vertical="top"/>
    </xf>
    <xf numFmtId="0" fontId="0" fillId="8" borderId="9" xfId="0" applyFill="1" applyBorder="1" applyAlignment="1" applyProtection="1">
      <alignment wrapText="1"/>
    </xf>
    <xf numFmtId="0" fontId="0" fillId="11" borderId="9" xfId="0" applyFill="1" applyBorder="1" applyAlignment="1" applyProtection="1">
      <alignment horizontal="left" vertical="top"/>
    </xf>
    <xf numFmtId="0" fontId="16" fillId="10" borderId="7" xfId="0" applyFont="1" applyFill="1" applyBorder="1" applyAlignment="1" applyProtection="1">
      <alignment horizontal="left" vertical="center" wrapText="1"/>
    </xf>
    <xf numFmtId="0" fontId="13" fillId="0" borderId="8" xfId="0" applyFont="1" applyBorder="1" applyProtection="1"/>
    <xf numFmtId="0" fontId="13" fillId="0" borderId="8" xfId="0" applyFont="1" applyBorder="1" applyAlignment="1" applyProtection="1">
      <alignment horizontal="center" vertical="top" wrapText="1"/>
    </xf>
    <xf numFmtId="0" fontId="16" fillId="10" borderId="9" xfId="0" applyFont="1" applyFill="1" applyBorder="1" applyAlignment="1" applyProtection="1">
      <alignment horizontal="left" vertical="center" wrapText="1"/>
    </xf>
    <xf numFmtId="0" fontId="0" fillId="11" borderId="9" xfId="0" applyFill="1" applyBorder="1" applyAlignment="1" applyProtection="1">
      <alignment vertical="top"/>
    </xf>
    <xf numFmtId="0" fontId="0" fillId="10" borderId="7" xfId="0" applyFill="1" applyBorder="1" applyAlignment="1" applyProtection="1">
      <alignment horizontal="left" vertical="center" wrapText="1"/>
    </xf>
    <xf numFmtId="0" fontId="16" fillId="11" borderId="7" xfId="0" applyFont="1" applyFill="1" applyBorder="1" applyAlignment="1" applyProtection="1">
      <alignment horizontal="left" vertical="center" wrapText="1"/>
    </xf>
    <xf numFmtId="0" fontId="16" fillId="0" borderId="0" xfId="0" applyFont="1" applyAlignment="1" applyProtection="1">
      <alignment horizontal="left" vertical="center" wrapText="1" indent="1"/>
    </xf>
    <xf numFmtId="0" fontId="0" fillId="0" borderId="0" xfId="0" applyAlignment="1" applyProtection="1">
      <alignment vertical="top" wrapText="1"/>
    </xf>
    <xf numFmtId="0" fontId="16" fillId="10" borderId="17" xfId="0" applyFont="1" applyFill="1" applyBorder="1" applyAlignment="1" applyProtection="1">
      <alignment horizontal="left" vertical="center" wrapText="1"/>
    </xf>
    <xf numFmtId="0" fontId="0" fillId="11" borderId="18" xfId="0" applyFill="1" applyBorder="1" applyAlignment="1" applyProtection="1">
      <alignment vertical="top" wrapText="1"/>
    </xf>
    <xf numFmtId="0" fontId="16" fillId="8" borderId="7" xfId="0" applyFont="1" applyFill="1" applyBorder="1" applyAlignment="1" applyProtection="1">
      <alignment horizontal="left" vertical="center" wrapText="1"/>
    </xf>
    <xf numFmtId="0" fontId="23" fillId="0" borderId="0" xfId="0" applyFont="1" applyProtection="1"/>
    <xf numFmtId="0" fontId="16" fillId="0" borderId="0" xfId="0" applyFont="1" applyAlignment="1" applyProtection="1">
      <alignment horizontal="left" vertical="center" wrapText="1"/>
    </xf>
    <xf numFmtId="0" fontId="0" fillId="8" borderId="7" xfId="0" applyFill="1" applyBorder="1" applyAlignment="1" applyProtection="1">
      <alignment vertical="center" wrapText="1"/>
    </xf>
    <xf numFmtId="0" fontId="0" fillId="11" borderId="7" xfId="0" applyFill="1" applyBorder="1" applyAlignment="1" applyProtection="1">
      <alignment vertical="center" wrapText="1"/>
    </xf>
    <xf numFmtId="0" fontId="0" fillId="8" borderId="19" xfId="0" applyFill="1" applyBorder="1" applyAlignment="1" applyProtection="1">
      <alignment vertical="top" wrapText="1"/>
    </xf>
    <xf numFmtId="0" fontId="0" fillId="11" borderId="7" xfId="0" applyFill="1" applyBorder="1" applyAlignment="1" applyProtection="1">
      <alignment vertical="center"/>
    </xf>
    <xf numFmtId="0" fontId="0" fillId="8" borderId="7" xfId="0" applyFill="1" applyBorder="1" applyAlignment="1" applyProtection="1">
      <alignment horizontal="left" vertical="center" wrapText="1" indent="1"/>
    </xf>
    <xf numFmtId="0" fontId="0" fillId="8" borderId="19" xfId="0" applyFill="1" applyBorder="1" applyAlignment="1" applyProtection="1">
      <alignment horizontal="left" vertical="center" wrapText="1"/>
    </xf>
    <xf numFmtId="0" fontId="0" fillId="8" borderId="7" xfId="0" applyFill="1" applyBorder="1" applyAlignment="1" applyProtection="1">
      <alignment horizontal="left" vertical="center" indent="1"/>
    </xf>
    <xf numFmtId="0" fontId="0" fillId="11" borderId="7" xfId="0" applyFill="1" applyBorder="1" applyAlignment="1" applyProtection="1">
      <alignment horizontal="left" vertical="center"/>
    </xf>
    <xf numFmtId="0" fontId="10" fillId="10" borderId="7" xfId="0" applyFont="1" applyFill="1" applyBorder="1" applyAlignment="1" applyProtection="1">
      <alignment vertical="top"/>
    </xf>
    <xf numFmtId="0" fontId="0" fillId="12" borderId="7" xfId="0" applyFill="1" applyBorder="1" applyAlignment="1" applyProtection="1">
      <alignment vertical="top"/>
    </xf>
    <xf numFmtId="0" fontId="10" fillId="0" borderId="0" xfId="0" applyFont="1" applyProtection="1"/>
    <xf numFmtId="0" fontId="10" fillId="0" borderId="0" xfId="0" applyFont="1" applyAlignment="1" applyProtection="1">
      <alignment vertical="top"/>
    </xf>
    <xf numFmtId="0" fontId="0" fillId="0" borderId="0" xfId="0" applyAlignment="1" applyProtection="1">
      <alignment horizontal="center" vertical="top" wrapText="1"/>
    </xf>
    <xf numFmtId="0" fontId="1" fillId="0" borderId="8" xfId="0" applyFont="1" applyBorder="1" applyAlignment="1" applyProtection="1">
      <alignment horizontal="left" vertical="center" wrapText="1"/>
    </xf>
    <xf numFmtId="0" fontId="12" fillId="8" borderId="7" xfId="0" applyFont="1" applyFill="1" applyBorder="1" applyAlignment="1" applyProtection="1">
      <alignment horizontal="right" vertical="center"/>
    </xf>
    <xf numFmtId="164" fontId="0" fillId="11" borderId="7" xfId="0" applyNumberFormat="1" applyFill="1" applyBorder="1" applyAlignment="1" applyProtection="1">
      <alignment vertical="top" wrapText="1"/>
    </xf>
    <xf numFmtId="164" fontId="10" fillId="8" borderId="7" xfId="0" applyNumberFormat="1" applyFont="1" applyFill="1" applyBorder="1" applyAlignment="1" applyProtection="1">
      <alignment horizontal="center" vertical="top" wrapText="1"/>
    </xf>
    <xf numFmtId="0" fontId="12" fillId="10" borderId="7" xfId="0" applyFont="1" applyFill="1" applyBorder="1" applyProtection="1"/>
    <xf numFmtId="0" fontId="12" fillId="8" borderId="7" xfId="0" applyFont="1" applyFill="1" applyBorder="1" applyAlignment="1" applyProtection="1">
      <alignment horizontal="center" vertical="top"/>
    </xf>
    <xf numFmtId="0" fontId="1" fillId="10" borderId="7" xfId="0" applyFont="1" applyFill="1" applyBorder="1" applyProtection="1"/>
    <xf numFmtId="0" fontId="1" fillId="11" borderId="7" xfId="0" applyFont="1" applyFill="1" applyBorder="1" applyAlignment="1" applyProtection="1">
      <alignment vertical="top"/>
    </xf>
    <xf numFmtId="0" fontId="1" fillId="8" borderId="7" xfId="0" applyFont="1" applyFill="1" applyBorder="1" applyProtection="1"/>
    <xf numFmtId="0" fontId="1" fillId="0" borderId="0" xfId="0" applyFont="1" applyAlignment="1" applyProtection="1">
      <alignment horizontal="left" vertical="center"/>
    </xf>
    <xf numFmtId="0" fontId="1" fillId="10" borderId="7" xfId="0" applyFont="1" applyFill="1" applyBorder="1" applyAlignment="1" applyProtection="1">
      <alignment horizontal="left" vertical="center"/>
    </xf>
    <xf numFmtId="0" fontId="0" fillId="11" borderId="7" xfId="0" applyFill="1" applyBorder="1" applyProtection="1"/>
    <xf numFmtId="0" fontId="0" fillId="2" borderId="0" xfId="0" applyFill="1" applyProtection="1"/>
    <xf numFmtId="0" fontId="24" fillId="0" borderId="8" xfId="0" applyFont="1" applyBorder="1" applyAlignment="1" applyProtection="1">
      <alignment horizontal="center" vertical="center" wrapText="1"/>
    </xf>
    <xf numFmtId="0" fontId="10" fillId="8" borderId="2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2" fillId="8" borderId="20" xfId="0" applyFont="1" applyFill="1" applyBorder="1" applyAlignment="1" applyProtection="1">
      <alignment horizontal="center" vertical="center" wrapText="1"/>
    </xf>
    <xf numFmtId="0" fontId="10" fillId="8" borderId="21" xfId="0" applyFont="1" applyFill="1" applyBorder="1" applyAlignment="1" applyProtection="1">
      <alignment horizontal="center" vertical="center" wrapText="1"/>
    </xf>
    <xf numFmtId="0" fontId="12" fillId="8" borderId="7" xfId="0" applyFont="1" applyFill="1" applyBorder="1" applyAlignment="1" applyProtection="1">
      <alignment horizontal="center" vertical="center" wrapText="1"/>
    </xf>
    <xf numFmtId="0" fontId="12" fillId="8" borderId="17" xfId="0" applyFont="1" applyFill="1" applyBorder="1" applyAlignment="1" applyProtection="1">
      <alignment horizontal="center" vertical="center" wrapText="1"/>
    </xf>
    <xf numFmtId="0" fontId="10" fillId="8" borderId="17" xfId="0" applyFont="1" applyFill="1" applyBorder="1" applyAlignment="1" applyProtection="1">
      <alignment horizontal="center" vertical="center" wrapText="1"/>
    </xf>
    <xf numFmtId="1" fontId="0" fillId="11" borderId="7" xfId="0" applyNumberFormat="1" applyFill="1" applyBorder="1" applyAlignment="1" applyProtection="1">
      <alignment vertical="top" wrapText="1"/>
    </xf>
    <xf numFmtId="2" fontId="0" fillId="11" borderId="7" xfId="0" applyNumberFormat="1" applyFill="1" applyBorder="1" applyAlignment="1" applyProtection="1">
      <alignment vertical="top" wrapText="1"/>
    </xf>
    <xf numFmtId="165" fontId="0" fillId="11" borderId="7" xfId="0" applyNumberFormat="1" applyFill="1" applyBorder="1" applyAlignment="1" applyProtection="1">
      <alignment vertical="top" wrapText="1"/>
    </xf>
    <xf numFmtId="0" fontId="12" fillId="0" borderId="0" xfId="0" applyFont="1" applyProtection="1"/>
    <xf numFmtId="0" fontId="1" fillId="0" borderId="0" xfId="0" applyFont="1" applyProtection="1"/>
    <xf numFmtId="0" fontId="0" fillId="12" borderId="7" xfId="0" applyFill="1" applyBorder="1" applyAlignment="1" applyProtection="1">
      <alignment vertical="top" wrapText="1"/>
    </xf>
    <xf numFmtId="5" fontId="0" fillId="11" borderId="7" xfId="1" applyNumberFormat="1" applyFont="1" applyFill="1" applyBorder="1" applyAlignment="1" applyProtection="1">
      <alignment vertical="top" wrapText="1"/>
    </xf>
    <xf numFmtId="38" fontId="0" fillId="11" borderId="7" xfId="0" applyNumberFormat="1" applyFill="1" applyBorder="1" applyAlignment="1" applyProtection="1">
      <alignment vertical="top" wrapText="1"/>
    </xf>
    <xf numFmtId="0" fontId="10" fillId="10" borderId="20"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xf>
    <xf numFmtId="0" fontId="10" fillId="10" borderId="7" xfId="0" applyFont="1" applyFill="1" applyBorder="1" applyAlignment="1" applyProtection="1">
      <alignment horizontal="center" vertical="center" wrapText="1"/>
    </xf>
    <xf numFmtId="166"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16" fillId="0" borderId="0" xfId="0" applyFont="1" applyProtection="1"/>
    <xf numFmtId="0" fontId="25" fillId="0" borderId="0" xfId="0" applyFont="1" applyProtection="1"/>
    <xf numFmtId="0" fontId="24" fillId="0" borderId="0" xfId="0" applyFont="1" applyProtection="1"/>
    <xf numFmtId="0" fontId="26" fillId="0" borderId="0" xfId="0" applyFont="1" applyProtection="1"/>
    <xf numFmtId="0" fontId="19" fillId="0" borderId="0" xfId="0" applyFont="1" applyProtection="1"/>
    <xf numFmtId="0" fontId="16" fillId="0" borderId="0" xfId="0" applyFont="1" applyAlignment="1" applyProtection="1">
      <alignment vertical="center" wrapText="1"/>
    </xf>
    <xf numFmtId="0" fontId="17" fillId="10" borderId="7" xfId="0" applyFont="1" applyFill="1" applyBorder="1" applyAlignment="1" applyProtection="1">
      <alignment horizontal="center" vertical="center"/>
    </xf>
    <xf numFmtId="0" fontId="17" fillId="8" borderId="7"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8" borderId="7" xfId="0" applyFont="1" applyFill="1" applyBorder="1" applyAlignment="1" applyProtection="1">
      <alignment horizontal="center" vertical="center" wrapText="1"/>
    </xf>
    <xf numFmtId="0" fontId="23" fillId="0" borderId="0" xfId="0" applyFont="1" applyAlignment="1" applyProtection="1">
      <alignment wrapText="1"/>
    </xf>
    <xf numFmtId="0" fontId="1" fillId="10" borderId="7" xfId="0" applyFont="1" applyFill="1" applyBorder="1" applyAlignment="1" applyProtection="1">
      <alignment horizontal="left" vertical="top"/>
    </xf>
    <xf numFmtId="0" fontId="16" fillId="11" borderId="22" xfId="0" applyFont="1" applyFill="1" applyBorder="1" applyAlignment="1" applyProtection="1">
      <alignment vertical="top" wrapText="1"/>
    </xf>
    <xf numFmtId="0" fontId="16" fillId="11" borderId="7" xfId="0" applyFont="1" applyFill="1" applyBorder="1" applyAlignment="1" applyProtection="1">
      <alignment vertical="top" wrapText="1"/>
    </xf>
    <xf numFmtId="0" fontId="16" fillId="11" borderId="7" xfId="0" applyFont="1" applyFill="1" applyBorder="1" applyAlignment="1" applyProtection="1">
      <alignment vertical="top"/>
    </xf>
    <xf numFmtId="0" fontId="16" fillId="11" borderId="8" xfId="0" applyFont="1" applyFill="1" applyBorder="1" applyAlignment="1" applyProtection="1">
      <alignment vertical="top" wrapText="1"/>
    </xf>
    <xf numFmtId="0" fontId="27" fillId="0" borderId="21" xfId="0" applyFont="1" applyBorder="1" applyAlignment="1" applyProtection="1">
      <alignment vertical="top"/>
    </xf>
    <xf numFmtId="0" fontId="16" fillId="10" borderId="9" xfId="0" applyFont="1" applyFill="1" applyBorder="1" applyAlignment="1" applyProtection="1">
      <alignment vertical="top"/>
    </xf>
    <xf numFmtId="0" fontId="16" fillId="11" borderId="9" xfId="0" applyFont="1" applyFill="1" applyBorder="1" applyAlignment="1" applyProtection="1">
      <alignment vertical="top"/>
    </xf>
    <xf numFmtId="0" fontId="17" fillId="0" borderId="0" xfId="0" applyFont="1" applyProtection="1"/>
    <xf numFmtId="0" fontId="16" fillId="0" borderId="0" xfId="0" applyFont="1" applyAlignment="1" applyProtection="1">
      <alignment vertical="top"/>
    </xf>
    <xf numFmtId="0" fontId="17" fillId="10" borderId="17" xfId="0" applyFont="1" applyFill="1" applyBorder="1" applyAlignment="1" applyProtection="1">
      <alignment vertical="center" wrapText="1"/>
    </xf>
    <xf numFmtId="0" fontId="16" fillId="11" borderId="17" xfId="0" applyFont="1" applyFill="1" applyBorder="1" applyAlignment="1" applyProtection="1">
      <alignment horizontal="center" vertical="center"/>
    </xf>
    <xf numFmtId="0" fontId="16" fillId="0" borderId="0" xfId="0" applyFont="1" applyAlignment="1" applyProtection="1">
      <alignment horizontal="center"/>
    </xf>
    <xf numFmtId="0" fontId="23" fillId="0" borderId="0" xfId="0" applyFont="1" applyAlignment="1" applyProtection="1">
      <alignment vertical="center" wrapText="1"/>
    </xf>
    <xf numFmtId="0" fontId="17" fillId="10" borderId="7" xfId="0" applyFont="1" applyFill="1" applyBorder="1" applyAlignment="1" applyProtection="1">
      <alignment vertical="center" wrapText="1"/>
    </xf>
    <xf numFmtId="0" fontId="16" fillId="11" borderId="7"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21" fillId="0" borderId="0" xfId="0" applyFont="1" applyAlignment="1" applyProtection="1">
      <alignment horizontal="left" vertical="top"/>
    </xf>
    <xf numFmtId="0" fontId="11" fillId="0" borderId="0" xfId="0" applyFont="1" applyProtection="1"/>
    <xf numFmtId="0" fontId="21" fillId="0" borderId="0" xfId="0" applyFont="1" applyAlignment="1" applyProtection="1">
      <alignment horizontal="left"/>
    </xf>
    <xf numFmtId="0" fontId="24" fillId="0" borderId="8" xfId="0" applyFont="1" applyBorder="1" applyAlignment="1" applyProtection="1">
      <alignment horizontal="center"/>
    </xf>
    <xf numFmtId="0" fontId="28" fillId="0" borderId="0" xfId="0" applyFont="1" applyProtection="1"/>
    <xf numFmtId="0" fontId="23" fillId="0" borderId="8" xfId="0" applyFont="1" applyBorder="1" applyAlignment="1" applyProtection="1">
      <alignment vertical="center" wrapText="1"/>
    </xf>
    <xf numFmtId="0" fontId="10" fillId="13" borderId="17" xfId="0" applyFont="1" applyFill="1" applyBorder="1" applyAlignment="1" applyProtection="1">
      <alignment horizontal="left"/>
    </xf>
    <xf numFmtId="0" fontId="10" fillId="14" borderId="23" xfId="0" applyFont="1" applyFill="1" applyBorder="1" applyAlignment="1" applyProtection="1">
      <alignment horizontal="center"/>
    </xf>
    <xf numFmtId="0" fontId="10" fillId="14" borderId="24" xfId="0" applyFont="1" applyFill="1" applyBorder="1" applyAlignment="1" applyProtection="1">
      <alignment horizontal="center"/>
    </xf>
    <xf numFmtId="0" fontId="23" fillId="15" borderId="20" xfId="0" applyFont="1" applyFill="1" applyBorder="1" applyAlignment="1" applyProtection="1">
      <alignment horizontal="center"/>
    </xf>
    <xf numFmtId="0" fontId="23" fillId="15" borderId="23" xfId="0" applyFont="1" applyFill="1" applyBorder="1" applyAlignment="1" applyProtection="1">
      <alignment horizontal="center"/>
    </xf>
    <xf numFmtId="0" fontId="23" fillId="16" borderId="17" xfId="0" applyFont="1" applyFill="1" applyBorder="1" applyAlignment="1" applyProtection="1">
      <alignment horizontal="left"/>
    </xf>
    <xf numFmtId="0" fontId="10" fillId="17" borderId="17" xfId="0" applyFont="1" applyFill="1" applyBorder="1" applyAlignment="1" applyProtection="1">
      <alignment horizontal="left"/>
    </xf>
    <xf numFmtId="0" fontId="12" fillId="14" borderId="23" xfId="0" applyFont="1" applyFill="1" applyBorder="1" applyAlignment="1" applyProtection="1">
      <alignment horizontal="left"/>
    </xf>
    <xf numFmtId="0" fontId="12" fillId="14" borderId="0" xfId="0" applyFont="1" applyFill="1" applyAlignment="1" applyProtection="1">
      <alignment horizontal="left"/>
    </xf>
    <xf numFmtId="0" fontId="12" fillId="14" borderId="25" xfId="0" applyFont="1" applyFill="1" applyBorder="1" applyAlignment="1" applyProtection="1">
      <alignment horizontal="left"/>
    </xf>
    <xf numFmtId="0" fontId="17" fillId="10" borderId="7" xfId="0" applyFont="1" applyFill="1" applyBorder="1" applyAlignment="1" applyProtection="1">
      <alignment horizontal="center" vertical="center" wrapText="1"/>
    </xf>
    <xf numFmtId="0" fontId="12" fillId="10" borderId="7" xfId="0" applyFont="1" applyFill="1" applyBorder="1" applyAlignment="1" applyProtection="1">
      <alignment horizontal="center" vertical="center" wrapText="1"/>
    </xf>
    <xf numFmtId="0" fontId="0" fillId="0" borderId="0" xfId="0" applyAlignment="1" applyProtection="1">
      <alignment horizontal="center" vertical="center"/>
    </xf>
    <xf numFmtId="0" fontId="16" fillId="11" borderId="9" xfId="0" applyFont="1" applyFill="1" applyBorder="1" applyAlignment="1" applyProtection="1">
      <alignment vertical="top" wrapText="1"/>
    </xf>
    <xf numFmtId="167" fontId="16" fillId="11" borderId="9" xfId="0" applyNumberFormat="1" applyFont="1" applyFill="1" applyBorder="1" applyAlignment="1" applyProtection="1">
      <alignment vertical="top" wrapText="1"/>
    </xf>
    <xf numFmtId="0" fontId="27" fillId="0" borderId="0" xfId="0" applyFont="1" applyAlignment="1" applyProtection="1">
      <alignment vertical="top" wrapText="1"/>
    </xf>
    <xf numFmtId="0" fontId="16" fillId="11" borderId="18" xfId="0" applyFont="1" applyFill="1" applyBorder="1" applyAlignment="1" applyProtection="1">
      <alignment horizontal="center" vertical="center"/>
    </xf>
    <xf numFmtId="0" fontId="16" fillId="0" borderId="0" xfId="0" applyFont="1" applyAlignment="1" applyProtection="1">
      <alignment vertical="center"/>
    </xf>
    <xf numFmtId="0" fontId="16" fillId="0" borderId="0" xfId="0" applyFont="1" applyAlignment="1" applyProtection="1">
      <alignment horizontal="center" vertical="top"/>
    </xf>
    <xf numFmtId="0" fontId="23" fillId="0" borderId="8" xfId="0" applyFont="1" applyBorder="1" applyAlignment="1" applyProtection="1">
      <alignment horizontal="center"/>
    </xf>
    <xf numFmtId="0" fontId="23" fillId="15" borderId="21" xfId="0" applyFont="1" applyFill="1" applyBorder="1" applyAlignment="1" applyProtection="1">
      <alignment horizontal="center"/>
    </xf>
    <xf numFmtId="0" fontId="23" fillId="15" borderId="0" xfId="0" applyFont="1" applyFill="1" applyAlignment="1" applyProtection="1">
      <alignment horizontal="center"/>
    </xf>
    <xf numFmtId="0" fontId="23" fillId="16" borderId="7" xfId="0" applyFont="1" applyFill="1" applyBorder="1" applyAlignment="1" applyProtection="1">
      <alignment horizontal="left"/>
    </xf>
    <xf numFmtId="0" fontId="12" fillId="17" borderId="7" xfId="0" applyFont="1" applyFill="1" applyBorder="1" applyAlignment="1" applyProtection="1">
      <alignment horizontal="left"/>
    </xf>
    <xf numFmtId="0" fontId="17" fillId="14" borderId="7" xfId="0" applyFont="1" applyFill="1" applyBorder="1" applyAlignment="1" applyProtection="1">
      <alignment horizontal="left" wrapText="1"/>
    </xf>
    <xf numFmtId="0" fontId="17" fillId="10" borderId="22" xfId="0" applyFont="1" applyFill="1" applyBorder="1" applyAlignment="1" applyProtection="1">
      <alignment horizontal="center" vertical="center" wrapText="1"/>
    </xf>
    <xf numFmtId="0" fontId="17" fillId="10" borderId="7" xfId="0" applyFont="1" applyFill="1" applyBorder="1" applyAlignment="1" applyProtection="1">
      <alignment horizontal="center" wrapText="1"/>
    </xf>
    <xf numFmtId="0" fontId="17" fillId="10" borderId="9" xfId="0" applyFont="1" applyFill="1" applyBorder="1" applyAlignment="1" applyProtection="1">
      <alignment horizontal="center" vertical="center" wrapText="1"/>
    </xf>
    <xf numFmtId="0" fontId="17" fillId="10" borderId="8" xfId="0" applyFont="1" applyFill="1" applyBorder="1" applyAlignment="1" applyProtection="1">
      <alignment horizontal="center" vertical="center" wrapText="1"/>
    </xf>
    <xf numFmtId="0" fontId="16" fillId="11" borderId="22" xfId="0" applyFont="1" applyFill="1" applyBorder="1" applyAlignment="1" applyProtection="1">
      <alignment vertical="top"/>
    </xf>
    <xf numFmtId="0" fontId="16" fillId="11" borderId="24" xfId="0" applyFont="1" applyFill="1" applyBorder="1" applyAlignment="1" applyProtection="1">
      <alignment horizontal="center" vertical="center"/>
    </xf>
    <xf numFmtId="0" fontId="17" fillId="10" borderId="7" xfId="0" applyFont="1" applyFill="1" applyBorder="1" applyAlignment="1" applyProtection="1">
      <alignment horizontal="left" vertical="top" wrapText="1"/>
    </xf>
    <xf numFmtId="0" fontId="16" fillId="11" borderId="7" xfId="0" applyFont="1" applyFill="1" applyBorder="1" applyAlignment="1" applyProtection="1">
      <alignment horizontal="center" vertical="top" wrapText="1"/>
    </xf>
    <xf numFmtId="0" fontId="16" fillId="18" borderId="7" xfId="0" applyFont="1" applyFill="1" applyBorder="1" applyAlignment="1" applyProtection="1">
      <alignment horizontal="center" vertical="center"/>
    </xf>
    <xf numFmtId="0" fontId="16" fillId="18" borderId="7" xfId="0" applyFont="1" applyFill="1" applyBorder="1" applyAlignment="1" applyProtection="1">
      <alignment horizontal="center"/>
    </xf>
    <xf numFmtId="0" fontId="17" fillId="0" borderId="0" xfId="0" applyFont="1" applyAlignment="1" applyProtection="1">
      <alignment vertical="center" wrapText="1"/>
    </xf>
    <xf numFmtId="0" fontId="23" fillId="15" borderId="19" xfId="0" applyFont="1" applyFill="1" applyBorder="1" applyAlignment="1" applyProtection="1">
      <alignment horizontal="left"/>
    </xf>
    <xf numFmtId="0" fontId="23" fillId="15" borderId="16" xfId="0" applyFont="1" applyFill="1" applyBorder="1" applyAlignment="1" applyProtection="1">
      <alignment horizontal="left"/>
    </xf>
    <xf numFmtId="0" fontId="23" fillId="15" borderId="18" xfId="0" applyFont="1" applyFill="1" applyBorder="1" applyAlignment="1" applyProtection="1">
      <alignment horizontal="left"/>
    </xf>
    <xf numFmtId="0" fontId="23" fillId="16" borderId="20" xfId="0" applyFont="1" applyFill="1" applyBorder="1" applyAlignment="1" applyProtection="1">
      <alignment horizontal="left"/>
    </xf>
    <xf numFmtId="0" fontId="23" fillId="16" borderId="23" xfId="0" applyFont="1" applyFill="1" applyBorder="1" applyAlignment="1" applyProtection="1">
      <alignment horizontal="left"/>
    </xf>
    <xf numFmtId="0" fontId="10" fillId="17" borderId="7" xfId="0" applyFont="1" applyFill="1" applyBorder="1" applyAlignment="1" applyProtection="1">
      <alignment horizontal="left"/>
    </xf>
    <xf numFmtId="0" fontId="10" fillId="17" borderId="19" xfId="0" applyFont="1" applyFill="1" applyBorder="1" applyAlignment="1" applyProtection="1">
      <alignment horizontal="left"/>
    </xf>
    <xf numFmtId="0" fontId="10" fillId="14" borderId="7" xfId="0" applyFont="1" applyFill="1" applyBorder="1" applyAlignment="1" applyProtection="1">
      <alignment horizontal="left"/>
    </xf>
    <xf numFmtId="0" fontId="10" fillId="8" borderId="26" xfId="0" applyFont="1" applyFill="1" applyBorder="1" applyAlignment="1" applyProtection="1">
      <alignment horizontal="center" vertical="center" wrapText="1"/>
    </xf>
    <xf numFmtId="0" fontId="0" fillId="11" borderId="7" xfId="0" applyFill="1" applyBorder="1" applyAlignment="1" applyProtection="1">
      <alignment horizontal="center" vertical="top" wrapText="1"/>
    </xf>
    <xf numFmtId="0" fontId="17" fillId="0" borderId="0" xfId="0" applyFont="1" applyAlignment="1" applyProtection="1">
      <alignment wrapText="1"/>
    </xf>
    <xf numFmtId="0" fontId="10" fillId="13" borderId="7" xfId="0" applyFont="1" applyFill="1" applyBorder="1" applyAlignment="1" applyProtection="1">
      <alignment horizontal="left"/>
    </xf>
    <xf numFmtId="0" fontId="10" fillId="14" borderId="16" xfId="0" applyFont="1" applyFill="1" applyBorder="1" applyAlignment="1" applyProtection="1">
      <alignment horizontal="left"/>
    </xf>
    <xf numFmtId="0" fontId="10" fillId="14" borderId="18" xfId="0" applyFont="1" applyFill="1" applyBorder="1" applyAlignment="1" applyProtection="1">
      <alignment horizontal="left"/>
    </xf>
    <xf numFmtId="0" fontId="25" fillId="15" borderId="20" xfId="0" applyFont="1" applyFill="1" applyBorder="1" applyAlignment="1" applyProtection="1">
      <alignment horizontal="left" wrapText="1"/>
    </xf>
    <xf numFmtId="0" fontId="25" fillId="15" borderId="23" xfId="0" applyFont="1" applyFill="1" applyBorder="1" applyAlignment="1" applyProtection="1">
      <alignment horizontal="left" wrapText="1"/>
    </xf>
    <xf numFmtId="0" fontId="25" fillId="15" borderId="24" xfId="0" applyFont="1" applyFill="1" applyBorder="1" applyAlignment="1" applyProtection="1">
      <alignment horizontal="left" wrapText="1"/>
    </xf>
    <xf numFmtId="0" fontId="17" fillId="17" borderId="20" xfId="0" applyFont="1" applyFill="1" applyBorder="1" applyAlignment="1" applyProtection="1">
      <alignment horizontal="left" wrapText="1"/>
    </xf>
    <xf numFmtId="0" fontId="17" fillId="17" borderId="23" xfId="0" applyFont="1" applyFill="1" applyBorder="1" applyAlignment="1" applyProtection="1">
      <alignment horizontal="left" wrapText="1"/>
    </xf>
    <xf numFmtId="0" fontId="17" fillId="17" borderId="24" xfId="0" applyFont="1" applyFill="1" applyBorder="1" applyAlignment="1" applyProtection="1">
      <alignment horizontal="left" wrapText="1"/>
    </xf>
    <xf numFmtId="0" fontId="17" fillId="14" borderId="26" xfId="0" applyFont="1" applyFill="1" applyBorder="1" applyAlignment="1" applyProtection="1">
      <alignment horizontal="left" wrapText="1"/>
    </xf>
    <xf numFmtId="0" fontId="29" fillId="0" borderId="0" xfId="0" applyFont="1" applyProtection="1"/>
    <xf numFmtId="0" fontId="12" fillId="8" borderId="18" xfId="0" applyFont="1" applyFill="1" applyBorder="1" applyAlignment="1" applyProtection="1">
      <alignment horizontal="center" vertical="center" wrapText="1"/>
    </xf>
    <xf numFmtId="0" fontId="12" fillId="8" borderId="19" xfId="0"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0" fontId="1" fillId="11" borderId="9" xfId="0" applyFont="1" applyFill="1" applyBorder="1" applyAlignment="1" applyProtection="1">
      <alignment vertical="top" wrapText="1"/>
    </xf>
    <xf numFmtId="0" fontId="0" fillId="11" borderId="9" xfId="0" applyFill="1" applyBorder="1" applyAlignment="1" applyProtection="1">
      <alignment vertical="top" wrapText="1"/>
    </xf>
    <xf numFmtId="0" fontId="1" fillId="11" borderId="18" xfId="0" applyFont="1" applyFill="1" applyBorder="1" applyAlignment="1" applyProtection="1">
      <alignment vertical="top" wrapText="1"/>
    </xf>
    <xf numFmtId="0" fontId="1" fillId="11" borderId="27" xfId="0" applyFont="1" applyFill="1" applyBorder="1" applyAlignment="1" applyProtection="1">
      <alignment vertical="top" wrapText="1"/>
    </xf>
    <xf numFmtId="0" fontId="1" fillId="11" borderId="7" xfId="0" applyFont="1" applyFill="1" applyBorder="1" applyAlignment="1" applyProtection="1">
      <alignment vertical="top" wrapText="1"/>
    </xf>
    <xf numFmtId="0" fontId="1" fillId="11" borderId="22" xfId="0" applyFont="1" applyFill="1" applyBorder="1" applyAlignment="1" applyProtection="1">
      <alignment vertical="top" wrapText="1"/>
    </xf>
    <xf numFmtId="0" fontId="30" fillId="0" borderId="0" xfId="0" applyFont="1" applyAlignment="1" applyProtection="1">
      <alignment vertical="center"/>
    </xf>
    <xf numFmtId="0" fontId="17" fillId="0" borderId="0" xfId="0" applyFont="1" applyAlignment="1" applyProtection="1">
      <alignment horizontal="center" vertical="center" wrapText="1"/>
    </xf>
    <xf numFmtId="0" fontId="31" fillId="0" borderId="0" xfId="0" applyFont="1" applyProtection="1"/>
    <xf numFmtId="0" fontId="24" fillId="0" borderId="7" xfId="0" applyFont="1" applyBorder="1" applyAlignment="1" applyProtection="1">
      <alignment horizontal="center" vertical="center" wrapText="1"/>
    </xf>
    <xf numFmtId="0" fontId="10" fillId="14" borderId="23" xfId="0" applyFont="1" applyFill="1" applyBorder="1" applyAlignment="1" applyProtection="1">
      <alignment horizontal="center"/>
    </xf>
    <xf numFmtId="0" fontId="23" fillId="15" borderId="20" xfId="0" applyFont="1" applyFill="1" applyBorder="1" applyAlignment="1" applyProtection="1">
      <alignment horizontal="left"/>
    </xf>
    <xf numFmtId="0" fontId="23" fillId="15" borderId="23" xfId="0" applyFont="1" applyFill="1" applyBorder="1" applyAlignment="1" applyProtection="1">
      <alignment horizontal="left"/>
    </xf>
    <xf numFmtId="0" fontId="23" fillId="15" borderId="16" xfId="0" applyFont="1" applyFill="1" applyBorder="1" applyAlignment="1" applyProtection="1">
      <alignment horizontal="left"/>
    </xf>
    <xf numFmtId="0" fontId="10" fillId="17" borderId="19" xfId="0" applyFont="1" applyFill="1" applyBorder="1" applyAlignment="1" applyProtection="1">
      <alignment horizontal="left"/>
    </xf>
    <xf numFmtId="0" fontId="10" fillId="17" borderId="16" xfId="0" applyFont="1" applyFill="1" applyBorder="1" applyAlignment="1" applyProtection="1">
      <alignment horizontal="left"/>
    </xf>
    <xf numFmtId="0" fontId="10" fillId="14" borderId="9" xfId="0" applyFont="1" applyFill="1" applyBorder="1" applyAlignment="1" applyProtection="1">
      <alignment horizontal="left"/>
    </xf>
    <xf numFmtId="0" fontId="10" fillId="14" borderId="19" xfId="0" applyFont="1" applyFill="1" applyBorder="1" applyAlignment="1" applyProtection="1">
      <alignment horizontal="left"/>
    </xf>
    <xf numFmtId="0" fontId="17" fillId="8" borderId="19" xfId="0" applyFont="1" applyFill="1" applyBorder="1" applyAlignment="1" applyProtection="1">
      <alignment horizontal="center" vertical="center" wrapText="1"/>
    </xf>
    <xf numFmtId="0" fontId="17" fillId="8" borderId="18"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32" fillId="0" borderId="0" xfId="0" applyFont="1" applyProtection="1"/>
    <xf numFmtId="0" fontId="1" fillId="0" borderId="8" xfId="0" applyFont="1" applyBorder="1" applyAlignment="1" applyProtection="1">
      <alignment horizontal="center" wrapText="1"/>
    </xf>
    <xf numFmtId="0" fontId="10" fillId="13" borderId="9" xfId="0" applyFont="1" applyFill="1" applyBorder="1" applyAlignment="1" applyProtection="1">
      <alignment horizontal="left"/>
    </xf>
    <xf numFmtId="0" fontId="10" fillId="14" borderId="7" xfId="0" applyFont="1" applyFill="1" applyBorder="1" applyAlignment="1" applyProtection="1">
      <alignment horizontal="center"/>
    </xf>
    <xf numFmtId="0" fontId="23" fillId="15" borderId="7" xfId="0" applyFont="1" applyFill="1" applyBorder="1" applyAlignment="1" applyProtection="1">
      <alignment horizontal="left"/>
    </xf>
    <xf numFmtId="0" fontId="23" fillId="15" borderId="7" xfId="0" applyFont="1" applyFill="1" applyBorder="1" applyAlignment="1" applyProtection="1">
      <alignment horizontal="left"/>
    </xf>
    <xf numFmtId="0" fontId="0" fillId="8" borderId="7" xfId="0" applyFill="1" applyBorder="1" applyAlignment="1" applyProtection="1">
      <alignment vertical="top" wrapText="1"/>
    </xf>
    <xf numFmtId="0" fontId="0" fillId="11" borderId="7" xfId="0" applyFill="1" applyBorder="1" applyAlignment="1" applyProtection="1">
      <alignment horizontal="center" vertical="center"/>
    </xf>
    <xf numFmtId="0" fontId="23" fillId="0" borderId="0" xfId="0" applyFont="1" applyAlignment="1" applyProtection="1">
      <alignment horizontal="left" vertical="center"/>
    </xf>
    <xf numFmtId="0" fontId="10" fillId="0" borderId="0" xfId="0" applyFont="1" applyAlignment="1" applyProtection="1">
      <alignment horizontal="center" vertical="center" wrapText="1"/>
    </xf>
    <xf numFmtId="0" fontId="0" fillId="8" borderId="7" xfId="0" applyFill="1" applyBorder="1" applyAlignment="1" applyProtection="1">
      <alignment horizontal="left" vertical="center" wrapText="1"/>
    </xf>
    <xf numFmtId="0" fontId="0" fillId="11" borderId="7" xfId="0" applyFill="1" applyBorder="1" applyAlignment="1" applyProtection="1">
      <alignment horizontal="center" vertical="top"/>
    </xf>
    <xf numFmtId="0" fontId="10" fillId="8" borderId="7" xfId="0" applyFont="1" applyFill="1" applyBorder="1" applyAlignment="1" applyProtection="1">
      <alignment horizontal="center" vertical="top"/>
    </xf>
    <xf numFmtId="0" fontId="0" fillId="10" borderId="7" xfId="0" applyFill="1" applyBorder="1" applyAlignment="1" applyProtection="1">
      <alignment horizontal="left" vertical="top" wrapText="1"/>
    </xf>
    <xf numFmtId="0" fontId="0" fillId="11" borderId="7" xfId="0" applyFill="1" applyBorder="1" applyAlignment="1" applyProtection="1">
      <alignment horizontal="center" vertical="center" wrapTex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vertical="center" wrapText="1"/>
    </xf>
    <xf numFmtId="0" fontId="1" fillId="11" borderId="7" xfId="0" applyFont="1" applyFill="1" applyBorder="1" applyAlignment="1" applyProtection="1">
      <alignment horizontal="center" vertical="center" wrapText="1"/>
    </xf>
    <xf numFmtId="0" fontId="1" fillId="8" borderId="7" xfId="0" applyFont="1" applyFill="1" applyBorder="1" applyAlignment="1" applyProtection="1">
      <alignment horizontal="left" vertical="center" wrapText="1" inden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horizontal="center" vertical="center" wrapText="1"/>
    </xf>
    <xf numFmtId="0" fontId="13" fillId="0" borderId="0" xfId="0" applyFont="1" applyAlignment="1" applyProtection="1">
      <alignment vertical="top" wrapText="1"/>
    </xf>
    <xf numFmtId="0" fontId="0" fillId="0" borderId="0" xfId="0" applyAlignment="1" applyProtection="1">
      <alignment horizontal="left" vertical="top"/>
    </xf>
    <xf numFmtId="0" fontId="10" fillId="0" borderId="0" xfId="0" applyFont="1" applyAlignment="1" applyProtection="1">
      <alignment horizontal="left" wrapText="1"/>
    </xf>
    <xf numFmtId="49"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9" fillId="0" borderId="0" xfId="0" applyFont="1" applyAlignment="1" applyProtection="1">
      <alignment wrapText="1"/>
    </xf>
    <xf numFmtId="0" fontId="0" fillId="12" borderId="7" xfId="0" applyFill="1" applyBorder="1" applyAlignment="1" applyProtection="1">
      <alignment vertical="center"/>
    </xf>
    <xf numFmtId="0" fontId="0" fillId="8" borderId="7" xfId="0" applyFill="1" applyBorder="1" applyAlignment="1" applyProtection="1">
      <alignment horizontal="center" vertical="center" wrapText="1"/>
    </xf>
    <xf numFmtId="0" fontId="0" fillId="0" borderId="0" xfId="0" applyAlignment="1" applyProtection="1">
      <alignment vertical="center" wrapText="1"/>
    </xf>
    <xf numFmtId="0" fontId="0" fillId="10" borderId="19" xfId="0" applyFill="1" applyBorder="1" applyAlignment="1" applyProtection="1">
      <alignment vertical="center" wrapText="1"/>
    </xf>
    <xf numFmtId="0" fontId="10" fillId="13" borderId="19" xfId="0" applyFont="1" applyFill="1" applyBorder="1" applyAlignment="1" applyProtection="1">
      <alignment horizontal="left"/>
    </xf>
    <xf numFmtId="0" fontId="10" fillId="13" borderId="16" xfId="0" applyFont="1" applyFill="1" applyBorder="1" applyAlignment="1" applyProtection="1">
      <alignment horizontal="left"/>
    </xf>
    <xf numFmtId="0" fontId="10" fillId="13" borderId="18" xfId="0" applyFont="1" applyFill="1" applyBorder="1" applyAlignment="1" applyProtection="1">
      <alignment horizontal="left"/>
    </xf>
    <xf numFmtId="0" fontId="10" fillId="10" borderId="7" xfId="0" applyFont="1" applyFill="1" applyBorder="1" applyAlignment="1" applyProtection="1">
      <alignment horizontal="center"/>
    </xf>
    <xf numFmtId="0" fontId="0" fillId="11" borderId="16" xfId="0" applyFill="1" applyBorder="1" applyAlignment="1" applyProtection="1">
      <alignment vertical="center" wrapText="1"/>
    </xf>
    <xf numFmtId="0" fontId="0" fillId="11" borderId="19" xfId="0" applyFill="1" applyBorder="1" applyAlignment="1" applyProtection="1">
      <alignment vertical="center" wrapText="1"/>
    </xf>
    <xf numFmtId="0" fontId="0" fillId="19" borderId="0" xfId="0" applyFill="1" applyProtection="1"/>
    <xf numFmtId="0" fontId="0" fillId="14" borderId="0" xfId="0" applyFill="1" applyProtection="1"/>
  </cellXfs>
  <cellStyles count="2">
    <cellStyle name="Currency" xfId="1" builtinId="4"/>
    <cellStyle name="Normal" xfId="0" builtinId="0"/>
  </cellStyles>
  <dxfs count="243">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indexed="44"/>
          <bgColor indexed="44"/>
        </patternFill>
      </fill>
    </dxf>
    <dxf>
      <fill>
        <patternFill patternType="solid">
          <fgColor indexed="44"/>
          <bgColor indexed="44"/>
        </patternFill>
      </fill>
    </dxf>
    <dxf>
      <fill>
        <patternFill patternType="solid">
          <fgColor indexed="44"/>
          <bgColor indexed="44"/>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9" tint="0.79998168889431442"/>
          <bgColor theme="9" tint="0.79998168889431442"/>
        </patternFill>
      </fill>
    </dxf>
    <dxf>
      <fill>
        <patternFill patternType="solid">
          <fgColor theme="8" tint="0.79998168889431442"/>
          <bgColor theme="8" tint="0.79998168889431442"/>
        </patternFill>
      </fill>
    </dxf>
    <dxf>
      <font>
        <color theme="9" tint="0.59996337778862885"/>
      </font>
    </dxf>
    <dxf>
      <font>
        <color indexed="2"/>
      </font>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 y="1"/>
          <a:ext cx="9951720" cy="1873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55"/>
  <sheetViews>
    <sheetView topLeftCell="A40" workbookViewId="0">
      <selection activeCell="C48" sqref="C48"/>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x14ac:dyDescent="0.3"/>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2.95"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2" customHeight="1" x14ac:dyDescent="0.3">
      <c r="B47" s="29"/>
      <c r="C47" s="27" t="s">
        <v>39</v>
      </c>
    </row>
    <row r="48" spans="2:3" ht="64.95"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2.95"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2.95"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2" customHeight="1" x14ac:dyDescent="0.3">
      <c r="B66" s="29" t="s">
        <v>58</v>
      </c>
      <c r="C66" s="27" t="s">
        <v>59</v>
      </c>
    </row>
    <row r="67" spans="2:3" ht="27.6" x14ac:dyDescent="0.3">
      <c r="B67" s="29"/>
      <c r="C67" s="27" t="s">
        <v>25</v>
      </c>
    </row>
    <row r="68" spans="2:3" ht="18" customHeight="1" x14ac:dyDescent="0.3">
      <c r="B68" s="29"/>
      <c r="C68" s="27" t="s">
        <v>60</v>
      </c>
    </row>
    <row r="69" spans="2:3" ht="52.95"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2"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1.4" x14ac:dyDescent="0.3">
      <c r="B84" s="30"/>
      <c r="C84" s="31" t="s">
        <v>76</v>
      </c>
    </row>
    <row r="85" spans="2:3" s="2" customFormat="1" x14ac:dyDescent="0.3"/>
    <row r="86" spans="2:3" s="2" customFormat="1" ht="22.95" customHeight="1" x14ac:dyDescent="0.3">
      <c r="B86" s="32" t="s">
        <v>77</v>
      </c>
    </row>
    <row r="87" spans="2:3" s="2" customFormat="1" ht="19.95"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2"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QGHzwuqmzMQhhdZfzR0BXV8/XOX/aShLtWHU0j0dlZxS7+g3DYojSYa4pX84DYSO3/kvrCnWiIfZG4l/1XPsPQ==" saltValue="wQhCWWYJA7uXZROmSTIpvg==" spinCount="100000" sheet="1" objects="1" scenarios="1" formatCells="0" formatColumns="0" formatRows="0" insertColumns="0" insertRows="0" insertHyperlinks="0" deleteColumns="0" deleteRows="0" sort="0" autoFilter="0" pivotTables="0"/>
  <mergeCells count="25">
    <mergeCell ref="B70:B72"/>
    <mergeCell ref="B73:B79"/>
    <mergeCell ref="B80:B84"/>
    <mergeCell ref="B88:C88"/>
    <mergeCell ref="B90:C90"/>
    <mergeCell ref="B52:B55"/>
    <mergeCell ref="B56:B59"/>
    <mergeCell ref="B60:B62"/>
    <mergeCell ref="B63:B65"/>
    <mergeCell ref="B66:B69"/>
    <mergeCell ref="B37:B41"/>
    <mergeCell ref="B42:C42"/>
    <mergeCell ref="B43:B44"/>
    <mergeCell ref="B45:B47"/>
    <mergeCell ref="B48:B51"/>
    <mergeCell ref="B21:C21"/>
    <mergeCell ref="B25:C25"/>
    <mergeCell ref="B26:B31"/>
    <mergeCell ref="B32:B34"/>
    <mergeCell ref="B35:C35"/>
    <mergeCell ref="B14:C14"/>
    <mergeCell ref="B15:C15"/>
    <mergeCell ref="B16:C16"/>
    <mergeCell ref="B17:C17"/>
    <mergeCell ref="B18:C18"/>
  </mergeCells>
  <pageMargins left="0.7" right="0.7" top="0.75" bottom="0.75" header="0.3" footer="0.3"/>
  <pageSetup paperSize="9" firstPageNumber="214748364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B1:CB33"/>
  <sheetViews>
    <sheetView workbookViewId="0">
      <selection activeCell="G10" sqref="G10"/>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716</v>
      </c>
      <c r="C1" s="46"/>
      <c r="D1" s="47"/>
      <c r="E1" s="47"/>
    </row>
    <row r="3" spans="2:79" ht="15.6" x14ac:dyDescent="0.3">
      <c r="B3" s="49" t="s">
        <v>458</v>
      </c>
    </row>
    <row r="4" spans="2:79" x14ac:dyDescent="0.3">
      <c r="B4" s="112" t="s">
        <v>459</v>
      </c>
      <c r="C4" s="113" t="str">
        <f>'-Facility'!C4</f>
        <v>DCP Operating Company, LP</v>
      </c>
      <c r="J4" s="144"/>
    </row>
    <row r="5" spans="2:79" x14ac:dyDescent="0.3">
      <c r="B5" s="112" t="s">
        <v>16</v>
      </c>
      <c r="C5" s="113" t="str">
        <f>'-Facility'!C21</f>
        <v>Spindle Gas Plant</v>
      </c>
    </row>
    <row r="6" spans="2:79" x14ac:dyDescent="0.3">
      <c r="C6" s="10"/>
    </row>
    <row r="7" spans="2:79" ht="15.6" x14ac:dyDescent="0.3">
      <c r="B7" s="49" t="s">
        <v>717</v>
      </c>
      <c r="C7" s="10"/>
    </row>
    <row r="8" spans="2:79" x14ac:dyDescent="0.3">
      <c r="B8" s="174" t="s">
        <v>582</v>
      </c>
      <c r="C8" s="217">
        <v>0</v>
      </c>
    </row>
    <row r="9" spans="2:79" ht="43.2" x14ac:dyDescent="0.3">
      <c r="B9" s="178" t="s">
        <v>718</v>
      </c>
      <c r="C9" s="179"/>
      <c r="D9" s="48"/>
    </row>
    <row r="10" spans="2:79" ht="45" customHeight="1" x14ac:dyDescent="0.3">
      <c r="B10" s="218" t="s">
        <v>719</v>
      </c>
      <c r="C10" s="219"/>
    </row>
    <row r="11" spans="2:79" ht="42.6" customHeight="1" x14ac:dyDescent="0.3">
      <c r="B11" s="218" t="s">
        <v>720</v>
      </c>
      <c r="C11" s="219"/>
      <c r="D11" s="204"/>
      <c r="E11" s="204"/>
      <c r="F11" s="204"/>
      <c r="G11" s="204"/>
      <c r="H11" s="204"/>
      <c r="I11" s="204"/>
      <c r="J11" s="204"/>
      <c r="K11" s="204"/>
      <c r="L11" s="204"/>
      <c r="M11" s="204"/>
      <c r="N11" s="204"/>
      <c r="O11" s="204"/>
    </row>
    <row r="12" spans="2:79" ht="43.2" x14ac:dyDescent="0.3">
      <c r="B12" s="178" t="s">
        <v>721</v>
      </c>
      <c r="C12" s="220"/>
      <c r="CA12" s="61"/>
    </row>
    <row r="13" spans="2:79" ht="28.8" x14ac:dyDescent="0.3">
      <c r="B13" s="178" t="s">
        <v>722</v>
      </c>
      <c r="C13" s="220"/>
      <c r="CA13" s="61"/>
    </row>
    <row r="14" spans="2:79" x14ac:dyDescent="0.3">
      <c r="B14" s="178" t="s">
        <v>720</v>
      </c>
      <c r="C14" s="221"/>
      <c r="CA14" s="61"/>
    </row>
    <row r="15" spans="2:79" ht="28.8" x14ac:dyDescent="0.3">
      <c r="B15" s="178" t="s">
        <v>723</v>
      </c>
      <c r="C15" s="179"/>
      <c r="CA15" s="61"/>
    </row>
    <row r="16" spans="2:79" x14ac:dyDescent="0.3">
      <c r="B16" s="222"/>
      <c r="C16" s="176"/>
      <c r="CA16" s="61"/>
    </row>
    <row r="17" spans="2:80" ht="15.6" x14ac:dyDescent="0.3">
      <c r="B17" s="49" t="s">
        <v>724</v>
      </c>
      <c r="D17" s="154" t="s">
        <v>585</v>
      </c>
      <c r="AJ17" s="163"/>
      <c r="CA17" s="61"/>
    </row>
    <row r="18" spans="2:80" x14ac:dyDescent="0.3">
      <c r="B18" s="161" t="s">
        <v>725</v>
      </c>
      <c r="C18" s="187" t="s">
        <v>586</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587</v>
      </c>
      <c r="AE18" s="188"/>
      <c r="AF18" s="189"/>
      <c r="AG18" s="223" t="s">
        <v>588</v>
      </c>
      <c r="AH18" s="224"/>
      <c r="AI18" s="224"/>
      <c r="AJ18" s="225"/>
      <c r="AK18" s="226" t="s">
        <v>589</v>
      </c>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8" t="s">
        <v>590</v>
      </c>
      <c r="BM18" s="228"/>
      <c r="BN18" s="228"/>
      <c r="BO18" s="228"/>
      <c r="BP18" s="228"/>
      <c r="BQ18" s="228"/>
      <c r="BR18" s="228"/>
      <c r="BS18" s="228"/>
      <c r="BT18" s="228"/>
      <c r="BU18" s="228"/>
      <c r="BV18" s="228"/>
      <c r="BW18" s="229"/>
      <c r="BX18" s="230" t="s">
        <v>591</v>
      </c>
      <c r="BY18" s="230"/>
      <c r="BZ18" s="230"/>
      <c r="CA18" s="230"/>
      <c r="CB18" s="230"/>
    </row>
    <row r="19" spans="2:80" ht="72" x14ac:dyDescent="0.3">
      <c r="B19" s="161"/>
      <c r="C19" s="198" t="s">
        <v>600</v>
      </c>
      <c r="D19" s="198" t="s">
        <v>601</v>
      </c>
      <c r="E19" s="198" t="s">
        <v>602</v>
      </c>
      <c r="F19" s="198" t="s">
        <v>603</v>
      </c>
      <c r="G19" s="198" t="s">
        <v>604</v>
      </c>
      <c r="H19" s="198" t="s">
        <v>605</v>
      </c>
      <c r="I19" s="198" t="s">
        <v>606</v>
      </c>
      <c r="J19" s="198" t="s">
        <v>607</v>
      </c>
      <c r="K19" s="198" t="s">
        <v>608</v>
      </c>
      <c r="L19" s="198" t="s">
        <v>609</v>
      </c>
      <c r="M19" s="198" t="s">
        <v>610</v>
      </c>
      <c r="N19" s="198" t="s">
        <v>611</v>
      </c>
      <c r="O19" s="198" t="s">
        <v>726</v>
      </c>
      <c r="P19" s="198" t="s">
        <v>613</v>
      </c>
      <c r="Q19" s="198" t="s">
        <v>614</v>
      </c>
      <c r="R19" s="198" t="s">
        <v>615</v>
      </c>
      <c r="S19" s="198" t="s">
        <v>616</v>
      </c>
      <c r="T19" s="198" t="s">
        <v>617</v>
      </c>
      <c r="U19" s="198" t="s">
        <v>669</v>
      </c>
      <c r="V19" s="198" t="s">
        <v>619</v>
      </c>
      <c r="W19" s="198" t="s">
        <v>620</v>
      </c>
      <c r="X19" s="198" t="s">
        <v>621</v>
      </c>
      <c r="Y19" s="198" t="s">
        <v>622</v>
      </c>
      <c r="Z19" s="198" t="s">
        <v>623</v>
      </c>
      <c r="AA19" s="198" t="s">
        <v>624</v>
      </c>
      <c r="AB19" s="197" t="s">
        <v>625</v>
      </c>
      <c r="AC19" s="197" t="s">
        <v>626</v>
      </c>
      <c r="AD19" s="162" t="s">
        <v>627</v>
      </c>
      <c r="AE19" s="162" t="s">
        <v>628</v>
      </c>
      <c r="AF19" s="162" t="s">
        <v>629</v>
      </c>
      <c r="AG19" s="162" t="s">
        <v>727</v>
      </c>
      <c r="AH19" s="162" t="s">
        <v>728</v>
      </c>
      <c r="AI19" s="197" t="s">
        <v>729</v>
      </c>
      <c r="AJ19" s="197" t="s">
        <v>730</v>
      </c>
      <c r="AK19" s="198" t="s">
        <v>600</v>
      </c>
      <c r="AL19" s="198" t="s">
        <v>601</v>
      </c>
      <c r="AM19" s="198" t="s">
        <v>602</v>
      </c>
      <c r="AN19" s="198" t="s">
        <v>603</v>
      </c>
      <c r="AO19" s="198" t="s">
        <v>604</v>
      </c>
      <c r="AP19" s="198" t="s">
        <v>605</v>
      </c>
      <c r="AQ19" s="198" t="s">
        <v>606</v>
      </c>
      <c r="AR19" s="198" t="s">
        <v>607</v>
      </c>
      <c r="AS19" s="198" t="s">
        <v>608</v>
      </c>
      <c r="AT19" s="198" t="s">
        <v>609</v>
      </c>
      <c r="AU19" s="198" t="s">
        <v>610</v>
      </c>
      <c r="AV19" s="198" t="s">
        <v>611</v>
      </c>
      <c r="AW19" s="198" t="s">
        <v>726</v>
      </c>
      <c r="AX19" s="198" t="s">
        <v>613</v>
      </c>
      <c r="AY19" s="198" t="s">
        <v>614</v>
      </c>
      <c r="AZ19" s="198" t="s">
        <v>615</v>
      </c>
      <c r="BA19" s="198" t="s">
        <v>616</v>
      </c>
      <c r="BB19" s="198" t="s">
        <v>617</v>
      </c>
      <c r="BC19" s="198" t="s">
        <v>669</v>
      </c>
      <c r="BD19" s="198" t="s">
        <v>619</v>
      </c>
      <c r="BE19" s="198" t="s">
        <v>620</v>
      </c>
      <c r="BF19" s="198" t="s">
        <v>621</v>
      </c>
      <c r="BG19" s="198" t="s">
        <v>622</v>
      </c>
      <c r="BH19" s="198" t="s">
        <v>731</v>
      </c>
      <c r="BI19" s="198" t="s">
        <v>624</v>
      </c>
      <c r="BJ19" s="197" t="s">
        <v>625</v>
      </c>
      <c r="BK19" s="197" t="s">
        <v>626</v>
      </c>
      <c r="BL19" s="197" t="s">
        <v>732</v>
      </c>
      <c r="BM19" s="197" t="s">
        <v>637</v>
      </c>
      <c r="BN19" s="197" t="s">
        <v>733</v>
      </c>
      <c r="BO19" s="197" t="s">
        <v>637</v>
      </c>
      <c r="BP19" s="197" t="s">
        <v>734</v>
      </c>
      <c r="BQ19" s="197" t="s">
        <v>637</v>
      </c>
      <c r="BR19" s="197" t="s">
        <v>735</v>
      </c>
      <c r="BS19" s="197" t="s">
        <v>637</v>
      </c>
      <c r="BT19" s="197" t="s">
        <v>736</v>
      </c>
      <c r="BU19" s="197" t="s">
        <v>637</v>
      </c>
      <c r="BV19" s="197" t="s">
        <v>737</v>
      </c>
      <c r="BW19" s="197" t="s">
        <v>641</v>
      </c>
      <c r="BX19" s="231" t="s">
        <v>738</v>
      </c>
      <c r="BY19" s="132" t="s">
        <v>739</v>
      </c>
      <c r="BZ19" s="231" t="s">
        <v>740</v>
      </c>
      <c r="CA19" s="231" t="s">
        <v>741</v>
      </c>
      <c r="CB19" s="231" t="s">
        <v>742</v>
      </c>
    </row>
    <row r="20" spans="2:80" s="10" customFormat="1" x14ac:dyDescent="0.3">
      <c r="B20" s="200"/>
      <c r="C20" s="165" t="s">
        <v>146</v>
      </c>
      <c r="D20" s="165" t="s">
        <v>146</v>
      </c>
      <c r="E20" s="165" t="s">
        <v>146</v>
      </c>
      <c r="F20" s="165"/>
      <c r="G20" s="165"/>
      <c r="H20" s="165"/>
      <c r="I20" s="165"/>
      <c r="J20" s="165"/>
      <c r="K20" s="165"/>
      <c r="L20" s="165"/>
      <c r="M20" s="165" t="s">
        <v>146</v>
      </c>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5"/>
      <c r="AE20" s="165" t="s">
        <v>146</v>
      </c>
      <c r="AF20" s="165" t="s">
        <v>146</v>
      </c>
      <c r="AG20" s="165"/>
      <c r="AH20" s="165"/>
      <c r="AI20" s="165"/>
      <c r="AJ20" s="165" t="s">
        <v>146</v>
      </c>
      <c r="AK20" s="165" t="s">
        <v>146</v>
      </c>
      <c r="AL20" s="165" t="s">
        <v>146</v>
      </c>
      <c r="AM20" s="165" t="s">
        <v>146</v>
      </c>
      <c r="AN20" s="165" t="s">
        <v>146</v>
      </c>
      <c r="AO20" s="165" t="s">
        <v>146</v>
      </c>
      <c r="AP20" s="165" t="s">
        <v>146</v>
      </c>
      <c r="AQ20" s="165" t="s">
        <v>146</v>
      </c>
      <c r="AR20" s="165" t="s">
        <v>146</v>
      </c>
      <c r="AS20" s="165" t="s">
        <v>146</v>
      </c>
      <c r="AT20" s="165" t="s">
        <v>146</v>
      </c>
      <c r="AU20" s="165" t="s">
        <v>146</v>
      </c>
      <c r="AV20" s="165" t="s">
        <v>146</v>
      </c>
      <c r="AW20" s="165" t="s">
        <v>146</v>
      </c>
      <c r="AX20" s="165" t="s">
        <v>146</v>
      </c>
      <c r="AY20" s="165" t="s">
        <v>146</v>
      </c>
      <c r="AZ20" s="165" t="s">
        <v>146</v>
      </c>
      <c r="BA20" s="165" t="s">
        <v>146</v>
      </c>
      <c r="BB20" s="165" t="s">
        <v>146</v>
      </c>
      <c r="BC20" s="165" t="s">
        <v>146</v>
      </c>
      <c r="BD20" s="165" t="s">
        <v>146</v>
      </c>
      <c r="BE20" s="165"/>
      <c r="BF20" s="165"/>
      <c r="BG20" s="165"/>
      <c r="BH20" s="165"/>
      <c r="BI20" s="165"/>
      <c r="BJ20" s="165"/>
      <c r="BK20" s="165" t="s">
        <v>146</v>
      </c>
      <c r="BL20" s="165"/>
      <c r="BM20" s="165"/>
      <c r="BN20" s="165"/>
      <c r="BO20" s="165"/>
      <c r="BP20" s="165"/>
      <c r="BQ20" s="165"/>
      <c r="BR20" s="165"/>
      <c r="BS20" s="165"/>
      <c r="BT20" s="165"/>
      <c r="BU20" s="165"/>
      <c r="BV20" s="165"/>
      <c r="BW20" s="165" t="s">
        <v>146</v>
      </c>
      <c r="BX20" s="79"/>
      <c r="BY20" s="79"/>
      <c r="BZ20" s="232"/>
      <c r="CA20" s="232"/>
      <c r="CB20" s="232"/>
    </row>
    <row r="21" spans="2:80" s="10" customFormat="1" x14ac:dyDescent="0.3">
      <c r="B21" s="200"/>
      <c r="C21" s="165" t="s">
        <v>146</v>
      </c>
      <c r="D21" s="165" t="s">
        <v>146</v>
      </c>
      <c r="E21" s="165" t="s">
        <v>146</v>
      </c>
      <c r="F21" s="165"/>
      <c r="G21" s="165"/>
      <c r="H21" s="165"/>
      <c r="I21" s="165"/>
      <c r="J21" s="165"/>
      <c r="K21" s="165"/>
      <c r="L21" s="165"/>
      <c r="M21" s="165" t="s">
        <v>146</v>
      </c>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5"/>
      <c r="AE21" s="165" t="s">
        <v>146</v>
      </c>
      <c r="AF21" s="165" t="s">
        <v>146</v>
      </c>
      <c r="AG21" s="165"/>
      <c r="AH21" s="165"/>
      <c r="AI21" s="165"/>
      <c r="AJ21" s="165" t="s">
        <v>146</v>
      </c>
      <c r="AK21" s="165" t="s">
        <v>146</v>
      </c>
      <c r="AL21" s="165" t="s">
        <v>146</v>
      </c>
      <c r="AM21" s="165" t="s">
        <v>146</v>
      </c>
      <c r="AN21" s="165" t="s">
        <v>146</v>
      </c>
      <c r="AO21" s="165" t="s">
        <v>146</v>
      </c>
      <c r="AP21" s="165" t="s">
        <v>146</v>
      </c>
      <c r="AQ21" s="165" t="s">
        <v>146</v>
      </c>
      <c r="AR21" s="165" t="s">
        <v>146</v>
      </c>
      <c r="AS21" s="165" t="s">
        <v>146</v>
      </c>
      <c r="AT21" s="165" t="s">
        <v>146</v>
      </c>
      <c r="AU21" s="165" t="s">
        <v>146</v>
      </c>
      <c r="AV21" s="165" t="s">
        <v>146</v>
      </c>
      <c r="AW21" s="165" t="s">
        <v>146</v>
      </c>
      <c r="AX21" s="165" t="s">
        <v>146</v>
      </c>
      <c r="AY21" s="165" t="s">
        <v>146</v>
      </c>
      <c r="AZ21" s="165" t="s">
        <v>146</v>
      </c>
      <c r="BA21" s="165" t="s">
        <v>146</v>
      </c>
      <c r="BB21" s="165" t="s">
        <v>146</v>
      </c>
      <c r="BC21" s="165" t="s">
        <v>146</v>
      </c>
      <c r="BD21" s="165" t="s">
        <v>146</v>
      </c>
      <c r="BE21" s="165"/>
      <c r="BF21" s="165"/>
      <c r="BG21" s="165"/>
      <c r="BH21" s="165"/>
      <c r="BI21" s="165"/>
      <c r="BJ21" s="165"/>
      <c r="BK21" s="165" t="s">
        <v>146</v>
      </c>
      <c r="BL21" s="165"/>
      <c r="BM21" s="165"/>
      <c r="BN21" s="165"/>
      <c r="BO21" s="165"/>
      <c r="BP21" s="165"/>
      <c r="BQ21" s="165"/>
      <c r="BR21" s="165"/>
      <c r="BS21" s="165"/>
      <c r="BT21" s="165"/>
      <c r="BU21" s="165"/>
      <c r="BV21" s="165"/>
      <c r="BW21" s="165" t="s">
        <v>146</v>
      </c>
      <c r="BX21" s="79"/>
      <c r="BY21" s="79"/>
      <c r="BZ21" s="232"/>
      <c r="CA21" s="232"/>
      <c r="CB21" s="232"/>
    </row>
    <row r="22" spans="2:80" s="10" customFormat="1" x14ac:dyDescent="0.3">
      <c r="B22" s="200"/>
      <c r="C22" s="165" t="s">
        <v>146</v>
      </c>
      <c r="D22" s="165" t="s">
        <v>146</v>
      </c>
      <c r="E22" s="165" t="s">
        <v>146</v>
      </c>
      <c r="F22" s="165"/>
      <c r="G22" s="165"/>
      <c r="H22" s="165"/>
      <c r="I22" s="165"/>
      <c r="J22" s="165"/>
      <c r="K22" s="165"/>
      <c r="L22" s="165"/>
      <c r="M22" s="165" t="s">
        <v>146</v>
      </c>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5"/>
      <c r="AE22" s="165" t="s">
        <v>146</v>
      </c>
      <c r="AF22" s="165" t="s">
        <v>146</v>
      </c>
      <c r="AG22" s="165"/>
      <c r="AH22" s="165"/>
      <c r="AI22" s="165"/>
      <c r="AJ22" s="165" t="s">
        <v>146</v>
      </c>
      <c r="AK22" s="165" t="s">
        <v>146</v>
      </c>
      <c r="AL22" s="165" t="s">
        <v>146</v>
      </c>
      <c r="AM22" s="165" t="s">
        <v>146</v>
      </c>
      <c r="AN22" s="165" t="s">
        <v>146</v>
      </c>
      <c r="AO22" s="165" t="s">
        <v>146</v>
      </c>
      <c r="AP22" s="165" t="s">
        <v>146</v>
      </c>
      <c r="AQ22" s="165" t="s">
        <v>146</v>
      </c>
      <c r="AR22" s="165" t="s">
        <v>146</v>
      </c>
      <c r="AS22" s="165" t="s">
        <v>146</v>
      </c>
      <c r="AT22" s="165" t="s">
        <v>146</v>
      </c>
      <c r="AU22" s="165" t="s">
        <v>146</v>
      </c>
      <c r="AV22" s="165" t="s">
        <v>146</v>
      </c>
      <c r="AW22" s="165" t="s">
        <v>146</v>
      </c>
      <c r="AX22" s="165" t="s">
        <v>146</v>
      </c>
      <c r="AY22" s="165" t="s">
        <v>146</v>
      </c>
      <c r="AZ22" s="165" t="s">
        <v>146</v>
      </c>
      <c r="BA22" s="165" t="s">
        <v>146</v>
      </c>
      <c r="BB22" s="165" t="s">
        <v>146</v>
      </c>
      <c r="BC22" s="165" t="s">
        <v>146</v>
      </c>
      <c r="BD22" s="165" t="s">
        <v>146</v>
      </c>
      <c r="BE22" s="165"/>
      <c r="BF22" s="165"/>
      <c r="BG22" s="165"/>
      <c r="BH22" s="165"/>
      <c r="BI22" s="165"/>
      <c r="BJ22" s="165"/>
      <c r="BK22" s="165" t="s">
        <v>146</v>
      </c>
      <c r="BL22" s="165"/>
      <c r="BM22" s="165"/>
      <c r="BN22" s="165"/>
      <c r="BO22" s="165"/>
      <c r="BP22" s="165"/>
      <c r="BQ22" s="165"/>
      <c r="BR22" s="165"/>
      <c r="BS22" s="165"/>
      <c r="BT22" s="165"/>
      <c r="BU22" s="165"/>
      <c r="BV22" s="165"/>
      <c r="BW22" s="165" t="s">
        <v>146</v>
      </c>
      <c r="BX22" s="79"/>
      <c r="BY22" s="79"/>
      <c r="BZ22" s="232"/>
      <c r="CA22" s="232"/>
      <c r="CB22" s="232"/>
    </row>
    <row r="23" spans="2:80" s="10" customFormat="1" x14ac:dyDescent="0.3">
      <c r="B23" s="200"/>
      <c r="C23" s="165" t="s">
        <v>146</v>
      </c>
      <c r="D23" s="165" t="s">
        <v>146</v>
      </c>
      <c r="E23" s="165" t="s">
        <v>146</v>
      </c>
      <c r="F23" s="165"/>
      <c r="G23" s="165"/>
      <c r="H23" s="165"/>
      <c r="I23" s="165"/>
      <c r="J23" s="165"/>
      <c r="K23" s="165"/>
      <c r="L23" s="165"/>
      <c r="M23" s="165" t="s">
        <v>146</v>
      </c>
      <c r="N23" s="165" t="s">
        <v>146</v>
      </c>
      <c r="O23" s="165" t="s">
        <v>146</v>
      </c>
      <c r="P23" s="165" t="s">
        <v>146</v>
      </c>
      <c r="Q23" s="165" t="s">
        <v>146</v>
      </c>
      <c r="R23" s="165" t="s">
        <v>146</v>
      </c>
      <c r="S23" s="165" t="s">
        <v>146</v>
      </c>
      <c r="T23" s="165" t="s">
        <v>146</v>
      </c>
      <c r="U23" s="165" t="s">
        <v>146</v>
      </c>
      <c r="V23" s="165" t="s">
        <v>146</v>
      </c>
      <c r="W23" s="165" t="s">
        <v>146</v>
      </c>
      <c r="X23" s="165" t="s">
        <v>146</v>
      </c>
      <c r="Y23" s="165" t="s">
        <v>146</v>
      </c>
      <c r="Z23" s="165" t="s">
        <v>146</v>
      </c>
      <c r="AA23" s="165" t="s">
        <v>146</v>
      </c>
      <c r="AB23" s="165" t="s">
        <v>146</v>
      </c>
      <c r="AC23" s="165" t="s">
        <v>146</v>
      </c>
      <c r="AD23" s="165"/>
      <c r="AE23" s="165" t="s">
        <v>146</v>
      </c>
      <c r="AF23" s="165" t="s">
        <v>146</v>
      </c>
      <c r="AG23" s="165"/>
      <c r="AH23" s="165"/>
      <c r="AI23" s="165"/>
      <c r="AJ23" s="165" t="s">
        <v>146</v>
      </c>
      <c r="AK23" s="165" t="s">
        <v>146</v>
      </c>
      <c r="AL23" s="165" t="s">
        <v>146</v>
      </c>
      <c r="AM23" s="165" t="s">
        <v>146</v>
      </c>
      <c r="AN23" s="165" t="s">
        <v>146</v>
      </c>
      <c r="AO23" s="165" t="s">
        <v>146</v>
      </c>
      <c r="AP23" s="165" t="s">
        <v>146</v>
      </c>
      <c r="AQ23" s="165" t="s">
        <v>146</v>
      </c>
      <c r="AR23" s="165" t="s">
        <v>146</v>
      </c>
      <c r="AS23" s="165" t="s">
        <v>146</v>
      </c>
      <c r="AT23" s="165" t="s">
        <v>146</v>
      </c>
      <c r="AU23" s="165" t="s">
        <v>146</v>
      </c>
      <c r="AV23" s="165" t="s">
        <v>146</v>
      </c>
      <c r="AW23" s="165" t="s">
        <v>146</v>
      </c>
      <c r="AX23" s="165" t="s">
        <v>146</v>
      </c>
      <c r="AY23" s="165" t="s">
        <v>146</v>
      </c>
      <c r="AZ23" s="165" t="s">
        <v>146</v>
      </c>
      <c r="BA23" s="165" t="s">
        <v>146</v>
      </c>
      <c r="BB23" s="165" t="s">
        <v>146</v>
      </c>
      <c r="BC23" s="165" t="s">
        <v>146</v>
      </c>
      <c r="BD23" s="165" t="s">
        <v>146</v>
      </c>
      <c r="BE23" s="165"/>
      <c r="BF23" s="165"/>
      <c r="BG23" s="165"/>
      <c r="BH23" s="165"/>
      <c r="BI23" s="165"/>
      <c r="BJ23" s="165"/>
      <c r="BK23" s="165" t="s">
        <v>146</v>
      </c>
      <c r="BL23" s="165"/>
      <c r="BM23" s="165"/>
      <c r="BN23" s="165"/>
      <c r="BO23" s="165"/>
      <c r="BP23" s="165"/>
      <c r="BQ23" s="165"/>
      <c r="BR23" s="165"/>
      <c r="BS23" s="165"/>
      <c r="BT23" s="165"/>
      <c r="BU23" s="165"/>
      <c r="BV23" s="165"/>
      <c r="BW23" s="165" t="s">
        <v>146</v>
      </c>
      <c r="BX23" s="79"/>
      <c r="BY23" s="79"/>
      <c r="BZ23" s="232"/>
      <c r="CA23" s="232"/>
      <c r="CB23" s="232"/>
    </row>
    <row r="24" spans="2:80" s="10" customFormat="1" x14ac:dyDescent="0.3">
      <c r="B24" s="200"/>
      <c r="C24" s="165" t="s">
        <v>146</v>
      </c>
      <c r="D24" s="165" t="s">
        <v>146</v>
      </c>
      <c r="E24" s="165" t="s">
        <v>146</v>
      </c>
      <c r="F24" s="165"/>
      <c r="G24" s="165"/>
      <c r="H24" s="165"/>
      <c r="I24" s="165"/>
      <c r="J24" s="165"/>
      <c r="K24" s="165"/>
      <c r="L24" s="165"/>
      <c r="M24" s="165" t="s">
        <v>146</v>
      </c>
      <c r="N24" s="165" t="s">
        <v>146</v>
      </c>
      <c r="O24" s="165" t="s">
        <v>146</v>
      </c>
      <c r="P24" s="165" t="s">
        <v>146</v>
      </c>
      <c r="Q24" s="165" t="s">
        <v>146</v>
      </c>
      <c r="R24" s="165" t="s">
        <v>146</v>
      </c>
      <c r="S24" s="165" t="s">
        <v>146</v>
      </c>
      <c r="T24" s="165" t="s">
        <v>146</v>
      </c>
      <c r="U24" s="165" t="s">
        <v>146</v>
      </c>
      <c r="V24" s="165" t="s">
        <v>146</v>
      </c>
      <c r="W24" s="165" t="s">
        <v>146</v>
      </c>
      <c r="X24" s="165" t="s">
        <v>146</v>
      </c>
      <c r="Y24" s="165" t="s">
        <v>146</v>
      </c>
      <c r="Z24" s="165" t="s">
        <v>146</v>
      </c>
      <c r="AA24" s="165" t="s">
        <v>146</v>
      </c>
      <c r="AB24" s="165" t="s">
        <v>146</v>
      </c>
      <c r="AC24" s="165" t="s">
        <v>146</v>
      </c>
      <c r="AD24" s="165"/>
      <c r="AE24" s="165" t="s">
        <v>146</v>
      </c>
      <c r="AF24" s="165" t="s">
        <v>146</v>
      </c>
      <c r="AG24" s="165"/>
      <c r="AH24" s="165"/>
      <c r="AI24" s="165"/>
      <c r="AJ24" s="165" t="s">
        <v>146</v>
      </c>
      <c r="AK24" s="165" t="s">
        <v>146</v>
      </c>
      <c r="AL24" s="165" t="s">
        <v>146</v>
      </c>
      <c r="AM24" s="165" t="s">
        <v>146</v>
      </c>
      <c r="AN24" s="165" t="s">
        <v>146</v>
      </c>
      <c r="AO24" s="165" t="s">
        <v>146</v>
      </c>
      <c r="AP24" s="165" t="s">
        <v>146</v>
      </c>
      <c r="AQ24" s="165" t="s">
        <v>146</v>
      </c>
      <c r="AR24" s="165" t="s">
        <v>146</v>
      </c>
      <c r="AS24" s="165" t="s">
        <v>146</v>
      </c>
      <c r="AT24" s="165" t="s">
        <v>146</v>
      </c>
      <c r="AU24" s="165" t="s">
        <v>146</v>
      </c>
      <c r="AV24" s="165" t="s">
        <v>146</v>
      </c>
      <c r="AW24" s="165" t="s">
        <v>146</v>
      </c>
      <c r="AX24" s="165" t="s">
        <v>146</v>
      </c>
      <c r="AY24" s="165" t="s">
        <v>146</v>
      </c>
      <c r="AZ24" s="165" t="s">
        <v>146</v>
      </c>
      <c r="BA24" s="165" t="s">
        <v>146</v>
      </c>
      <c r="BB24" s="165" t="s">
        <v>146</v>
      </c>
      <c r="BC24" s="165" t="s">
        <v>146</v>
      </c>
      <c r="BD24" s="165" t="s">
        <v>146</v>
      </c>
      <c r="BE24" s="165"/>
      <c r="BF24" s="165"/>
      <c r="BG24" s="165"/>
      <c r="BH24" s="165"/>
      <c r="BI24" s="165"/>
      <c r="BJ24" s="165"/>
      <c r="BK24" s="165" t="s">
        <v>146</v>
      </c>
      <c r="BL24" s="165"/>
      <c r="BM24" s="165"/>
      <c r="BN24" s="165"/>
      <c r="BO24" s="165"/>
      <c r="BP24" s="165"/>
      <c r="BQ24" s="165"/>
      <c r="BR24" s="165"/>
      <c r="BS24" s="165"/>
      <c r="BT24" s="165"/>
      <c r="BU24" s="165"/>
      <c r="BV24" s="165"/>
      <c r="BW24" s="165" t="s">
        <v>146</v>
      </c>
      <c r="BX24" s="79"/>
      <c r="BY24" s="79"/>
      <c r="BZ24" s="232"/>
      <c r="CA24" s="232"/>
      <c r="CB24" s="232"/>
    </row>
    <row r="25" spans="2:80" s="10" customFormat="1" x14ac:dyDescent="0.3">
      <c r="B25" s="200"/>
      <c r="C25" s="165" t="s">
        <v>146</v>
      </c>
      <c r="D25" s="165" t="s">
        <v>146</v>
      </c>
      <c r="E25" s="165" t="s">
        <v>146</v>
      </c>
      <c r="F25" s="165"/>
      <c r="G25" s="165"/>
      <c r="H25" s="165"/>
      <c r="I25" s="165"/>
      <c r="J25" s="165"/>
      <c r="K25" s="165"/>
      <c r="L25" s="165"/>
      <c r="M25" s="165" t="s">
        <v>146</v>
      </c>
      <c r="N25" s="165" t="s">
        <v>146</v>
      </c>
      <c r="O25" s="165" t="s">
        <v>146</v>
      </c>
      <c r="P25" s="165" t="s">
        <v>146</v>
      </c>
      <c r="Q25" s="165" t="s">
        <v>146</v>
      </c>
      <c r="R25" s="165" t="s">
        <v>146</v>
      </c>
      <c r="S25" s="165" t="s">
        <v>146</v>
      </c>
      <c r="T25" s="165" t="s">
        <v>146</v>
      </c>
      <c r="U25" s="165" t="s">
        <v>146</v>
      </c>
      <c r="V25" s="165" t="s">
        <v>146</v>
      </c>
      <c r="W25" s="165" t="s">
        <v>146</v>
      </c>
      <c r="X25" s="165" t="s">
        <v>146</v>
      </c>
      <c r="Y25" s="165" t="s">
        <v>146</v>
      </c>
      <c r="Z25" s="165" t="s">
        <v>146</v>
      </c>
      <c r="AA25" s="165" t="s">
        <v>146</v>
      </c>
      <c r="AB25" s="165" t="s">
        <v>146</v>
      </c>
      <c r="AC25" s="165" t="s">
        <v>146</v>
      </c>
      <c r="AD25" s="165"/>
      <c r="AE25" s="165" t="s">
        <v>146</v>
      </c>
      <c r="AF25" s="165" t="s">
        <v>146</v>
      </c>
      <c r="AG25" s="165"/>
      <c r="AH25" s="165"/>
      <c r="AI25" s="165"/>
      <c r="AJ25" s="165" t="s">
        <v>146</v>
      </c>
      <c r="AK25" s="165" t="s">
        <v>146</v>
      </c>
      <c r="AL25" s="165" t="s">
        <v>146</v>
      </c>
      <c r="AM25" s="165" t="s">
        <v>146</v>
      </c>
      <c r="AN25" s="165" t="s">
        <v>146</v>
      </c>
      <c r="AO25" s="165" t="s">
        <v>146</v>
      </c>
      <c r="AP25" s="165" t="s">
        <v>146</v>
      </c>
      <c r="AQ25" s="165" t="s">
        <v>146</v>
      </c>
      <c r="AR25" s="165" t="s">
        <v>146</v>
      </c>
      <c r="AS25" s="165" t="s">
        <v>146</v>
      </c>
      <c r="AT25" s="165" t="s">
        <v>146</v>
      </c>
      <c r="AU25" s="165" t="s">
        <v>146</v>
      </c>
      <c r="AV25" s="165" t="s">
        <v>146</v>
      </c>
      <c r="AW25" s="165" t="s">
        <v>146</v>
      </c>
      <c r="AX25" s="165" t="s">
        <v>146</v>
      </c>
      <c r="AY25" s="165" t="s">
        <v>146</v>
      </c>
      <c r="AZ25" s="165" t="s">
        <v>146</v>
      </c>
      <c r="BA25" s="165" t="s">
        <v>146</v>
      </c>
      <c r="BB25" s="165" t="s">
        <v>146</v>
      </c>
      <c r="BC25" s="165" t="s">
        <v>146</v>
      </c>
      <c r="BD25" s="165" t="s">
        <v>146</v>
      </c>
      <c r="BE25" s="165"/>
      <c r="BF25" s="165"/>
      <c r="BG25" s="165"/>
      <c r="BH25" s="165"/>
      <c r="BI25" s="165"/>
      <c r="BJ25" s="165"/>
      <c r="BK25" s="165" t="s">
        <v>146</v>
      </c>
      <c r="BL25" s="165"/>
      <c r="BM25" s="165"/>
      <c r="BN25" s="165"/>
      <c r="BO25" s="165"/>
      <c r="BP25" s="165"/>
      <c r="BQ25" s="165"/>
      <c r="BR25" s="165"/>
      <c r="BS25" s="165"/>
      <c r="BT25" s="165"/>
      <c r="BU25" s="165"/>
      <c r="BV25" s="165"/>
      <c r="BW25" s="165" t="s">
        <v>146</v>
      </c>
      <c r="BX25" s="79"/>
      <c r="BY25" s="79"/>
      <c r="BZ25" s="232"/>
      <c r="CA25" s="232"/>
      <c r="CB25" s="232"/>
    </row>
    <row r="26" spans="2:80" s="10" customFormat="1" x14ac:dyDescent="0.3">
      <c r="B26" s="200"/>
      <c r="C26" s="165" t="s">
        <v>146</v>
      </c>
      <c r="D26" s="165" t="s">
        <v>146</v>
      </c>
      <c r="E26" s="165" t="s">
        <v>146</v>
      </c>
      <c r="F26" s="165"/>
      <c r="G26" s="165"/>
      <c r="H26" s="165"/>
      <c r="I26" s="165"/>
      <c r="J26" s="165"/>
      <c r="K26" s="165"/>
      <c r="L26" s="165"/>
      <c r="M26" s="165" t="s">
        <v>146</v>
      </c>
      <c r="N26" s="165" t="s">
        <v>146</v>
      </c>
      <c r="O26" s="165" t="s">
        <v>146</v>
      </c>
      <c r="P26" s="165" t="s">
        <v>146</v>
      </c>
      <c r="Q26" s="165" t="s">
        <v>146</v>
      </c>
      <c r="R26" s="165" t="s">
        <v>146</v>
      </c>
      <c r="S26" s="165" t="s">
        <v>146</v>
      </c>
      <c r="T26" s="165" t="s">
        <v>146</v>
      </c>
      <c r="U26" s="165" t="s">
        <v>146</v>
      </c>
      <c r="V26" s="165" t="s">
        <v>146</v>
      </c>
      <c r="W26" s="165" t="s">
        <v>146</v>
      </c>
      <c r="X26" s="165" t="s">
        <v>146</v>
      </c>
      <c r="Y26" s="165" t="s">
        <v>146</v>
      </c>
      <c r="Z26" s="165" t="s">
        <v>146</v>
      </c>
      <c r="AA26" s="165" t="s">
        <v>146</v>
      </c>
      <c r="AB26" s="165" t="s">
        <v>146</v>
      </c>
      <c r="AC26" s="165" t="s">
        <v>146</v>
      </c>
      <c r="AD26" s="165"/>
      <c r="AE26" s="165" t="s">
        <v>146</v>
      </c>
      <c r="AF26" s="165" t="s">
        <v>146</v>
      </c>
      <c r="AG26" s="165"/>
      <c r="AH26" s="165"/>
      <c r="AI26" s="165"/>
      <c r="AJ26" s="165" t="s">
        <v>146</v>
      </c>
      <c r="AK26" s="165" t="s">
        <v>146</v>
      </c>
      <c r="AL26" s="165" t="s">
        <v>146</v>
      </c>
      <c r="AM26" s="165" t="s">
        <v>146</v>
      </c>
      <c r="AN26" s="165" t="s">
        <v>146</v>
      </c>
      <c r="AO26" s="165" t="s">
        <v>146</v>
      </c>
      <c r="AP26" s="165" t="s">
        <v>146</v>
      </c>
      <c r="AQ26" s="165" t="s">
        <v>146</v>
      </c>
      <c r="AR26" s="165" t="s">
        <v>146</v>
      </c>
      <c r="AS26" s="165" t="s">
        <v>146</v>
      </c>
      <c r="AT26" s="165" t="s">
        <v>146</v>
      </c>
      <c r="AU26" s="165" t="s">
        <v>146</v>
      </c>
      <c r="AV26" s="165" t="s">
        <v>146</v>
      </c>
      <c r="AW26" s="165" t="s">
        <v>146</v>
      </c>
      <c r="AX26" s="165" t="s">
        <v>146</v>
      </c>
      <c r="AY26" s="165" t="s">
        <v>146</v>
      </c>
      <c r="AZ26" s="165" t="s">
        <v>146</v>
      </c>
      <c r="BA26" s="165" t="s">
        <v>146</v>
      </c>
      <c r="BB26" s="165" t="s">
        <v>146</v>
      </c>
      <c r="BC26" s="165" t="s">
        <v>146</v>
      </c>
      <c r="BD26" s="165" t="s">
        <v>146</v>
      </c>
      <c r="BE26" s="165"/>
      <c r="BF26" s="165"/>
      <c r="BG26" s="165"/>
      <c r="BH26" s="165"/>
      <c r="BI26" s="165"/>
      <c r="BJ26" s="165"/>
      <c r="BK26" s="165" t="s">
        <v>146</v>
      </c>
      <c r="BL26" s="165"/>
      <c r="BM26" s="165"/>
      <c r="BN26" s="165"/>
      <c r="BO26" s="165"/>
      <c r="BP26" s="165"/>
      <c r="BQ26" s="165"/>
      <c r="BR26" s="165"/>
      <c r="BS26" s="165"/>
      <c r="BT26" s="165"/>
      <c r="BU26" s="165"/>
      <c r="BV26" s="165"/>
      <c r="BW26" s="165" t="s">
        <v>146</v>
      </c>
      <c r="BX26" s="79"/>
      <c r="BY26" s="79"/>
      <c r="BZ26" s="232"/>
      <c r="CA26" s="232"/>
      <c r="CB26" s="232"/>
    </row>
    <row r="27" spans="2:80" s="10" customFormat="1" x14ac:dyDescent="0.3">
      <c r="B27" s="200"/>
      <c r="C27" s="165" t="s">
        <v>146</v>
      </c>
      <c r="D27" s="165" t="s">
        <v>146</v>
      </c>
      <c r="E27" s="165" t="s">
        <v>146</v>
      </c>
      <c r="F27" s="165"/>
      <c r="G27" s="165"/>
      <c r="H27" s="165"/>
      <c r="I27" s="165"/>
      <c r="J27" s="165"/>
      <c r="K27" s="165"/>
      <c r="L27" s="165"/>
      <c r="M27" s="165" t="s">
        <v>146</v>
      </c>
      <c r="N27" s="165" t="s">
        <v>146</v>
      </c>
      <c r="O27" s="165" t="s">
        <v>146</v>
      </c>
      <c r="P27" s="165" t="s">
        <v>146</v>
      </c>
      <c r="Q27" s="165" t="s">
        <v>146</v>
      </c>
      <c r="R27" s="165" t="s">
        <v>146</v>
      </c>
      <c r="S27" s="165" t="s">
        <v>146</v>
      </c>
      <c r="T27" s="165" t="s">
        <v>146</v>
      </c>
      <c r="U27" s="165" t="s">
        <v>146</v>
      </c>
      <c r="V27" s="165" t="s">
        <v>146</v>
      </c>
      <c r="W27" s="165" t="s">
        <v>146</v>
      </c>
      <c r="X27" s="165" t="s">
        <v>146</v>
      </c>
      <c r="Y27" s="165" t="s">
        <v>146</v>
      </c>
      <c r="Z27" s="165" t="s">
        <v>146</v>
      </c>
      <c r="AA27" s="165" t="s">
        <v>146</v>
      </c>
      <c r="AB27" s="165" t="s">
        <v>146</v>
      </c>
      <c r="AC27" s="165" t="s">
        <v>146</v>
      </c>
      <c r="AD27" s="165"/>
      <c r="AE27" s="165" t="s">
        <v>146</v>
      </c>
      <c r="AF27" s="165" t="s">
        <v>146</v>
      </c>
      <c r="AG27" s="165"/>
      <c r="AH27" s="165"/>
      <c r="AI27" s="165"/>
      <c r="AJ27" s="165" t="s">
        <v>146</v>
      </c>
      <c r="AK27" s="165" t="s">
        <v>146</v>
      </c>
      <c r="AL27" s="165" t="s">
        <v>146</v>
      </c>
      <c r="AM27" s="165" t="s">
        <v>146</v>
      </c>
      <c r="AN27" s="165" t="s">
        <v>146</v>
      </c>
      <c r="AO27" s="165" t="s">
        <v>146</v>
      </c>
      <c r="AP27" s="165" t="s">
        <v>146</v>
      </c>
      <c r="AQ27" s="165" t="s">
        <v>146</v>
      </c>
      <c r="AR27" s="165" t="s">
        <v>146</v>
      </c>
      <c r="AS27" s="165" t="s">
        <v>146</v>
      </c>
      <c r="AT27" s="165" t="s">
        <v>146</v>
      </c>
      <c r="AU27" s="165" t="s">
        <v>146</v>
      </c>
      <c r="AV27" s="165" t="s">
        <v>146</v>
      </c>
      <c r="AW27" s="165" t="s">
        <v>146</v>
      </c>
      <c r="AX27" s="165" t="s">
        <v>146</v>
      </c>
      <c r="AY27" s="165" t="s">
        <v>146</v>
      </c>
      <c r="AZ27" s="165" t="s">
        <v>146</v>
      </c>
      <c r="BA27" s="165" t="s">
        <v>146</v>
      </c>
      <c r="BB27" s="165" t="s">
        <v>146</v>
      </c>
      <c r="BC27" s="165" t="s">
        <v>146</v>
      </c>
      <c r="BD27" s="165" t="s">
        <v>146</v>
      </c>
      <c r="BE27" s="165"/>
      <c r="BF27" s="165"/>
      <c r="BG27" s="165"/>
      <c r="BH27" s="165"/>
      <c r="BI27" s="165"/>
      <c r="BJ27" s="165"/>
      <c r="BK27" s="165" t="s">
        <v>146</v>
      </c>
      <c r="BL27" s="165"/>
      <c r="BM27" s="165"/>
      <c r="BN27" s="165"/>
      <c r="BO27" s="165"/>
      <c r="BP27" s="165"/>
      <c r="BQ27" s="165"/>
      <c r="BR27" s="165"/>
      <c r="BS27" s="165"/>
      <c r="BT27" s="165"/>
      <c r="BU27" s="165"/>
      <c r="BV27" s="165"/>
      <c r="BW27" s="165" t="s">
        <v>146</v>
      </c>
      <c r="BX27" s="79"/>
      <c r="BY27" s="79"/>
      <c r="BZ27" s="232"/>
      <c r="CA27" s="232"/>
      <c r="CB27" s="232"/>
    </row>
    <row r="28" spans="2:80" s="10" customFormat="1" x14ac:dyDescent="0.3">
      <c r="B28" s="200"/>
      <c r="C28" s="165" t="s">
        <v>146</v>
      </c>
      <c r="D28" s="165" t="s">
        <v>146</v>
      </c>
      <c r="E28" s="165" t="s">
        <v>146</v>
      </c>
      <c r="F28" s="165"/>
      <c r="G28" s="165"/>
      <c r="H28" s="165"/>
      <c r="I28" s="165"/>
      <c r="J28" s="165"/>
      <c r="K28" s="165"/>
      <c r="L28" s="165"/>
      <c r="M28" s="165" t="s">
        <v>146</v>
      </c>
      <c r="N28" s="165" t="s">
        <v>146</v>
      </c>
      <c r="O28" s="165" t="s">
        <v>146</v>
      </c>
      <c r="P28" s="165" t="s">
        <v>146</v>
      </c>
      <c r="Q28" s="165" t="s">
        <v>146</v>
      </c>
      <c r="R28" s="165" t="s">
        <v>146</v>
      </c>
      <c r="S28" s="165" t="s">
        <v>146</v>
      </c>
      <c r="T28" s="165" t="s">
        <v>146</v>
      </c>
      <c r="U28" s="165" t="s">
        <v>146</v>
      </c>
      <c r="V28" s="165" t="s">
        <v>146</v>
      </c>
      <c r="W28" s="165" t="s">
        <v>146</v>
      </c>
      <c r="X28" s="165" t="s">
        <v>146</v>
      </c>
      <c r="Y28" s="165" t="s">
        <v>146</v>
      </c>
      <c r="Z28" s="165" t="s">
        <v>146</v>
      </c>
      <c r="AA28" s="165" t="s">
        <v>146</v>
      </c>
      <c r="AB28" s="165" t="s">
        <v>146</v>
      </c>
      <c r="AC28" s="165" t="s">
        <v>146</v>
      </c>
      <c r="AD28" s="165"/>
      <c r="AE28" s="165" t="s">
        <v>146</v>
      </c>
      <c r="AF28" s="165" t="s">
        <v>146</v>
      </c>
      <c r="AG28" s="165"/>
      <c r="AH28" s="165"/>
      <c r="AI28" s="165"/>
      <c r="AJ28" s="165" t="s">
        <v>146</v>
      </c>
      <c r="AK28" s="165" t="s">
        <v>146</v>
      </c>
      <c r="AL28" s="165" t="s">
        <v>146</v>
      </c>
      <c r="AM28" s="165" t="s">
        <v>146</v>
      </c>
      <c r="AN28" s="165" t="s">
        <v>146</v>
      </c>
      <c r="AO28" s="165" t="s">
        <v>146</v>
      </c>
      <c r="AP28" s="165" t="s">
        <v>146</v>
      </c>
      <c r="AQ28" s="165" t="s">
        <v>146</v>
      </c>
      <c r="AR28" s="165" t="s">
        <v>146</v>
      </c>
      <c r="AS28" s="165" t="s">
        <v>146</v>
      </c>
      <c r="AT28" s="165" t="s">
        <v>146</v>
      </c>
      <c r="AU28" s="165" t="s">
        <v>146</v>
      </c>
      <c r="AV28" s="165" t="s">
        <v>146</v>
      </c>
      <c r="AW28" s="165" t="s">
        <v>146</v>
      </c>
      <c r="AX28" s="165" t="s">
        <v>146</v>
      </c>
      <c r="AY28" s="165" t="s">
        <v>146</v>
      </c>
      <c r="AZ28" s="165" t="s">
        <v>146</v>
      </c>
      <c r="BA28" s="165" t="s">
        <v>146</v>
      </c>
      <c r="BB28" s="165" t="s">
        <v>146</v>
      </c>
      <c r="BC28" s="165" t="s">
        <v>146</v>
      </c>
      <c r="BD28" s="165" t="s">
        <v>146</v>
      </c>
      <c r="BE28" s="165"/>
      <c r="BF28" s="165"/>
      <c r="BG28" s="165"/>
      <c r="BH28" s="165"/>
      <c r="BI28" s="165"/>
      <c r="BJ28" s="165"/>
      <c r="BK28" s="165" t="s">
        <v>146</v>
      </c>
      <c r="BL28" s="165"/>
      <c r="BM28" s="165"/>
      <c r="BN28" s="165"/>
      <c r="BO28" s="165"/>
      <c r="BP28" s="165"/>
      <c r="BQ28" s="165"/>
      <c r="BR28" s="165"/>
      <c r="BS28" s="165"/>
      <c r="BT28" s="165"/>
      <c r="BU28" s="165"/>
      <c r="BV28" s="165"/>
      <c r="BW28" s="165" t="s">
        <v>146</v>
      </c>
      <c r="BX28" s="79"/>
      <c r="BY28" s="79"/>
      <c r="BZ28" s="232"/>
      <c r="CA28" s="232"/>
      <c r="CB28" s="232"/>
    </row>
    <row r="29" spans="2:80" s="10" customFormat="1" x14ac:dyDescent="0.3">
      <c r="B29" s="200"/>
      <c r="C29" s="165" t="s">
        <v>146</v>
      </c>
      <c r="D29" s="165" t="s">
        <v>146</v>
      </c>
      <c r="E29" s="165" t="s">
        <v>146</v>
      </c>
      <c r="F29" s="165"/>
      <c r="G29" s="165"/>
      <c r="H29" s="165"/>
      <c r="I29" s="165"/>
      <c r="J29" s="165"/>
      <c r="K29" s="165"/>
      <c r="L29" s="165"/>
      <c r="M29" s="165" t="s">
        <v>146</v>
      </c>
      <c r="N29" s="165" t="s">
        <v>146</v>
      </c>
      <c r="O29" s="165" t="s">
        <v>146</v>
      </c>
      <c r="P29" s="165" t="s">
        <v>146</v>
      </c>
      <c r="Q29" s="165" t="s">
        <v>146</v>
      </c>
      <c r="R29" s="165" t="s">
        <v>146</v>
      </c>
      <c r="S29" s="165" t="s">
        <v>146</v>
      </c>
      <c r="T29" s="165" t="s">
        <v>146</v>
      </c>
      <c r="U29" s="165" t="s">
        <v>146</v>
      </c>
      <c r="V29" s="165" t="s">
        <v>146</v>
      </c>
      <c r="W29" s="165" t="s">
        <v>146</v>
      </c>
      <c r="X29" s="165" t="s">
        <v>146</v>
      </c>
      <c r="Y29" s="165" t="s">
        <v>146</v>
      </c>
      <c r="Z29" s="165" t="s">
        <v>146</v>
      </c>
      <c r="AA29" s="165" t="s">
        <v>146</v>
      </c>
      <c r="AB29" s="165" t="s">
        <v>146</v>
      </c>
      <c r="AC29" s="165" t="s">
        <v>146</v>
      </c>
      <c r="AD29" s="165"/>
      <c r="AE29" s="165" t="s">
        <v>146</v>
      </c>
      <c r="AF29" s="165" t="s">
        <v>146</v>
      </c>
      <c r="AG29" s="165"/>
      <c r="AH29" s="165"/>
      <c r="AI29" s="165"/>
      <c r="AJ29" s="165" t="s">
        <v>146</v>
      </c>
      <c r="AK29" s="165" t="s">
        <v>146</v>
      </c>
      <c r="AL29" s="165" t="s">
        <v>146</v>
      </c>
      <c r="AM29" s="165" t="s">
        <v>146</v>
      </c>
      <c r="AN29" s="165" t="s">
        <v>146</v>
      </c>
      <c r="AO29" s="165" t="s">
        <v>146</v>
      </c>
      <c r="AP29" s="165" t="s">
        <v>146</v>
      </c>
      <c r="AQ29" s="165" t="s">
        <v>146</v>
      </c>
      <c r="AR29" s="165" t="s">
        <v>146</v>
      </c>
      <c r="AS29" s="165" t="s">
        <v>146</v>
      </c>
      <c r="AT29" s="165" t="s">
        <v>146</v>
      </c>
      <c r="AU29" s="165" t="s">
        <v>146</v>
      </c>
      <c r="AV29" s="165" t="s">
        <v>146</v>
      </c>
      <c r="AW29" s="165" t="s">
        <v>146</v>
      </c>
      <c r="AX29" s="165" t="s">
        <v>146</v>
      </c>
      <c r="AY29" s="165" t="s">
        <v>146</v>
      </c>
      <c r="AZ29" s="165" t="s">
        <v>146</v>
      </c>
      <c r="BA29" s="165" t="s">
        <v>146</v>
      </c>
      <c r="BB29" s="165" t="s">
        <v>146</v>
      </c>
      <c r="BC29" s="165" t="s">
        <v>146</v>
      </c>
      <c r="BD29" s="165" t="s">
        <v>146</v>
      </c>
      <c r="BE29" s="165"/>
      <c r="BF29" s="165"/>
      <c r="BG29" s="165"/>
      <c r="BH29" s="165"/>
      <c r="BI29" s="165"/>
      <c r="BJ29" s="165"/>
      <c r="BK29" s="165" t="s">
        <v>146</v>
      </c>
      <c r="BL29" s="165"/>
      <c r="BM29" s="165"/>
      <c r="BN29" s="165"/>
      <c r="BO29" s="165"/>
      <c r="BP29" s="165"/>
      <c r="BQ29" s="165"/>
      <c r="BR29" s="165"/>
      <c r="BS29" s="165"/>
      <c r="BT29" s="165"/>
      <c r="BU29" s="165"/>
      <c r="BV29" s="165"/>
      <c r="BW29" s="165" t="s">
        <v>146</v>
      </c>
      <c r="BX29" s="79"/>
      <c r="BY29" s="79"/>
      <c r="BZ29" s="232"/>
      <c r="CA29" s="232"/>
      <c r="CB29" s="232"/>
    </row>
    <row r="30" spans="2:80" s="10" customFormat="1" x14ac:dyDescent="0.3">
      <c r="B30" s="200"/>
      <c r="C30" s="165" t="s">
        <v>146</v>
      </c>
      <c r="D30" s="165" t="s">
        <v>146</v>
      </c>
      <c r="E30" s="165" t="s">
        <v>146</v>
      </c>
      <c r="F30" s="165"/>
      <c r="G30" s="165"/>
      <c r="H30" s="165"/>
      <c r="I30" s="165"/>
      <c r="J30" s="165"/>
      <c r="K30" s="165"/>
      <c r="L30" s="165"/>
      <c r="M30" s="165" t="s">
        <v>146</v>
      </c>
      <c r="N30" s="165" t="s">
        <v>146</v>
      </c>
      <c r="O30" s="165" t="s">
        <v>146</v>
      </c>
      <c r="P30" s="165" t="s">
        <v>146</v>
      </c>
      <c r="Q30" s="165" t="s">
        <v>146</v>
      </c>
      <c r="R30" s="165" t="s">
        <v>146</v>
      </c>
      <c r="S30" s="165" t="s">
        <v>146</v>
      </c>
      <c r="T30" s="165" t="s">
        <v>146</v>
      </c>
      <c r="U30" s="165" t="s">
        <v>146</v>
      </c>
      <c r="V30" s="165" t="s">
        <v>146</v>
      </c>
      <c r="W30" s="165" t="s">
        <v>146</v>
      </c>
      <c r="X30" s="165" t="s">
        <v>146</v>
      </c>
      <c r="Y30" s="165" t="s">
        <v>146</v>
      </c>
      <c r="Z30" s="165" t="s">
        <v>146</v>
      </c>
      <c r="AA30" s="165" t="s">
        <v>146</v>
      </c>
      <c r="AB30" s="165" t="s">
        <v>146</v>
      </c>
      <c r="AC30" s="165" t="s">
        <v>146</v>
      </c>
      <c r="AD30" s="165"/>
      <c r="AE30" s="165" t="s">
        <v>146</v>
      </c>
      <c r="AF30" s="165" t="s">
        <v>146</v>
      </c>
      <c r="AG30" s="165"/>
      <c r="AH30" s="165"/>
      <c r="AI30" s="165"/>
      <c r="AJ30" s="165" t="s">
        <v>146</v>
      </c>
      <c r="AK30" s="165" t="s">
        <v>146</v>
      </c>
      <c r="AL30" s="165" t="s">
        <v>146</v>
      </c>
      <c r="AM30" s="165" t="s">
        <v>146</v>
      </c>
      <c r="AN30" s="165" t="s">
        <v>146</v>
      </c>
      <c r="AO30" s="165" t="s">
        <v>146</v>
      </c>
      <c r="AP30" s="165" t="s">
        <v>146</v>
      </c>
      <c r="AQ30" s="165" t="s">
        <v>146</v>
      </c>
      <c r="AR30" s="165" t="s">
        <v>146</v>
      </c>
      <c r="AS30" s="165" t="s">
        <v>146</v>
      </c>
      <c r="AT30" s="165" t="s">
        <v>146</v>
      </c>
      <c r="AU30" s="165" t="s">
        <v>146</v>
      </c>
      <c r="AV30" s="165" t="s">
        <v>146</v>
      </c>
      <c r="AW30" s="165" t="s">
        <v>146</v>
      </c>
      <c r="AX30" s="165" t="s">
        <v>146</v>
      </c>
      <c r="AY30" s="165" t="s">
        <v>146</v>
      </c>
      <c r="AZ30" s="165" t="s">
        <v>146</v>
      </c>
      <c r="BA30" s="165" t="s">
        <v>146</v>
      </c>
      <c r="BB30" s="165" t="s">
        <v>146</v>
      </c>
      <c r="BC30" s="165" t="s">
        <v>146</v>
      </c>
      <c r="BD30" s="165" t="s">
        <v>146</v>
      </c>
      <c r="BE30" s="165"/>
      <c r="BF30" s="165"/>
      <c r="BG30" s="165"/>
      <c r="BH30" s="165"/>
      <c r="BI30" s="165"/>
      <c r="BJ30" s="165"/>
      <c r="BK30" s="165" t="s">
        <v>146</v>
      </c>
      <c r="BL30" s="165"/>
      <c r="BM30" s="165"/>
      <c r="BN30" s="165"/>
      <c r="BO30" s="165"/>
      <c r="BP30" s="165"/>
      <c r="BQ30" s="165"/>
      <c r="BR30" s="165"/>
      <c r="BS30" s="165"/>
      <c r="BT30" s="165"/>
      <c r="BU30" s="165"/>
      <c r="BV30" s="165"/>
      <c r="BW30" s="165" t="s">
        <v>146</v>
      </c>
      <c r="BX30" s="79"/>
      <c r="BY30" s="79"/>
      <c r="BZ30" s="232"/>
      <c r="CA30" s="232"/>
      <c r="CB30" s="232"/>
    </row>
    <row r="31" spans="2:80" s="10" customFormat="1" x14ac:dyDescent="0.3">
      <c r="B31" s="200"/>
      <c r="C31" s="165" t="s">
        <v>146</v>
      </c>
      <c r="D31" s="165" t="s">
        <v>146</v>
      </c>
      <c r="E31" s="165" t="s">
        <v>146</v>
      </c>
      <c r="F31" s="165"/>
      <c r="G31" s="165"/>
      <c r="H31" s="165"/>
      <c r="I31" s="165"/>
      <c r="J31" s="165"/>
      <c r="K31" s="165"/>
      <c r="L31" s="165"/>
      <c r="M31" s="165" t="s">
        <v>146</v>
      </c>
      <c r="N31" s="165" t="s">
        <v>146</v>
      </c>
      <c r="O31" s="165" t="s">
        <v>146</v>
      </c>
      <c r="P31" s="165" t="s">
        <v>146</v>
      </c>
      <c r="Q31" s="165" t="s">
        <v>146</v>
      </c>
      <c r="R31" s="165" t="s">
        <v>146</v>
      </c>
      <c r="S31" s="165" t="s">
        <v>146</v>
      </c>
      <c r="T31" s="165" t="s">
        <v>146</v>
      </c>
      <c r="U31" s="165" t="s">
        <v>146</v>
      </c>
      <c r="V31" s="165" t="s">
        <v>146</v>
      </c>
      <c r="W31" s="165" t="s">
        <v>146</v>
      </c>
      <c r="X31" s="165" t="s">
        <v>146</v>
      </c>
      <c r="Y31" s="165" t="s">
        <v>146</v>
      </c>
      <c r="Z31" s="165" t="s">
        <v>146</v>
      </c>
      <c r="AA31" s="165" t="s">
        <v>146</v>
      </c>
      <c r="AB31" s="165" t="s">
        <v>146</v>
      </c>
      <c r="AC31" s="165" t="s">
        <v>146</v>
      </c>
      <c r="AD31" s="165"/>
      <c r="AE31" s="165" t="s">
        <v>146</v>
      </c>
      <c r="AF31" s="165" t="s">
        <v>146</v>
      </c>
      <c r="AG31" s="165"/>
      <c r="AH31" s="165"/>
      <c r="AI31" s="165"/>
      <c r="AJ31" s="165" t="s">
        <v>146</v>
      </c>
      <c r="AK31" s="165" t="s">
        <v>146</v>
      </c>
      <c r="AL31" s="165" t="s">
        <v>146</v>
      </c>
      <c r="AM31" s="165" t="s">
        <v>146</v>
      </c>
      <c r="AN31" s="165" t="s">
        <v>146</v>
      </c>
      <c r="AO31" s="165" t="s">
        <v>146</v>
      </c>
      <c r="AP31" s="165" t="s">
        <v>146</v>
      </c>
      <c r="AQ31" s="165" t="s">
        <v>146</v>
      </c>
      <c r="AR31" s="165" t="s">
        <v>146</v>
      </c>
      <c r="AS31" s="165" t="s">
        <v>146</v>
      </c>
      <c r="AT31" s="165" t="s">
        <v>146</v>
      </c>
      <c r="AU31" s="165" t="s">
        <v>146</v>
      </c>
      <c r="AV31" s="165" t="s">
        <v>146</v>
      </c>
      <c r="AW31" s="165" t="s">
        <v>146</v>
      </c>
      <c r="AX31" s="165" t="s">
        <v>146</v>
      </c>
      <c r="AY31" s="165" t="s">
        <v>146</v>
      </c>
      <c r="AZ31" s="165" t="s">
        <v>146</v>
      </c>
      <c r="BA31" s="165" t="s">
        <v>146</v>
      </c>
      <c r="BB31" s="165" t="s">
        <v>146</v>
      </c>
      <c r="BC31" s="165" t="s">
        <v>146</v>
      </c>
      <c r="BD31" s="165" t="s">
        <v>146</v>
      </c>
      <c r="BE31" s="165"/>
      <c r="BF31" s="165"/>
      <c r="BG31" s="165"/>
      <c r="BH31" s="165"/>
      <c r="BI31" s="165"/>
      <c r="BJ31" s="165"/>
      <c r="BK31" s="165" t="s">
        <v>146</v>
      </c>
      <c r="BL31" s="165"/>
      <c r="BM31" s="165"/>
      <c r="BN31" s="165"/>
      <c r="BO31" s="165"/>
      <c r="BP31" s="165"/>
      <c r="BQ31" s="165"/>
      <c r="BR31" s="165"/>
      <c r="BS31" s="165"/>
      <c r="BT31" s="165"/>
      <c r="BU31" s="165"/>
      <c r="BV31" s="165"/>
      <c r="BW31" s="165" t="s">
        <v>146</v>
      </c>
      <c r="BX31" s="79"/>
      <c r="BY31" s="79"/>
      <c r="BZ31" s="232"/>
      <c r="CA31" s="232"/>
      <c r="CB31" s="232"/>
    </row>
    <row r="32" spans="2:80" s="10" customFormat="1" x14ac:dyDescent="0.3">
      <c r="B32" s="200"/>
      <c r="C32" s="165" t="s">
        <v>146</v>
      </c>
      <c r="D32" s="165" t="s">
        <v>146</v>
      </c>
      <c r="E32" s="165" t="s">
        <v>146</v>
      </c>
      <c r="F32" s="165"/>
      <c r="G32" s="165"/>
      <c r="H32" s="165"/>
      <c r="I32" s="165"/>
      <c r="J32" s="165"/>
      <c r="K32" s="165"/>
      <c r="L32" s="165"/>
      <c r="M32" s="165" t="s">
        <v>146</v>
      </c>
      <c r="N32" s="165" t="s">
        <v>146</v>
      </c>
      <c r="O32" s="165" t="s">
        <v>146</v>
      </c>
      <c r="P32" s="165" t="s">
        <v>146</v>
      </c>
      <c r="Q32" s="165" t="s">
        <v>146</v>
      </c>
      <c r="R32" s="165" t="s">
        <v>146</v>
      </c>
      <c r="S32" s="165" t="s">
        <v>146</v>
      </c>
      <c r="T32" s="165" t="s">
        <v>146</v>
      </c>
      <c r="U32" s="165" t="s">
        <v>146</v>
      </c>
      <c r="V32" s="165" t="s">
        <v>146</v>
      </c>
      <c r="W32" s="165" t="s">
        <v>146</v>
      </c>
      <c r="X32" s="165" t="s">
        <v>146</v>
      </c>
      <c r="Y32" s="165" t="s">
        <v>146</v>
      </c>
      <c r="Z32" s="165" t="s">
        <v>146</v>
      </c>
      <c r="AA32" s="165" t="s">
        <v>146</v>
      </c>
      <c r="AB32" s="165" t="s">
        <v>146</v>
      </c>
      <c r="AC32" s="165" t="s">
        <v>146</v>
      </c>
      <c r="AD32" s="165"/>
      <c r="AE32" s="165" t="s">
        <v>146</v>
      </c>
      <c r="AF32" s="165" t="s">
        <v>146</v>
      </c>
      <c r="AG32" s="165"/>
      <c r="AH32" s="165"/>
      <c r="AI32" s="165"/>
      <c r="AJ32" s="165" t="s">
        <v>146</v>
      </c>
      <c r="AK32" s="165" t="s">
        <v>146</v>
      </c>
      <c r="AL32" s="165" t="s">
        <v>146</v>
      </c>
      <c r="AM32" s="165" t="s">
        <v>146</v>
      </c>
      <c r="AN32" s="165" t="s">
        <v>146</v>
      </c>
      <c r="AO32" s="165" t="s">
        <v>146</v>
      </c>
      <c r="AP32" s="165" t="s">
        <v>146</v>
      </c>
      <c r="AQ32" s="165" t="s">
        <v>146</v>
      </c>
      <c r="AR32" s="165" t="s">
        <v>146</v>
      </c>
      <c r="AS32" s="165" t="s">
        <v>146</v>
      </c>
      <c r="AT32" s="165" t="s">
        <v>146</v>
      </c>
      <c r="AU32" s="165" t="s">
        <v>146</v>
      </c>
      <c r="AV32" s="165" t="s">
        <v>146</v>
      </c>
      <c r="AW32" s="165" t="s">
        <v>146</v>
      </c>
      <c r="AX32" s="165" t="s">
        <v>146</v>
      </c>
      <c r="AY32" s="165" t="s">
        <v>146</v>
      </c>
      <c r="AZ32" s="165" t="s">
        <v>146</v>
      </c>
      <c r="BA32" s="165" t="s">
        <v>146</v>
      </c>
      <c r="BB32" s="165" t="s">
        <v>146</v>
      </c>
      <c r="BC32" s="165" t="s">
        <v>146</v>
      </c>
      <c r="BD32" s="165" t="s">
        <v>146</v>
      </c>
      <c r="BE32" s="165"/>
      <c r="BF32" s="165"/>
      <c r="BG32" s="165"/>
      <c r="BH32" s="165"/>
      <c r="BI32" s="165"/>
      <c r="BJ32" s="165"/>
      <c r="BK32" s="165" t="s">
        <v>146</v>
      </c>
      <c r="BL32" s="165"/>
      <c r="BM32" s="165"/>
      <c r="BN32" s="165"/>
      <c r="BO32" s="165"/>
      <c r="BP32" s="165"/>
      <c r="BQ32" s="165"/>
      <c r="BR32" s="165"/>
      <c r="BS32" s="165"/>
      <c r="BT32" s="165"/>
      <c r="BU32" s="165"/>
      <c r="BV32" s="165"/>
      <c r="BW32" s="165" t="s">
        <v>146</v>
      </c>
      <c r="BX32" s="79"/>
      <c r="BY32" s="79"/>
      <c r="BZ32" s="232"/>
      <c r="CA32" s="232"/>
      <c r="CB32" s="232"/>
    </row>
    <row r="33" s="45" customFormat="1" ht="15" customHeight="1" x14ac:dyDescent="0.3"/>
  </sheetData>
  <sheetProtection algorithmName="SHA-512" hashValue="MJcida47IkmNiIxZ/eao/0hLJh/G0qqfCplArcvBV7hlrUgmOVHdxAUn3VShagBPLikmuekJQ2AbI4GIQ8v6sA==" saltValue="wAHWDqGBlqpUYzLlulr5dQ==" spinCount="100000" sheet="1" objects="1" scenarios="1" formatCells="0" formatColumns="0" formatRows="0" insertColumns="0" insertRows="0" insertHyperlinks="0" deleteColumns="0" deleteRows="0" sort="0" autoFilter="0" pivotTables="0"/>
  <mergeCells count="6">
    <mergeCell ref="BX18:CB18"/>
    <mergeCell ref="B18:B19"/>
    <mergeCell ref="C18:AC18"/>
    <mergeCell ref="AD18:AF18"/>
    <mergeCell ref="AK18:BK18"/>
    <mergeCell ref="BL18:BW18"/>
  </mergeCells>
  <conditionalFormatting sqref="B20:B32">
    <cfRule type="notContainsBlanks" dxfId="167" priority="17">
      <formula>LEN(TRIM(B20))&gt;0</formula>
    </cfRule>
  </conditionalFormatting>
  <conditionalFormatting sqref="C4:C5">
    <cfRule type="cellIs" dxfId="166" priority="20" operator="equal">
      <formula>0</formula>
    </cfRule>
  </conditionalFormatting>
  <conditionalFormatting sqref="C9">
    <cfRule type="expression" dxfId="165" priority="4">
      <formula>AND(NOT($C$8=""),$C$8=0)</formula>
    </cfRule>
  </conditionalFormatting>
  <conditionalFormatting sqref="C10">
    <cfRule type="expression" dxfId="164" priority="19">
      <formula>NOT($C$9="No")</formula>
    </cfRule>
  </conditionalFormatting>
  <conditionalFormatting sqref="C11">
    <cfRule type="expression" dxfId="163" priority="18">
      <formula>NOT($C$10="Other")</formula>
    </cfRule>
  </conditionalFormatting>
  <conditionalFormatting sqref="C12">
    <cfRule type="expression" dxfId="162" priority="3">
      <formula>$C$9="Yes"</formula>
    </cfRule>
  </conditionalFormatting>
  <conditionalFormatting sqref="C13">
    <cfRule type="expression" dxfId="161" priority="1">
      <formula>$C$12="Yes"</formula>
    </cfRule>
  </conditionalFormatting>
  <conditionalFormatting sqref="C14">
    <cfRule type="expression" dxfId="160" priority="2">
      <formula>$C$13="Other"</formula>
    </cfRule>
  </conditionalFormatting>
  <conditionalFormatting sqref="C20:CB32">
    <cfRule type="expression" dxfId="159" priority="16">
      <formula>NOT($B20="")</formula>
    </cfRule>
  </conditionalFormatting>
  <conditionalFormatting sqref="D17:G17 B20:CB32">
    <cfRule type="expression" dxfId="158" priority="5">
      <formula>OR($C$9="Yes",AND(NOT($C$8=""),$C$8=0))</formula>
    </cfRule>
  </conditionalFormatting>
  <conditionalFormatting sqref="AE20:AE32">
    <cfRule type="expression" dxfId="157" priority="15">
      <formula>NOT(OR($AD20="Calculated/Modeled"))</formula>
    </cfRule>
  </conditionalFormatting>
  <conditionalFormatting sqref="AF20:AF32">
    <cfRule type="expression" dxfId="156" priority="14">
      <formula>NOT($AD20="Measured")</formula>
    </cfRule>
  </conditionalFormatting>
  <conditionalFormatting sqref="AH20:AH32">
    <cfRule type="expression" dxfId="155" priority="13">
      <formula>NOT($AG20="Yes")</formula>
    </cfRule>
  </conditionalFormatting>
  <conditionalFormatting sqref="AJ20:AJ32">
    <cfRule type="expression" dxfId="154" priority="12">
      <formula>NOT($AI20="Yes")</formula>
    </cfRule>
  </conditionalFormatting>
  <conditionalFormatting sqref="BM20:BM32">
    <cfRule type="expression" dxfId="153" priority="11">
      <formula>NOT($BL20="No")</formula>
    </cfRule>
  </conditionalFormatting>
  <conditionalFormatting sqref="BO20:BO32">
    <cfRule type="expression" dxfId="152" priority="10">
      <formula>NOT($BN20="No")</formula>
    </cfRule>
  </conditionalFormatting>
  <conditionalFormatting sqref="BQ20:BQ32">
    <cfRule type="expression" dxfId="151" priority="9">
      <formula>NOT($BP20="No")</formula>
    </cfRule>
  </conditionalFormatting>
  <conditionalFormatting sqref="BS20:BS32">
    <cfRule type="expression" dxfId="150" priority="8">
      <formula>NOT($BR20="No")</formula>
    </cfRule>
  </conditionalFormatting>
  <conditionalFormatting sqref="BU20:BU32">
    <cfRule type="expression" dxfId="149" priority="7">
      <formula>NOT($BT20="No")</formula>
    </cfRule>
  </conditionalFormatting>
  <conditionalFormatting sqref="BW20:BW32">
    <cfRule type="expression" dxfId="148"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00C800C7-0027-407C-9737-00A60056000D}">
      <formula1>0</formula1>
    </dataValidation>
    <dataValidation type="decimal" operator="greaterThanOrEqual" allowBlank="1" showInputMessage="1" showErrorMessage="1" sqref="BY20:BY32" xr:uid="{00E60062-00C2-41A8-8640-002600150098}">
      <formula1>0</formula1>
    </dataValidation>
    <dataValidation type="list" allowBlank="1" showInputMessage="1" showErrorMessage="1" sqref="AG20:AG32 BL20:BL32 BN20:BN32 BP20:BP32 BR20:BR32 BT20:BT32 BV20:BV32 C9 C12 AI20:AI32" xr:uid="{00C90054-0043-481C-AA00-002A0025001A}">
      <formula1>"Yes, No"</formula1>
    </dataValidation>
    <dataValidation type="list" allowBlank="1" showInputMessage="1" showErrorMessage="1" sqref="AD20:AD32" xr:uid="{00500046-000C-4143-9D18-0051006F002E}">
      <formula1>"Calculated/Modeled, Measured"</formula1>
    </dataValidation>
    <dataValidation type="list" allowBlank="1" showInputMessage="1" showErrorMessage="1" sqref="C10" xr:uid="{00AB00A6-0084-4913-B81F-00BC00EC0062}">
      <formula1>"no sales line available, gas composition not suitable for sales line, not economically viable, other"</formula1>
    </dataValidation>
    <dataValidation type="list" allowBlank="1" showInputMessage="1" showErrorMessage="1" sqref="CA20:CA32" xr:uid="{00A90027-00E0-428F-99DD-007E00CC0099}">
      <formula1>ProdGas</formula1>
    </dataValidation>
    <dataValidation type="list" allowBlank="1" showInputMessage="1" showErrorMessage="1" sqref="C13" xr:uid="{00C300EA-0095-4795-90D9-004000520005}">
      <formula1>"Flare, Vent, Other"</formula1>
    </dataValidation>
    <dataValidation type="list" allowBlank="1" showInputMessage="1" showErrorMessage="1" sqref="AJ20:AJ32" xr:uid="{00AB0098-0096-4348-8AE1-004F003C0004}">
      <formula1>CntrlIDListFinal</formula1>
    </dataValidation>
    <dataValidation type="whole" operator="greaterThan" allowBlank="1" showInputMessage="1" showErrorMessage="1" sqref="C8" xr:uid="{00710041-0030-47D8-802C-008900540082}">
      <formula1>-1</formula1>
    </dataValidation>
  </dataValidations>
  <pageMargins left="0.7" right="0.7" top="0.75" bottom="0.75" header="0.3" footer="0.3"/>
  <pageSetup paperSize="9" firstPageNumber="214748364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B1:CL26"/>
  <sheetViews>
    <sheetView topLeftCell="A7" zoomScale="85" workbookViewId="0">
      <selection activeCell="F12" sqref="F12"/>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2" t="s">
        <v>743</v>
      </c>
      <c r="C1" s="152"/>
      <c r="D1" s="47"/>
    </row>
    <row r="2" spans="2:90" ht="18" customHeight="1" x14ac:dyDescent="0.3">
      <c r="B2" s="152"/>
      <c r="C2" s="152"/>
      <c r="D2" s="47"/>
    </row>
    <row r="4" spans="2:90" ht="15.6" x14ac:dyDescent="0.3">
      <c r="B4" s="49" t="s">
        <v>458</v>
      </c>
    </row>
    <row r="5" spans="2:90" x14ac:dyDescent="0.3">
      <c r="B5" s="112" t="s">
        <v>459</v>
      </c>
      <c r="C5" s="113" t="str">
        <f>'-Facility'!C4</f>
        <v>DCP Operating Company, LP</v>
      </c>
    </row>
    <row r="6" spans="2:90" x14ac:dyDescent="0.3">
      <c r="B6" s="112" t="s">
        <v>16</v>
      </c>
      <c r="C6" s="113" t="str">
        <f>'-Facility'!C21</f>
        <v>Spindle Gas Plant</v>
      </c>
      <c r="AK6" s="233"/>
      <c r="AL6" s="233"/>
      <c r="AM6" s="233"/>
      <c r="AN6" s="233"/>
      <c r="AO6" s="233"/>
      <c r="AP6" s="233"/>
      <c r="AQ6" s="233"/>
      <c r="AR6" s="233"/>
      <c r="AS6" s="233"/>
      <c r="AT6" s="233"/>
      <c r="AU6" s="233"/>
      <c r="AV6" s="233"/>
    </row>
    <row r="7" spans="2:90" x14ac:dyDescent="0.3">
      <c r="BW7" s="157"/>
    </row>
    <row r="8" spans="2:90" ht="15.6" x14ac:dyDescent="0.3">
      <c r="B8" s="49" t="s">
        <v>744</v>
      </c>
      <c r="H8" s="156"/>
      <c r="I8" s="156"/>
      <c r="J8" s="156"/>
      <c r="K8" s="156"/>
      <c r="L8" s="156"/>
      <c r="M8" s="156"/>
      <c r="AN8" s="163"/>
      <c r="BW8" s="130"/>
    </row>
    <row r="9" spans="2:90" x14ac:dyDescent="0.3">
      <c r="B9" s="161" t="s">
        <v>745</v>
      </c>
      <c r="C9" s="161" t="s">
        <v>746</v>
      </c>
      <c r="D9" s="161" t="s">
        <v>668</v>
      </c>
      <c r="E9" s="161" t="s">
        <v>747</v>
      </c>
      <c r="F9" s="161" t="s">
        <v>668</v>
      </c>
      <c r="G9" s="234" t="s">
        <v>586</v>
      </c>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5" t="s">
        <v>587</v>
      </c>
      <c r="AI9" s="235"/>
      <c r="AJ9" s="236"/>
      <c r="AK9" s="237" t="s">
        <v>588</v>
      </c>
      <c r="AL9" s="238"/>
      <c r="AM9" s="238"/>
      <c r="AN9" s="238"/>
      <c r="AO9" s="238"/>
      <c r="AP9" s="238"/>
      <c r="AQ9" s="238"/>
      <c r="AR9" s="239"/>
      <c r="AS9" s="209" t="s">
        <v>589</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40" t="s">
        <v>590</v>
      </c>
      <c r="BU9" s="241"/>
      <c r="BV9" s="242"/>
      <c r="BW9" s="243" t="s">
        <v>591</v>
      </c>
      <c r="BX9" s="244"/>
      <c r="BY9" s="244"/>
      <c r="BZ9" s="244"/>
      <c r="CA9" s="244"/>
      <c r="CB9" s="244"/>
      <c r="CC9" s="244"/>
      <c r="CD9" s="244"/>
      <c r="CE9" s="244"/>
      <c r="CF9" s="244"/>
      <c r="CG9" s="244"/>
      <c r="CH9" s="244"/>
      <c r="CI9" s="244"/>
      <c r="CJ9" s="244"/>
      <c r="CK9" s="244"/>
      <c r="CL9" s="244"/>
    </row>
    <row r="10" spans="2:90" ht="80.099999999999994" customHeight="1" x14ac:dyDescent="0.3">
      <c r="B10" s="161"/>
      <c r="C10" s="161"/>
      <c r="D10" s="161"/>
      <c r="E10" s="161"/>
      <c r="F10" s="161"/>
      <c r="G10" s="198" t="s">
        <v>600</v>
      </c>
      <c r="H10" s="198" t="s">
        <v>601</v>
      </c>
      <c r="I10" s="198" t="s">
        <v>602</v>
      </c>
      <c r="J10" s="198" t="s">
        <v>603</v>
      </c>
      <c r="K10" s="198" t="s">
        <v>604</v>
      </c>
      <c r="L10" s="198" t="s">
        <v>605</v>
      </c>
      <c r="M10" s="198" t="s">
        <v>606</v>
      </c>
      <c r="N10" s="198" t="s">
        <v>607</v>
      </c>
      <c r="O10" s="198" t="s">
        <v>608</v>
      </c>
      <c r="P10" s="198" t="s">
        <v>609</v>
      </c>
      <c r="Q10" s="198" t="s">
        <v>610</v>
      </c>
      <c r="R10" s="198" t="s">
        <v>611</v>
      </c>
      <c r="S10" s="198" t="s">
        <v>726</v>
      </c>
      <c r="T10" s="198" t="s">
        <v>613</v>
      </c>
      <c r="U10" s="198" t="s">
        <v>614</v>
      </c>
      <c r="V10" s="198" t="s">
        <v>615</v>
      </c>
      <c r="W10" s="198" t="s">
        <v>616</v>
      </c>
      <c r="X10" s="198" t="s">
        <v>617</v>
      </c>
      <c r="Y10" s="198" t="s">
        <v>669</v>
      </c>
      <c r="Z10" s="198" t="s">
        <v>619</v>
      </c>
      <c r="AA10" s="198" t="s">
        <v>620</v>
      </c>
      <c r="AB10" s="198" t="s">
        <v>621</v>
      </c>
      <c r="AC10" s="198" t="s">
        <v>622</v>
      </c>
      <c r="AD10" s="198" t="s">
        <v>748</v>
      </c>
      <c r="AE10" s="198" t="s">
        <v>624</v>
      </c>
      <c r="AF10" s="198" t="s">
        <v>625</v>
      </c>
      <c r="AG10" s="198" t="s">
        <v>626</v>
      </c>
      <c r="AH10" s="245" t="s">
        <v>627</v>
      </c>
      <c r="AI10" s="246" t="s">
        <v>628</v>
      </c>
      <c r="AJ10" s="246" t="s">
        <v>629</v>
      </c>
      <c r="AK10" s="198" t="s">
        <v>749</v>
      </c>
      <c r="AL10" s="198" t="s">
        <v>750</v>
      </c>
      <c r="AM10" s="198" t="s">
        <v>751</v>
      </c>
      <c r="AN10" s="198" t="s">
        <v>752</v>
      </c>
      <c r="AO10" s="198" t="s">
        <v>753</v>
      </c>
      <c r="AP10" s="198" t="s">
        <v>750</v>
      </c>
      <c r="AQ10" s="198" t="s">
        <v>751</v>
      </c>
      <c r="AR10" s="198" t="s">
        <v>754</v>
      </c>
      <c r="AS10" s="198" t="s">
        <v>600</v>
      </c>
      <c r="AT10" s="198" t="s">
        <v>601</v>
      </c>
      <c r="AU10" s="198" t="s">
        <v>602</v>
      </c>
      <c r="AV10" s="198" t="s">
        <v>603</v>
      </c>
      <c r="AW10" s="198" t="s">
        <v>604</v>
      </c>
      <c r="AX10" s="198" t="s">
        <v>605</v>
      </c>
      <c r="AY10" s="198" t="s">
        <v>606</v>
      </c>
      <c r="AZ10" s="198" t="s">
        <v>607</v>
      </c>
      <c r="BA10" s="198" t="s">
        <v>608</v>
      </c>
      <c r="BB10" s="198" t="s">
        <v>609</v>
      </c>
      <c r="BC10" s="198" t="s">
        <v>610</v>
      </c>
      <c r="BD10" s="198" t="s">
        <v>611</v>
      </c>
      <c r="BE10" s="198" t="s">
        <v>726</v>
      </c>
      <c r="BF10" s="198" t="s">
        <v>613</v>
      </c>
      <c r="BG10" s="198" t="s">
        <v>614</v>
      </c>
      <c r="BH10" s="198" t="s">
        <v>615</v>
      </c>
      <c r="BI10" s="198" t="s">
        <v>616</v>
      </c>
      <c r="BJ10" s="198" t="s">
        <v>617</v>
      </c>
      <c r="BK10" s="198" t="s">
        <v>755</v>
      </c>
      <c r="BL10" s="198" t="s">
        <v>619</v>
      </c>
      <c r="BM10" s="198" t="s">
        <v>620</v>
      </c>
      <c r="BN10" s="198" t="s">
        <v>621</v>
      </c>
      <c r="BO10" s="198" t="s">
        <v>622</v>
      </c>
      <c r="BP10" s="198" t="s">
        <v>756</v>
      </c>
      <c r="BQ10" s="198" t="s">
        <v>624</v>
      </c>
      <c r="BR10" s="198" t="s">
        <v>625</v>
      </c>
      <c r="BS10" s="247" t="s">
        <v>626</v>
      </c>
      <c r="BT10" s="198" t="s">
        <v>757</v>
      </c>
      <c r="BU10" s="198" t="s">
        <v>758</v>
      </c>
      <c r="BV10" s="198" t="s">
        <v>641</v>
      </c>
      <c r="BW10" s="198" t="s">
        <v>759</v>
      </c>
    </row>
    <row r="11" spans="2:90" s="10" customFormat="1" x14ac:dyDescent="0.3">
      <c r="B11" s="248" t="s">
        <v>760</v>
      </c>
      <c r="C11" s="249" t="s">
        <v>761</v>
      </c>
      <c r="D11" s="248" t="s">
        <v>146</v>
      </c>
      <c r="E11" s="94" t="s">
        <v>762</v>
      </c>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50"/>
      <c r="AI11" s="248"/>
      <c r="AJ11" s="251"/>
      <c r="AK11" s="252" t="s">
        <v>92</v>
      </c>
      <c r="AL11" s="252" t="s">
        <v>763</v>
      </c>
      <c r="AM11" s="252"/>
      <c r="AN11" s="252" t="s">
        <v>206</v>
      </c>
      <c r="AO11" s="252" t="s">
        <v>92</v>
      </c>
      <c r="AP11" s="252" t="s">
        <v>764</v>
      </c>
      <c r="AQ11" s="252"/>
      <c r="AR11" s="252" t="s">
        <v>765</v>
      </c>
      <c r="AS11" s="253"/>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t="s">
        <v>363</v>
      </c>
      <c r="BU11" s="248" t="s">
        <v>92</v>
      </c>
      <c r="BV11" s="248" t="s">
        <v>660</v>
      </c>
      <c r="BW11" s="248">
        <v>1232</v>
      </c>
    </row>
    <row r="12" spans="2:90" s="10" customFormat="1" x14ac:dyDescent="0.3">
      <c r="B12" s="248" t="s">
        <v>766</v>
      </c>
      <c r="C12" s="249" t="s">
        <v>761</v>
      </c>
      <c r="D12" s="248" t="s">
        <v>146</v>
      </c>
      <c r="E12" s="94" t="s">
        <v>762</v>
      </c>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50"/>
      <c r="AI12" s="248"/>
      <c r="AJ12" s="251"/>
      <c r="AK12" s="252" t="s">
        <v>92</v>
      </c>
      <c r="AL12" s="252" t="s">
        <v>763</v>
      </c>
      <c r="AM12" s="252"/>
      <c r="AN12" s="252" t="s">
        <v>206</v>
      </c>
      <c r="AO12" s="252" t="s">
        <v>92</v>
      </c>
      <c r="AP12" s="252" t="s">
        <v>764</v>
      </c>
      <c r="AQ12" s="252"/>
      <c r="AR12" s="252" t="s">
        <v>765</v>
      </c>
      <c r="AS12" s="253"/>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t="s">
        <v>363</v>
      </c>
      <c r="BU12" s="248" t="s">
        <v>92</v>
      </c>
      <c r="BV12" s="248" t="s">
        <v>660</v>
      </c>
      <c r="BW12" s="248">
        <v>1232</v>
      </c>
    </row>
    <row r="13" spans="2:90" s="10" customFormat="1" x14ac:dyDescent="0.3">
      <c r="B13" s="248" t="s">
        <v>767</v>
      </c>
      <c r="C13" s="249" t="s">
        <v>761</v>
      </c>
      <c r="D13" s="248" t="s">
        <v>146</v>
      </c>
      <c r="E13" s="94" t="s">
        <v>762</v>
      </c>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50"/>
      <c r="AI13" s="248"/>
      <c r="AJ13" s="251"/>
      <c r="AK13" s="252" t="s">
        <v>92</v>
      </c>
      <c r="AL13" s="252" t="s">
        <v>763</v>
      </c>
      <c r="AM13" s="252"/>
      <c r="AN13" s="252" t="s">
        <v>206</v>
      </c>
      <c r="AO13" s="252" t="s">
        <v>92</v>
      </c>
      <c r="AP13" s="252" t="s">
        <v>764</v>
      </c>
      <c r="AQ13" s="252"/>
      <c r="AR13" s="252" t="s">
        <v>765</v>
      </c>
      <c r="AS13" s="253"/>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t="s">
        <v>363</v>
      </c>
      <c r="BU13" s="248" t="s">
        <v>92</v>
      </c>
      <c r="BV13" s="248" t="s">
        <v>660</v>
      </c>
      <c r="BW13" s="248">
        <v>1232</v>
      </c>
    </row>
    <row r="14" spans="2:90" s="10" customFormat="1" ht="28.8" x14ac:dyDescent="0.3">
      <c r="B14" s="248" t="s">
        <v>768</v>
      </c>
      <c r="C14" s="249" t="s">
        <v>761</v>
      </c>
      <c r="D14" s="248" t="s">
        <v>146</v>
      </c>
      <c r="E14" s="94" t="s">
        <v>712</v>
      </c>
      <c r="F14" s="248" t="s">
        <v>769</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50"/>
      <c r="AI14" s="248"/>
      <c r="AJ14" s="251"/>
      <c r="AK14" s="252" t="s">
        <v>92</v>
      </c>
      <c r="AL14" s="252" t="s">
        <v>763</v>
      </c>
      <c r="AM14" s="252"/>
      <c r="AN14" s="252" t="s">
        <v>206</v>
      </c>
      <c r="AO14" s="252" t="s">
        <v>92</v>
      </c>
      <c r="AP14" s="252" t="s">
        <v>764</v>
      </c>
      <c r="AQ14" s="252"/>
      <c r="AR14" s="252" t="s">
        <v>765</v>
      </c>
      <c r="AS14" s="253"/>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t="s">
        <v>363</v>
      </c>
      <c r="BU14" s="248" t="s">
        <v>92</v>
      </c>
      <c r="BV14" s="248" t="s">
        <v>660</v>
      </c>
      <c r="BW14" s="248">
        <v>1232</v>
      </c>
    </row>
    <row r="15" spans="2:90" s="10" customFormat="1" ht="28.8" x14ac:dyDescent="0.3">
      <c r="B15" s="248" t="s">
        <v>770</v>
      </c>
      <c r="C15" s="249" t="s">
        <v>761</v>
      </c>
      <c r="D15" s="248" t="s">
        <v>146</v>
      </c>
      <c r="E15" s="94" t="s">
        <v>712</v>
      </c>
      <c r="F15" s="248" t="s">
        <v>769</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50"/>
      <c r="AI15" s="248"/>
      <c r="AJ15" s="251"/>
      <c r="AK15" s="252" t="s">
        <v>92</v>
      </c>
      <c r="AL15" s="252" t="s">
        <v>763</v>
      </c>
      <c r="AM15" s="252"/>
      <c r="AN15" s="252" t="s">
        <v>206</v>
      </c>
      <c r="AO15" s="252" t="s">
        <v>92</v>
      </c>
      <c r="AP15" s="252" t="s">
        <v>764</v>
      </c>
      <c r="AQ15" s="252"/>
      <c r="AR15" s="252" t="s">
        <v>765</v>
      </c>
      <c r="AS15" s="253"/>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t="s">
        <v>363</v>
      </c>
      <c r="BU15" s="248" t="s">
        <v>92</v>
      </c>
      <c r="BV15" s="248" t="s">
        <v>660</v>
      </c>
      <c r="BW15" s="248">
        <v>1232</v>
      </c>
    </row>
    <row r="16" spans="2:90" s="10" customFormat="1" x14ac:dyDescent="0.3">
      <c r="B16" s="248" t="s">
        <v>771</v>
      </c>
      <c r="C16" s="249" t="s">
        <v>761</v>
      </c>
      <c r="D16" s="248" t="s">
        <v>146</v>
      </c>
      <c r="E16" s="94" t="s">
        <v>772</v>
      </c>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50"/>
      <c r="AI16" s="248"/>
      <c r="AJ16" s="251"/>
      <c r="AK16" s="252" t="s">
        <v>92</v>
      </c>
      <c r="AL16" s="252" t="s">
        <v>763</v>
      </c>
      <c r="AM16" s="252"/>
      <c r="AN16" s="252" t="s">
        <v>206</v>
      </c>
      <c r="AO16" s="252" t="s">
        <v>92</v>
      </c>
      <c r="AP16" s="252" t="s">
        <v>764</v>
      </c>
      <c r="AQ16" s="252"/>
      <c r="AR16" s="252" t="s">
        <v>765</v>
      </c>
      <c r="AS16" s="253"/>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t="s">
        <v>363</v>
      </c>
      <c r="BU16" s="248" t="s">
        <v>92</v>
      </c>
      <c r="BV16" s="248" t="s">
        <v>660</v>
      </c>
      <c r="BW16" s="248">
        <v>1232</v>
      </c>
    </row>
    <row r="17" spans="2:75" s="10" customFormat="1" x14ac:dyDescent="0.3">
      <c r="B17" s="248" t="s">
        <v>773</v>
      </c>
      <c r="C17" s="249" t="s">
        <v>761</v>
      </c>
      <c r="D17" s="248" t="s">
        <v>146</v>
      </c>
      <c r="E17" s="94" t="s">
        <v>772</v>
      </c>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50"/>
      <c r="AI17" s="248"/>
      <c r="AJ17" s="251"/>
      <c r="AK17" s="252" t="s">
        <v>92</v>
      </c>
      <c r="AL17" s="252" t="s">
        <v>763</v>
      </c>
      <c r="AM17" s="252"/>
      <c r="AN17" s="252" t="s">
        <v>206</v>
      </c>
      <c r="AO17" s="252" t="s">
        <v>92</v>
      </c>
      <c r="AP17" s="252" t="s">
        <v>764</v>
      </c>
      <c r="AQ17" s="252"/>
      <c r="AR17" s="252" t="s">
        <v>765</v>
      </c>
      <c r="AS17" s="253"/>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t="s">
        <v>363</v>
      </c>
      <c r="BU17" s="248" t="s">
        <v>92</v>
      </c>
      <c r="BV17" s="248" t="s">
        <v>660</v>
      </c>
      <c r="BW17" s="248">
        <v>1232</v>
      </c>
    </row>
    <row r="18" spans="2:75" s="10" customFormat="1" x14ac:dyDescent="0.3">
      <c r="B18" s="248" t="s">
        <v>774</v>
      </c>
      <c r="C18" s="249" t="s">
        <v>761</v>
      </c>
      <c r="D18" s="248" t="s">
        <v>146</v>
      </c>
      <c r="E18" s="94" t="s">
        <v>762</v>
      </c>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50"/>
      <c r="AI18" s="248"/>
      <c r="AJ18" s="251"/>
      <c r="AK18" s="252" t="s">
        <v>92</v>
      </c>
      <c r="AL18" s="252" t="s">
        <v>763</v>
      </c>
      <c r="AM18" s="252"/>
      <c r="AN18" s="252" t="s">
        <v>206</v>
      </c>
      <c r="AO18" s="252" t="s">
        <v>92</v>
      </c>
      <c r="AP18" s="252" t="s">
        <v>764</v>
      </c>
      <c r="AQ18" s="252"/>
      <c r="AR18" s="252" t="s">
        <v>765</v>
      </c>
      <c r="AS18" s="253"/>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t="s">
        <v>363</v>
      </c>
      <c r="BU18" s="248" t="s">
        <v>92</v>
      </c>
      <c r="BV18" s="248" t="s">
        <v>660</v>
      </c>
      <c r="BW18" s="248">
        <v>1000</v>
      </c>
    </row>
    <row r="19" spans="2:75" s="10" customFormat="1" x14ac:dyDescent="0.3">
      <c r="B19" s="248" t="s">
        <v>775</v>
      </c>
      <c r="C19" s="249" t="s">
        <v>761</v>
      </c>
      <c r="D19" s="248" t="s">
        <v>146</v>
      </c>
      <c r="E19" s="94" t="s">
        <v>762</v>
      </c>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50"/>
      <c r="AI19" s="248"/>
      <c r="AJ19" s="251"/>
      <c r="AK19" s="252" t="s">
        <v>92</v>
      </c>
      <c r="AL19" s="252" t="s">
        <v>763</v>
      </c>
      <c r="AM19" s="252"/>
      <c r="AN19" s="252" t="s">
        <v>206</v>
      </c>
      <c r="AO19" s="252" t="s">
        <v>92</v>
      </c>
      <c r="AP19" s="252" t="s">
        <v>764</v>
      </c>
      <c r="AQ19" s="252"/>
      <c r="AR19" s="252" t="s">
        <v>765</v>
      </c>
      <c r="AS19" s="253"/>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t="s">
        <v>363</v>
      </c>
      <c r="BU19" s="248" t="s">
        <v>92</v>
      </c>
      <c r="BV19" s="248" t="s">
        <v>660</v>
      </c>
      <c r="BW19" s="248">
        <v>1215</v>
      </c>
    </row>
    <row r="20" spans="2:75" s="10" customFormat="1" x14ac:dyDescent="0.3">
      <c r="B20" s="248" t="s">
        <v>776</v>
      </c>
      <c r="C20" s="249" t="s">
        <v>761</v>
      </c>
      <c r="D20" s="248" t="s">
        <v>146</v>
      </c>
      <c r="E20" s="94" t="s">
        <v>762</v>
      </c>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50"/>
      <c r="AI20" s="248"/>
      <c r="AJ20" s="251"/>
      <c r="AK20" s="252" t="s">
        <v>92</v>
      </c>
      <c r="AL20" s="252" t="s">
        <v>763</v>
      </c>
      <c r="AM20" s="252"/>
      <c r="AN20" s="252" t="s">
        <v>206</v>
      </c>
      <c r="AO20" s="252" t="s">
        <v>92</v>
      </c>
      <c r="AP20" s="252" t="s">
        <v>764</v>
      </c>
      <c r="AQ20" s="252"/>
      <c r="AR20" s="252" t="s">
        <v>765</v>
      </c>
      <c r="AS20" s="253"/>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t="s">
        <v>363</v>
      </c>
      <c r="BU20" s="248" t="s">
        <v>92</v>
      </c>
      <c r="BV20" s="248" t="s">
        <v>660</v>
      </c>
      <c r="BW20" s="248">
        <v>230</v>
      </c>
    </row>
    <row r="21" spans="2:75" s="10" customFormat="1" x14ac:dyDescent="0.3">
      <c r="B21" s="248" t="s">
        <v>777</v>
      </c>
      <c r="C21" s="249" t="s">
        <v>761</v>
      </c>
      <c r="D21" s="248" t="s">
        <v>146</v>
      </c>
      <c r="E21" s="94" t="s">
        <v>762</v>
      </c>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50"/>
      <c r="AI21" s="248"/>
      <c r="AJ21" s="251"/>
      <c r="AK21" s="252" t="s">
        <v>92</v>
      </c>
      <c r="AL21" s="252" t="s">
        <v>763</v>
      </c>
      <c r="AM21" s="252"/>
      <c r="AN21" s="252" t="s">
        <v>206</v>
      </c>
      <c r="AO21" s="252" t="s">
        <v>92</v>
      </c>
      <c r="AP21" s="252" t="s">
        <v>764</v>
      </c>
      <c r="AQ21" s="252"/>
      <c r="AR21" s="252" t="s">
        <v>765</v>
      </c>
      <c r="AS21" s="253"/>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t="s">
        <v>363</v>
      </c>
      <c r="BU21" s="248" t="s">
        <v>92</v>
      </c>
      <c r="BV21" s="248" t="s">
        <v>660</v>
      </c>
      <c r="BW21" s="248">
        <v>474</v>
      </c>
    </row>
    <row r="22" spans="2:75" s="10" customFormat="1" x14ac:dyDescent="0.3">
      <c r="B22" s="248" t="s">
        <v>778</v>
      </c>
      <c r="C22" s="249" t="s">
        <v>779</v>
      </c>
      <c r="D22" s="248" t="s">
        <v>146</v>
      </c>
      <c r="E22" s="94" t="s">
        <v>780</v>
      </c>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50"/>
      <c r="AI22" s="248"/>
      <c r="AJ22" s="251"/>
      <c r="AK22" s="252" t="s">
        <v>92</v>
      </c>
      <c r="AL22" s="252" t="s">
        <v>763</v>
      </c>
      <c r="AM22" s="252"/>
      <c r="AN22" s="252" t="s">
        <v>206</v>
      </c>
      <c r="AO22" s="252" t="s">
        <v>363</v>
      </c>
      <c r="AP22" s="252"/>
      <c r="AQ22" s="252"/>
      <c r="AR22" s="252"/>
      <c r="AS22" s="253"/>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t="s">
        <v>363</v>
      </c>
      <c r="BU22" s="248" t="s">
        <v>363</v>
      </c>
      <c r="BV22" s="248"/>
      <c r="BW22" s="248">
        <v>15</v>
      </c>
    </row>
    <row r="23" spans="2:75" s="10" customFormat="1" x14ac:dyDescent="0.3">
      <c r="B23" s="248" t="s">
        <v>781</v>
      </c>
      <c r="C23" s="249" t="s">
        <v>761</v>
      </c>
      <c r="D23" s="248" t="s">
        <v>146</v>
      </c>
      <c r="E23" s="94" t="s">
        <v>762</v>
      </c>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50"/>
      <c r="AI23" s="248"/>
      <c r="AJ23" s="251"/>
      <c r="AK23" s="252" t="s">
        <v>363</v>
      </c>
      <c r="AL23" s="252"/>
      <c r="AM23" s="252"/>
      <c r="AN23" s="252"/>
      <c r="AO23" s="252" t="s">
        <v>92</v>
      </c>
      <c r="AP23" s="252" t="s">
        <v>764</v>
      </c>
      <c r="AQ23" s="252"/>
      <c r="AR23" s="252" t="s">
        <v>765</v>
      </c>
      <c r="AS23" s="253"/>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t="s">
        <v>363</v>
      </c>
      <c r="BU23" s="248" t="s">
        <v>92</v>
      </c>
      <c r="BV23" s="248" t="s">
        <v>660</v>
      </c>
      <c r="BW23" s="248">
        <v>25</v>
      </c>
    </row>
    <row r="24" spans="2:75" s="10" customFormat="1" x14ac:dyDescent="0.3">
      <c r="B24" s="248" t="s">
        <v>782</v>
      </c>
      <c r="C24" s="249" t="s">
        <v>761</v>
      </c>
      <c r="D24" s="248" t="s">
        <v>146</v>
      </c>
      <c r="E24" s="94" t="s">
        <v>762</v>
      </c>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50"/>
      <c r="AI24" s="248"/>
      <c r="AJ24" s="251"/>
      <c r="AK24" s="252" t="s">
        <v>363</v>
      </c>
      <c r="AL24" s="252"/>
      <c r="AM24" s="252"/>
      <c r="AN24" s="252"/>
      <c r="AO24" s="252" t="s">
        <v>92</v>
      </c>
      <c r="AP24" s="252" t="s">
        <v>764</v>
      </c>
      <c r="AQ24" s="252"/>
      <c r="AR24" s="252" t="s">
        <v>765</v>
      </c>
      <c r="AS24" s="253"/>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t="s">
        <v>363</v>
      </c>
      <c r="BU24" s="248" t="s">
        <v>92</v>
      </c>
      <c r="BV24" s="248" t="s">
        <v>660</v>
      </c>
      <c r="BW24" s="248">
        <v>25</v>
      </c>
    </row>
    <row r="25" spans="2:75" s="10" customFormat="1" x14ac:dyDescent="0.3">
      <c r="B25" s="248" t="s">
        <v>783</v>
      </c>
      <c r="C25" s="249"/>
      <c r="D25" s="248" t="s">
        <v>146</v>
      </c>
      <c r="E25" s="94"/>
      <c r="F25" s="248"/>
      <c r="G25" s="248">
        <v>0.112</v>
      </c>
      <c r="H25" s="248">
        <v>0.03</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50" t="s">
        <v>655</v>
      </c>
      <c r="AI25" s="248" t="s">
        <v>784</v>
      </c>
      <c r="AJ25" s="251"/>
      <c r="AK25" s="252" t="s">
        <v>363</v>
      </c>
      <c r="AL25" s="252"/>
      <c r="AM25" s="252"/>
      <c r="AN25" s="252"/>
      <c r="AO25" s="252"/>
      <c r="AP25" s="252"/>
      <c r="AQ25" s="252"/>
      <c r="AR25" s="252"/>
      <c r="AS25" s="253">
        <v>0.112</v>
      </c>
      <c r="AT25" s="248">
        <v>0.03</v>
      </c>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row>
    <row r="26" spans="2:75" s="10" customFormat="1" x14ac:dyDescent="0.3">
      <c r="B26" s="248"/>
      <c r="C26" s="249"/>
      <c r="D26" s="248" t="s">
        <v>146</v>
      </c>
      <c r="E26" s="94"/>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50"/>
      <c r="AI26" s="248"/>
      <c r="AJ26" s="251"/>
      <c r="AK26" s="252"/>
      <c r="AL26" s="252"/>
      <c r="AM26" s="252"/>
      <c r="AN26" s="252"/>
      <c r="AO26" s="252"/>
      <c r="AP26" s="252"/>
      <c r="AQ26" s="252"/>
      <c r="AR26" s="252"/>
      <c r="AS26" s="253"/>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row>
  </sheetData>
  <sheetProtection algorithmName="SHA-512" hashValue="Go0z7pHyr+NYWYsP6cDXxvp/+G+43gRLK2s/YmQuz5sgu6kDhPqbVvWu9GOkYH8+RnBIKcU9gECEECUZwVMKmQ==" saltValue="TgnvKBEcX/6PXyB9qBU9pQ==" spinCount="100000" sheet="1" objects="1" scenarios="1" formatCells="0" formatColumns="0" formatRows="0" insertColumns="0" insertRows="0" insertHyperlinks="0" deleteColumns="0" deleteRows="0" sort="0" autoFilter="0" pivotTables="0"/>
  <mergeCells count="11">
    <mergeCell ref="BT9:BV9"/>
    <mergeCell ref="F9:F10"/>
    <mergeCell ref="G9:AG9"/>
    <mergeCell ref="AH9:AJ9"/>
    <mergeCell ref="AK9:AR9"/>
    <mergeCell ref="AS9:BS9"/>
    <mergeCell ref="B1:C2"/>
    <mergeCell ref="B9:B10"/>
    <mergeCell ref="C9:C10"/>
    <mergeCell ref="D9:D10"/>
    <mergeCell ref="E9:E10"/>
  </mergeCells>
  <conditionalFormatting sqref="B11:B26">
    <cfRule type="notContainsBlanks" dxfId="147" priority="13">
      <formula>LEN(TRIM(B11))&gt;0</formula>
    </cfRule>
  </conditionalFormatting>
  <conditionalFormatting sqref="C5:C6">
    <cfRule type="cellIs" dxfId="146" priority="14" operator="equal">
      <formula>0</formula>
    </cfRule>
  </conditionalFormatting>
  <conditionalFormatting sqref="C11">
    <cfRule type="expression" dxfId="145" priority="15">
      <formula>NOT($B11="")</formula>
    </cfRule>
  </conditionalFormatting>
  <conditionalFormatting sqref="C11:BW26">
    <cfRule type="expression" dxfId="144" priority="12">
      <formula>NOT($B11="")</formula>
    </cfRule>
  </conditionalFormatting>
  <conditionalFormatting sqref="D11:D26">
    <cfRule type="expression" dxfId="143" priority="11">
      <formula>NOT($C11="Other (Specify)")</formula>
    </cfRule>
  </conditionalFormatting>
  <conditionalFormatting sqref="E11">
    <cfRule type="expression" dxfId="142" priority="16">
      <formula>NOT($B11="")</formula>
    </cfRule>
  </conditionalFormatting>
  <conditionalFormatting sqref="F11:F26">
    <cfRule type="expression" dxfId="141" priority="10">
      <formula>NOT($E11="Other (specify)")</formula>
    </cfRule>
  </conditionalFormatting>
  <conditionalFormatting sqref="AI11:AI26">
    <cfRule type="expression" dxfId="140" priority="9">
      <formula>NOT(OR($AH11="Calculated/Modeled"))</formula>
    </cfRule>
  </conditionalFormatting>
  <conditionalFormatting sqref="AJ11:AJ26">
    <cfRule type="expression" dxfId="139" priority="8">
      <formula>NOT($AH11="Measured")</formula>
    </cfRule>
  </conditionalFormatting>
  <conditionalFormatting sqref="AK11">
    <cfRule type="expression" dxfId="138" priority="65">
      <formula>NOT($B11="")</formula>
    </cfRule>
  </conditionalFormatting>
  <conditionalFormatting sqref="AK12:AL12">
    <cfRule type="expression" dxfId="137" priority="64">
      <formula>NOT($B11="")</formula>
    </cfRule>
  </conditionalFormatting>
  <conditionalFormatting sqref="AK13:AL13">
    <cfRule type="expression" dxfId="136" priority="63">
      <formula>NOT($B11="")</formula>
    </cfRule>
  </conditionalFormatting>
  <conditionalFormatting sqref="AK14:AL14">
    <cfRule type="expression" dxfId="135" priority="62">
      <formula>NOT($B11="")</formula>
    </cfRule>
  </conditionalFormatting>
  <conditionalFormatting sqref="AK15:AL15">
    <cfRule type="expression" dxfId="134" priority="61">
      <formula>NOT($B11="")</formula>
    </cfRule>
  </conditionalFormatting>
  <conditionalFormatting sqref="AK16:AL16">
    <cfRule type="expression" dxfId="133" priority="60">
      <formula>NOT($B11="")</formula>
    </cfRule>
  </conditionalFormatting>
  <conditionalFormatting sqref="AK17:AL17">
    <cfRule type="expression" dxfId="132" priority="59">
      <formula>NOT($B11="")</formula>
    </cfRule>
  </conditionalFormatting>
  <conditionalFormatting sqref="AK18:AL18">
    <cfRule type="expression" dxfId="131" priority="58">
      <formula>NOT($B11="")</formula>
    </cfRule>
  </conditionalFormatting>
  <conditionalFormatting sqref="AK19:AL19">
    <cfRule type="expression" dxfId="130" priority="57">
      <formula>NOT($B11="")</formula>
    </cfRule>
  </conditionalFormatting>
  <conditionalFormatting sqref="AK20:AL20">
    <cfRule type="expression" dxfId="129" priority="56">
      <formula>NOT($B11="")</formula>
    </cfRule>
  </conditionalFormatting>
  <conditionalFormatting sqref="AK21:AL21">
    <cfRule type="expression" dxfId="128" priority="55">
      <formula>NOT($B11="")</formula>
    </cfRule>
  </conditionalFormatting>
  <conditionalFormatting sqref="AL11:AL26">
    <cfRule type="expression" dxfId="127" priority="7">
      <formula>NOT($AK11="Yes")</formula>
    </cfRule>
  </conditionalFormatting>
  <conditionalFormatting sqref="AL12">
    <cfRule type="expression" dxfId="126" priority="88">
      <formula>NOT($AK11="Yes")</formula>
    </cfRule>
  </conditionalFormatting>
  <conditionalFormatting sqref="AL13">
    <cfRule type="expression" dxfId="125" priority="89">
      <formula>NOT($AK11="Yes")</formula>
    </cfRule>
  </conditionalFormatting>
  <conditionalFormatting sqref="AL14">
    <cfRule type="expression" dxfId="124" priority="90">
      <formula>NOT($AK11="Yes")</formula>
    </cfRule>
  </conditionalFormatting>
  <conditionalFormatting sqref="AL15">
    <cfRule type="expression" dxfId="123" priority="91">
      <formula>NOT($AK11="Yes")</formula>
    </cfRule>
  </conditionalFormatting>
  <conditionalFormatting sqref="AL16">
    <cfRule type="expression" dxfId="122" priority="92">
      <formula>NOT($AK11="Yes")</formula>
    </cfRule>
  </conditionalFormatting>
  <conditionalFormatting sqref="AL17">
    <cfRule type="expression" dxfId="121" priority="93">
      <formula>NOT($AK11="Yes")</formula>
    </cfRule>
  </conditionalFormatting>
  <conditionalFormatting sqref="AL18">
    <cfRule type="expression" dxfId="120" priority="94">
      <formula>NOT($AK11="Yes")</formula>
    </cfRule>
  </conditionalFormatting>
  <conditionalFormatting sqref="AL19">
    <cfRule type="expression" dxfId="119" priority="95">
      <formula>NOT($AK11="Yes")</formula>
    </cfRule>
  </conditionalFormatting>
  <conditionalFormatting sqref="AL20">
    <cfRule type="expression" dxfId="118" priority="96">
      <formula>NOT($AK11="Yes")</formula>
    </cfRule>
  </conditionalFormatting>
  <conditionalFormatting sqref="AL21">
    <cfRule type="expression" dxfId="117" priority="97">
      <formula>NOT($AK11="Yes")</formula>
    </cfRule>
  </conditionalFormatting>
  <conditionalFormatting sqref="AL22">
    <cfRule type="expression" dxfId="116" priority="98">
      <formula>NOT($AK11="Yes")</formula>
    </cfRule>
    <cfRule type="expression" dxfId="115" priority="76">
      <formula>NOT($B11="")</formula>
    </cfRule>
  </conditionalFormatting>
  <conditionalFormatting sqref="AM11:AM26">
    <cfRule type="expression" dxfId="114" priority="3">
      <formula>NOT($AL11="Other")</formula>
    </cfRule>
  </conditionalFormatting>
  <conditionalFormatting sqref="AN11:AN26">
    <cfRule type="expression" dxfId="113" priority="1">
      <formula>NOT($AK11="Yes")</formula>
    </cfRule>
  </conditionalFormatting>
  <conditionalFormatting sqref="AN12">
    <cfRule type="expression" dxfId="112" priority="99">
      <formula>NOT($AK11="Yes")</formula>
    </cfRule>
    <cfRule type="expression" dxfId="111" priority="77">
      <formula>NOT($B11="")</formula>
    </cfRule>
  </conditionalFormatting>
  <conditionalFormatting sqref="AN13">
    <cfRule type="expression" dxfId="110" priority="78">
      <formula>NOT($B11="")</formula>
    </cfRule>
    <cfRule type="expression" dxfId="109" priority="100">
      <formula>NOT($AK11="Yes")</formula>
    </cfRule>
  </conditionalFormatting>
  <conditionalFormatting sqref="AN14">
    <cfRule type="expression" dxfId="108" priority="79">
      <formula>NOT($B11="")</formula>
    </cfRule>
    <cfRule type="expression" dxfId="107" priority="101">
      <formula>NOT($AK11="Yes")</formula>
    </cfRule>
  </conditionalFormatting>
  <conditionalFormatting sqref="AN15">
    <cfRule type="expression" dxfId="106" priority="80">
      <formula>NOT($B11="")</formula>
    </cfRule>
    <cfRule type="expression" dxfId="105" priority="102">
      <formula>NOT($AK11="Yes")</formula>
    </cfRule>
  </conditionalFormatting>
  <conditionalFormatting sqref="AN16">
    <cfRule type="expression" dxfId="104" priority="81">
      <formula>NOT($B11="")</formula>
    </cfRule>
    <cfRule type="expression" dxfId="103" priority="103">
      <formula>NOT($AK11="Yes")</formula>
    </cfRule>
  </conditionalFormatting>
  <conditionalFormatting sqref="AN17">
    <cfRule type="expression" dxfId="102" priority="82">
      <formula>NOT($B11="")</formula>
    </cfRule>
    <cfRule type="expression" dxfId="101" priority="104">
      <formula>NOT($AK11="Yes")</formula>
    </cfRule>
  </conditionalFormatting>
  <conditionalFormatting sqref="AN18">
    <cfRule type="expression" dxfId="100" priority="83">
      <formula>NOT($B11="")</formula>
    </cfRule>
    <cfRule type="expression" dxfId="99" priority="105">
      <formula>NOT($AK11="Yes")</formula>
    </cfRule>
  </conditionalFormatting>
  <conditionalFormatting sqref="AN19">
    <cfRule type="expression" dxfId="98" priority="84">
      <formula>NOT($B11="")</formula>
    </cfRule>
    <cfRule type="expression" dxfId="97" priority="106">
      <formula>NOT($AK11="Yes")</formula>
    </cfRule>
  </conditionalFormatting>
  <conditionalFormatting sqref="AN20">
    <cfRule type="expression" dxfId="96" priority="85">
      <formula>NOT($B11="")</formula>
    </cfRule>
    <cfRule type="expression" dxfId="95" priority="107">
      <formula>NOT($AK11="Yes")</formula>
    </cfRule>
  </conditionalFormatting>
  <conditionalFormatting sqref="AN21">
    <cfRule type="expression" dxfId="94" priority="86">
      <formula>NOT($B11="")</formula>
    </cfRule>
    <cfRule type="expression" dxfId="93" priority="108">
      <formula>NOT($AK11="Yes")</formula>
    </cfRule>
  </conditionalFormatting>
  <conditionalFormatting sqref="AN22">
    <cfRule type="expression" dxfId="92" priority="87">
      <formula>NOT($B11="")</formula>
    </cfRule>
    <cfRule type="expression" dxfId="91" priority="109">
      <formula>NOT($AK11="Yes")</formula>
    </cfRule>
  </conditionalFormatting>
  <conditionalFormatting sqref="AO11">
    <cfRule type="expression" dxfId="90" priority="17">
      <formula>NOT($B11="")</formula>
    </cfRule>
  </conditionalFormatting>
  <conditionalFormatting sqref="AP11:AP26 AR11:AR26">
    <cfRule type="expression" dxfId="89" priority="4">
      <formula>NOT($AO11="Yes")</formula>
    </cfRule>
  </conditionalFormatting>
  <conditionalFormatting sqref="AP12">
    <cfRule type="expression" dxfId="88" priority="41">
      <formula>NOT($AO11="Yes")</formula>
    </cfRule>
    <cfRule type="expression" dxfId="87" priority="18">
      <formula>NOT($B11="")</formula>
    </cfRule>
  </conditionalFormatting>
  <conditionalFormatting sqref="AP13">
    <cfRule type="expression" dxfId="86" priority="42">
      <formula>NOT($AO11="Yes")</formula>
    </cfRule>
    <cfRule type="expression" dxfId="85" priority="19">
      <formula>NOT($B11="")</formula>
    </cfRule>
  </conditionalFormatting>
  <conditionalFormatting sqref="AP14">
    <cfRule type="expression" dxfId="84" priority="20">
      <formula>NOT($B11="")</formula>
    </cfRule>
    <cfRule type="expression" dxfId="83" priority="43">
      <formula>NOT($AO11="Yes")</formula>
    </cfRule>
  </conditionalFormatting>
  <conditionalFormatting sqref="AP15">
    <cfRule type="expression" dxfId="82" priority="44">
      <formula>NOT($AO11="Yes")</formula>
    </cfRule>
    <cfRule type="expression" dxfId="81" priority="21">
      <formula>NOT($B11="")</formula>
    </cfRule>
  </conditionalFormatting>
  <conditionalFormatting sqref="AP16">
    <cfRule type="expression" dxfId="80" priority="45">
      <formula>NOT($AO11="Yes")</formula>
    </cfRule>
    <cfRule type="expression" dxfId="79" priority="22">
      <formula>NOT($B11="")</formula>
    </cfRule>
  </conditionalFormatting>
  <conditionalFormatting sqref="AP17">
    <cfRule type="expression" dxfId="78" priority="46">
      <formula>NOT($AO11="Yes")</formula>
    </cfRule>
    <cfRule type="expression" dxfId="77" priority="23">
      <formula>NOT($B11="")</formula>
    </cfRule>
  </conditionalFormatting>
  <conditionalFormatting sqref="AP18">
    <cfRule type="expression" dxfId="76" priority="24">
      <formula>NOT($B11="")</formula>
    </cfRule>
    <cfRule type="expression" dxfId="75" priority="47">
      <formula>NOT($AO11="Yes")</formula>
    </cfRule>
  </conditionalFormatting>
  <conditionalFormatting sqref="AP19">
    <cfRule type="expression" dxfId="74" priority="25">
      <formula>NOT($B11="")</formula>
    </cfRule>
    <cfRule type="expression" dxfId="73" priority="48">
      <formula>NOT($AO11="Yes")</formula>
    </cfRule>
  </conditionalFormatting>
  <conditionalFormatting sqref="AP20">
    <cfRule type="expression" dxfId="72" priority="26">
      <formula>NOT($B11="")</formula>
    </cfRule>
    <cfRule type="expression" dxfId="71" priority="49">
      <formula>NOT($AO11="Yes")</formula>
    </cfRule>
  </conditionalFormatting>
  <conditionalFormatting sqref="AP21">
    <cfRule type="expression" dxfId="70" priority="27">
      <formula>NOT($B11="")</formula>
    </cfRule>
    <cfRule type="expression" dxfId="69" priority="50">
      <formula>NOT($AO11="Yes")</formula>
    </cfRule>
  </conditionalFormatting>
  <conditionalFormatting sqref="AP23">
    <cfRule type="expression" dxfId="68" priority="28">
      <formula>NOT($B11="")</formula>
    </cfRule>
    <cfRule type="expression" dxfId="67" priority="51">
      <formula>NOT($AO11="Yes")</formula>
    </cfRule>
  </conditionalFormatting>
  <conditionalFormatting sqref="AP24">
    <cfRule type="expression" dxfId="66" priority="52">
      <formula>NOT($AO11="Yes")</formula>
    </cfRule>
    <cfRule type="expression" dxfId="65" priority="29">
      <formula>NOT($B11="")</formula>
    </cfRule>
  </conditionalFormatting>
  <conditionalFormatting sqref="AQ11:AQ26">
    <cfRule type="expression" dxfId="64" priority="2">
      <formula>NOT($AP11="Other")</formula>
    </cfRule>
  </conditionalFormatting>
  <conditionalFormatting sqref="AR11">
    <cfRule type="expression" dxfId="63" priority="30">
      <formula>NOT($B11="")</formula>
    </cfRule>
    <cfRule type="expression" dxfId="62" priority="53">
      <formula>NOT($AO11="Yes")</formula>
    </cfRule>
  </conditionalFormatting>
  <conditionalFormatting sqref="AR23">
    <cfRule type="expression" dxfId="61" priority="31">
      <formula>NOT($B11="")</formula>
    </cfRule>
    <cfRule type="expression" dxfId="60" priority="54">
      <formula>NOT($AO11="Yes")</formula>
    </cfRule>
  </conditionalFormatting>
  <conditionalFormatting sqref="BT11:BW11">
    <cfRule type="expression" dxfId="59" priority="32">
      <formula>NOT($B11="")</formula>
    </cfRule>
  </conditionalFormatting>
  <conditionalFormatting sqref="BV11">
    <cfRule type="expression" dxfId="58" priority="38">
      <formula>NOT($BU11="Yes")</formula>
    </cfRule>
  </conditionalFormatting>
  <conditionalFormatting sqref="BV11:BV26">
    <cfRule type="expression" dxfId="57" priority="5">
      <formula>NOT($BU11="Yes")</formula>
    </cfRule>
  </conditionalFormatting>
  <conditionalFormatting sqref="BV23">
    <cfRule type="expression" dxfId="56" priority="39">
      <formula>NOT($BU11="Yes")</formula>
    </cfRule>
    <cfRule type="expression" dxfId="55" priority="35">
      <formula>NOT($B11="")</formula>
    </cfRule>
  </conditionalFormatting>
  <conditionalFormatting sqref="BV24">
    <cfRule type="expression" dxfId="54" priority="40">
      <formula>NOT($BU11="Yes")</formula>
    </cfRule>
    <cfRule type="expression" dxfId="53" priority="36">
      <formula>NOT($B11="")</formula>
    </cfRule>
  </conditionalFormatting>
  <dataValidations count="6">
    <dataValidation type="list" allowBlank="1" showInputMessage="1" showErrorMessage="1" sqref="C11:C26" xr:uid="{002D00E8-00F9-49C3-9B30-00E6002A006C}">
      <formula1>"Wet seal centrifugal, Dry seal centrifugal, Reciprocating, Rotary screw, Rotary vane, Scroll, Diaphragm, Other (Specify)"</formula1>
    </dataValidation>
    <dataValidation type="list" allowBlank="1" showInputMessage="1" showErrorMessage="1" sqref="BT11:BU26 AO11:AO26 AK11:AK26" xr:uid="{00AB006C-000F-4168-8386-008700BB0031}">
      <formula1>"Yes, No"</formula1>
    </dataValidation>
    <dataValidation type="list" allowBlank="1" showInputMessage="1" showErrorMessage="1" sqref="AH11:AH26" xr:uid="{0012001A-00B6-473B-8BE1-007C0069002F}">
      <formula1>"Calculated/Modeled, Measured"</formula1>
    </dataValidation>
    <dataValidation type="list" allowBlank="1" showInputMessage="1" showErrorMessage="1" sqref="E11:E26" xr:uid="{00510099-0093-4CE5-B862-004B004E0087}">
      <formula1>"Transportation, Vapor Recovery, Refrigeration, Other (specify)"</formula1>
    </dataValidation>
    <dataValidation type="list" allowBlank="1" showInputMessage="1" showErrorMessage="1" sqref="AP11:AP26 AL11:AL26" xr:uid="{00A900AE-0086-4B78-9521-009E007F00BE}">
      <formula1>"Wet seal degassing vent, Rod packing vent, Blowdown vent, Isolation valve leakage, Other"</formula1>
    </dataValidation>
    <dataValidation type="list" allowBlank="1" showInputMessage="1" showErrorMessage="1" sqref="AN11:AN26" xr:uid="{00740054-0011-4745-B721-00A500360041}">
      <formula1>CntrlIDListFinal</formula1>
    </dataValidation>
  </dataValidations>
  <pageMargins left="0.7" right="0.7" top="0.75" bottom="0.75" header="0.3" footer="0.3"/>
  <pageSetup paperSize="9" firstPageNumber="214748364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54" t="s">
        <v>785</v>
      </c>
      <c r="D1" s="255" t="s">
        <v>786</v>
      </c>
      <c r="E1" s="255"/>
      <c r="F1" s="255"/>
      <c r="G1" s="255"/>
      <c r="J1" s="47"/>
    </row>
    <row r="2" spans="2:91" ht="14.7" customHeight="1" x14ac:dyDescent="0.3">
      <c r="D2" s="255"/>
      <c r="E2" s="255"/>
      <c r="F2" s="255"/>
      <c r="G2" s="255"/>
    </row>
    <row r="3" spans="2:91" ht="15.6" x14ac:dyDescent="0.3">
      <c r="B3" s="49" t="s">
        <v>458</v>
      </c>
    </row>
    <row r="4" spans="2:91" x14ac:dyDescent="0.3">
      <c r="B4" s="112" t="s">
        <v>459</v>
      </c>
      <c r="C4" s="113" t="str">
        <f>'-Facility'!C4</f>
        <v>DCP Operating Company, LP</v>
      </c>
    </row>
    <row r="5" spans="2:91" x14ac:dyDescent="0.3">
      <c r="B5" s="112" t="s">
        <v>16</v>
      </c>
      <c r="C5" s="113" t="str">
        <f>'-Facility'!C21</f>
        <v>Spindle Gas Plant</v>
      </c>
    </row>
    <row r="6" spans="2:91" x14ac:dyDescent="0.3">
      <c r="BL6" s="256"/>
    </row>
    <row r="7" spans="2:91" ht="15.6" x14ac:dyDescent="0.3">
      <c r="B7" s="49" t="s">
        <v>787</v>
      </c>
      <c r="D7" s="102" t="s">
        <v>788</v>
      </c>
      <c r="BL7" s="257"/>
    </row>
    <row r="8" spans="2:91" x14ac:dyDescent="0.3">
      <c r="B8" s="161" t="s">
        <v>789</v>
      </c>
      <c r="C8" s="187" t="s">
        <v>586</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58" t="s">
        <v>587</v>
      </c>
      <c r="AE8" s="259" t="s">
        <v>588</v>
      </c>
      <c r="AF8" s="260"/>
      <c r="AG8" s="261"/>
      <c r="AH8" s="261"/>
      <c r="AI8" s="226" t="s">
        <v>589</v>
      </c>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62" t="s">
        <v>590</v>
      </c>
      <c r="BK8" s="263"/>
      <c r="BL8" s="264" t="s">
        <v>591</v>
      </c>
      <c r="BM8" s="265"/>
      <c r="BN8" s="230" t="s">
        <v>790</v>
      </c>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row>
    <row r="9" spans="2:91" ht="61.2" customHeight="1" x14ac:dyDescent="0.3">
      <c r="B9" s="161"/>
      <c r="C9" s="198" t="s">
        <v>600</v>
      </c>
      <c r="D9" s="198" t="s">
        <v>601</v>
      </c>
      <c r="E9" s="198" t="s">
        <v>602</v>
      </c>
      <c r="F9" s="198" t="s">
        <v>603</v>
      </c>
      <c r="G9" s="198" t="s">
        <v>604</v>
      </c>
      <c r="H9" s="198" t="s">
        <v>605</v>
      </c>
      <c r="I9" s="198" t="s">
        <v>606</v>
      </c>
      <c r="J9" s="198" t="s">
        <v>607</v>
      </c>
      <c r="K9" s="198" t="s">
        <v>608</v>
      </c>
      <c r="L9" s="198" t="s">
        <v>609</v>
      </c>
      <c r="M9" s="198" t="s">
        <v>610</v>
      </c>
      <c r="N9" s="198" t="s">
        <v>611</v>
      </c>
      <c r="O9" s="198" t="s">
        <v>726</v>
      </c>
      <c r="P9" s="198" t="s">
        <v>613</v>
      </c>
      <c r="Q9" s="198" t="s">
        <v>614</v>
      </c>
      <c r="R9" s="198" t="s">
        <v>615</v>
      </c>
      <c r="S9" s="198" t="s">
        <v>616</v>
      </c>
      <c r="T9" s="198" t="s">
        <v>617</v>
      </c>
      <c r="U9" s="198" t="s">
        <v>755</v>
      </c>
      <c r="V9" s="198" t="s">
        <v>619</v>
      </c>
      <c r="W9" s="198" t="s">
        <v>620</v>
      </c>
      <c r="X9" s="198" t="s">
        <v>621</v>
      </c>
      <c r="Y9" s="198" t="s">
        <v>622</v>
      </c>
      <c r="Z9" s="198" t="s">
        <v>756</v>
      </c>
      <c r="AA9" s="198" t="s">
        <v>624</v>
      </c>
      <c r="AB9" s="197" t="s">
        <v>625</v>
      </c>
      <c r="AC9" s="197" t="s">
        <v>626</v>
      </c>
      <c r="AD9" s="266" t="s">
        <v>791</v>
      </c>
      <c r="AE9" s="197" t="s">
        <v>792</v>
      </c>
      <c r="AF9" s="162" t="s">
        <v>793</v>
      </c>
      <c r="AG9" s="267" t="s">
        <v>794</v>
      </c>
      <c r="AH9" s="162" t="s">
        <v>793</v>
      </c>
      <c r="AI9" s="198" t="s">
        <v>600</v>
      </c>
      <c r="AJ9" s="198" t="s">
        <v>601</v>
      </c>
      <c r="AK9" s="198" t="s">
        <v>602</v>
      </c>
      <c r="AL9" s="198" t="s">
        <v>603</v>
      </c>
      <c r="AM9" s="198" t="s">
        <v>604</v>
      </c>
      <c r="AN9" s="198" t="s">
        <v>605</v>
      </c>
      <c r="AO9" s="198" t="s">
        <v>606</v>
      </c>
      <c r="AP9" s="198" t="s">
        <v>607</v>
      </c>
      <c r="AQ9" s="198" t="s">
        <v>608</v>
      </c>
      <c r="AR9" s="198" t="s">
        <v>609</v>
      </c>
      <c r="AS9" s="198" t="s">
        <v>610</v>
      </c>
      <c r="AT9" s="198" t="s">
        <v>611</v>
      </c>
      <c r="AU9" s="198" t="s">
        <v>726</v>
      </c>
      <c r="AV9" s="198" t="s">
        <v>613</v>
      </c>
      <c r="AW9" s="198" t="s">
        <v>614</v>
      </c>
      <c r="AX9" s="198" t="s">
        <v>615</v>
      </c>
      <c r="AY9" s="198" t="s">
        <v>616</v>
      </c>
      <c r="AZ9" s="198" t="s">
        <v>617</v>
      </c>
      <c r="BA9" s="198" t="s">
        <v>755</v>
      </c>
      <c r="BB9" s="198" t="s">
        <v>619</v>
      </c>
      <c r="BC9" s="198" t="s">
        <v>620</v>
      </c>
      <c r="BD9" s="198" t="s">
        <v>621</v>
      </c>
      <c r="BE9" s="198" t="s">
        <v>622</v>
      </c>
      <c r="BF9" s="198" t="s">
        <v>756</v>
      </c>
      <c r="BG9" s="198" t="s">
        <v>624</v>
      </c>
      <c r="BH9" s="197" t="s">
        <v>625</v>
      </c>
      <c r="BI9" s="197" t="s">
        <v>626</v>
      </c>
      <c r="BJ9" s="197" t="s">
        <v>795</v>
      </c>
      <c r="BK9" s="197" t="s">
        <v>641</v>
      </c>
      <c r="BL9" s="214" t="s">
        <v>796</v>
      </c>
      <c r="BM9" s="214" t="s">
        <v>797</v>
      </c>
      <c r="BN9" s="268" t="s">
        <v>798</v>
      </c>
      <c r="BO9" s="268" t="s">
        <v>799</v>
      </c>
      <c r="BP9" s="268" t="s">
        <v>800</v>
      </c>
      <c r="BQ9" s="268" t="s">
        <v>801</v>
      </c>
      <c r="BR9" s="268" t="s">
        <v>802</v>
      </c>
      <c r="BS9" s="268" t="s">
        <v>803</v>
      </c>
      <c r="BT9" s="268" t="s">
        <v>804</v>
      </c>
      <c r="BU9" s="268" t="s">
        <v>805</v>
      </c>
      <c r="BV9" s="268" t="s">
        <v>806</v>
      </c>
      <c r="BW9" s="268" t="s">
        <v>807</v>
      </c>
      <c r="BX9" s="268" t="s">
        <v>808</v>
      </c>
      <c r="BY9" s="268" t="s">
        <v>809</v>
      </c>
      <c r="BZ9" s="268" t="s">
        <v>810</v>
      </c>
      <c r="CA9" s="268" t="s">
        <v>811</v>
      </c>
      <c r="CB9" s="268" t="s">
        <v>812</v>
      </c>
      <c r="CC9" s="268" t="s">
        <v>813</v>
      </c>
      <c r="CD9" s="268" t="s">
        <v>814</v>
      </c>
      <c r="CE9" s="268" t="s">
        <v>815</v>
      </c>
      <c r="CF9" s="268" t="s">
        <v>816</v>
      </c>
      <c r="CG9" s="268" t="s">
        <v>817</v>
      </c>
      <c r="CH9" s="268" t="s">
        <v>818</v>
      </c>
      <c r="CI9" s="268" t="s">
        <v>819</v>
      </c>
      <c r="CJ9" s="268" t="s">
        <v>820</v>
      </c>
      <c r="CK9" s="268" t="s">
        <v>821</v>
      </c>
      <c r="CL9" s="268" t="s">
        <v>822</v>
      </c>
      <c r="CM9" s="214" t="s">
        <v>823</v>
      </c>
    </row>
    <row r="10" spans="2:91" s="10" customFormat="1" x14ac:dyDescent="0.3">
      <c r="B10" s="200"/>
      <c r="C10" s="165" t="s">
        <v>146</v>
      </c>
      <c r="D10" s="165" t="s">
        <v>146</v>
      </c>
      <c r="E10" s="165" t="s">
        <v>146</v>
      </c>
      <c r="F10" s="165"/>
      <c r="G10" s="165"/>
      <c r="H10" s="165"/>
      <c r="I10" s="165"/>
      <c r="J10" s="165"/>
      <c r="K10" s="165"/>
      <c r="L10" s="165"/>
      <c r="M10" s="165" t="s">
        <v>146</v>
      </c>
      <c r="N10" s="165" t="s">
        <v>146</v>
      </c>
      <c r="O10" s="165" t="s">
        <v>146</v>
      </c>
      <c r="P10" s="165" t="s">
        <v>146</v>
      </c>
      <c r="Q10" s="165" t="s">
        <v>146</v>
      </c>
      <c r="R10" s="165" t="s">
        <v>146</v>
      </c>
      <c r="S10" s="165" t="s">
        <v>146</v>
      </c>
      <c r="T10" s="165" t="s">
        <v>146</v>
      </c>
      <c r="U10" s="165" t="s">
        <v>146</v>
      </c>
      <c r="V10" s="165" t="s">
        <v>146</v>
      </c>
      <c r="W10" s="165" t="s">
        <v>146</v>
      </c>
      <c r="X10" s="165" t="s">
        <v>146</v>
      </c>
      <c r="Y10" s="165" t="s">
        <v>146</v>
      </c>
      <c r="Z10" s="165" t="s">
        <v>146</v>
      </c>
      <c r="AA10" s="165" t="s">
        <v>146</v>
      </c>
      <c r="AB10" s="165" t="s">
        <v>146</v>
      </c>
      <c r="AC10" s="165" t="s">
        <v>146</v>
      </c>
      <c r="AD10" s="168"/>
      <c r="AE10" s="219"/>
      <c r="AF10" s="165"/>
      <c r="AG10" s="165"/>
      <c r="AH10" s="165"/>
      <c r="AI10" s="165" t="s">
        <v>146</v>
      </c>
      <c r="AJ10" s="165" t="s">
        <v>146</v>
      </c>
      <c r="AK10" s="165" t="s">
        <v>146</v>
      </c>
      <c r="AL10" s="165" t="s">
        <v>146</v>
      </c>
      <c r="AM10" s="165"/>
      <c r="AN10" s="165"/>
      <c r="AO10" s="165"/>
      <c r="AP10" s="165"/>
      <c r="AQ10" s="165"/>
      <c r="AR10" s="165"/>
      <c r="AS10" s="165" t="s">
        <v>146</v>
      </c>
      <c r="AT10" s="165" t="s">
        <v>146</v>
      </c>
      <c r="AU10" s="165" t="s">
        <v>146</v>
      </c>
      <c r="AV10" s="165" t="s">
        <v>146</v>
      </c>
      <c r="AW10" s="165" t="s">
        <v>146</v>
      </c>
      <c r="AX10" s="165" t="s">
        <v>146</v>
      </c>
      <c r="AY10" s="165" t="s">
        <v>146</v>
      </c>
      <c r="AZ10" s="165" t="s">
        <v>146</v>
      </c>
      <c r="BA10" s="165" t="s">
        <v>146</v>
      </c>
      <c r="BB10" s="165" t="s">
        <v>146</v>
      </c>
      <c r="BC10" s="165" t="s">
        <v>146</v>
      </c>
      <c r="BD10" s="165" t="s">
        <v>146</v>
      </c>
      <c r="BE10" s="165" t="s">
        <v>146</v>
      </c>
      <c r="BF10" s="165" t="s">
        <v>146</v>
      </c>
      <c r="BG10" s="165" t="s">
        <v>146</v>
      </c>
      <c r="BH10" s="165" t="s">
        <v>146</v>
      </c>
      <c r="BI10" s="165" t="s">
        <v>146</v>
      </c>
      <c r="BJ10" s="165"/>
      <c r="BK10" s="165" t="s">
        <v>146</v>
      </c>
      <c r="BL10" s="165" t="s">
        <v>146</v>
      </c>
      <c r="BM10" s="165" t="s">
        <v>146</v>
      </c>
      <c r="BN10" s="165" t="s">
        <v>146</v>
      </c>
      <c r="BO10" s="165" t="s">
        <v>146</v>
      </c>
      <c r="BP10" s="165" t="s">
        <v>146</v>
      </c>
      <c r="BQ10" s="165" t="s">
        <v>146</v>
      </c>
      <c r="BR10" s="165" t="s">
        <v>146</v>
      </c>
      <c r="BS10" s="165" t="s">
        <v>146</v>
      </c>
      <c r="BT10" s="165" t="s">
        <v>146</v>
      </c>
      <c r="BU10" s="165" t="s">
        <v>146</v>
      </c>
      <c r="BV10" s="165" t="s">
        <v>146</v>
      </c>
      <c r="BW10" s="165" t="s">
        <v>146</v>
      </c>
      <c r="BX10" s="165" t="s">
        <v>146</v>
      </c>
      <c r="BY10" s="165" t="s">
        <v>146</v>
      </c>
      <c r="BZ10" s="165" t="s">
        <v>146</v>
      </c>
      <c r="CA10" s="165" t="s">
        <v>146</v>
      </c>
      <c r="CB10" s="165" t="s">
        <v>146</v>
      </c>
      <c r="CC10" s="165" t="s">
        <v>146</v>
      </c>
      <c r="CD10" s="165" t="s">
        <v>146</v>
      </c>
      <c r="CE10" s="165" t="s">
        <v>146</v>
      </c>
      <c r="CF10" s="165" t="s">
        <v>146</v>
      </c>
      <c r="CG10" s="165" t="s">
        <v>146</v>
      </c>
      <c r="CH10" s="165" t="s">
        <v>146</v>
      </c>
      <c r="CI10" s="165" t="s">
        <v>146</v>
      </c>
      <c r="CJ10" s="165" t="s">
        <v>146</v>
      </c>
      <c r="CK10" s="165" t="s">
        <v>146</v>
      </c>
      <c r="CL10" s="165" t="s">
        <v>146</v>
      </c>
      <c r="CM10" s="165" t="s">
        <v>146</v>
      </c>
    </row>
    <row r="11" spans="2:91" s="10" customFormat="1" x14ac:dyDescent="0.3">
      <c r="B11" s="200"/>
      <c r="C11" s="165" t="s">
        <v>146</v>
      </c>
      <c r="D11" s="165" t="s">
        <v>146</v>
      </c>
      <c r="E11" s="165" t="s">
        <v>146</v>
      </c>
      <c r="F11" s="165"/>
      <c r="G11" s="165"/>
      <c r="H11" s="165"/>
      <c r="I11" s="165"/>
      <c r="J11" s="165"/>
      <c r="K11" s="165"/>
      <c r="L11" s="165"/>
      <c r="M11" s="165" t="s">
        <v>146</v>
      </c>
      <c r="N11" s="165" t="s">
        <v>146</v>
      </c>
      <c r="O11" s="165" t="s">
        <v>146</v>
      </c>
      <c r="P11" s="165" t="s">
        <v>146</v>
      </c>
      <c r="Q11" s="165" t="s">
        <v>146</v>
      </c>
      <c r="R11" s="165" t="s">
        <v>146</v>
      </c>
      <c r="S11" s="165" t="s">
        <v>146</v>
      </c>
      <c r="T11" s="165" t="s">
        <v>146</v>
      </c>
      <c r="U11" s="165" t="s">
        <v>146</v>
      </c>
      <c r="V11" s="165" t="s">
        <v>146</v>
      </c>
      <c r="W11" s="165" t="s">
        <v>146</v>
      </c>
      <c r="X11" s="165" t="s">
        <v>146</v>
      </c>
      <c r="Y11" s="165" t="s">
        <v>146</v>
      </c>
      <c r="Z11" s="165" t="s">
        <v>146</v>
      </c>
      <c r="AA11" s="165" t="s">
        <v>146</v>
      </c>
      <c r="AB11" s="165" t="s">
        <v>146</v>
      </c>
      <c r="AC11" s="165" t="s">
        <v>146</v>
      </c>
      <c r="AD11" s="168"/>
      <c r="AE11" s="219"/>
      <c r="AF11" s="165"/>
      <c r="AG11" s="165"/>
      <c r="AH11" s="165"/>
      <c r="AI11" s="165" t="s">
        <v>146</v>
      </c>
      <c r="AJ11" s="165" t="s">
        <v>146</v>
      </c>
      <c r="AK11" s="165" t="s">
        <v>146</v>
      </c>
      <c r="AL11" s="165" t="s">
        <v>146</v>
      </c>
      <c r="AM11" s="165"/>
      <c r="AN11" s="165"/>
      <c r="AO11" s="165"/>
      <c r="AP11" s="165"/>
      <c r="AQ11" s="165"/>
      <c r="AR11" s="165"/>
      <c r="AS11" s="165" t="s">
        <v>146</v>
      </c>
      <c r="AT11" s="165" t="s">
        <v>146</v>
      </c>
      <c r="AU11" s="165" t="s">
        <v>146</v>
      </c>
      <c r="AV11" s="165" t="s">
        <v>146</v>
      </c>
      <c r="AW11" s="165" t="s">
        <v>146</v>
      </c>
      <c r="AX11" s="165" t="s">
        <v>146</v>
      </c>
      <c r="AY11" s="165" t="s">
        <v>146</v>
      </c>
      <c r="AZ11" s="165" t="s">
        <v>146</v>
      </c>
      <c r="BA11" s="165" t="s">
        <v>146</v>
      </c>
      <c r="BB11" s="165" t="s">
        <v>146</v>
      </c>
      <c r="BC11" s="165" t="s">
        <v>146</v>
      </c>
      <c r="BD11" s="165" t="s">
        <v>146</v>
      </c>
      <c r="BE11" s="165" t="s">
        <v>146</v>
      </c>
      <c r="BF11" s="165" t="s">
        <v>146</v>
      </c>
      <c r="BG11" s="165" t="s">
        <v>146</v>
      </c>
      <c r="BH11" s="165" t="s">
        <v>146</v>
      </c>
      <c r="BI11" s="165" t="s">
        <v>146</v>
      </c>
      <c r="BJ11" s="165"/>
      <c r="BK11" s="165" t="s">
        <v>146</v>
      </c>
      <c r="BL11" s="165" t="s">
        <v>146</v>
      </c>
      <c r="BM11" s="165" t="s">
        <v>146</v>
      </c>
      <c r="BN11" s="165" t="s">
        <v>146</v>
      </c>
      <c r="BO11" s="165" t="s">
        <v>146</v>
      </c>
      <c r="BP11" s="165" t="s">
        <v>146</v>
      </c>
      <c r="BQ11" s="165" t="s">
        <v>146</v>
      </c>
      <c r="BR11" s="165" t="s">
        <v>146</v>
      </c>
      <c r="BS11" s="165" t="s">
        <v>146</v>
      </c>
      <c r="BT11" s="165" t="s">
        <v>146</v>
      </c>
      <c r="BU11" s="165" t="s">
        <v>146</v>
      </c>
      <c r="BV11" s="165" t="s">
        <v>146</v>
      </c>
      <c r="BW11" s="165" t="s">
        <v>146</v>
      </c>
      <c r="BX11" s="165" t="s">
        <v>146</v>
      </c>
      <c r="BY11" s="165" t="s">
        <v>146</v>
      </c>
      <c r="BZ11" s="165" t="s">
        <v>146</v>
      </c>
      <c r="CA11" s="165" t="s">
        <v>146</v>
      </c>
      <c r="CB11" s="165" t="s">
        <v>146</v>
      </c>
      <c r="CC11" s="165" t="s">
        <v>146</v>
      </c>
      <c r="CD11" s="165" t="s">
        <v>146</v>
      </c>
      <c r="CE11" s="165" t="s">
        <v>146</v>
      </c>
      <c r="CF11" s="165" t="s">
        <v>146</v>
      </c>
      <c r="CG11" s="165" t="s">
        <v>146</v>
      </c>
      <c r="CH11" s="165" t="s">
        <v>146</v>
      </c>
      <c r="CI11" s="165" t="s">
        <v>146</v>
      </c>
      <c r="CJ11" s="165" t="s">
        <v>146</v>
      </c>
      <c r="CK11" s="165" t="s">
        <v>146</v>
      </c>
      <c r="CL11" s="165" t="s">
        <v>146</v>
      </c>
      <c r="CM11" s="165" t="s">
        <v>146</v>
      </c>
    </row>
    <row r="12" spans="2:91" s="10" customFormat="1" x14ac:dyDescent="0.3">
      <c r="B12" s="200"/>
      <c r="C12" s="165" t="s">
        <v>146</v>
      </c>
      <c r="D12" s="165" t="s">
        <v>146</v>
      </c>
      <c r="E12" s="165" t="s">
        <v>146</v>
      </c>
      <c r="F12" s="165"/>
      <c r="G12" s="165"/>
      <c r="H12" s="165"/>
      <c r="I12" s="165"/>
      <c r="J12" s="165"/>
      <c r="K12" s="165"/>
      <c r="L12" s="165"/>
      <c r="M12" s="165" t="s">
        <v>146</v>
      </c>
      <c r="N12" s="165" t="s">
        <v>146</v>
      </c>
      <c r="O12" s="165" t="s">
        <v>146</v>
      </c>
      <c r="P12" s="165" t="s">
        <v>146</v>
      </c>
      <c r="Q12" s="165" t="s">
        <v>146</v>
      </c>
      <c r="R12" s="165" t="s">
        <v>146</v>
      </c>
      <c r="S12" s="165" t="s">
        <v>146</v>
      </c>
      <c r="T12" s="165" t="s">
        <v>146</v>
      </c>
      <c r="U12" s="165" t="s">
        <v>146</v>
      </c>
      <c r="V12" s="165" t="s">
        <v>146</v>
      </c>
      <c r="W12" s="165" t="s">
        <v>146</v>
      </c>
      <c r="X12" s="165" t="s">
        <v>146</v>
      </c>
      <c r="Y12" s="165" t="s">
        <v>146</v>
      </c>
      <c r="Z12" s="165" t="s">
        <v>146</v>
      </c>
      <c r="AA12" s="165" t="s">
        <v>146</v>
      </c>
      <c r="AB12" s="165" t="s">
        <v>146</v>
      </c>
      <c r="AC12" s="165" t="s">
        <v>146</v>
      </c>
      <c r="AD12" s="168"/>
      <c r="AE12" s="219"/>
      <c r="AF12" s="165"/>
      <c r="AG12" s="165"/>
      <c r="AH12" s="165"/>
      <c r="AI12" s="165" t="s">
        <v>146</v>
      </c>
      <c r="AJ12" s="165" t="s">
        <v>146</v>
      </c>
      <c r="AK12" s="165" t="s">
        <v>146</v>
      </c>
      <c r="AL12" s="165" t="s">
        <v>146</v>
      </c>
      <c r="AM12" s="165"/>
      <c r="AN12" s="165"/>
      <c r="AO12" s="165"/>
      <c r="AP12" s="165"/>
      <c r="AQ12" s="165"/>
      <c r="AR12" s="165"/>
      <c r="AS12" s="165" t="s">
        <v>146</v>
      </c>
      <c r="AT12" s="165" t="s">
        <v>146</v>
      </c>
      <c r="AU12" s="165" t="s">
        <v>146</v>
      </c>
      <c r="AV12" s="165" t="s">
        <v>146</v>
      </c>
      <c r="AW12" s="165" t="s">
        <v>146</v>
      </c>
      <c r="AX12" s="165" t="s">
        <v>146</v>
      </c>
      <c r="AY12" s="165" t="s">
        <v>146</v>
      </c>
      <c r="AZ12" s="165" t="s">
        <v>146</v>
      </c>
      <c r="BA12" s="165" t="s">
        <v>146</v>
      </c>
      <c r="BB12" s="165" t="s">
        <v>146</v>
      </c>
      <c r="BC12" s="165" t="s">
        <v>146</v>
      </c>
      <c r="BD12" s="165" t="s">
        <v>146</v>
      </c>
      <c r="BE12" s="165" t="s">
        <v>146</v>
      </c>
      <c r="BF12" s="165" t="s">
        <v>146</v>
      </c>
      <c r="BG12" s="165" t="s">
        <v>146</v>
      </c>
      <c r="BH12" s="165" t="s">
        <v>146</v>
      </c>
      <c r="BI12" s="165" t="s">
        <v>146</v>
      </c>
      <c r="BJ12" s="165"/>
      <c r="BK12" s="165" t="s">
        <v>146</v>
      </c>
      <c r="BL12" s="165" t="s">
        <v>146</v>
      </c>
      <c r="BM12" s="165" t="s">
        <v>146</v>
      </c>
      <c r="BN12" s="165" t="s">
        <v>146</v>
      </c>
      <c r="BO12" s="165" t="s">
        <v>146</v>
      </c>
      <c r="BP12" s="165" t="s">
        <v>146</v>
      </c>
      <c r="BQ12" s="165" t="s">
        <v>146</v>
      </c>
      <c r="BR12" s="165" t="s">
        <v>146</v>
      </c>
      <c r="BS12" s="165" t="s">
        <v>146</v>
      </c>
      <c r="BT12" s="165" t="s">
        <v>146</v>
      </c>
      <c r="BU12" s="165" t="s">
        <v>146</v>
      </c>
      <c r="BV12" s="165" t="s">
        <v>146</v>
      </c>
      <c r="BW12" s="165" t="s">
        <v>146</v>
      </c>
      <c r="BX12" s="165" t="s">
        <v>146</v>
      </c>
      <c r="BY12" s="165" t="s">
        <v>146</v>
      </c>
      <c r="BZ12" s="165" t="s">
        <v>146</v>
      </c>
      <c r="CA12" s="165" t="s">
        <v>146</v>
      </c>
      <c r="CB12" s="165" t="s">
        <v>146</v>
      </c>
      <c r="CC12" s="165" t="s">
        <v>146</v>
      </c>
      <c r="CD12" s="165" t="s">
        <v>146</v>
      </c>
      <c r="CE12" s="165" t="s">
        <v>146</v>
      </c>
      <c r="CF12" s="165" t="s">
        <v>146</v>
      </c>
      <c r="CG12" s="165" t="s">
        <v>146</v>
      </c>
      <c r="CH12" s="165" t="s">
        <v>146</v>
      </c>
      <c r="CI12" s="165" t="s">
        <v>146</v>
      </c>
      <c r="CJ12" s="165" t="s">
        <v>146</v>
      </c>
      <c r="CK12" s="165" t="s">
        <v>146</v>
      </c>
      <c r="CL12" s="165" t="s">
        <v>146</v>
      </c>
      <c r="CM12" s="165" t="s">
        <v>146</v>
      </c>
    </row>
    <row r="13" spans="2:91" s="10" customFormat="1" x14ac:dyDescent="0.3">
      <c r="B13" s="200"/>
      <c r="C13" s="165" t="s">
        <v>146</v>
      </c>
      <c r="D13" s="165" t="s">
        <v>146</v>
      </c>
      <c r="E13" s="165" t="s">
        <v>146</v>
      </c>
      <c r="F13" s="165"/>
      <c r="G13" s="165"/>
      <c r="H13" s="165"/>
      <c r="I13" s="165"/>
      <c r="J13" s="165"/>
      <c r="K13" s="165"/>
      <c r="L13" s="165"/>
      <c r="M13" s="165" t="s">
        <v>146</v>
      </c>
      <c r="N13" s="165" t="s">
        <v>146</v>
      </c>
      <c r="O13" s="165" t="s">
        <v>146</v>
      </c>
      <c r="P13" s="165" t="s">
        <v>146</v>
      </c>
      <c r="Q13" s="165" t="s">
        <v>146</v>
      </c>
      <c r="R13" s="165" t="s">
        <v>146</v>
      </c>
      <c r="S13" s="165" t="s">
        <v>146</v>
      </c>
      <c r="T13" s="165" t="s">
        <v>146</v>
      </c>
      <c r="U13" s="165" t="s">
        <v>146</v>
      </c>
      <c r="V13" s="165" t="s">
        <v>146</v>
      </c>
      <c r="W13" s="165" t="s">
        <v>146</v>
      </c>
      <c r="X13" s="165" t="s">
        <v>146</v>
      </c>
      <c r="Y13" s="165" t="s">
        <v>146</v>
      </c>
      <c r="Z13" s="165" t="s">
        <v>146</v>
      </c>
      <c r="AA13" s="165" t="s">
        <v>146</v>
      </c>
      <c r="AB13" s="165" t="s">
        <v>146</v>
      </c>
      <c r="AC13" s="165" t="s">
        <v>146</v>
      </c>
      <c r="AD13" s="168"/>
      <c r="AE13" s="219"/>
      <c r="AF13" s="165"/>
      <c r="AG13" s="165"/>
      <c r="AH13" s="165"/>
      <c r="AI13" s="165" t="s">
        <v>146</v>
      </c>
      <c r="AJ13" s="165" t="s">
        <v>146</v>
      </c>
      <c r="AK13" s="165" t="s">
        <v>146</v>
      </c>
      <c r="AL13" s="165" t="s">
        <v>146</v>
      </c>
      <c r="AM13" s="165"/>
      <c r="AN13" s="165"/>
      <c r="AO13" s="165"/>
      <c r="AP13" s="165"/>
      <c r="AQ13" s="165"/>
      <c r="AR13" s="165"/>
      <c r="AS13" s="165" t="s">
        <v>146</v>
      </c>
      <c r="AT13" s="165" t="s">
        <v>146</v>
      </c>
      <c r="AU13" s="165" t="s">
        <v>146</v>
      </c>
      <c r="AV13" s="165" t="s">
        <v>146</v>
      </c>
      <c r="AW13" s="165" t="s">
        <v>146</v>
      </c>
      <c r="AX13" s="165" t="s">
        <v>146</v>
      </c>
      <c r="AY13" s="165" t="s">
        <v>146</v>
      </c>
      <c r="AZ13" s="165" t="s">
        <v>146</v>
      </c>
      <c r="BA13" s="165" t="s">
        <v>146</v>
      </c>
      <c r="BB13" s="165" t="s">
        <v>146</v>
      </c>
      <c r="BC13" s="165" t="s">
        <v>146</v>
      </c>
      <c r="BD13" s="165" t="s">
        <v>146</v>
      </c>
      <c r="BE13" s="165" t="s">
        <v>146</v>
      </c>
      <c r="BF13" s="165" t="s">
        <v>146</v>
      </c>
      <c r="BG13" s="165" t="s">
        <v>146</v>
      </c>
      <c r="BH13" s="165" t="s">
        <v>146</v>
      </c>
      <c r="BI13" s="165" t="s">
        <v>146</v>
      </c>
      <c r="BJ13" s="165"/>
      <c r="BK13" s="165" t="s">
        <v>146</v>
      </c>
      <c r="BL13" s="165" t="s">
        <v>146</v>
      </c>
      <c r="BM13" s="165" t="s">
        <v>146</v>
      </c>
      <c r="BN13" s="165" t="s">
        <v>146</v>
      </c>
      <c r="BO13" s="165" t="s">
        <v>146</v>
      </c>
      <c r="BP13" s="165" t="s">
        <v>146</v>
      </c>
      <c r="BQ13" s="165" t="s">
        <v>146</v>
      </c>
      <c r="BR13" s="165" t="s">
        <v>146</v>
      </c>
      <c r="BS13" s="165" t="s">
        <v>146</v>
      </c>
      <c r="BT13" s="165" t="s">
        <v>146</v>
      </c>
      <c r="BU13" s="165" t="s">
        <v>146</v>
      </c>
      <c r="BV13" s="165" t="s">
        <v>146</v>
      </c>
      <c r="BW13" s="165" t="s">
        <v>146</v>
      </c>
      <c r="BX13" s="165" t="s">
        <v>146</v>
      </c>
      <c r="BY13" s="165" t="s">
        <v>146</v>
      </c>
      <c r="BZ13" s="165" t="s">
        <v>146</v>
      </c>
      <c r="CA13" s="165" t="s">
        <v>146</v>
      </c>
      <c r="CB13" s="165" t="s">
        <v>146</v>
      </c>
      <c r="CC13" s="165" t="s">
        <v>146</v>
      </c>
      <c r="CD13" s="165" t="s">
        <v>146</v>
      </c>
      <c r="CE13" s="165" t="s">
        <v>146</v>
      </c>
      <c r="CF13" s="165" t="s">
        <v>146</v>
      </c>
      <c r="CG13" s="165" t="s">
        <v>146</v>
      </c>
      <c r="CH13" s="165" t="s">
        <v>146</v>
      </c>
      <c r="CI13" s="165" t="s">
        <v>146</v>
      </c>
      <c r="CJ13" s="165" t="s">
        <v>146</v>
      </c>
      <c r="CK13" s="165" t="s">
        <v>146</v>
      </c>
      <c r="CL13" s="165" t="s">
        <v>146</v>
      </c>
      <c r="CM13" s="165" t="s">
        <v>146</v>
      </c>
    </row>
    <row r="14" spans="2:91" s="10" customFormat="1" x14ac:dyDescent="0.3">
      <c r="B14" s="200"/>
      <c r="C14" s="165" t="s">
        <v>146</v>
      </c>
      <c r="D14" s="165" t="s">
        <v>146</v>
      </c>
      <c r="E14" s="165" t="s">
        <v>146</v>
      </c>
      <c r="F14" s="165"/>
      <c r="G14" s="165"/>
      <c r="H14" s="165"/>
      <c r="I14" s="165"/>
      <c r="J14" s="165"/>
      <c r="K14" s="165"/>
      <c r="L14" s="165"/>
      <c r="M14" s="165" t="s">
        <v>146</v>
      </c>
      <c r="N14" s="165" t="s">
        <v>146</v>
      </c>
      <c r="O14" s="165" t="s">
        <v>146</v>
      </c>
      <c r="P14" s="165" t="s">
        <v>146</v>
      </c>
      <c r="Q14" s="165" t="s">
        <v>146</v>
      </c>
      <c r="R14" s="165" t="s">
        <v>146</v>
      </c>
      <c r="S14" s="165" t="s">
        <v>146</v>
      </c>
      <c r="T14" s="165" t="s">
        <v>146</v>
      </c>
      <c r="U14" s="165" t="s">
        <v>146</v>
      </c>
      <c r="V14" s="165" t="s">
        <v>146</v>
      </c>
      <c r="W14" s="165" t="s">
        <v>146</v>
      </c>
      <c r="X14" s="165" t="s">
        <v>146</v>
      </c>
      <c r="Y14" s="165" t="s">
        <v>146</v>
      </c>
      <c r="Z14" s="165" t="s">
        <v>146</v>
      </c>
      <c r="AA14" s="165" t="s">
        <v>146</v>
      </c>
      <c r="AB14" s="165" t="s">
        <v>146</v>
      </c>
      <c r="AC14" s="165" t="s">
        <v>146</v>
      </c>
      <c r="AD14" s="168"/>
      <c r="AE14" s="219"/>
      <c r="AF14" s="165"/>
      <c r="AG14" s="165"/>
      <c r="AH14" s="165"/>
      <c r="AI14" s="165" t="s">
        <v>146</v>
      </c>
      <c r="AJ14" s="165" t="s">
        <v>146</v>
      </c>
      <c r="AK14" s="165" t="s">
        <v>146</v>
      </c>
      <c r="AL14" s="165" t="s">
        <v>146</v>
      </c>
      <c r="AM14" s="165"/>
      <c r="AN14" s="165"/>
      <c r="AO14" s="165"/>
      <c r="AP14" s="165"/>
      <c r="AQ14" s="165"/>
      <c r="AR14" s="165"/>
      <c r="AS14" s="165" t="s">
        <v>146</v>
      </c>
      <c r="AT14" s="165" t="s">
        <v>146</v>
      </c>
      <c r="AU14" s="165" t="s">
        <v>146</v>
      </c>
      <c r="AV14" s="165" t="s">
        <v>146</v>
      </c>
      <c r="AW14" s="165" t="s">
        <v>146</v>
      </c>
      <c r="AX14" s="165" t="s">
        <v>146</v>
      </c>
      <c r="AY14" s="165" t="s">
        <v>146</v>
      </c>
      <c r="AZ14" s="165" t="s">
        <v>146</v>
      </c>
      <c r="BA14" s="165" t="s">
        <v>146</v>
      </c>
      <c r="BB14" s="165" t="s">
        <v>146</v>
      </c>
      <c r="BC14" s="165" t="s">
        <v>146</v>
      </c>
      <c r="BD14" s="165" t="s">
        <v>146</v>
      </c>
      <c r="BE14" s="165" t="s">
        <v>146</v>
      </c>
      <c r="BF14" s="165" t="s">
        <v>146</v>
      </c>
      <c r="BG14" s="165" t="s">
        <v>146</v>
      </c>
      <c r="BH14" s="165" t="s">
        <v>146</v>
      </c>
      <c r="BI14" s="165" t="s">
        <v>146</v>
      </c>
      <c r="BJ14" s="165"/>
      <c r="BK14" s="165" t="s">
        <v>146</v>
      </c>
      <c r="BL14" s="165" t="s">
        <v>146</v>
      </c>
      <c r="BM14" s="165" t="s">
        <v>146</v>
      </c>
      <c r="BN14" s="165" t="s">
        <v>146</v>
      </c>
      <c r="BO14" s="165" t="s">
        <v>146</v>
      </c>
      <c r="BP14" s="165" t="s">
        <v>146</v>
      </c>
      <c r="BQ14" s="165" t="s">
        <v>146</v>
      </c>
      <c r="BR14" s="165" t="s">
        <v>146</v>
      </c>
      <c r="BS14" s="165" t="s">
        <v>146</v>
      </c>
      <c r="BT14" s="165" t="s">
        <v>146</v>
      </c>
      <c r="BU14" s="165" t="s">
        <v>146</v>
      </c>
      <c r="BV14" s="165" t="s">
        <v>146</v>
      </c>
      <c r="BW14" s="165" t="s">
        <v>146</v>
      </c>
      <c r="BX14" s="165" t="s">
        <v>146</v>
      </c>
      <c r="BY14" s="165" t="s">
        <v>146</v>
      </c>
      <c r="BZ14" s="165" t="s">
        <v>146</v>
      </c>
      <c r="CA14" s="165" t="s">
        <v>146</v>
      </c>
      <c r="CB14" s="165" t="s">
        <v>146</v>
      </c>
      <c r="CC14" s="165" t="s">
        <v>146</v>
      </c>
      <c r="CD14" s="165" t="s">
        <v>146</v>
      </c>
      <c r="CE14" s="165" t="s">
        <v>146</v>
      </c>
      <c r="CF14" s="165" t="s">
        <v>146</v>
      </c>
      <c r="CG14" s="165" t="s">
        <v>146</v>
      </c>
      <c r="CH14" s="165" t="s">
        <v>146</v>
      </c>
      <c r="CI14" s="165" t="s">
        <v>146</v>
      </c>
      <c r="CJ14" s="165" t="s">
        <v>146</v>
      </c>
      <c r="CK14" s="165" t="s">
        <v>146</v>
      </c>
      <c r="CL14" s="165" t="s">
        <v>146</v>
      </c>
      <c r="CM14" s="165" t="s">
        <v>146</v>
      </c>
    </row>
    <row r="15" spans="2:91" s="10" customFormat="1" x14ac:dyDescent="0.3">
      <c r="B15" s="200"/>
      <c r="C15" s="165" t="s">
        <v>146</v>
      </c>
      <c r="D15" s="165" t="s">
        <v>146</v>
      </c>
      <c r="E15" s="165" t="s">
        <v>146</v>
      </c>
      <c r="F15" s="165"/>
      <c r="G15" s="165"/>
      <c r="H15" s="165"/>
      <c r="I15" s="165"/>
      <c r="J15" s="165"/>
      <c r="K15" s="165"/>
      <c r="L15" s="165"/>
      <c r="M15" s="165" t="s">
        <v>146</v>
      </c>
      <c r="N15" s="165" t="s">
        <v>146</v>
      </c>
      <c r="O15" s="165" t="s">
        <v>146</v>
      </c>
      <c r="P15" s="165" t="s">
        <v>146</v>
      </c>
      <c r="Q15" s="165" t="s">
        <v>146</v>
      </c>
      <c r="R15" s="165" t="s">
        <v>146</v>
      </c>
      <c r="S15" s="165" t="s">
        <v>146</v>
      </c>
      <c r="T15" s="165" t="s">
        <v>146</v>
      </c>
      <c r="U15" s="165" t="s">
        <v>146</v>
      </c>
      <c r="V15" s="165" t="s">
        <v>146</v>
      </c>
      <c r="W15" s="165" t="s">
        <v>146</v>
      </c>
      <c r="X15" s="165" t="s">
        <v>146</v>
      </c>
      <c r="Y15" s="165" t="s">
        <v>146</v>
      </c>
      <c r="Z15" s="165" t="s">
        <v>146</v>
      </c>
      <c r="AA15" s="165" t="s">
        <v>146</v>
      </c>
      <c r="AB15" s="165" t="s">
        <v>146</v>
      </c>
      <c r="AC15" s="165" t="s">
        <v>146</v>
      </c>
      <c r="AD15" s="168"/>
      <c r="AE15" s="219"/>
      <c r="AF15" s="165"/>
      <c r="AG15" s="165"/>
      <c r="AH15" s="165"/>
      <c r="AI15" s="165" t="s">
        <v>146</v>
      </c>
      <c r="AJ15" s="165" t="s">
        <v>146</v>
      </c>
      <c r="AK15" s="165" t="s">
        <v>146</v>
      </c>
      <c r="AL15" s="165" t="s">
        <v>146</v>
      </c>
      <c r="AM15" s="165"/>
      <c r="AN15" s="165"/>
      <c r="AO15" s="165"/>
      <c r="AP15" s="165"/>
      <c r="AQ15" s="165"/>
      <c r="AR15" s="165"/>
      <c r="AS15" s="165" t="s">
        <v>146</v>
      </c>
      <c r="AT15" s="165" t="s">
        <v>146</v>
      </c>
      <c r="AU15" s="165" t="s">
        <v>146</v>
      </c>
      <c r="AV15" s="165" t="s">
        <v>146</v>
      </c>
      <c r="AW15" s="165" t="s">
        <v>146</v>
      </c>
      <c r="AX15" s="165" t="s">
        <v>146</v>
      </c>
      <c r="AY15" s="165" t="s">
        <v>146</v>
      </c>
      <c r="AZ15" s="165" t="s">
        <v>146</v>
      </c>
      <c r="BA15" s="165" t="s">
        <v>146</v>
      </c>
      <c r="BB15" s="165" t="s">
        <v>146</v>
      </c>
      <c r="BC15" s="165" t="s">
        <v>146</v>
      </c>
      <c r="BD15" s="165" t="s">
        <v>146</v>
      </c>
      <c r="BE15" s="165" t="s">
        <v>146</v>
      </c>
      <c r="BF15" s="165" t="s">
        <v>146</v>
      </c>
      <c r="BG15" s="165" t="s">
        <v>146</v>
      </c>
      <c r="BH15" s="165" t="s">
        <v>146</v>
      </c>
      <c r="BI15" s="165" t="s">
        <v>146</v>
      </c>
      <c r="BJ15" s="165"/>
      <c r="BK15" s="165" t="s">
        <v>146</v>
      </c>
      <c r="BL15" s="165" t="s">
        <v>146</v>
      </c>
      <c r="BM15" s="165" t="s">
        <v>146</v>
      </c>
      <c r="BN15" s="165" t="s">
        <v>146</v>
      </c>
      <c r="BO15" s="165" t="s">
        <v>146</v>
      </c>
      <c r="BP15" s="165" t="s">
        <v>146</v>
      </c>
      <c r="BQ15" s="165" t="s">
        <v>146</v>
      </c>
      <c r="BR15" s="165" t="s">
        <v>146</v>
      </c>
      <c r="BS15" s="165" t="s">
        <v>146</v>
      </c>
      <c r="BT15" s="165" t="s">
        <v>146</v>
      </c>
      <c r="BU15" s="165" t="s">
        <v>146</v>
      </c>
      <c r="BV15" s="165" t="s">
        <v>146</v>
      </c>
      <c r="BW15" s="165" t="s">
        <v>146</v>
      </c>
      <c r="BX15" s="165" t="s">
        <v>146</v>
      </c>
      <c r="BY15" s="165" t="s">
        <v>146</v>
      </c>
      <c r="BZ15" s="165" t="s">
        <v>146</v>
      </c>
      <c r="CA15" s="165" t="s">
        <v>146</v>
      </c>
      <c r="CB15" s="165" t="s">
        <v>146</v>
      </c>
      <c r="CC15" s="165" t="s">
        <v>146</v>
      </c>
      <c r="CD15" s="165" t="s">
        <v>146</v>
      </c>
      <c r="CE15" s="165" t="s">
        <v>146</v>
      </c>
      <c r="CF15" s="165" t="s">
        <v>146</v>
      </c>
      <c r="CG15" s="165" t="s">
        <v>146</v>
      </c>
      <c r="CH15" s="165" t="s">
        <v>146</v>
      </c>
      <c r="CI15" s="165" t="s">
        <v>146</v>
      </c>
      <c r="CJ15" s="165" t="s">
        <v>146</v>
      </c>
      <c r="CK15" s="165" t="s">
        <v>146</v>
      </c>
      <c r="CL15" s="165" t="s">
        <v>146</v>
      </c>
      <c r="CM15" s="165" t="s">
        <v>146</v>
      </c>
    </row>
    <row r="16" spans="2:91" s="10" customFormat="1" x14ac:dyDescent="0.3">
      <c r="B16" s="200"/>
      <c r="C16" s="165" t="s">
        <v>146</v>
      </c>
      <c r="D16" s="165" t="s">
        <v>146</v>
      </c>
      <c r="E16" s="165" t="s">
        <v>146</v>
      </c>
      <c r="F16" s="165"/>
      <c r="G16" s="165"/>
      <c r="H16" s="165"/>
      <c r="I16" s="165"/>
      <c r="J16" s="165"/>
      <c r="K16" s="165"/>
      <c r="L16" s="165"/>
      <c r="M16" s="165" t="s">
        <v>146</v>
      </c>
      <c r="N16" s="165" t="s">
        <v>146</v>
      </c>
      <c r="O16" s="165" t="s">
        <v>146</v>
      </c>
      <c r="P16" s="165" t="s">
        <v>146</v>
      </c>
      <c r="Q16" s="165" t="s">
        <v>146</v>
      </c>
      <c r="R16" s="165" t="s">
        <v>146</v>
      </c>
      <c r="S16" s="165" t="s">
        <v>146</v>
      </c>
      <c r="T16" s="165" t="s">
        <v>146</v>
      </c>
      <c r="U16" s="165" t="s">
        <v>146</v>
      </c>
      <c r="V16" s="165" t="s">
        <v>146</v>
      </c>
      <c r="W16" s="165" t="s">
        <v>146</v>
      </c>
      <c r="X16" s="165" t="s">
        <v>146</v>
      </c>
      <c r="Y16" s="165" t="s">
        <v>146</v>
      </c>
      <c r="Z16" s="165" t="s">
        <v>146</v>
      </c>
      <c r="AA16" s="165" t="s">
        <v>146</v>
      </c>
      <c r="AB16" s="165" t="s">
        <v>146</v>
      </c>
      <c r="AC16" s="165" t="s">
        <v>146</v>
      </c>
      <c r="AD16" s="168"/>
      <c r="AE16" s="219"/>
      <c r="AF16" s="165"/>
      <c r="AG16" s="165"/>
      <c r="AH16" s="165"/>
      <c r="AI16" s="165" t="s">
        <v>146</v>
      </c>
      <c r="AJ16" s="165" t="s">
        <v>146</v>
      </c>
      <c r="AK16" s="165" t="s">
        <v>146</v>
      </c>
      <c r="AL16" s="165" t="s">
        <v>146</v>
      </c>
      <c r="AM16" s="165"/>
      <c r="AN16" s="165"/>
      <c r="AO16" s="165"/>
      <c r="AP16" s="165"/>
      <c r="AQ16" s="165"/>
      <c r="AR16" s="165"/>
      <c r="AS16" s="165" t="s">
        <v>146</v>
      </c>
      <c r="AT16" s="165" t="s">
        <v>146</v>
      </c>
      <c r="AU16" s="165" t="s">
        <v>146</v>
      </c>
      <c r="AV16" s="165" t="s">
        <v>146</v>
      </c>
      <c r="AW16" s="165" t="s">
        <v>146</v>
      </c>
      <c r="AX16" s="165" t="s">
        <v>146</v>
      </c>
      <c r="AY16" s="165" t="s">
        <v>146</v>
      </c>
      <c r="AZ16" s="165" t="s">
        <v>146</v>
      </c>
      <c r="BA16" s="165" t="s">
        <v>146</v>
      </c>
      <c r="BB16" s="165" t="s">
        <v>146</v>
      </c>
      <c r="BC16" s="165" t="s">
        <v>146</v>
      </c>
      <c r="BD16" s="165" t="s">
        <v>146</v>
      </c>
      <c r="BE16" s="165" t="s">
        <v>146</v>
      </c>
      <c r="BF16" s="165" t="s">
        <v>146</v>
      </c>
      <c r="BG16" s="165" t="s">
        <v>146</v>
      </c>
      <c r="BH16" s="165" t="s">
        <v>146</v>
      </c>
      <c r="BI16" s="165" t="s">
        <v>146</v>
      </c>
      <c r="BJ16" s="165"/>
      <c r="BK16" s="165" t="s">
        <v>146</v>
      </c>
      <c r="BL16" s="165" t="s">
        <v>146</v>
      </c>
      <c r="BM16" s="165" t="s">
        <v>146</v>
      </c>
      <c r="BN16" s="165" t="s">
        <v>146</v>
      </c>
      <c r="BO16" s="165" t="s">
        <v>146</v>
      </c>
      <c r="BP16" s="165" t="s">
        <v>146</v>
      </c>
      <c r="BQ16" s="165" t="s">
        <v>146</v>
      </c>
      <c r="BR16" s="165" t="s">
        <v>146</v>
      </c>
      <c r="BS16" s="165" t="s">
        <v>146</v>
      </c>
      <c r="BT16" s="165" t="s">
        <v>146</v>
      </c>
      <c r="BU16" s="165" t="s">
        <v>146</v>
      </c>
      <c r="BV16" s="165" t="s">
        <v>146</v>
      </c>
      <c r="BW16" s="165" t="s">
        <v>146</v>
      </c>
      <c r="BX16" s="165" t="s">
        <v>146</v>
      </c>
      <c r="BY16" s="165" t="s">
        <v>146</v>
      </c>
      <c r="BZ16" s="165" t="s">
        <v>146</v>
      </c>
      <c r="CA16" s="165" t="s">
        <v>146</v>
      </c>
      <c r="CB16" s="165" t="s">
        <v>146</v>
      </c>
      <c r="CC16" s="165" t="s">
        <v>146</v>
      </c>
      <c r="CD16" s="165" t="s">
        <v>146</v>
      </c>
      <c r="CE16" s="165" t="s">
        <v>146</v>
      </c>
      <c r="CF16" s="165" t="s">
        <v>146</v>
      </c>
      <c r="CG16" s="165" t="s">
        <v>146</v>
      </c>
      <c r="CH16" s="165" t="s">
        <v>146</v>
      </c>
      <c r="CI16" s="165" t="s">
        <v>146</v>
      </c>
      <c r="CJ16" s="165" t="s">
        <v>146</v>
      </c>
      <c r="CK16" s="165" t="s">
        <v>146</v>
      </c>
      <c r="CL16" s="165" t="s">
        <v>146</v>
      </c>
      <c r="CM16" s="165" t="s">
        <v>146</v>
      </c>
    </row>
    <row r="17" spans="2:91" s="10" customFormat="1" x14ac:dyDescent="0.3">
      <c r="B17" s="200"/>
      <c r="C17" s="165" t="s">
        <v>146</v>
      </c>
      <c r="D17" s="165" t="s">
        <v>146</v>
      </c>
      <c r="E17" s="165" t="s">
        <v>146</v>
      </c>
      <c r="F17" s="165"/>
      <c r="G17" s="165"/>
      <c r="H17" s="165"/>
      <c r="I17" s="165"/>
      <c r="J17" s="165"/>
      <c r="K17" s="165"/>
      <c r="L17" s="165"/>
      <c r="M17" s="165" t="s">
        <v>146</v>
      </c>
      <c r="N17" s="165" t="s">
        <v>146</v>
      </c>
      <c r="O17" s="165" t="s">
        <v>146</v>
      </c>
      <c r="P17" s="165" t="s">
        <v>146</v>
      </c>
      <c r="Q17" s="165" t="s">
        <v>146</v>
      </c>
      <c r="R17" s="165" t="s">
        <v>146</v>
      </c>
      <c r="S17" s="165" t="s">
        <v>146</v>
      </c>
      <c r="T17" s="165" t="s">
        <v>146</v>
      </c>
      <c r="U17" s="165" t="s">
        <v>146</v>
      </c>
      <c r="V17" s="165" t="s">
        <v>146</v>
      </c>
      <c r="W17" s="165" t="s">
        <v>146</v>
      </c>
      <c r="X17" s="165" t="s">
        <v>146</v>
      </c>
      <c r="Y17" s="165" t="s">
        <v>146</v>
      </c>
      <c r="Z17" s="165" t="s">
        <v>146</v>
      </c>
      <c r="AA17" s="165" t="s">
        <v>146</v>
      </c>
      <c r="AB17" s="165" t="s">
        <v>146</v>
      </c>
      <c r="AC17" s="165" t="s">
        <v>146</v>
      </c>
      <c r="AD17" s="168"/>
      <c r="AE17" s="219"/>
      <c r="AF17" s="165"/>
      <c r="AG17" s="165"/>
      <c r="AH17" s="165"/>
      <c r="AI17" s="165" t="s">
        <v>146</v>
      </c>
      <c r="AJ17" s="165" t="s">
        <v>146</v>
      </c>
      <c r="AK17" s="165" t="s">
        <v>146</v>
      </c>
      <c r="AL17" s="165" t="s">
        <v>146</v>
      </c>
      <c r="AM17" s="165"/>
      <c r="AN17" s="165"/>
      <c r="AO17" s="165"/>
      <c r="AP17" s="165"/>
      <c r="AQ17" s="165"/>
      <c r="AR17" s="165"/>
      <c r="AS17" s="165" t="s">
        <v>146</v>
      </c>
      <c r="AT17" s="165" t="s">
        <v>146</v>
      </c>
      <c r="AU17" s="165" t="s">
        <v>146</v>
      </c>
      <c r="AV17" s="165" t="s">
        <v>146</v>
      </c>
      <c r="AW17" s="165" t="s">
        <v>146</v>
      </c>
      <c r="AX17" s="165" t="s">
        <v>146</v>
      </c>
      <c r="AY17" s="165" t="s">
        <v>146</v>
      </c>
      <c r="AZ17" s="165" t="s">
        <v>146</v>
      </c>
      <c r="BA17" s="165" t="s">
        <v>146</v>
      </c>
      <c r="BB17" s="165" t="s">
        <v>146</v>
      </c>
      <c r="BC17" s="165" t="s">
        <v>146</v>
      </c>
      <c r="BD17" s="165" t="s">
        <v>146</v>
      </c>
      <c r="BE17" s="165" t="s">
        <v>146</v>
      </c>
      <c r="BF17" s="165" t="s">
        <v>146</v>
      </c>
      <c r="BG17" s="165" t="s">
        <v>146</v>
      </c>
      <c r="BH17" s="165" t="s">
        <v>146</v>
      </c>
      <c r="BI17" s="165" t="s">
        <v>146</v>
      </c>
      <c r="BJ17" s="165"/>
      <c r="BK17" s="165" t="s">
        <v>146</v>
      </c>
      <c r="BL17" s="165" t="s">
        <v>146</v>
      </c>
      <c r="BM17" s="165" t="s">
        <v>146</v>
      </c>
      <c r="BN17" s="165" t="s">
        <v>146</v>
      </c>
      <c r="BO17" s="165" t="s">
        <v>146</v>
      </c>
      <c r="BP17" s="165" t="s">
        <v>146</v>
      </c>
      <c r="BQ17" s="165" t="s">
        <v>146</v>
      </c>
      <c r="BR17" s="165" t="s">
        <v>146</v>
      </c>
      <c r="BS17" s="165" t="s">
        <v>146</v>
      </c>
      <c r="BT17" s="165" t="s">
        <v>146</v>
      </c>
      <c r="BU17" s="165" t="s">
        <v>146</v>
      </c>
      <c r="BV17" s="165" t="s">
        <v>146</v>
      </c>
      <c r="BW17" s="165" t="s">
        <v>146</v>
      </c>
      <c r="BX17" s="165" t="s">
        <v>146</v>
      </c>
      <c r="BY17" s="165" t="s">
        <v>146</v>
      </c>
      <c r="BZ17" s="165" t="s">
        <v>146</v>
      </c>
      <c r="CA17" s="165" t="s">
        <v>146</v>
      </c>
      <c r="CB17" s="165" t="s">
        <v>146</v>
      </c>
      <c r="CC17" s="165" t="s">
        <v>146</v>
      </c>
      <c r="CD17" s="165" t="s">
        <v>146</v>
      </c>
      <c r="CE17" s="165" t="s">
        <v>146</v>
      </c>
      <c r="CF17" s="165" t="s">
        <v>146</v>
      </c>
      <c r="CG17" s="165" t="s">
        <v>146</v>
      </c>
      <c r="CH17" s="165" t="s">
        <v>146</v>
      </c>
      <c r="CI17" s="165" t="s">
        <v>146</v>
      </c>
      <c r="CJ17" s="165" t="s">
        <v>146</v>
      </c>
      <c r="CK17" s="165" t="s">
        <v>146</v>
      </c>
      <c r="CL17" s="165" t="s">
        <v>146</v>
      </c>
      <c r="CM17" s="165" t="s">
        <v>146</v>
      </c>
    </row>
    <row r="18" spans="2:91" s="10" customFormat="1" x14ac:dyDescent="0.3">
      <c r="B18" s="200"/>
      <c r="C18" s="165" t="s">
        <v>146</v>
      </c>
      <c r="D18" s="165" t="s">
        <v>146</v>
      </c>
      <c r="E18" s="165" t="s">
        <v>146</v>
      </c>
      <c r="F18" s="165"/>
      <c r="G18" s="165"/>
      <c r="H18" s="165"/>
      <c r="I18" s="165"/>
      <c r="J18" s="165"/>
      <c r="K18" s="165"/>
      <c r="L18" s="165"/>
      <c r="M18" s="165" t="s">
        <v>146</v>
      </c>
      <c r="N18" s="165" t="s">
        <v>146</v>
      </c>
      <c r="O18" s="165" t="s">
        <v>146</v>
      </c>
      <c r="P18" s="165" t="s">
        <v>146</v>
      </c>
      <c r="Q18" s="165" t="s">
        <v>146</v>
      </c>
      <c r="R18" s="165" t="s">
        <v>146</v>
      </c>
      <c r="S18" s="165" t="s">
        <v>146</v>
      </c>
      <c r="T18" s="165" t="s">
        <v>146</v>
      </c>
      <c r="U18" s="165" t="s">
        <v>146</v>
      </c>
      <c r="V18" s="165" t="s">
        <v>146</v>
      </c>
      <c r="W18" s="165" t="s">
        <v>146</v>
      </c>
      <c r="X18" s="165" t="s">
        <v>146</v>
      </c>
      <c r="Y18" s="165" t="s">
        <v>146</v>
      </c>
      <c r="Z18" s="165" t="s">
        <v>146</v>
      </c>
      <c r="AA18" s="165" t="s">
        <v>146</v>
      </c>
      <c r="AB18" s="165" t="s">
        <v>146</v>
      </c>
      <c r="AC18" s="165" t="s">
        <v>146</v>
      </c>
      <c r="AD18" s="168"/>
      <c r="AE18" s="219"/>
      <c r="AF18" s="165"/>
      <c r="AG18" s="165"/>
      <c r="AH18" s="165"/>
      <c r="AI18" s="165" t="s">
        <v>146</v>
      </c>
      <c r="AJ18" s="165" t="s">
        <v>146</v>
      </c>
      <c r="AK18" s="165" t="s">
        <v>146</v>
      </c>
      <c r="AL18" s="165" t="s">
        <v>146</v>
      </c>
      <c r="AM18" s="165"/>
      <c r="AN18" s="165"/>
      <c r="AO18" s="165"/>
      <c r="AP18" s="165"/>
      <c r="AQ18" s="165"/>
      <c r="AR18" s="165"/>
      <c r="AS18" s="165" t="s">
        <v>146</v>
      </c>
      <c r="AT18" s="165" t="s">
        <v>146</v>
      </c>
      <c r="AU18" s="165" t="s">
        <v>146</v>
      </c>
      <c r="AV18" s="165" t="s">
        <v>146</v>
      </c>
      <c r="AW18" s="165" t="s">
        <v>146</v>
      </c>
      <c r="AX18" s="165" t="s">
        <v>146</v>
      </c>
      <c r="AY18" s="165" t="s">
        <v>146</v>
      </c>
      <c r="AZ18" s="165" t="s">
        <v>146</v>
      </c>
      <c r="BA18" s="165" t="s">
        <v>146</v>
      </c>
      <c r="BB18" s="165" t="s">
        <v>146</v>
      </c>
      <c r="BC18" s="165" t="s">
        <v>146</v>
      </c>
      <c r="BD18" s="165" t="s">
        <v>146</v>
      </c>
      <c r="BE18" s="165" t="s">
        <v>146</v>
      </c>
      <c r="BF18" s="165" t="s">
        <v>146</v>
      </c>
      <c r="BG18" s="165" t="s">
        <v>146</v>
      </c>
      <c r="BH18" s="165" t="s">
        <v>146</v>
      </c>
      <c r="BI18" s="165" t="s">
        <v>146</v>
      </c>
      <c r="BJ18" s="165"/>
      <c r="BK18" s="165" t="s">
        <v>146</v>
      </c>
      <c r="BL18" s="165" t="s">
        <v>146</v>
      </c>
      <c r="BM18" s="165" t="s">
        <v>146</v>
      </c>
      <c r="BN18" s="165" t="s">
        <v>146</v>
      </c>
      <c r="BO18" s="165" t="s">
        <v>146</v>
      </c>
      <c r="BP18" s="165" t="s">
        <v>146</v>
      </c>
      <c r="BQ18" s="165" t="s">
        <v>146</v>
      </c>
      <c r="BR18" s="165" t="s">
        <v>146</v>
      </c>
      <c r="BS18" s="165" t="s">
        <v>146</v>
      </c>
      <c r="BT18" s="165" t="s">
        <v>146</v>
      </c>
      <c r="BU18" s="165" t="s">
        <v>146</v>
      </c>
      <c r="BV18" s="165" t="s">
        <v>146</v>
      </c>
      <c r="BW18" s="165" t="s">
        <v>146</v>
      </c>
      <c r="BX18" s="165" t="s">
        <v>146</v>
      </c>
      <c r="BY18" s="165" t="s">
        <v>146</v>
      </c>
      <c r="BZ18" s="165" t="s">
        <v>146</v>
      </c>
      <c r="CA18" s="165" t="s">
        <v>146</v>
      </c>
      <c r="CB18" s="165" t="s">
        <v>146</v>
      </c>
      <c r="CC18" s="165" t="s">
        <v>146</v>
      </c>
      <c r="CD18" s="165" t="s">
        <v>146</v>
      </c>
      <c r="CE18" s="165" t="s">
        <v>146</v>
      </c>
      <c r="CF18" s="165" t="s">
        <v>146</v>
      </c>
      <c r="CG18" s="165" t="s">
        <v>146</v>
      </c>
      <c r="CH18" s="165" t="s">
        <v>146</v>
      </c>
      <c r="CI18" s="165" t="s">
        <v>146</v>
      </c>
      <c r="CJ18" s="165" t="s">
        <v>146</v>
      </c>
      <c r="CK18" s="165" t="s">
        <v>146</v>
      </c>
      <c r="CL18" s="165" t="s">
        <v>146</v>
      </c>
      <c r="CM18" s="165" t="s">
        <v>146</v>
      </c>
    </row>
    <row r="19" spans="2:91" s="10" customFormat="1" x14ac:dyDescent="0.3">
      <c r="B19" s="200"/>
      <c r="C19" s="165" t="s">
        <v>146</v>
      </c>
      <c r="D19" s="165" t="s">
        <v>146</v>
      </c>
      <c r="E19" s="165" t="s">
        <v>146</v>
      </c>
      <c r="F19" s="165"/>
      <c r="G19" s="165"/>
      <c r="H19" s="165"/>
      <c r="I19" s="165"/>
      <c r="J19" s="165"/>
      <c r="K19" s="165"/>
      <c r="L19" s="165"/>
      <c r="M19" s="165" t="s">
        <v>146</v>
      </c>
      <c r="N19" s="165" t="s">
        <v>146</v>
      </c>
      <c r="O19" s="165" t="s">
        <v>146</v>
      </c>
      <c r="P19" s="165" t="s">
        <v>146</v>
      </c>
      <c r="Q19" s="165" t="s">
        <v>146</v>
      </c>
      <c r="R19" s="165" t="s">
        <v>146</v>
      </c>
      <c r="S19" s="165" t="s">
        <v>146</v>
      </c>
      <c r="T19" s="165" t="s">
        <v>146</v>
      </c>
      <c r="U19" s="165" t="s">
        <v>146</v>
      </c>
      <c r="V19" s="165" t="s">
        <v>146</v>
      </c>
      <c r="W19" s="165" t="s">
        <v>146</v>
      </c>
      <c r="X19" s="165" t="s">
        <v>146</v>
      </c>
      <c r="Y19" s="165" t="s">
        <v>146</v>
      </c>
      <c r="Z19" s="165" t="s">
        <v>146</v>
      </c>
      <c r="AA19" s="165" t="s">
        <v>146</v>
      </c>
      <c r="AB19" s="165" t="s">
        <v>146</v>
      </c>
      <c r="AC19" s="165" t="s">
        <v>146</v>
      </c>
      <c r="AD19" s="168"/>
      <c r="AE19" s="219"/>
      <c r="AF19" s="165"/>
      <c r="AG19" s="165"/>
      <c r="AH19" s="165"/>
      <c r="AI19" s="165" t="s">
        <v>146</v>
      </c>
      <c r="AJ19" s="165" t="s">
        <v>146</v>
      </c>
      <c r="AK19" s="165" t="s">
        <v>146</v>
      </c>
      <c r="AL19" s="165" t="s">
        <v>146</v>
      </c>
      <c r="AM19" s="165"/>
      <c r="AN19" s="165"/>
      <c r="AO19" s="165"/>
      <c r="AP19" s="165"/>
      <c r="AQ19" s="165"/>
      <c r="AR19" s="165"/>
      <c r="AS19" s="165" t="s">
        <v>146</v>
      </c>
      <c r="AT19" s="165" t="s">
        <v>146</v>
      </c>
      <c r="AU19" s="165" t="s">
        <v>146</v>
      </c>
      <c r="AV19" s="165" t="s">
        <v>146</v>
      </c>
      <c r="AW19" s="165" t="s">
        <v>146</v>
      </c>
      <c r="AX19" s="165" t="s">
        <v>146</v>
      </c>
      <c r="AY19" s="165" t="s">
        <v>146</v>
      </c>
      <c r="AZ19" s="165" t="s">
        <v>146</v>
      </c>
      <c r="BA19" s="165" t="s">
        <v>146</v>
      </c>
      <c r="BB19" s="165" t="s">
        <v>146</v>
      </c>
      <c r="BC19" s="165" t="s">
        <v>146</v>
      </c>
      <c r="BD19" s="165" t="s">
        <v>146</v>
      </c>
      <c r="BE19" s="165" t="s">
        <v>146</v>
      </c>
      <c r="BF19" s="165" t="s">
        <v>146</v>
      </c>
      <c r="BG19" s="165" t="s">
        <v>146</v>
      </c>
      <c r="BH19" s="165" t="s">
        <v>146</v>
      </c>
      <c r="BI19" s="165" t="s">
        <v>146</v>
      </c>
      <c r="BJ19" s="165"/>
      <c r="BK19" s="165" t="s">
        <v>146</v>
      </c>
      <c r="BL19" s="165" t="s">
        <v>146</v>
      </c>
      <c r="BM19" s="165" t="s">
        <v>146</v>
      </c>
      <c r="BN19" s="165" t="s">
        <v>146</v>
      </c>
      <c r="BO19" s="165" t="s">
        <v>146</v>
      </c>
      <c r="BP19" s="165" t="s">
        <v>146</v>
      </c>
      <c r="BQ19" s="165" t="s">
        <v>146</v>
      </c>
      <c r="BR19" s="165" t="s">
        <v>146</v>
      </c>
      <c r="BS19" s="165" t="s">
        <v>146</v>
      </c>
      <c r="BT19" s="165" t="s">
        <v>146</v>
      </c>
      <c r="BU19" s="165" t="s">
        <v>146</v>
      </c>
      <c r="BV19" s="165" t="s">
        <v>146</v>
      </c>
      <c r="BW19" s="165" t="s">
        <v>146</v>
      </c>
      <c r="BX19" s="165" t="s">
        <v>146</v>
      </c>
      <c r="BY19" s="165" t="s">
        <v>146</v>
      </c>
      <c r="BZ19" s="165" t="s">
        <v>146</v>
      </c>
      <c r="CA19" s="165" t="s">
        <v>146</v>
      </c>
      <c r="CB19" s="165" t="s">
        <v>146</v>
      </c>
      <c r="CC19" s="165" t="s">
        <v>146</v>
      </c>
      <c r="CD19" s="165" t="s">
        <v>146</v>
      </c>
      <c r="CE19" s="165" t="s">
        <v>146</v>
      </c>
      <c r="CF19" s="165" t="s">
        <v>146</v>
      </c>
      <c r="CG19" s="165" t="s">
        <v>146</v>
      </c>
      <c r="CH19" s="165" t="s">
        <v>146</v>
      </c>
      <c r="CI19" s="165" t="s">
        <v>146</v>
      </c>
      <c r="CJ19" s="165" t="s">
        <v>146</v>
      </c>
      <c r="CK19" s="165" t="s">
        <v>146</v>
      </c>
      <c r="CL19" s="165" t="s">
        <v>146</v>
      </c>
      <c r="CM19" s="165" t="s">
        <v>146</v>
      </c>
    </row>
    <row r="20" spans="2:91" s="10" customFormat="1" x14ac:dyDescent="0.3">
      <c r="B20" s="200"/>
      <c r="C20" s="165" t="s">
        <v>146</v>
      </c>
      <c r="D20" s="165" t="s">
        <v>146</v>
      </c>
      <c r="E20" s="165" t="s">
        <v>146</v>
      </c>
      <c r="F20" s="165"/>
      <c r="G20" s="165"/>
      <c r="H20" s="165"/>
      <c r="I20" s="165"/>
      <c r="J20" s="165"/>
      <c r="K20" s="165"/>
      <c r="L20" s="165"/>
      <c r="M20" s="165" t="s">
        <v>146</v>
      </c>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8"/>
      <c r="AE20" s="219"/>
      <c r="AF20" s="165"/>
      <c r="AG20" s="165"/>
      <c r="AH20" s="165"/>
      <c r="AI20" s="165" t="s">
        <v>146</v>
      </c>
      <c r="AJ20" s="165" t="s">
        <v>146</v>
      </c>
      <c r="AK20" s="165" t="s">
        <v>146</v>
      </c>
      <c r="AL20" s="165" t="s">
        <v>146</v>
      </c>
      <c r="AM20" s="165"/>
      <c r="AN20" s="165"/>
      <c r="AO20" s="165"/>
      <c r="AP20" s="165"/>
      <c r="AQ20" s="165"/>
      <c r="AR20" s="165"/>
      <c r="AS20" s="165" t="s">
        <v>146</v>
      </c>
      <c r="AT20" s="165" t="s">
        <v>146</v>
      </c>
      <c r="AU20" s="165" t="s">
        <v>146</v>
      </c>
      <c r="AV20" s="165" t="s">
        <v>146</v>
      </c>
      <c r="AW20" s="165" t="s">
        <v>146</v>
      </c>
      <c r="AX20" s="165" t="s">
        <v>146</v>
      </c>
      <c r="AY20" s="165" t="s">
        <v>146</v>
      </c>
      <c r="AZ20" s="165" t="s">
        <v>146</v>
      </c>
      <c r="BA20" s="165" t="s">
        <v>146</v>
      </c>
      <c r="BB20" s="165" t="s">
        <v>146</v>
      </c>
      <c r="BC20" s="165" t="s">
        <v>146</v>
      </c>
      <c r="BD20" s="165" t="s">
        <v>146</v>
      </c>
      <c r="BE20" s="165" t="s">
        <v>146</v>
      </c>
      <c r="BF20" s="165" t="s">
        <v>146</v>
      </c>
      <c r="BG20" s="165" t="s">
        <v>146</v>
      </c>
      <c r="BH20" s="165" t="s">
        <v>146</v>
      </c>
      <c r="BI20" s="165" t="s">
        <v>146</v>
      </c>
      <c r="BJ20" s="165"/>
      <c r="BK20" s="165" t="s">
        <v>146</v>
      </c>
      <c r="BL20" s="165" t="s">
        <v>146</v>
      </c>
      <c r="BM20" s="165" t="s">
        <v>146</v>
      </c>
      <c r="BN20" s="165" t="s">
        <v>146</v>
      </c>
      <c r="BO20" s="165" t="s">
        <v>146</v>
      </c>
      <c r="BP20" s="165" t="s">
        <v>146</v>
      </c>
      <c r="BQ20" s="165" t="s">
        <v>146</v>
      </c>
      <c r="BR20" s="165" t="s">
        <v>146</v>
      </c>
      <c r="BS20" s="165" t="s">
        <v>146</v>
      </c>
      <c r="BT20" s="165" t="s">
        <v>146</v>
      </c>
      <c r="BU20" s="165" t="s">
        <v>146</v>
      </c>
      <c r="BV20" s="165" t="s">
        <v>146</v>
      </c>
      <c r="BW20" s="165" t="s">
        <v>146</v>
      </c>
      <c r="BX20" s="165" t="s">
        <v>146</v>
      </c>
      <c r="BY20" s="165" t="s">
        <v>146</v>
      </c>
      <c r="BZ20" s="165" t="s">
        <v>146</v>
      </c>
      <c r="CA20" s="165" t="s">
        <v>146</v>
      </c>
      <c r="CB20" s="165" t="s">
        <v>146</v>
      </c>
      <c r="CC20" s="165" t="s">
        <v>146</v>
      </c>
      <c r="CD20" s="165" t="s">
        <v>146</v>
      </c>
      <c r="CE20" s="165" t="s">
        <v>146</v>
      </c>
      <c r="CF20" s="165" t="s">
        <v>146</v>
      </c>
      <c r="CG20" s="165" t="s">
        <v>146</v>
      </c>
      <c r="CH20" s="165" t="s">
        <v>146</v>
      </c>
      <c r="CI20" s="165" t="s">
        <v>146</v>
      </c>
      <c r="CJ20" s="165" t="s">
        <v>146</v>
      </c>
      <c r="CK20" s="165" t="s">
        <v>146</v>
      </c>
      <c r="CL20" s="165" t="s">
        <v>146</v>
      </c>
      <c r="CM20" s="165" t="s">
        <v>146</v>
      </c>
    </row>
    <row r="21" spans="2:91" s="10" customFormat="1" x14ac:dyDescent="0.3">
      <c r="B21" s="200"/>
      <c r="C21" s="165" t="s">
        <v>146</v>
      </c>
      <c r="D21" s="165" t="s">
        <v>146</v>
      </c>
      <c r="E21" s="165" t="s">
        <v>146</v>
      </c>
      <c r="F21" s="165"/>
      <c r="G21" s="165"/>
      <c r="H21" s="165"/>
      <c r="I21" s="165"/>
      <c r="J21" s="165"/>
      <c r="K21" s="165"/>
      <c r="L21" s="165"/>
      <c r="M21" s="165" t="s">
        <v>146</v>
      </c>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8"/>
      <c r="AE21" s="219"/>
      <c r="AF21" s="165"/>
      <c r="AG21" s="165"/>
      <c r="AH21" s="165"/>
      <c r="AI21" s="165" t="s">
        <v>146</v>
      </c>
      <c r="AJ21" s="165" t="s">
        <v>146</v>
      </c>
      <c r="AK21" s="165" t="s">
        <v>146</v>
      </c>
      <c r="AL21" s="165" t="s">
        <v>146</v>
      </c>
      <c r="AM21" s="165"/>
      <c r="AN21" s="165"/>
      <c r="AO21" s="165"/>
      <c r="AP21" s="165"/>
      <c r="AQ21" s="165"/>
      <c r="AR21" s="165"/>
      <c r="AS21" s="165" t="s">
        <v>146</v>
      </c>
      <c r="AT21" s="165" t="s">
        <v>146</v>
      </c>
      <c r="AU21" s="165" t="s">
        <v>146</v>
      </c>
      <c r="AV21" s="165" t="s">
        <v>146</v>
      </c>
      <c r="AW21" s="165" t="s">
        <v>146</v>
      </c>
      <c r="AX21" s="165" t="s">
        <v>146</v>
      </c>
      <c r="AY21" s="165" t="s">
        <v>146</v>
      </c>
      <c r="AZ21" s="165" t="s">
        <v>146</v>
      </c>
      <c r="BA21" s="165" t="s">
        <v>146</v>
      </c>
      <c r="BB21" s="165" t="s">
        <v>146</v>
      </c>
      <c r="BC21" s="165" t="s">
        <v>146</v>
      </c>
      <c r="BD21" s="165" t="s">
        <v>146</v>
      </c>
      <c r="BE21" s="165" t="s">
        <v>146</v>
      </c>
      <c r="BF21" s="165" t="s">
        <v>146</v>
      </c>
      <c r="BG21" s="165" t="s">
        <v>146</v>
      </c>
      <c r="BH21" s="165" t="s">
        <v>146</v>
      </c>
      <c r="BI21" s="165" t="s">
        <v>146</v>
      </c>
      <c r="BJ21" s="165"/>
      <c r="BK21" s="165" t="s">
        <v>146</v>
      </c>
      <c r="BL21" s="165" t="s">
        <v>146</v>
      </c>
      <c r="BM21" s="165" t="s">
        <v>146</v>
      </c>
      <c r="BN21" s="165" t="s">
        <v>146</v>
      </c>
      <c r="BO21" s="165" t="s">
        <v>146</v>
      </c>
      <c r="BP21" s="165" t="s">
        <v>146</v>
      </c>
      <c r="BQ21" s="165" t="s">
        <v>146</v>
      </c>
      <c r="BR21" s="165" t="s">
        <v>146</v>
      </c>
      <c r="BS21" s="165" t="s">
        <v>146</v>
      </c>
      <c r="BT21" s="165" t="s">
        <v>146</v>
      </c>
      <c r="BU21" s="165" t="s">
        <v>146</v>
      </c>
      <c r="BV21" s="165" t="s">
        <v>146</v>
      </c>
      <c r="BW21" s="165" t="s">
        <v>146</v>
      </c>
      <c r="BX21" s="165" t="s">
        <v>146</v>
      </c>
      <c r="BY21" s="165" t="s">
        <v>146</v>
      </c>
      <c r="BZ21" s="165" t="s">
        <v>146</v>
      </c>
      <c r="CA21" s="165" t="s">
        <v>146</v>
      </c>
      <c r="CB21" s="165" t="s">
        <v>146</v>
      </c>
      <c r="CC21" s="165" t="s">
        <v>146</v>
      </c>
      <c r="CD21" s="165" t="s">
        <v>146</v>
      </c>
      <c r="CE21" s="165" t="s">
        <v>146</v>
      </c>
      <c r="CF21" s="165" t="s">
        <v>146</v>
      </c>
      <c r="CG21" s="165" t="s">
        <v>146</v>
      </c>
      <c r="CH21" s="165" t="s">
        <v>146</v>
      </c>
      <c r="CI21" s="165" t="s">
        <v>146</v>
      </c>
      <c r="CJ21" s="165" t="s">
        <v>146</v>
      </c>
      <c r="CK21" s="165" t="s">
        <v>146</v>
      </c>
      <c r="CL21" s="165" t="s">
        <v>146</v>
      </c>
      <c r="CM21" s="165" t="s">
        <v>146</v>
      </c>
    </row>
    <row r="22" spans="2:91" s="10" customFormat="1" x14ac:dyDescent="0.3">
      <c r="B22" s="200"/>
      <c r="C22" s="165" t="s">
        <v>146</v>
      </c>
      <c r="D22" s="165" t="s">
        <v>146</v>
      </c>
      <c r="E22" s="165" t="s">
        <v>146</v>
      </c>
      <c r="F22" s="165"/>
      <c r="G22" s="165"/>
      <c r="H22" s="165"/>
      <c r="I22" s="165"/>
      <c r="J22" s="165"/>
      <c r="K22" s="165"/>
      <c r="L22" s="165"/>
      <c r="M22" s="165" t="s">
        <v>146</v>
      </c>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8"/>
      <c r="AE22" s="219"/>
      <c r="AF22" s="165"/>
      <c r="AG22" s="165"/>
      <c r="AH22" s="165"/>
      <c r="AI22" s="165" t="s">
        <v>146</v>
      </c>
      <c r="AJ22" s="165" t="s">
        <v>146</v>
      </c>
      <c r="AK22" s="165" t="s">
        <v>146</v>
      </c>
      <c r="AL22" s="165" t="s">
        <v>146</v>
      </c>
      <c r="AM22" s="165"/>
      <c r="AN22" s="165"/>
      <c r="AO22" s="165"/>
      <c r="AP22" s="165"/>
      <c r="AQ22" s="165"/>
      <c r="AR22" s="165"/>
      <c r="AS22" s="165" t="s">
        <v>146</v>
      </c>
      <c r="AT22" s="165" t="s">
        <v>146</v>
      </c>
      <c r="AU22" s="165" t="s">
        <v>146</v>
      </c>
      <c r="AV22" s="165" t="s">
        <v>146</v>
      </c>
      <c r="AW22" s="165" t="s">
        <v>146</v>
      </c>
      <c r="AX22" s="165" t="s">
        <v>146</v>
      </c>
      <c r="AY22" s="165" t="s">
        <v>146</v>
      </c>
      <c r="AZ22" s="165" t="s">
        <v>146</v>
      </c>
      <c r="BA22" s="165" t="s">
        <v>146</v>
      </c>
      <c r="BB22" s="165" t="s">
        <v>146</v>
      </c>
      <c r="BC22" s="165" t="s">
        <v>146</v>
      </c>
      <c r="BD22" s="165" t="s">
        <v>146</v>
      </c>
      <c r="BE22" s="165" t="s">
        <v>146</v>
      </c>
      <c r="BF22" s="165" t="s">
        <v>146</v>
      </c>
      <c r="BG22" s="165" t="s">
        <v>146</v>
      </c>
      <c r="BH22" s="165" t="s">
        <v>146</v>
      </c>
      <c r="BI22" s="165" t="s">
        <v>146</v>
      </c>
      <c r="BJ22" s="165"/>
      <c r="BK22" s="165" t="s">
        <v>146</v>
      </c>
      <c r="BL22" s="165" t="s">
        <v>146</v>
      </c>
      <c r="BM22" s="165" t="s">
        <v>146</v>
      </c>
      <c r="BN22" s="165" t="s">
        <v>146</v>
      </c>
      <c r="BO22" s="165" t="s">
        <v>146</v>
      </c>
      <c r="BP22" s="165" t="s">
        <v>146</v>
      </c>
      <c r="BQ22" s="165" t="s">
        <v>146</v>
      </c>
      <c r="BR22" s="165" t="s">
        <v>146</v>
      </c>
      <c r="BS22" s="165" t="s">
        <v>146</v>
      </c>
      <c r="BT22" s="165" t="s">
        <v>146</v>
      </c>
      <c r="BU22" s="165" t="s">
        <v>146</v>
      </c>
      <c r="BV22" s="165" t="s">
        <v>146</v>
      </c>
      <c r="BW22" s="165" t="s">
        <v>146</v>
      </c>
      <c r="BX22" s="165" t="s">
        <v>146</v>
      </c>
      <c r="BY22" s="165" t="s">
        <v>146</v>
      </c>
      <c r="BZ22" s="165" t="s">
        <v>146</v>
      </c>
      <c r="CA22" s="165" t="s">
        <v>146</v>
      </c>
      <c r="CB22" s="165" t="s">
        <v>146</v>
      </c>
      <c r="CC22" s="165" t="s">
        <v>146</v>
      </c>
      <c r="CD22" s="165" t="s">
        <v>146</v>
      </c>
      <c r="CE22" s="165" t="s">
        <v>146</v>
      </c>
      <c r="CF22" s="165" t="s">
        <v>146</v>
      </c>
      <c r="CG22" s="165" t="s">
        <v>146</v>
      </c>
      <c r="CH22" s="165" t="s">
        <v>146</v>
      </c>
      <c r="CI22" s="165" t="s">
        <v>146</v>
      </c>
      <c r="CJ22" s="165" t="s">
        <v>146</v>
      </c>
      <c r="CK22" s="165" t="s">
        <v>146</v>
      </c>
      <c r="CL22" s="165" t="s">
        <v>146</v>
      </c>
      <c r="CM22" s="165" t="s">
        <v>146</v>
      </c>
    </row>
    <row r="23" spans="2:91" ht="15" customHeight="1" x14ac:dyDescent="0.3"/>
  </sheetData>
  <sheetProtection algorithmName="SHA-512" hashValue="1sJzyekLsHLS3kVobiKX5S8eqUXiHDrwCQpsoA/2ASaplSSSBI7qvSkC7+6Jgxp6fioaRunHyfDQrWCF3C5klA==" saltValue="5ebqXULZDMl6QUxARhec+g==" spinCount="100000" sheet="1" objects="1" scenarios="1" formatCells="0" formatColumns="0" formatRows="0" insertColumns="0" insertRows="0" insertHyperlinks="0" deleteColumns="0" deleteRows="0" sort="0" autoFilter="0" pivotTables="0"/>
  <mergeCells count="7">
    <mergeCell ref="BL8:BM8"/>
    <mergeCell ref="BN8:CM8"/>
    <mergeCell ref="D1:G2"/>
    <mergeCell ref="B8:B9"/>
    <mergeCell ref="C8:AC8"/>
    <mergeCell ref="AE8:AH8"/>
    <mergeCell ref="AI8:BI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00D300E0-0017-4FE1-AA50-009300C0001B}">
      <formula1>"Yes, No"</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2" id="{008300F3-0008-4AB8-9CD4-0099002300ED}">
            <xm:f>'-Facility'!$C$66="No"</xm:f>
            <x14:dxf>
              <font>
                <color indexed="2"/>
              </font>
              <fill>
                <patternFill patternType="solid">
                  <fgColor theme="1"/>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B1:BN27"/>
  <sheetViews>
    <sheetView topLeftCell="X3" workbookViewId="0">
      <selection activeCell="Z6" sqref="Z6"/>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2" t="s">
        <v>824</v>
      </c>
      <c r="C1" s="152"/>
      <c r="D1" s="152"/>
      <c r="F1" s="47"/>
    </row>
    <row r="2" spans="2:66" ht="18" customHeight="1" x14ac:dyDescent="0.3">
      <c r="B2" s="152"/>
      <c r="C2" s="152"/>
      <c r="D2" s="152"/>
      <c r="F2" s="47"/>
    </row>
    <row r="4" spans="2:66" ht="15.6" x14ac:dyDescent="0.3">
      <c r="B4" s="49" t="s">
        <v>458</v>
      </c>
    </row>
    <row r="5" spans="2:66" x14ac:dyDescent="0.3">
      <c r="B5" s="112" t="s">
        <v>459</v>
      </c>
      <c r="C5" s="113" t="str">
        <f>'-Facility'!C4</f>
        <v>DCP Operating Company, LP</v>
      </c>
    </row>
    <row r="6" spans="2:66" x14ac:dyDescent="0.3">
      <c r="B6" s="112" t="s">
        <v>16</v>
      </c>
      <c r="C6" s="113" t="str">
        <f>'-Facility'!C21</f>
        <v>Spindle Gas Plant</v>
      </c>
    </row>
    <row r="7" spans="2:66" x14ac:dyDescent="0.3">
      <c r="B7" s="114"/>
      <c r="C7" s="114"/>
    </row>
    <row r="8" spans="2:66" ht="15.6" x14ac:dyDescent="0.3">
      <c r="B8" s="49" t="s">
        <v>581</v>
      </c>
      <c r="C8" s="114"/>
    </row>
    <row r="9" spans="2:66" ht="28.8" x14ac:dyDescent="0.3">
      <c r="B9" s="178" t="s">
        <v>825</v>
      </c>
      <c r="C9" s="179"/>
    </row>
    <row r="10" spans="2:66" x14ac:dyDescent="0.3">
      <c r="B10" s="153"/>
      <c r="C10" s="144"/>
      <c r="D10" s="269"/>
    </row>
    <row r="11" spans="2:66" ht="15.6" x14ac:dyDescent="0.3">
      <c r="B11" s="49" t="s">
        <v>826</v>
      </c>
      <c r="C11" s="270"/>
      <c r="D11" s="154" t="s">
        <v>585</v>
      </c>
      <c r="AH11" s="163"/>
    </row>
    <row r="12" spans="2:66" x14ac:dyDescent="0.3">
      <c r="B12" s="161" t="s">
        <v>827</v>
      </c>
      <c r="C12" s="271" t="s">
        <v>586</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0" t="s">
        <v>587</v>
      </c>
      <c r="AE12" s="230"/>
      <c r="AF12" s="272"/>
      <c r="AG12" s="273" t="s">
        <v>588</v>
      </c>
      <c r="AH12" s="273"/>
      <c r="AI12" s="273"/>
      <c r="AJ12" s="273"/>
      <c r="AK12" s="274"/>
      <c r="AL12" s="209" t="s">
        <v>589</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28" t="s">
        <v>590</v>
      </c>
      <c r="BN12" s="228"/>
    </row>
    <row r="13" spans="2:66" ht="61.2" customHeight="1" x14ac:dyDescent="0.3">
      <c r="B13" s="161"/>
      <c r="C13" s="198" t="s">
        <v>600</v>
      </c>
      <c r="D13" s="198" t="s">
        <v>601</v>
      </c>
      <c r="E13" s="198" t="s">
        <v>602</v>
      </c>
      <c r="F13" s="198" t="s">
        <v>603</v>
      </c>
      <c r="G13" s="198" t="s">
        <v>604</v>
      </c>
      <c r="H13" s="198" t="s">
        <v>605</v>
      </c>
      <c r="I13" s="198" t="s">
        <v>606</v>
      </c>
      <c r="J13" s="198" t="s">
        <v>607</v>
      </c>
      <c r="K13" s="198" t="s">
        <v>608</v>
      </c>
      <c r="L13" s="198" t="s">
        <v>609</v>
      </c>
      <c r="M13" s="198" t="s">
        <v>610</v>
      </c>
      <c r="N13" s="198" t="s">
        <v>611</v>
      </c>
      <c r="O13" s="198" t="s">
        <v>726</v>
      </c>
      <c r="P13" s="198" t="s">
        <v>613</v>
      </c>
      <c r="Q13" s="198" t="s">
        <v>614</v>
      </c>
      <c r="R13" s="198" t="s">
        <v>615</v>
      </c>
      <c r="S13" s="198" t="s">
        <v>616</v>
      </c>
      <c r="T13" s="198" t="s">
        <v>617</v>
      </c>
      <c r="U13" s="198" t="s">
        <v>755</v>
      </c>
      <c r="V13" s="198" t="s">
        <v>619</v>
      </c>
      <c r="W13" s="198" t="s">
        <v>620</v>
      </c>
      <c r="X13" s="198" t="s">
        <v>621</v>
      </c>
      <c r="Y13" s="198" t="s">
        <v>622</v>
      </c>
      <c r="Z13" s="198" t="s">
        <v>756</v>
      </c>
      <c r="AA13" s="198" t="s">
        <v>624</v>
      </c>
      <c r="AB13" s="197" t="s">
        <v>625</v>
      </c>
      <c r="AC13" s="197" t="s">
        <v>626</v>
      </c>
      <c r="AD13" s="162" t="s">
        <v>627</v>
      </c>
      <c r="AE13" s="162" t="s">
        <v>628</v>
      </c>
      <c r="AF13" s="162" t="s">
        <v>629</v>
      </c>
      <c r="AG13" s="197" t="s">
        <v>828</v>
      </c>
      <c r="AH13" s="197" t="s">
        <v>829</v>
      </c>
      <c r="AI13" s="162" t="s">
        <v>794</v>
      </c>
      <c r="AJ13" s="162" t="s">
        <v>830</v>
      </c>
      <c r="AK13" s="162" t="s">
        <v>831</v>
      </c>
      <c r="AL13" s="198" t="s">
        <v>600</v>
      </c>
      <c r="AM13" s="198" t="s">
        <v>601</v>
      </c>
      <c r="AN13" s="198" t="s">
        <v>602</v>
      </c>
      <c r="AO13" s="198" t="s">
        <v>603</v>
      </c>
      <c r="AP13" s="198" t="s">
        <v>604</v>
      </c>
      <c r="AQ13" s="198" t="s">
        <v>605</v>
      </c>
      <c r="AR13" s="198" t="s">
        <v>606</v>
      </c>
      <c r="AS13" s="198" t="s">
        <v>607</v>
      </c>
      <c r="AT13" s="198" t="s">
        <v>608</v>
      </c>
      <c r="AU13" s="198" t="s">
        <v>609</v>
      </c>
      <c r="AV13" s="198" t="s">
        <v>610</v>
      </c>
      <c r="AW13" s="198" t="s">
        <v>611</v>
      </c>
      <c r="AX13" s="198" t="s">
        <v>726</v>
      </c>
      <c r="AY13" s="198" t="s">
        <v>613</v>
      </c>
      <c r="AZ13" s="198" t="s">
        <v>614</v>
      </c>
      <c r="BA13" s="198" t="s">
        <v>615</v>
      </c>
      <c r="BB13" s="198" t="s">
        <v>616</v>
      </c>
      <c r="BC13" s="198" t="s">
        <v>617</v>
      </c>
      <c r="BD13" s="198" t="s">
        <v>755</v>
      </c>
      <c r="BE13" s="198" t="s">
        <v>619</v>
      </c>
      <c r="BF13" s="198" t="s">
        <v>620</v>
      </c>
      <c r="BG13" s="198" t="s">
        <v>621</v>
      </c>
      <c r="BH13" s="198" t="s">
        <v>622</v>
      </c>
      <c r="BI13" s="198" t="s">
        <v>756</v>
      </c>
      <c r="BJ13" s="198" t="s">
        <v>624</v>
      </c>
      <c r="BK13" s="197" t="s">
        <v>625</v>
      </c>
      <c r="BL13" s="197" t="s">
        <v>626</v>
      </c>
      <c r="BM13" s="197" t="s">
        <v>795</v>
      </c>
      <c r="BN13" s="197" t="s">
        <v>641</v>
      </c>
    </row>
    <row r="14" spans="2:66" s="10" customFormat="1" x14ac:dyDescent="0.3">
      <c r="B14" s="200"/>
      <c r="C14" s="165" t="s">
        <v>146</v>
      </c>
      <c r="D14" s="165" t="s">
        <v>146</v>
      </c>
      <c r="E14" s="165" t="s">
        <v>146</v>
      </c>
      <c r="F14" s="165" t="s">
        <v>146</v>
      </c>
      <c r="G14" s="165"/>
      <c r="H14" s="165"/>
      <c r="I14" s="165"/>
      <c r="J14" s="165"/>
      <c r="K14" s="165"/>
      <c r="L14" s="165"/>
      <c r="M14" s="165"/>
      <c r="N14" s="165" t="s">
        <v>146</v>
      </c>
      <c r="O14" s="165" t="s">
        <v>146</v>
      </c>
      <c r="P14" s="165" t="s">
        <v>146</v>
      </c>
      <c r="Q14" s="165" t="s">
        <v>146</v>
      </c>
      <c r="R14" s="165" t="s">
        <v>146</v>
      </c>
      <c r="S14" s="165" t="s">
        <v>146</v>
      </c>
      <c r="T14" s="165" t="s">
        <v>146</v>
      </c>
      <c r="U14" s="165" t="s">
        <v>146</v>
      </c>
      <c r="V14" s="165" t="s">
        <v>146</v>
      </c>
      <c r="W14" s="165" t="s">
        <v>146</v>
      </c>
      <c r="X14" s="165" t="s">
        <v>146</v>
      </c>
      <c r="Y14" s="165" t="s">
        <v>146</v>
      </c>
      <c r="Z14" s="165" t="s">
        <v>146</v>
      </c>
      <c r="AA14" s="165" t="s">
        <v>146</v>
      </c>
      <c r="AB14" s="165" t="s">
        <v>146</v>
      </c>
      <c r="AC14" s="165" t="s">
        <v>146</v>
      </c>
      <c r="AD14" s="165" t="s">
        <v>655</v>
      </c>
      <c r="AE14" s="165"/>
      <c r="AF14" s="165"/>
      <c r="AG14" s="165"/>
      <c r="AH14" s="165"/>
      <c r="AI14" s="165"/>
      <c r="AJ14" s="165"/>
      <c r="AK14" s="165"/>
      <c r="AL14" s="165" t="s">
        <v>146</v>
      </c>
      <c r="AM14" s="165" t="s">
        <v>146</v>
      </c>
      <c r="AN14" s="165" t="s">
        <v>146</v>
      </c>
      <c r="AO14" s="165" t="s">
        <v>146</v>
      </c>
      <c r="AP14" s="165"/>
      <c r="AQ14" s="165"/>
      <c r="AR14" s="165"/>
      <c r="AS14" s="165"/>
      <c r="AT14" s="165"/>
      <c r="AU14" s="165"/>
      <c r="AV14" s="165" t="s">
        <v>146</v>
      </c>
      <c r="AW14" s="165" t="s">
        <v>146</v>
      </c>
      <c r="AX14" s="165" t="s">
        <v>146</v>
      </c>
      <c r="AY14" s="165" t="s">
        <v>146</v>
      </c>
      <c r="AZ14" s="165" t="s">
        <v>146</v>
      </c>
      <c r="BA14" s="165" t="s">
        <v>146</v>
      </c>
      <c r="BB14" s="165" t="s">
        <v>146</v>
      </c>
      <c r="BC14" s="165" t="s">
        <v>146</v>
      </c>
      <c r="BD14" s="165" t="s">
        <v>146</v>
      </c>
      <c r="BE14" s="165" t="s">
        <v>146</v>
      </c>
      <c r="BF14" s="165" t="s">
        <v>146</v>
      </c>
      <c r="BG14" s="165" t="s">
        <v>146</v>
      </c>
      <c r="BH14" s="165" t="s">
        <v>146</v>
      </c>
      <c r="BI14" s="165" t="s">
        <v>146</v>
      </c>
      <c r="BJ14" s="165" t="s">
        <v>146</v>
      </c>
      <c r="BK14" s="165" t="s">
        <v>146</v>
      </c>
      <c r="BL14" s="165" t="s">
        <v>146</v>
      </c>
      <c r="BM14" s="165"/>
      <c r="BN14" s="165" t="s">
        <v>146</v>
      </c>
    </row>
    <row r="15" spans="2:66" s="10" customFormat="1" x14ac:dyDescent="0.3">
      <c r="B15" s="200"/>
      <c r="C15" s="165" t="s">
        <v>146</v>
      </c>
      <c r="D15" s="165" t="s">
        <v>146</v>
      </c>
      <c r="E15" s="165" t="s">
        <v>146</v>
      </c>
      <c r="F15" s="165" t="s">
        <v>146</v>
      </c>
      <c r="G15" s="165"/>
      <c r="H15" s="165"/>
      <c r="I15" s="165"/>
      <c r="J15" s="165"/>
      <c r="K15" s="165"/>
      <c r="L15" s="165"/>
      <c r="M15" s="165"/>
      <c r="N15" s="165" t="s">
        <v>146</v>
      </c>
      <c r="O15" s="165" t="s">
        <v>146</v>
      </c>
      <c r="P15" s="165" t="s">
        <v>146</v>
      </c>
      <c r="Q15" s="165" t="s">
        <v>146</v>
      </c>
      <c r="R15" s="165" t="s">
        <v>146</v>
      </c>
      <c r="S15" s="165" t="s">
        <v>146</v>
      </c>
      <c r="T15" s="165" t="s">
        <v>146</v>
      </c>
      <c r="U15" s="165" t="s">
        <v>146</v>
      </c>
      <c r="V15" s="165" t="s">
        <v>146</v>
      </c>
      <c r="W15" s="165" t="s">
        <v>146</v>
      </c>
      <c r="X15" s="165" t="s">
        <v>146</v>
      </c>
      <c r="Y15" s="165" t="s">
        <v>146</v>
      </c>
      <c r="Z15" s="165" t="s">
        <v>146</v>
      </c>
      <c r="AA15" s="165" t="s">
        <v>146</v>
      </c>
      <c r="AB15" s="165" t="s">
        <v>146</v>
      </c>
      <c r="AC15" s="165" t="s">
        <v>146</v>
      </c>
      <c r="AD15" s="165"/>
      <c r="AE15" s="165" t="s">
        <v>146</v>
      </c>
      <c r="AF15" s="165"/>
      <c r="AG15" s="165"/>
      <c r="AH15" s="165"/>
      <c r="AI15" s="165"/>
      <c r="AJ15" s="165"/>
      <c r="AK15" s="165"/>
      <c r="AL15" s="165" t="s">
        <v>146</v>
      </c>
      <c r="AM15" s="165" t="s">
        <v>146</v>
      </c>
      <c r="AN15" s="165" t="s">
        <v>146</v>
      </c>
      <c r="AO15" s="165" t="s">
        <v>146</v>
      </c>
      <c r="AP15" s="165"/>
      <c r="AQ15" s="165"/>
      <c r="AR15" s="165"/>
      <c r="AS15" s="165"/>
      <c r="AT15" s="165"/>
      <c r="AU15" s="165"/>
      <c r="AV15" s="165" t="s">
        <v>146</v>
      </c>
      <c r="AW15" s="165" t="s">
        <v>146</v>
      </c>
      <c r="AX15" s="165" t="s">
        <v>146</v>
      </c>
      <c r="AY15" s="165" t="s">
        <v>146</v>
      </c>
      <c r="AZ15" s="165" t="s">
        <v>146</v>
      </c>
      <c r="BA15" s="165" t="s">
        <v>146</v>
      </c>
      <c r="BB15" s="165" t="s">
        <v>146</v>
      </c>
      <c r="BC15" s="165" t="s">
        <v>146</v>
      </c>
      <c r="BD15" s="165" t="s">
        <v>146</v>
      </c>
      <c r="BE15" s="165" t="s">
        <v>146</v>
      </c>
      <c r="BF15" s="165" t="s">
        <v>146</v>
      </c>
      <c r="BG15" s="165" t="s">
        <v>146</v>
      </c>
      <c r="BH15" s="165" t="s">
        <v>146</v>
      </c>
      <c r="BI15" s="165" t="s">
        <v>146</v>
      </c>
      <c r="BJ15" s="165" t="s">
        <v>146</v>
      </c>
      <c r="BK15" s="165" t="s">
        <v>146</v>
      </c>
      <c r="BL15" s="165" t="s">
        <v>146</v>
      </c>
      <c r="BM15" s="165"/>
      <c r="BN15" s="165" t="s">
        <v>146</v>
      </c>
    </row>
    <row r="16" spans="2:66" s="10" customFormat="1" x14ac:dyDescent="0.3">
      <c r="B16" s="200"/>
      <c r="C16" s="165" t="s">
        <v>146</v>
      </c>
      <c r="D16" s="165" t="s">
        <v>146</v>
      </c>
      <c r="E16" s="165" t="s">
        <v>146</v>
      </c>
      <c r="F16" s="165" t="s">
        <v>146</v>
      </c>
      <c r="G16" s="165"/>
      <c r="H16" s="165"/>
      <c r="I16" s="165"/>
      <c r="J16" s="165"/>
      <c r="K16" s="165"/>
      <c r="L16" s="165"/>
      <c r="M16" s="165"/>
      <c r="N16" s="165" t="s">
        <v>146</v>
      </c>
      <c r="O16" s="165" t="s">
        <v>146</v>
      </c>
      <c r="P16" s="165" t="s">
        <v>146</v>
      </c>
      <c r="Q16" s="165" t="s">
        <v>146</v>
      </c>
      <c r="R16" s="165" t="s">
        <v>146</v>
      </c>
      <c r="S16" s="165" t="s">
        <v>146</v>
      </c>
      <c r="T16" s="165" t="s">
        <v>146</v>
      </c>
      <c r="U16" s="165" t="s">
        <v>146</v>
      </c>
      <c r="V16" s="165" t="s">
        <v>146</v>
      </c>
      <c r="W16" s="165" t="s">
        <v>146</v>
      </c>
      <c r="X16" s="165" t="s">
        <v>146</v>
      </c>
      <c r="Y16" s="165" t="s">
        <v>146</v>
      </c>
      <c r="Z16" s="165" t="s">
        <v>146</v>
      </c>
      <c r="AA16" s="165" t="s">
        <v>146</v>
      </c>
      <c r="AB16" s="165" t="s">
        <v>146</v>
      </c>
      <c r="AC16" s="165" t="s">
        <v>146</v>
      </c>
      <c r="AD16" s="165"/>
      <c r="AE16" s="165" t="s">
        <v>146</v>
      </c>
      <c r="AF16" s="165"/>
      <c r="AG16" s="165"/>
      <c r="AH16" s="165"/>
      <c r="AI16" s="165"/>
      <c r="AJ16" s="165"/>
      <c r="AK16" s="165"/>
      <c r="AL16" s="165" t="s">
        <v>146</v>
      </c>
      <c r="AM16" s="165" t="s">
        <v>146</v>
      </c>
      <c r="AN16" s="165" t="s">
        <v>146</v>
      </c>
      <c r="AO16" s="165" t="s">
        <v>146</v>
      </c>
      <c r="AP16" s="165"/>
      <c r="AQ16" s="165"/>
      <c r="AR16" s="165"/>
      <c r="AS16" s="165"/>
      <c r="AT16" s="165"/>
      <c r="AU16" s="165"/>
      <c r="AV16" s="165" t="s">
        <v>146</v>
      </c>
      <c r="AW16" s="165" t="s">
        <v>146</v>
      </c>
      <c r="AX16" s="165" t="s">
        <v>146</v>
      </c>
      <c r="AY16" s="165" t="s">
        <v>146</v>
      </c>
      <c r="AZ16" s="165" t="s">
        <v>146</v>
      </c>
      <c r="BA16" s="165" t="s">
        <v>146</v>
      </c>
      <c r="BB16" s="165" t="s">
        <v>146</v>
      </c>
      <c r="BC16" s="165" t="s">
        <v>146</v>
      </c>
      <c r="BD16" s="165" t="s">
        <v>146</v>
      </c>
      <c r="BE16" s="165" t="s">
        <v>146</v>
      </c>
      <c r="BF16" s="165" t="s">
        <v>146</v>
      </c>
      <c r="BG16" s="165" t="s">
        <v>146</v>
      </c>
      <c r="BH16" s="165" t="s">
        <v>146</v>
      </c>
      <c r="BI16" s="165" t="s">
        <v>146</v>
      </c>
      <c r="BJ16" s="165" t="s">
        <v>146</v>
      </c>
      <c r="BK16" s="165" t="s">
        <v>146</v>
      </c>
      <c r="BL16" s="165" t="s">
        <v>146</v>
      </c>
      <c r="BM16" s="165"/>
      <c r="BN16" s="165" t="s">
        <v>146</v>
      </c>
    </row>
    <row r="17" spans="2:66" s="10" customFormat="1" x14ac:dyDescent="0.3">
      <c r="B17" s="200"/>
      <c r="C17" s="165" t="s">
        <v>146</v>
      </c>
      <c r="D17" s="165" t="s">
        <v>146</v>
      </c>
      <c r="E17" s="165" t="s">
        <v>146</v>
      </c>
      <c r="F17" s="165" t="s">
        <v>146</v>
      </c>
      <c r="G17" s="165"/>
      <c r="H17" s="165"/>
      <c r="I17" s="165"/>
      <c r="J17" s="165"/>
      <c r="K17" s="165"/>
      <c r="L17" s="165"/>
      <c r="M17" s="165"/>
      <c r="N17" s="165" t="s">
        <v>146</v>
      </c>
      <c r="O17" s="165" t="s">
        <v>146</v>
      </c>
      <c r="P17" s="165" t="s">
        <v>146</v>
      </c>
      <c r="Q17" s="165" t="s">
        <v>146</v>
      </c>
      <c r="R17" s="165" t="s">
        <v>146</v>
      </c>
      <c r="S17" s="165" t="s">
        <v>146</v>
      </c>
      <c r="T17" s="165" t="s">
        <v>146</v>
      </c>
      <c r="U17" s="165" t="s">
        <v>146</v>
      </c>
      <c r="V17" s="165" t="s">
        <v>146</v>
      </c>
      <c r="W17" s="165" t="s">
        <v>146</v>
      </c>
      <c r="X17" s="165" t="s">
        <v>146</v>
      </c>
      <c r="Y17" s="165" t="s">
        <v>146</v>
      </c>
      <c r="Z17" s="165" t="s">
        <v>146</v>
      </c>
      <c r="AA17" s="165" t="s">
        <v>146</v>
      </c>
      <c r="AB17" s="165" t="s">
        <v>146</v>
      </c>
      <c r="AC17" s="165" t="s">
        <v>146</v>
      </c>
      <c r="AD17" s="165" t="s">
        <v>146</v>
      </c>
      <c r="AE17" s="165" t="s">
        <v>146</v>
      </c>
      <c r="AF17" s="165"/>
      <c r="AG17" s="165"/>
      <c r="AH17" s="165"/>
      <c r="AI17" s="165"/>
      <c r="AJ17" s="165"/>
      <c r="AK17" s="165"/>
      <c r="AL17" s="165" t="s">
        <v>146</v>
      </c>
      <c r="AM17" s="165" t="s">
        <v>146</v>
      </c>
      <c r="AN17" s="165" t="s">
        <v>146</v>
      </c>
      <c r="AO17" s="165" t="s">
        <v>146</v>
      </c>
      <c r="AP17" s="165"/>
      <c r="AQ17" s="165"/>
      <c r="AR17" s="165"/>
      <c r="AS17" s="165"/>
      <c r="AT17" s="165"/>
      <c r="AU17" s="165"/>
      <c r="AV17" s="165" t="s">
        <v>146</v>
      </c>
      <c r="AW17" s="165" t="s">
        <v>146</v>
      </c>
      <c r="AX17" s="165" t="s">
        <v>146</v>
      </c>
      <c r="AY17" s="165" t="s">
        <v>146</v>
      </c>
      <c r="AZ17" s="165" t="s">
        <v>146</v>
      </c>
      <c r="BA17" s="165" t="s">
        <v>146</v>
      </c>
      <c r="BB17" s="165" t="s">
        <v>146</v>
      </c>
      <c r="BC17" s="165" t="s">
        <v>146</v>
      </c>
      <c r="BD17" s="165" t="s">
        <v>146</v>
      </c>
      <c r="BE17" s="165" t="s">
        <v>146</v>
      </c>
      <c r="BF17" s="165" t="s">
        <v>146</v>
      </c>
      <c r="BG17" s="165" t="s">
        <v>146</v>
      </c>
      <c r="BH17" s="165" t="s">
        <v>146</v>
      </c>
      <c r="BI17" s="165" t="s">
        <v>146</v>
      </c>
      <c r="BJ17" s="165" t="s">
        <v>146</v>
      </c>
      <c r="BK17" s="165" t="s">
        <v>146</v>
      </c>
      <c r="BL17" s="165" t="s">
        <v>146</v>
      </c>
      <c r="BM17" s="165"/>
      <c r="BN17" s="165" t="s">
        <v>146</v>
      </c>
    </row>
    <row r="18" spans="2:66" s="10" customFormat="1" x14ac:dyDescent="0.3">
      <c r="B18" s="200"/>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00"/>
      <c r="C19" s="165" t="s">
        <v>146</v>
      </c>
      <c r="D19" s="165" t="s">
        <v>146</v>
      </c>
      <c r="E19" s="165" t="s">
        <v>146</v>
      </c>
      <c r="F19" s="165" t="s">
        <v>146</v>
      </c>
      <c r="G19" s="165"/>
      <c r="H19" s="165"/>
      <c r="I19" s="165"/>
      <c r="J19" s="165"/>
      <c r="K19" s="165"/>
      <c r="L19" s="165"/>
      <c r="M19" s="165"/>
      <c r="N19" s="165" t="s">
        <v>146</v>
      </c>
      <c r="O19" s="165" t="s">
        <v>146</v>
      </c>
      <c r="P19" s="165" t="s">
        <v>146</v>
      </c>
      <c r="Q19" s="165" t="s">
        <v>146</v>
      </c>
      <c r="R19" s="165" t="s">
        <v>146</v>
      </c>
      <c r="S19" s="165" t="s">
        <v>146</v>
      </c>
      <c r="T19" s="165" t="s">
        <v>146</v>
      </c>
      <c r="U19" s="165" t="s">
        <v>146</v>
      </c>
      <c r="V19" s="165" t="s">
        <v>146</v>
      </c>
      <c r="W19" s="165" t="s">
        <v>146</v>
      </c>
      <c r="X19" s="165" t="s">
        <v>146</v>
      </c>
      <c r="Y19" s="165" t="s">
        <v>146</v>
      </c>
      <c r="Z19" s="165" t="s">
        <v>146</v>
      </c>
      <c r="AA19" s="165" t="s">
        <v>146</v>
      </c>
      <c r="AB19" s="165" t="s">
        <v>146</v>
      </c>
      <c r="AC19" s="165" t="s">
        <v>146</v>
      </c>
      <c r="AD19" s="165" t="s">
        <v>146</v>
      </c>
      <c r="AE19" s="165" t="s">
        <v>146</v>
      </c>
      <c r="AF19" s="165"/>
      <c r="AG19" s="165"/>
      <c r="AH19" s="165"/>
      <c r="AI19" s="165"/>
      <c r="AJ19" s="165"/>
      <c r="AK19" s="165"/>
      <c r="AL19" s="165" t="s">
        <v>146</v>
      </c>
      <c r="AM19" s="165" t="s">
        <v>146</v>
      </c>
      <c r="AN19" s="165" t="s">
        <v>146</v>
      </c>
      <c r="AO19" s="165" t="s">
        <v>146</v>
      </c>
      <c r="AP19" s="165"/>
      <c r="AQ19" s="165"/>
      <c r="AR19" s="165"/>
      <c r="AS19" s="165"/>
      <c r="AT19" s="165"/>
      <c r="AU19" s="165"/>
      <c r="AV19" s="165" t="s">
        <v>146</v>
      </c>
      <c r="AW19" s="165" t="s">
        <v>146</v>
      </c>
      <c r="AX19" s="165" t="s">
        <v>146</v>
      </c>
      <c r="AY19" s="165" t="s">
        <v>146</v>
      </c>
      <c r="AZ19" s="165" t="s">
        <v>146</v>
      </c>
      <c r="BA19" s="165" t="s">
        <v>146</v>
      </c>
      <c r="BB19" s="165" t="s">
        <v>146</v>
      </c>
      <c r="BC19" s="165" t="s">
        <v>146</v>
      </c>
      <c r="BD19" s="165" t="s">
        <v>146</v>
      </c>
      <c r="BE19" s="165" t="s">
        <v>146</v>
      </c>
      <c r="BF19" s="165" t="s">
        <v>146</v>
      </c>
      <c r="BG19" s="165" t="s">
        <v>146</v>
      </c>
      <c r="BH19" s="165" t="s">
        <v>146</v>
      </c>
      <c r="BI19" s="165" t="s">
        <v>146</v>
      </c>
      <c r="BJ19" s="165" t="s">
        <v>146</v>
      </c>
      <c r="BK19" s="165" t="s">
        <v>146</v>
      </c>
      <c r="BL19" s="165" t="s">
        <v>146</v>
      </c>
      <c r="BM19" s="165"/>
      <c r="BN19" s="165" t="s">
        <v>146</v>
      </c>
    </row>
    <row r="20" spans="2:66" s="10" customFormat="1" x14ac:dyDescent="0.3">
      <c r="B20" s="200"/>
      <c r="C20" s="165" t="s">
        <v>146</v>
      </c>
      <c r="D20" s="165" t="s">
        <v>146</v>
      </c>
      <c r="E20" s="165" t="s">
        <v>146</v>
      </c>
      <c r="F20" s="165" t="s">
        <v>146</v>
      </c>
      <c r="G20" s="165"/>
      <c r="H20" s="165"/>
      <c r="I20" s="165"/>
      <c r="J20" s="165"/>
      <c r="K20" s="165"/>
      <c r="L20" s="165"/>
      <c r="M20" s="165"/>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5" t="s">
        <v>146</v>
      </c>
      <c r="AE20" s="165" t="s">
        <v>146</v>
      </c>
      <c r="AF20" s="165"/>
      <c r="AG20" s="165"/>
      <c r="AH20" s="165"/>
      <c r="AI20" s="165"/>
      <c r="AJ20" s="165"/>
      <c r="AK20" s="165"/>
      <c r="AL20" s="165" t="s">
        <v>146</v>
      </c>
      <c r="AM20" s="165" t="s">
        <v>146</v>
      </c>
      <c r="AN20" s="165" t="s">
        <v>146</v>
      </c>
      <c r="AO20" s="165" t="s">
        <v>146</v>
      </c>
      <c r="AP20" s="165"/>
      <c r="AQ20" s="165"/>
      <c r="AR20" s="165"/>
      <c r="AS20" s="165"/>
      <c r="AT20" s="165"/>
      <c r="AU20" s="165"/>
      <c r="AV20" s="165" t="s">
        <v>146</v>
      </c>
      <c r="AW20" s="165" t="s">
        <v>146</v>
      </c>
      <c r="AX20" s="165" t="s">
        <v>146</v>
      </c>
      <c r="AY20" s="165" t="s">
        <v>146</v>
      </c>
      <c r="AZ20" s="165" t="s">
        <v>146</v>
      </c>
      <c r="BA20" s="165" t="s">
        <v>146</v>
      </c>
      <c r="BB20" s="165" t="s">
        <v>146</v>
      </c>
      <c r="BC20" s="165" t="s">
        <v>146</v>
      </c>
      <c r="BD20" s="165" t="s">
        <v>146</v>
      </c>
      <c r="BE20" s="165" t="s">
        <v>146</v>
      </c>
      <c r="BF20" s="165" t="s">
        <v>146</v>
      </c>
      <c r="BG20" s="165" t="s">
        <v>146</v>
      </c>
      <c r="BH20" s="165" t="s">
        <v>146</v>
      </c>
      <c r="BI20" s="165" t="s">
        <v>146</v>
      </c>
      <c r="BJ20" s="165" t="s">
        <v>146</v>
      </c>
      <c r="BK20" s="165" t="s">
        <v>146</v>
      </c>
      <c r="BL20" s="165" t="s">
        <v>146</v>
      </c>
      <c r="BM20" s="165"/>
      <c r="BN20" s="165" t="s">
        <v>146</v>
      </c>
    </row>
    <row r="21" spans="2:66" s="10" customFormat="1" x14ac:dyDescent="0.3">
      <c r="B21" s="200"/>
      <c r="C21" s="165" t="s">
        <v>146</v>
      </c>
      <c r="D21" s="165" t="s">
        <v>146</v>
      </c>
      <c r="E21" s="165" t="s">
        <v>146</v>
      </c>
      <c r="F21" s="165" t="s">
        <v>146</v>
      </c>
      <c r="G21" s="165"/>
      <c r="H21" s="165"/>
      <c r="I21" s="165"/>
      <c r="J21" s="165"/>
      <c r="K21" s="165"/>
      <c r="L21" s="165"/>
      <c r="M21" s="165"/>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5" t="s">
        <v>146</v>
      </c>
      <c r="AE21" s="165" t="s">
        <v>146</v>
      </c>
      <c r="AF21" s="165"/>
      <c r="AG21" s="165"/>
      <c r="AH21" s="165"/>
      <c r="AI21" s="165"/>
      <c r="AJ21" s="165"/>
      <c r="AK21" s="165"/>
      <c r="AL21" s="165" t="s">
        <v>146</v>
      </c>
      <c r="AM21" s="165" t="s">
        <v>146</v>
      </c>
      <c r="AN21" s="165" t="s">
        <v>146</v>
      </c>
      <c r="AO21" s="165" t="s">
        <v>146</v>
      </c>
      <c r="AP21" s="165"/>
      <c r="AQ21" s="165"/>
      <c r="AR21" s="165"/>
      <c r="AS21" s="165"/>
      <c r="AT21" s="165"/>
      <c r="AU21" s="165"/>
      <c r="AV21" s="165" t="s">
        <v>146</v>
      </c>
      <c r="AW21" s="165" t="s">
        <v>146</v>
      </c>
      <c r="AX21" s="165" t="s">
        <v>146</v>
      </c>
      <c r="AY21" s="165" t="s">
        <v>146</v>
      </c>
      <c r="AZ21" s="165" t="s">
        <v>146</v>
      </c>
      <c r="BA21" s="165" t="s">
        <v>146</v>
      </c>
      <c r="BB21" s="165" t="s">
        <v>146</v>
      </c>
      <c r="BC21" s="165" t="s">
        <v>146</v>
      </c>
      <c r="BD21" s="165" t="s">
        <v>146</v>
      </c>
      <c r="BE21" s="165" t="s">
        <v>146</v>
      </c>
      <c r="BF21" s="165" t="s">
        <v>146</v>
      </c>
      <c r="BG21" s="165" t="s">
        <v>146</v>
      </c>
      <c r="BH21" s="165" t="s">
        <v>146</v>
      </c>
      <c r="BI21" s="165" t="s">
        <v>146</v>
      </c>
      <c r="BJ21" s="165" t="s">
        <v>146</v>
      </c>
      <c r="BK21" s="165" t="s">
        <v>146</v>
      </c>
      <c r="BL21" s="165" t="s">
        <v>146</v>
      </c>
      <c r="BM21" s="165"/>
      <c r="BN21" s="165" t="s">
        <v>146</v>
      </c>
    </row>
    <row r="22" spans="2:66" s="10" customFormat="1" x14ac:dyDescent="0.3">
      <c r="B22" s="200"/>
      <c r="C22" s="165" t="s">
        <v>146</v>
      </c>
      <c r="D22" s="165" t="s">
        <v>146</v>
      </c>
      <c r="E22" s="165" t="s">
        <v>146</v>
      </c>
      <c r="F22" s="165" t="s">
        <v>146</v>
      </c>
      <c r="G22" s="165"/>
      <c r="H22" s="165"/>
      <c r="I22" s="165"/>
      <c r="J22" s="165"/>
      <c r="K22" s="165"/>
      <c r="L22" s="165"/>
      <c r="M22" s="165"/>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5" t="s">
        <v>146</v>
      </c>
      <c r="AE22" s="165" t="s">
        <v>146</v>
      </c>
      <c r="AF22" s="165"/>
      <c r="AG22" s="165"/>
      <c r="AH22" s="165"/>
      <c r="AI22" s="165"/>
      <c r="AJ22" s="165"/>
      <c r="AK22" s="165"/>
      <c r="AL22" s="165" t="s">
        <v>146</v>
      </c>
      <c r="AM22" s="165" t="s">
        <v>146</v>
      </c>
      <c r="AN22" s="165" t="s">
        <v>146</v>
      </c>
      <c r="AO22" s="165" t="s">
        <v>146</v>
      </c>
      <c r="AP22" s="165"/>
      <c r="AQ22" s="165"/>
      <c r="AR22" s="165"/>
      <c r="AS22" s="165"/>
      <c r="AT22" s="165"/>
      <c r="AU22" s="165"/>
      <c r="AV22" s="165" t="s">
        <v>146</v>
      </c>
      <c r="AW22" s="165" t="s">
        <v>146</v>
      </c>
      <c r="AX22" s="165" t="s">
        <v>146</v>
      </c>
      <c r="AY22" s="165" t="s">
        <v>146</v>
      </c>
      <c r="AZ22" s="165" t="s">
        <v>146</v>
      </c>
      <c r="BA22" s="165" t="s">
        <v>146</v>
      </c>
      <c r="BB22" s="165" t="s">
        <v>146</v>
      </c>
      <c r="BC22" s="165" t="s">
        <v>146</v>
      </c>
      <c r="BD22" s="165" t="s">
        <v>146</v>
      </c>
      <c r="BE22" s="165" t="s">
        <v>146</v>
      </c>
      <c r="BF22" s="165" t="s">
        <v>146</v>
      </c>
      <c r="BG22" s="165" t="s">
        <v>146</v>
      </c>
      <c r="BH22" s="165" t="s">
        <v>146</v>
      </c>
      <c r="BI22" s="165" t="s">
        <v>146</v>
      </c>
      <c r="BJ22" s="165" t="s">
        <v>146</v>
      </c>
      <c r="BK22" s="165" t="s">
        <v>146</v>
      </c>
      <c r="BL22" s="165" t="s">
        <v>146</v>
      </c>
      <c r="BM22" s="165"/>
      <c r="BN22" s="165" t="s">
        <v>146</v>
      </c>
    </row>
    <row r="23" spans="2:66" s="10" customFormat="1" x14ac:dyDescent="0.3">
      <c r="B23" s="200"/>
      <c r="C23" s="165" t="s">
        <v>146</v>
      </c>
      <c r="D23" s="165" t="s">
        <v>146</v>
      </c>
      <c r="E23" s="165" t="s">
        <v>146</v>
      </c>
      <c r="F23" s="165" t="s">
        <v>146</v>
      </c>
      <c r="G23" s="165"/>
      <c r="H23" s="165"/>
      <c r="I23" s="165"/>
      <c r="J23" s="165"/>
      <c r="K23" s="165"/>
      <c r="L23" s="165"/>
      <c r="M23" s="165"/>
      <c r="N23" s="165" t="s">
        <v>146</v>
      </c>
      <c r="O23" s="165" t="s">
        <v>146</v>
      </c>
      <c r="P23" s="165" t="s">
        <v>146</v>
      </c>
      <c r="Q23" s="165" t="s">
        <v>146</v>
      </c>
      <c r="R23" s="165" t="s">
        <v>146</v>
      </c>
      <c r="S23" s="165" t="s">
        <v>146</v>
      </c>
      <c r="T23" s="165" t="s">
        <v>146</v>
      </c>
      <c r="U23" s="165" t="s">
        <v>146</v>
      </c>
      <c r="V23" s="165" t="s">
        <v>146</v>
      </c>
      <c r="W23" s="165" t="s">
        <v>146</v>
      </c>
      <c r="X23" s="165" t="s">
        <v>146</v>
      </c>
      <c r="Y23" s="165" t="s">
        <v>146</v>
      </c>
      <c r="Z23" s="165" t="s">
        <v>146</v>
      </c>
      <c r="AA23" s="165" t="s">
        <v>146</v>
      </c>
      <c r="AB23" s="165" t="s">
        <v>146</v>
      </c>
      <c r="AC23" s="165" t="s">
        <v>146</v>
      </c>
      <c r="AD23" s="165" t="s">
        <v>146</v>
      </c>
      <c r="AE23" s="165" t="s">
        <v>146</v>
      </c>
      <c r="AF23" s="165"/>
      <c r="AG23" s="165"/>
      <c r="AH23" s="165"/>
      <c r="AI23" s="165"/>
      <c r="AJ23" s="165"/>
      <c r="AK23" s="165"/>
      <c r="AL23" s="165" t="s">
        <v>146</v>
      </c>
      <c r="AM23" s="165" t="s">
        <v>146</v>
      </c>
      <c r="AN23" s="165" t="s">
        <v>146</v>
      </c>
      <c r="AO23" s="165" t="s">
        <v>146</v>
      </c>
      <c r="AP23" s="165"/>
      <c r="AQ23" s="165"/>
      <c r="AR23" s="165"/>
      <c r="AS23" s="165"/>
      <c r="AT23" s="165"/>
      <c r="AU23" s="165"/>
      <c r="AV23" s="165" t="s">
        <v>146</v>
      </c>
      <c r="AW23" s="165" t="s">
        <v>146</v>
      </c>
      <c r="AX23" s="165" t="s">
        <v>146</v>
      </c>
      <c r="AY23" s="165" t="s">
        <v>146</v>
      </c>
      <c r="AZ23" s="165" t="s">
        <v>146</v>
      </c>
      <c r="BA23" s="165" t="s">
        <v>146</v>
      </c>
      <c r="BB23" s="165" t="s">
        <v>146</v>
      </c>
      <c r="BC23" s="165" t="s">
        <v>146</v>
      </c>
      <c r="BD23" s="165" t="s">
        <v>146</v>
      </c>
      <c r="BE23" s="165" t="s">
        <v>146</v>
      </c>
      <c r="BF23" s="165" t="s">
        <v>146</v>
      </c>
      <c r="BG23" s="165" t="s">
        <v>146</v>
      </c>
      <c r="BH23" s="165" t="s">
        <v>146</v>
      </c>
      <c r="BI23" s="165" t="s">
        <v>146</v>
      </c>
      <c r="BJ23" s="165" t="s">
        <v>146</v>
      </c>
      <c r="BK23" s="165" t="s">
        <v>146</v>
      </c>
      <c r="BL23" s="165" t="s">
        <v>146</v>
      </c>
      <c r="BM23" s="165"/>
      <c r="BN23" s="165" t="s">
        <v>146</v>
      </c>
    </row>
    <row r="24" spans="2:66" s="10" customFormat="1" x14ac:dyDescent="0.3">
      <c r="B24" s="200"/>
      <c r="C24" s="165" t="s">
        <v>146</v>
      </c>
      <c r="D24" s="165" t="s">
        <v>146</v>
      </c>
      <c r="E24" s="165" t="s">
        <v>146</v>
      </c>
      <c r="F24" s="165" t="s">
        <v>146</v>
      </c>
      <c r="G24" s="165"/>
      <c r="H24" s="165"/>
      <c r="I24" s="165"/>
      <c r="J24" s="165"/>
      <c r="K24" s="165"/>
      <c r="L24" s="165"/>
      <c r="M24" s="165"/>
      <c r="N24" s="165" t="s">
        <v>146</v>
      </c>
      <c r="O24" s="165" t="s">
        <v>146</v>
      </c>
      <c r="P24" s="165" t="s">
        <v>146</v>
      </c>
      <c r="Q24" s="165" t="s">
        <v>146</v>
      </c>
      <c r="R24" s="165" t="s">
        <v>146</v>
      </c>
      <c r="S24" s="165" t="s">
        <v>146</v>
      </c>
      <c r="T24" s="165" t="s">
        <v>146</v>
      </c>
      <c r="U24" s="165" t="s">
        <v>146</v>
      </c>
      <c r="V24" s="165" t="s">
        <v>146</v>
      </c>
      <c r="W24" s="165" t="s">
        <v>146</v>
      </c>
      <c r="X24" s="165" t="s">
        <v>146</v>
      </c>
      <c r="Y24" s="165" t="s">
        <v>146</v>
      </c>
      <c r="Z24" s="165" t="s">
        <v>146</v>
      </c>
      <c r="AA24" s="165" t="s">
        <v>146</v>
      </c>
      <c r="AB24" s="165" t="s">
        <v>146</v>
      </c>
      <c r="AC24" s="165" t="s">
        <v>146</v>
      </c>
      <c r="AD24" s="165" t="s">
        <v>146</v>
      </c>
      <c r="AE24" s="165" t="s">
        <v>146</v>
      </c>
      <c r="AF24" s="165"/>
      <c r="AG24" s="165"/>
      <c r="AH24" s="165"/>
      <c r="AI24" s="165"/>
      <c r="AJ24" s="165"/>
      <c r="AK24" s="165"/>
      <c r="AL24" s="165" t="s">
        <v>146</v>
      </c>
      <c r="AM24" s="165" t="s">
        <v>146</v>
      </c>
      <c r="AN24" s="165" t="s">
        <v>146</v>
      </c>
      <c r="AO24" s="165" t="s">
        <v>146</v>
      </c>
      <c r="AP24" s="165"/>
      <c r="AQ24" s="165"/>
      <c r="AR24" s="165"/>
      <c r="AS24" s="165"/>
      <c r="AT24" s="165"/>
      <c r="AU24" s="165"/>
      <c r="AV24" s="165" t="s">
        <v>146</v>
      </c>
      <c r="AW24" s="165" t="s">
        <v>146</v>
      </c>
      <c r="AX24" s="165" t="s">
        <v>146</v>
      </c>
      <c r="AY24" s="165" t="s">
        <v>146</v>
      </c>
      <c r="AZ24" s="165" t="s">
        <v>146</v>
      </c>
      <c r="BA24" s="165" t="s">
        <v>146</v>
      </c>
      <c r="BB24" s="165" t="s">
        <v>146</v>
      </c>
      <c r="BC24" s="165" t="s">
        <v>146</v>
      </c>
      <c r="BD24" s="165" t="s">
        <v>146</v>
      </c>
      <c r="BE24" s="165" t="s">
        <v>146</v>
      </c>
      <c r="BF24" s="165" t="s">
        <v>146</v>
      </c>
      <c r="BG24" s="165" t="s">
        <v>146</v>
      </c>
      <c r="BH24" s="165" t="s">
        <v>146</v>
      </c>
      <c r="BI24" s="165" t="s">
        <v>146</v>
      </c>
      <c r="BJ24" s="165" t="s">
        <v>146</v>
      </c>
      <c r="BK24" s="165" t="s">
        <v>146</v>
      </c>
      <c r="BL24" s="165" t="s">
        <v>146</v>
      </c>
      <c r="BM24" s="165"/>
      <c r="BN24" s="165" t="s">
        <v>146</v>
      </c>
    </row>
    <row r="25" spans="2:66" s="10" customFormat="1" x14ac:dyDescent="0.3">
      <c r="B25" s="200"/>
      <c r="C25" s="165" t="s">
        <v>146</v>
      </c>
      <c r="D25" s="165" t="s">
        <v>146</v>
      </c>
      <c r="E25" s="165" t="s">
        <v>146</v>
      </c>
      <c r="F25" s="165" t="s">
        <v>146</v>
      </c>
      <c r="G25" s="165"/>
      <c r="H25" s="165"/>
      <c r="I25" s="165"/>
      <c r="J25" s="165"/>
      <c r="K25" s="165"/>
      <c r="L25" s="165"/>
      <c r="M25" s="165"/>
      <c r="N25" s="165" t="s">
        <v>146</v>
      </c>
      <c r="O25" s="165" t="s">
        <v>146</v>
      </c>
      <c r="P25" s="165" t="s">
        <v>146</v>
      </c>
      <c r="Q25" s="165" t="s">
        <v>146</v>
      </c>
      <c r="R25" s="165" t="s">
        <v>146</v>
      </c>
      <c r="S25" s="165" t="s">
        <v>146</v>
      </c>
      <c r="T25" s="165" t="s">
        <v>146</v>
      </c>
      <c r="U25" s="165" t="s">
        <v>146</v>
      </c>
      <c r="V25" s="165" t="s">
        <v>146</v>
      </c>
      <c r="W25" s="165" t="s">
        <v>146</v>
      </c>
      <c r="X25" s="165" t="s">
        <v>146</v>
      </c>
      <c r="Y25" s="165" t="s">
        <v>146</v>
      </c>
      <c r="Z25" s="165" t="s">
        <v>146</v>
      </c>
      <c r="AA25" s="165" t="s">
        <v>146</v>
      </c>
      <c r="AB25" s="165" t="s">
        <v>146</v>
      </c>
      <c r="AC25" s="165" t="s">
        <v>146</v>
      </c>
      <c r="AD25" s="165" t="s">
        <v>146</v>
      </c>
      <c r="AE25" s="165" t="s">
        <v>146</v>
      </c>
      <c r="AF25" s="165"/>
      <c r="AG25" s="165"/>
      <c r="AH25" s="165"/>
      <c r="AI25" s="165"/>
      <c r="AJ25" s="165"/>
      <c r="AK25" s="165"/>
      <c r="AL25" s="165" t="s">
        <v>146</v>
      </c>
      <c r="AM25" s="165" t="s">
        <v>146</v>
      </c>
      <c r="AN25" s="165" t="s">
        <v>146</v>
      </c>
      <c r="AO25" s="165" t="s">
        <v>146</v>
      </c>
      <c r="AP25" s="165"/>
      <c r="AQ25" s="165"/>
      <c r="AR25" s="165"/>
      <c r="AS25" s="165"/>
      <c r="AT25" s="165"/>
      <c r="AU25" s="165"/>
      <c r="AV25" s="165" t="s">
        <v>146</v>
      </c>
      <c r="AW25" s="165" t="s">
        <v>146</v>
      </c>
      <c r="AX25" s="165" t="s">
        <v>146</v>
      </c>
      <c r="AY25" s="165" t="s">
        <v>146</v>
      </c>
      <c r="AZ25" s="165" t="s">
        <v>146</v>
      </c>
      <c r="BA25" s="165" t="s">
        <v>146</v>
      </c>
      <c r="BB25" s="165" t="s">
        <v>146</v>
      </c>
      <c r="BC25" s="165" t="s">
        <v>146</v>
      </c>
      <c r="BD25" s="165" t="s">
        <v>146</v>
      </c>
      <c r="BE25" s="165" t="s">
        <v>146</v>
      </c>
      <c r="BF25" s="165" t="s">
        <v>146</v>
      </c>
      <c r="BG25" s="165" t="s">
        <v>146</v>
      </c>
      <c r="BH25" s="165" t="s">
        <v>146</v>
      </c>
      <c r="BI25" s="165" t="s">
        <v>146</v>
      </c>
      <c r="BJ25" s="165" t="s">
        <v>146</v>
      </c>
      <c r="BK25" s="165" t="s">
        <v>146</v>
      </c>
      <c r="BL25" s="165" t="s">
        <v>146</v>
      </c>
      <c r="BM25" s="165"/>
      <c r="BN25" s="165" t="s">
        <v>146</v>
      </c>
    </row>
    <row r="26" spans="2:66" s="10" customFormat="1" x14ac:dyDescent="0.3">
      <c r="B26" s="200"/>
      <c r="C26" s="165" t="s">
        <v>146</v>
      </c>
      <c r="D26" s="165" t="s">
        <v>146</v>
      </c>
      <c r="E26" s="165" t="s">
        <v>146</v>
      </c>
      <c r="F26" s="165" t="s">
        <v>146</v>
      </c>
      <c r="G26" s="165"/>
      <c r="H26" s="165"/>
      <c r="I26" s="165"/>
      <c r="J26" s="165"/>
      <c r="K26" s="165"/>
      <c r="L26" s="165"/>
      <c r="M26" s="165"/>
      <c r="N26" s="165" t="s">
        <v>146</v>
      </c>
      <c r="O26" s="165" t="s">
        <v>146</v>
      </c>
      <c r="P26" s="165" t="s">
        <v>146</v>
      </c>
      <c r="Q26" s="165" t="s">
        <v>146</v>
      </c>
      <c r="R26" s="165" t="s">
        <v>146</v>
      </c>
      <c r="S26" s="165" t="s">
        <v>146</v>
      </c>
      <c r="T26" s="165" t="s">
        <v>146</v>
      </c>
      <c r="U26" s="165" t="s">
        <v>146</v>
      </c>
      <c r="V26" s="165" t="s">
        <v>146</v>
      </c>
      <c r="W26" s="165" t="s">
        <v>146</v>
      </c>
      <c r="X26" s="165" t="s">
        <v>146</v>
      </c>
      <c r="Y26" s="165" t="s">
        <v>146</v>
      </c>
      <c r="Z26" s="165" t="s">
        <v>146</v>
      </c>
      <c r="AA26" s="165" t="s">
        <v>146</v>
      </c>
      <c r="AB26" s="165" t="s">
        <v>146</v>
      </c>
      <c r="AC26" s="165" t="s">
        <v>146</v>
      </c>
      <c r="AD26" s="165" t="s">
        <v>146</v>
      </c>
      <c r="AE26" s="165" t="s">
        <v>146</v>
      </c>
      <c r="AF26" s="165"/>
      <c r="AG26" s="165"/>
      <c r="AH26" s="165"/>
      <c r="AI26" s="165"/>
      <c r="AJ26" s="165"/>
      <c r="AK26" s="165"/>
      <c r="AL26" s="165" t="s">
        <v>146</v>
      </c>
      <c r="AM26" s="165" t="s">
        <v>146</v>
      </c>
      <c r="AN26" s="165" t="s">
        <v>146</v>
      </c>
      <c r="AO26" s="165" t="s">
        <v>146</v>
      </c>
      <c r="AP26" s="165"/>
      <c r="AQ26" s="165"/>
      <c r="AR26" s="165"/>
      <c r="AS26" s="165"/>
      <c r="AT26" s="165"/>
      <c r="AU26" s="165"/>
      <c r="AV26" s="165" t="s">
        <v>146</v>
      </c>
      <c r="AW26" s="165" t="s">
        <v>146</v>
      </c>
      <c r="AX26" s="165" t="s">
        <v>146</v>
      </c>
      <c r="AY26" s="165" t="s">
        <v>146</v>
      </c>
      <c r="AZ26" s="165" t="s">
        <v>146</v>
      </c>
      <c r="BA26" s="165" t="s">
        <v>146</v>
      </c>
      <c r="BB26" s="165" t="s">
        <v>146</v>
      </c>
      <c r="BC26" s="165" t="s">
        <v>146</v>
      </c>
      <c r="BD26" s="165" t="s">
        <v>146</v>
      </c>
      <c r="BE26" s="165" t="s">
        <v>146</v>
      </c>
      <c r="BF26" s="165" t="s">
        <v>146</v>
      </c>
      <c r="BG26" s="165" t="s">
        <v>146</v>
      </c>
      <c r="BH26" s="165" t="s">
        <v>146</v>
      </c>
      <c r="BI26" s="165" t="s">
        <v>146</v>
      </c>
      <c r="BJ26" s="165" t="s">
        <v>146</v>
      </c>
      <c r="BK26" s="165" t="s">
        <v>146</v>
      </c>
      <c r="BL26" s="165" t="s">
        <v>146</v>
      </c>
      <c r="BM26" s="165"/>
      <c r="BN26" s="165" t="s">
        <v>146</v>
      </c>
    </row>
    <row r="27" spans="2:66" ht="15" customHeight="1" x14ac:dyDescent="0.3"/>
  </sheetData>
  <sheetProtection algorithmName="SHA-512" hashValue="TZHlGWyInVn8BzWq1G8FBLm38ENT03OeekM6B2AscC7rkc8K5RP5ej0ZfpeUBrAcX4NBi+TkwxFdZ5ap/UWtGw==" saltValue="qiSZ4HZgWghdNMWUAdcR9g==" spinCount="100000" sheet="1" objects="1" scenarios="1" formatCells="0" formatColumns="0" formatRows="0" insertColumns="0" insertRows="0" insertHyperlinks="0" deleteColumns="0" deleteRows="0" sort="0" autoFilter="0" pivotTables="0"/>
  <mergeCells count="7">
    <mergeCell ref="AL12:BL12"/>
    <mergeCell ref="BM12:BN12"/>
    <mergeCell ref="B1:D2"/>
    <mergeCell ref="B12:B13"/>
    <mergeCell ref="C12:AC12"/>
    <mergeCell ref="AD12:AE12"/>
    <mergeCell ref="AG12:AJ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008F0049-0073-4711-B00B-0094001F0047}">
      <formula1>"Yes, No"</formula1>
    </dataValidation>
    <dataValidation type="list" allowBlank="1" showInputMessage="1" showErrorMessage="1" sqref="AD14:AD26" xr:uid="{006C004C-0030-42FF-86B2-00B000620038}">
      <formula1>"Calculated/Modeled, Measured"</formula1>
    </dataValidation>
    <dataValidation type="list" allowBlank="1" showInputMessage="1" showErrorMessage="1" sqref="AJ14:AJ26" xr:uid="{00A6003D-00B9-4DCD-AA76-007B002300A7}">
      <formula1>"Submerged fill, bottom loading,other"</formula1>
    </dataValidation>
    <dataValidation type="list" allowBlank="1" showInputMessage="1" showErrorMessage="1" sqref="AH14:AH26" xr:uid="{00900041-006D-4449-9711-0047008C0039}">
      <formula1>CntrlIDListFinal</formula1>
    </dataValidation>
    <dataValidation type="whole" operator="greaterThan" allowBlank="1" showInputMessage="1" showErrorMessage="1" sqref="C9" xr:uid="{0080002C-00BB-4048-A855-007100D5008C}">
      <formula1>-1</formula1>
    </dataValidation>
  </dataValidations>
  <pageMargins left="0.7" right="0.7" top="0.75" bottom="0.75" header="0.3" footer="0.3"/>
  <pageSetup paperSize="9" firstPageNumber="214748364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2" t="s">
        <v>832</v>
      </c>
      <c r="C1" s="152"/>
      <c r="E1" s="47"/>
    </row>
    <row r="2" spans="2:67" ht="18" customHeight="1" x14ac:dyDescent="0.3">
      <c r="B2" s="152"/>
      <c r="C2" s="152"/>
      <c r="E2" s="47"/>
    </row>
    <row r="4" spans="2:67" ht="15.6" x14ac:dyDescent="0.3">
      <c r="B4" s="49" t="s">
        <v>458</v>
      </c>
      <c r="E4" s="102" t="s">
        <v>833</v>
      </c>
      <c r="F4" s="185"/>
      <c r="G4" s="185"/>
    </row>
    <row r="5" spans="2:67" x14ac:dyDescent="0.3">
      <c r="B5" s="112" t="s">
        <v>459</v>
      </c>
      <c r="C5" s="113" t="str">
        <f>'-Facility'!C4</f>
        <v>DCP Operating Company, LP</v>
      </c>
    </row>
    <row r="6" spans="2:67" x14ac:dyDescent="0.3">
      <c r="B6" s="112" t="s">
        <v>16</v>
      </c>
      <c r="C6" s="113" t="str">
        <f>'-Facility'!C21</f>
        <v>Spindle Gas Plant</v>
      </c>
    </row>
    <row r="7" spans="2:67" x14ac:dyDescent="0.3">
      <c r="B7" s="114"/>
      <c r="C7" s="114"/>
    </row>
    <row r="8" spans="2:67" ht="15.6" x14ac:dyDescent="0.3">
      <c r="B8" s="49" t="s">
        <v>834</v>
      </c>
      <c r="AH8" s="163"/>
    </row>
    <row r="9" spans="2:67" x14ac:dyDescent="0.3">
      <c r="B9" s="161" t="s">
        <v>835</v>
      </c>
      <c r="C9" s="234" t="s">
        <v>586</v>
      </c>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0" t="s">
        <v>587</v>
      </c>
      <c r="AE9" s="230"/>
      <c r="AF9" s="272"/>
      <c r="AG9" s="273" t="s">
        <v>588</v>
      </c>
      <c r="AH9" s="273"/>
      <c r="AI9" s="273"/>
      <c r="AJ9" s="273"/>
      <c r="AK9" s="209" t="s">
        <v>589</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28" t="s">
        <v>590</v>
      </c>
      <c r="BM9" s="228"/>
      <c r="BN9" s="228"/>
      <c r="BO9" s="228"/>
    </row>
    <row r="10" spans="2:67" ht="61.2" customHeight="1" x14ac:dyDescent="0.3">
      <c r="B10" s="161"/>
      <c r="C10" s="198" t="s">
        <v>600</v>
      </c>
      <c r="D10" s="198" t="s">
        <v>601</v>
      </c>
      <c r="E10" s="198" t="s">
        <v>602</v>
      </c>
      <c r="F10" s="198" t="s">
        <v>603</v>
      </c>
      <c r="G10" s="198" t="s">
        <v>604</v>
      </c>
      <c r="H10" s="198" t="s">
        <v>605</v>
      </c>
      <c r="I10" s="198" t="s">
        <v>606</v>
      </c>
      <c r="J10" s="198" t="s">
        <v>607</v>
      </c>
      <c r="K10" s="198" t="s">
        <v>608</v>
      </c>
      <c r="L10" s="198" t="s">
        <v>609</v>
      </c>
      <c r="M10" s="198" t="s">
        <v>610</v>
      </c>
      <c r="N10" s="198" t="s">
        <v>611</v>
      </c>
      <c r="O10" s="198" t="s">
        <v>726</v>
      </c>
      <c r="P10" s="198" t="s">
        <v>613</v>
      </c>
      <c r="Q10" s="198" t="s">
        <v>614</v>
      </c>
      <c r="R10" s="198" t="s">
        <v>615</v>
      </c>
      <c r="S10" s="198" t="s">
        <v>616</v>
      </c>
      <c r="T10" s="198" t="s">
        <v>617</v>
      </c>
      <c r="U10" s="198" t="s">
        <v>755</v>
      </c>
      <c r="V10" s="198" t="s">
        <v>619</v>
      </c>
      <c r="W10" s="198" t="s">
        <v>620</v>
      </c>
      <c r="X10" s="198" t="s">
        <v>621</v>
      </c>
      <c r="Y10" s="198" t="s">
        <v>622</v>
      </c>
      <c r="Z10" s="198" t="s">
        <v>756</v>
      </c>
      <c r="AA10" s="198" t="s">
        <v>624</v>
      </c>
      <c r="AB10" s="197" t="s">
        <v>625</v>
      </c>
      <c r="AC10" s="197" t="s">
        <v>626</v>
      </c>
      <c r="AD10" s="162" t="s">
        <v>627</v>
      </c>
      <c r="AE10" s="162" t="s">
        <v>628</v>
      </c>
      <c r="AF10" s="162" t="s">
        <v>629</v>
      </c>
      <c r="AG10" s="197" t="s">
        <v>836</v>
      </c>
      <c r="AH10" s="197" t="s">
        <v>837</v>
      </c>
      <c r="AI10" s="162" t="s">
        <v>794</v>
      </c>
      <c r="AJ10" s="162" t="s">
        <v>793</v>
      </c>
      <c r="AK10" s="198" t="s">
        <v>600</v>
      </c>
      <c r="AL10" s="198" t="s">
        <v>601</v>
      </c>
      <c r="AM10" s="198" t="s">
        <v>602</v>
      </c>
      <c r="AN10" s="198" t="s">
        <v>603</v>
      </c>
      <c r="AO10" s="198" t="s">
        <v>604</v>
      </c>
      <c r="AP10" s="198" t="s">
        <v>605</v>
      </c>
      <c r="AQ10" s="198" t="s">
        <v>606</v>
      </c>
      <c r="AR10" s="198" t="s">
        <v>607</v>
      </c>
      <c r="AS10" s="198" t="s">
        <v>608</v>
      </c>
      <c r="AT10" s="198" t="s">
        <v>609</v>
      </c>
      <c r="AU10" s="198" t="s">
        <v>610</v>
      </c>
      <c r="AV10" s="198" t="s">
        <v>611</v>
      </c>
      <c r="AW10" s="198" t="s">
        <v>632</v>
      </c>
      <c r="AX10" s="198" t="s">
        <v>613</v>
      </c>
      <c r="AY10" s="198" t="s">
        <v>614</v>
      </c>
      <c r="AZ10" s="198" t="s">
        <v>615</v>
      </c>
      <c r="BA10" s="198" t="s">
        <v>616</v>
      </c>
      <c r="BB10" s="198" t="s">
        <v>617</v>
      </c>
      <c r="BC10" s="198" t="s">
        <v>755</v>
      </c>
      <c r="BD10" s="198" t="s">
        <v>619</v>
      </c>
      <c r="BE10" s="198" t="s">
        <v>620</v>
      </c>
      <c r="BF10" s="198" t="s">
        <v>621</v>
      </c>
      <c r="BG10" s="198" t="s">
        <v>622</v>
      </c>
      <c r="BH10" s="198" t="s">
        <v>756</v>
      </c>
      <c r="BI10" s="198" t="s">
        <v>624</v>
      </c>
      <c r="BJ10" s="197" t="s">
        <v>625</v>
      </c>
      <c r="BK10" s="197" t="s">
        <v>626</v>
      </c>
      <c r="BL10" s="197" t="s">
        <v>838</v>
      </c>
      <c r="BM10" s="197" t="s">
        <v>839</v>
      </c>
      <c r="BN10" s="197" t="s">
        <v>840</v>
      </c>
      <c r="BO10" s="197" t="s">
        <v>641</v>
      </c>
    </row>
    <row r="11" spans="2:67" s="10" customFormat="1" x14ac:dyDescent="0.3">
      <c r="B11" s="200"/>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00"/>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00"/>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00"/>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00"/>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00"/>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00"/>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00"/>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00"/>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00"/>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00"/>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00"/>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00"/>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XuoOsRGCoVSFLerg0aVjfjifj6M6djNvi6TU2PbUGEpYOGLfLA6lk2bFJwuSsivk1e5m3SdMr1EuHVUxkivN4Q==" saltValue="7sR3CrYWfGCYotL86PRLGA==" spinCount="100000" sheet="1" objects="1" scenarios="1" formatCells="0" formatColumns="0" formatRows="0" insertColumns="0" insertRows="0" insertHyperlinks="0" deleteColumns="0" deleteRows="0" sort="0" autoFilter="0" pivotTables="0"/>
  <mergeCells count="7">
    <mergeCell ref="AK9:BK9"/>
    <mergeCell ref="BL9:BO9"/>
    <mergeCell ref="B1:C2"/>
    <mergeCell ref="B9:B10"/>
    <mergeCell ref="C9:AC9"/>
    <mergeCell ref="AD9:AE9"/>
    <mergeCell ref="AG9:AJ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00F50031-0039-4992-B4C5-0026009F0073}">
      <formula1>"Calculated/Modeled, Measured"</formula1>
    </dataValidation>
    <dataValidation type="list" allowBlank="1" showInputMessage="1" showErrorMessage="1" sqref="AG11:AG23 BL11:BN23 AI11:AI23" xr:uid="{00D3003B-00E1-4E94-83E5-0036002E0029}">
      <formula1>"Yes, No"</formula1>
    </dataValidation>
    <dataValidation type="list" allowBlank="1" showInputMessage="1" showErrorMessage="1" sqref="AH11:AH23" xr:uid="{006E0068-002C-4773-ADAB-00A600790092}">
      <formula1>CntrlIDListFinal</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1" id="{000A00D5-00DE-4EAD-A36A-000E005400FB}">
            <xm:f>'-Facility'!$C$69="No"</xm:f>
            <x14:dxf>
              <font>
                <color indexed="2"/>
              </font>
              <fill>
                <patternFill patternType="solid">
                  <fgColor theme="1"/>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J191"/>
  <sheetViews>
    <sheetView topLeftCell="A3" workbookViewId="0">
      <selection activeCell="E8" sqref="E8"/>
    </sheetView>
  </sheetViews>
  <sheetFormatPr defaultColWidth="9.33203125" defaultRowHeight="14.4" x14ac:dyDescent="0.3"/>
  <cols>
    <col min="1" max="1" width="3" style="45" customWidth="1"/>
    <col min="2" max="2" width="49" style="129" customWidth="1"/>
    <col min="3" max="3" width="33" style="129" customWidth="1"/>
    <col min="4" max="4" width="34.44140625" style="129" bestFit="1" customWidth="1"/>
    <col min="5" max="9" width="24.6640625" style="129" customWidth="1"/>
    <col min="10" max="16384" width="9.33203125" style="129"/>
  </cols>
  <sheetData>
    <row r="1" spans="2:5" s="45" customFormat="1" ht="18" customHeight="1" x14ac:dyDescent="0.3">
      <c r="B1" s="152" t="s">
        <v>841</v>
      </c>
      <c r="D1" s="47"/>
    </row>
    <row r="2" spans="2:5" s="45" customFormat="1" ht="18" customHeight="1" x14ac:dyDescent="0.3">
      <c r="B2" s="152"/>
      <c r="D2" s="47"/>
    </row>
    <row r="3" spans="2:5" s="45" customFormat="1" x14ac:dyDescent="0.3"/>
    <row r="4" spans="2:5" s="45" customFormat="1" ht="15.6" x14ac:dyDescent="0.3">
      <c r="B4" s="49" t="s">
        <v>458</v>
      </c>
    </row>
    <row r="5" spans="2:5" x14ac:dyDescent="0.3">
      <c r="B5" s="112" t="s">
        <v>459</v>
      </c>
      <c r="C5" s="113" t="str">
        <f>'-Facility'!C4</f>
        <v>DCP Operating Company, LP</v>
      </c>
    </row>
    <row r="6" spans="2:5" x14ac:dyDescent="0.3">
      <c r="B6" s="112" t="s">
        <v>16</v>
      </c>
      <c r="C6" s="113" t="str">
        <f>'-Facility'!C21</f>
        <v>Spindle Gas Plant</v>
      </c>
    </row>
    <row r="7" spans="2:5" s="45" customFormat="1" x14ac:dyDescent="0.3"/>
    <row r="8" spans="2:5" s="45" customFormat="1" ht="15.6" x14ac:dyDescent="0.3">
      <c r="B8" s="49" t="s">
        <v>842</v>
      </c>
    </row>
    <row r="9" spans="2:5" ht="28.8" x14ac:dyDescent="0.3">
      <c r="B9" s="275" t="s">
        <v>843</v>
      </c>
      <c r="C9" s="276" t="s">
        <v>363</v>
      </c>
      <c r="D9" s="277" t="s">
        <v>585</v>
      </c>
    </row>
    <row r="10" spans="2:5" s="45" customFormat="1" x14ac:dyDescent="0.3">
      <c r="E10" s="182"/>
    </row>
    <row r="11" spans="2:5" s="45" customFormat="1" ht="15.6" x14ac:dyDescent="0.3">
      <c r="B11" s="49" t="s">
        <v>844</v>
      </c>
    </row>
    <row r="12" spans="2:5" s="45" customFormat="1" x14ac:dyDescent="0.3">
      <c r="B12" s="45" t="s">
        <v>845</v>
      </c>
    </row>
    <row r="13" spans="2:5" ht="28.8" x14ac:dyDescent="0.3">
      <c r="B13" s="134" t="s">
        <v>846</v>
      </c>
      <c r="C13" s="134" t="s">
        <v>847</v>
      </c>
      <c r="D13" s="134" t="s">
        <v>848</v>
      </c>
      <c r="E13" s="278"/>
    </row>
    <row r="14" spans="2:5" x14ac:dyDescent="0.3">
      <c r="B14" s="279" t="s">
        <v>849</v>
      </c>
      <c r="C14" s="280"/>
      <c r="D14" s="280"/>
      <c r="E14" s="45"/>
    </row>
    <row r="15" spans="2:5" x14ac:dyDescent="0.3">
      <c r="B15" s="279" t="s">
        <v>850</v>
      </c>
      <c r="C15" s="280"/>
      <c r="D15" s="280"/>
      <c r="E15" s="45"/>
    </row>
    <row r="16" spans="2:5" x14ac:dyDescent="0.3">
      <c r="B16" s="279" t="s">
        <v>851</v>
      </c>
      <c r="C16" s="280"/>
      <c r="D16" s="280"/>
      <c r="E16" s="45"/>
    </row>
    <row r="17" spans="2:5" ht="28.8" x14ac:dyDescent="0.3">
      <c r="B17" s="279" t="s">
        <v>852</v>
      </c>
      <c r="C17" s="280"/>
      <c r="D17" s="280"/>
      <c r="E17" s="45"/>
    </row>
    <row r="18" spans="2:5" ht="28.8" x14ac:dyDescent="0.3">
      <c r="B18" s="279" t="s">
        <v>853</v>
      </c>
      <c r="C18" s="280"/>
      <c r="D18" s="280"/>
      <c r="E18" s="45"/>
    </row>
    <row r="19" spans="2:5" ht="28.8" x14ac:dyDescent="0.3">
      <c r="B19" s="279" t="s">
        <v>854</v>
      </c>
      <c r="C19" s="280"/>
      <c r="D19" s="280"/>
      <c r="E19" s="45"/>
    </row>
    <row r="20" spans="2:5" ht="28.8" x14ac:dyDescent="0.3">
      <c r="B20" s="279" t="s">
        <v>855</v>
      </c>
      <c r="C20" s="280"/>
      <c r="D20" s="280"/>
      <c r="E20" s="45"/>
    </row>
    <row r="21" spans="2:5" ht="28.8" x14ac:dyDescent="0.3">
      <c r="B21" s="279" t="s">
        <v>856</v>
      </c>
      <c r="C21" s="280"/>
      <c r="D21" s="280"/>
      <c r="E21" s="45"/>
    </row>
    <row r="22" spans="2:5" ht="28.8" x14ac:dyDescent="0.3">
      <c r="B22" s="279" t="s">
        <v>857</v>
      </c>
      <c r="C22" s="280"/>
      <c r="D22" s="280"/>
      <c r="E22" s="45"/>
    </row>
    <row r="23" spans="2:5" s="45" customFormat="1" x14ac:dyDescent="0.3"/>
    <row r="24" spans="2:5" s="45" customFormat="1" x14ac:dyDescent="0.3">
      <c r="D24" s="281" t="s">
        <v>858</v>
      </c>
    </row>
    <row r="25" spans="2:5" x14ac:dyDescent="0.3">
      <c r="B25" s="282" t="s">
        <v>859</v>
      </c>
      <c r="C25" s="280"/>
      <c r="D25" s="280"/>
      <c r="E25" s="45"/>
    </row>
    <row r="26" spans="2:5" x14ac:dyDescent="0.3">
      <c r="B26" s="282" t="s">
        <v>860</v>
      </c>
      <c r="C26" s="280"/>
      <c r="D26" s="280"/>
      <c r="E26" s="45"/>
    </row>
    <row r="27" spans="2:5" s="45" customFormat="1" x14ac:dyDescent="0.3"/>
    <row r="28" spans="2:5" s="45" customFormat="1" x14ac:dyDescent="0.3"/>
    <row r="29" spans="2:5" s="45" customFormat="1" ht="15.6" x14ac:dyDescent="0.3">
      <c r="B29" s="49" t="s">
        <v>861</v>
      </c>
      <c r="D29" s="281" t="s">
        <v>862</v>
      </c>
    </row>
    <row r="30" spans="2:5" ht="28.8" x14ac:dyDescent="0.3">
      <c r="B30" s="279" t="s">
        <v>863</v>
      </c>
      <c r="C30" s="283"/>
      <c r="D30" s="77"/>
    </row>
    <row r="31" spans="2:5" ht="28.8" x14ac:dyDescent="0.3">
      <c r="B31" s="279" t="s">
        <v>864</v>
      </c>
      <c r="C31" s="283"/>
      <c r="D31" s="77"/>
    </row>
    <row r="32" spans="2:5" ht="43.2" x14ac:dyDescent="0.3">
      <c r="B32" s="279" t="s">
        <v>865</v>
      </c>
      <c r="C32" s="283"/>
      <c r="D32" s="79"/>
    </row>
    <row r="33" spans="2:9" ht="28.8" x14ac:dyDescent="0.3">
      <c r="B33" s="279" t="s">
        <v>866</v>
      </c>
      <c r="C33" s="276"/>
      <c r="D33" s="10"/>
    </row>
    <row r="34" spans="2:9" ht="28.8" x14ac:dyDescent="0.3">
      <c r="B34" s="279" t="s">
        <v>867</v>
      </c>
      <c r="C34" s="276"/>
      <c r="D34" s="284" t="s">
        <v>862</v>
      </c>
    </row>
    <row r="35" spans="2:9" ht="28.8" x14ac:dyDescent="0.3">
      <c r="B35" s="279" t="s">
        <v>868</v>
      </c>
      <c r="C35" s="283"/>
      <c r="D35" s="280"/>
    </row>
    <row r="36" spans="2:9" ht="43.2" x14ac:dyDescent="0.3">
      <c r="B36" s="279" t="s">
        <v>869</v>
      </c>
      <c r="C36" s="276"/>
      <c r="D36" s="10"/>
    </row>
    <row r="37" spans="2:9" ht="28.8" x14ac:dyDescent="0.3">
      <c r="B37" s="285" t="s">
        <v>870</v>
      </c>
      <c r="C37" s="286"/>
      <c r="D37" s="10"/>
    </row>
    <row r="38" spans="2:9" ht="28.8" x14ac:dyDescent="0.3">
      <c r="B38" s="287" t="s">
        <v>871</v>
      </c>
      <c r="C38" s="276"/>
      <c r="D38" s="10"/>
    </row>
    <row r="39" spans="2:9" ht="28.8" x14ac:dyDescent="0.3">
      <c r="B39" s="287" t="s">
        <v>872</v>
      </c>
      <c r="C39" s="276"/>
      <c r="D39" s="10"/>
    </row>
    <row r="40" spans="2:9" ht="28.8" x14ac:dyDescent="0.3">
      <c r="B40" s="287" t="s">
        <v>873</v>
      </c>
      <c r="C40" s="276"/>
      <c r="D40" s="288" t="s">
        <v>874</v>
      </c>
      <c r="E40" s="288"/>
      <c r="F40" s="288"/>
      <c r="G40" s="288"/>
      <c r="H40" s="288"/>
      <c r="I40" s="288"/>
    </row>
    <row r="41" spans="2:9" ht="43.2" x14ac:dyDescent="0.3">
      <c r="B41" s="287" t="s">
        <v>875</v>
      </c>
      <c r="C41" s="276"/>
      <c r="D41" s="289" t="s">
        <v>876</v>
      </c>
      <c r="E41" s="289" t="s">
        <v>877</v>
      </c>
      <c r="F41" s="289" t="s">
        <v>878</v>
      </c>
      <c r="G41" s="289" t="s">
        <v>879</v>
      </c>
      <c r="H41" s="289" t="s">
        <v>880</v>
      </c>
      <c r="I41" s="289" t="s">
        <v>881</v>
      </c>
    </row>
    <row r="42" spans="2:9" x14ac:dyDescent="0.3">
      <c r="B42" s="285" t="s">
        <v>882</v>
      </c>
      <c r="C42" s="276"/>
      <c r="D42" s="280"/>
      <c r="E42" s="280"/>
      <c r="F42" s="280"/>
      <c r="G42" s="280"/>
      <c r="H42" s="280"/>
      <c r="I42" s="280"/>
    </row>
    <row r="43" spans="2:9" x14ac:dyDescent="0.3">
      <c r="B43" s="285" t="s">
        <v>883</v>
      </c>
      <c r="C43" s="276"/>
      <c r="D43" s="280"/>
      <c r="E43" s="280"/>
      <c r="F43" s="280"/>
      <c r="G43" s="280"/>
      <c r="H43" s="280"/>
      <c r="I43" s="280"/>
    </row>
    <row r="44" spans="2:9" s="45" customFormat="1" x14ac:dyDescent="0.3"/>
    <row r="45" spans="2:9" s="45" customFormat="1" x14ac:dyDescent="0.3"/>
    <row r="46" spans="2:9" s="45" customFormat="1" ht="15.6" customHeight="1" x14ac:dyDescent="0.3">
      <c r="B46" s="290" t="s">
        <v>884</v>
      </c>
      <c r="C46" s="290"/>
      <c r="D46" s="290"/>
      <c r="E46" s="290"/>
      <c r="F46" s="290"/>
    </row>
    <row r="47" spans="2:9" s="45" customFormat="1" x14ac:dyDescent="0.3">
      <c r="B47" s="291" t="s">
        <v>885</v>
      </c>
      <c r="C47" s="292"/>
      <c r="D47" s="292"/>
      <c r="E47" s="292"/>
      <c r="F47" s="292"/>
    </row>
    <row r="48" spans="2:9" ht="72" x14ac:dyDescent="0.3">
      <c r="B48" s="134" t="s">
        <v>886</v>
      </c>
      <c r="C48" s="134" t="s">
        <v>887</v>
      </c>
      <c r="D48" s="134" t="s">
        <v>888</v>
      </c>
      <c r="E48" s="134" t="s">
        <v>889</v>
      </c>
      <c r="F48" s="134" t="s">
        <v>890</v>
      </c>
      <c r="G48" s="134" t="s">
        <v>891</v>
      </c>
    </row>
    <row r="49" spans="2:7" x14ac:dyDescent="0.3">
      <c r="B49" s="79"/>
      <c r="C49" s="79"/>
      <c r="D49" s="79"/>
      <c r="E49" s="79"/>
      <c r="F49" s="79"/>
      <c r="G49" s="79"/>
    </row>
    <row r="50" spans="2:7" x14ac:dyDescent="0.3">
      <c r="B50" s="79"/>
      <c r="C50" s="79"/>
      <c r="D50" s="79"/>
      <c r="E50" s="79"/>
      <c r="F50" s="79"/>
      <c r="G50" s="79"/>
    </row>
    <row r="51" spans="2:7" x14ac:dyDescent="0.3">
      <c r="B51" s="79"/>
      <c r="C51" s="79"/>
      <c r="D51" s="79"/>
      <c r="E51" s="79"/>
      <c r="F51" s="79"/>
      <c r="G51" s="79"/>
    </row>
    <row r="52" spans="2:7" x14ac:dyDescent="0.3">
      <c r="B52" s="79"/>
      <c r="C52" s="79"/>
      <c r="D52" s="79"/>
      <c r="E52" s="79"/>
      <c r="F52" s="79"/>
      <c r="G52" s="79"/>
    </row>
    <row r="53" spans="2:7" x14ac:dyDescent="0.3">
      <c r="B53" s="79"/>
      <c r="C53" s="79"/>
      <c r="D53" s="79"/>
      <c r="E53" s="79"/>
      <c r="F53" s="79"/>
      <c r="G53" s="79"/>
    </row>
    <row r="54" spans="2:7" x14ac:dyDescent="0.3">
      <c r="B54" s="79"/>
      <c r="C54" s="79"/>
      <c r="D54" s="79"/>
      <c r="E54" s="79"/>
      <c r="F54" s="79"/>
      <c r="G54" s="79"/>
    </row>
    <row r="55" spans="2:7" x14ac:dyDescent="0.3">
      <c r="B55" s="79"/>
      <c r="C55" s="79"/>
      <c r="D55" s="79"/>
      <c r="E55" s="79"/>
      <c r="F55" s="79"/>
      <c r="G55" s="79"/>
    </row>
    <row r="56" spans="2:7" x14ac:dyDescent="0.3">
      <c r="B56" s="79"/>
      <c r="C56" s="79"/>
      <c r="D56" s="79"/>
      <c r="E56" s="79"/>
      <c r="F56" s="79"/>
      <c r="G56" s="79"/>
    </row>
    <row r="57" spans="2:7" x14ac:dyDescent="0.3">
      <c r="B57" s="79"/>
      <c r="C57" s="79"/>
      <c r="D57" s="79"/>
      <c r="E57" s="79"/>
      <c r="F57" s="79"/>
      <c r="G57" s="79"/>
    </row>
    <row r="58" spans="2:7" x14ac:dyDescent="0.3">
      <c r="B58" s="79"/>
      <c r="C58" s="79"/>
      <c r="D58" s="79"/>
      <c r="E58" s="79"/>
      <c r="F58" s="79"/>
      <c r="G58" s="79"/>
    </row>
    <row r="59" spans="2:7" x14ac:dyDescent="0.3">
      <c r="B59" s="79"/>
      <c r="C59" s="79"/>
      <c r="D59" s="79"/>
      <c r="E59" s="79"/>
      <c r="F59" s="79"/>
      <c r="G59" s="79"/>
    </row>
    <row r="60" spans="2:7" x14ac:dyDescent="0.3">
      <c r="B60" s="79"/>
      <c r="C60" s="79"/>
      <c r="D60" s="79"/>
      <c r="E60" s="79"/>
      <c r="F60" s="79"/>
      <c r="G60" s="79"/>
    </row>
    <row r="61" spans="2:7" x14ac:dyDescent="0.3">
      <c r="B61" s="79"/>
      <c r="C61" s="79"/>
      <c r="D61" s="79"/>
      <c r="E61" s="79"/>
      <c r="F61" s="79"/>
      <c r="G61" s="79"/>
    </row>
    <row r="62" spans="2:7" x14ac:dyDescent="0.3">
      <c r="B62" s="79"/>
      <c r="C62" s="79"/>
      <c r="D62" s="79"/>
      <c r="E62" s="79"/>
      <c r="F62" s="79"/>
      <c r="G62" s="79"/>
    </row>
    <row r="63" spans="2:7" x14ac:dyDescent="0.3">
      <c r="B63" s="79"/>
      <c r="C63" s="79"/>
      <c r="D63" s="79"/>
      <c r="E63" s="79"/>
      <c r="F63" s="79"/>
      <c r="G63" s="79"/>
    </row>
    <row r="64" spans="2:7" x14ac:dyDescent="0.3">
      <c r="B64" s="79"/>
      <c r="C64" s="79"/>
      <c r="D64" s="79"/>
      <c r="E64" s="79"/>
      <c r="F64" s="79"/>
      <c r="G64" s="79"/>
    </row>
    <row r="65" spans="2:10" x14ac:dyDescent="0.3">
      <c r="B65" s="79"/>
      <c r="C65" s="79"/>
      <c r="D65" s="79"/>
      <c r="E65" s="79"/>
      <c r="F65" s="79"/>
      <c r="G65" s="79"/>
    </row>
    <row r="66" spans="2:10" x14ac:dyDescent="0.3">
      <c r="B66" s="79"/>
      <c r="C66" s="79"/>
      <c r="D66" s="79"/>
      <c r="E66" s="79"/>
      <c r="F66" s="79"/>
      <c r="G66" s="79"/>
    </row>
    <row r="67" spans="2:10" x14ac:dyDescent="0.3">
      <c r="B67" s="79"/>
      <c r="C67" s="79"/>
      <c r="D67" s="79"/>
      <c r="E67" s="79"/>
      <c r="F67" s="79"/>
      <c r="G67" s="79"/>
    </row>
    <row r="68" spans="2:10" x14ac:dyDescent="0.3">
      <c r="B68" s="79"/>
      <c r="C68" s="79"/>
      <c r="D68" s="79"/>
      <c r="E68" s="79"/>
      <c r="F68" s="79"/>
      <c r="G68" s="79"/>
    </row>
    <row r="69" spans="2:10" x14ac:dyDescent="0.3">
      <c r="B69" s="79"/>
      <c r="C69" s="79"/>
      <c r="D69" s="79"/>
      <c r="E69" s="79"/>
      <c r="F69" s="79"/>
      <c r="G69" s="79"/>
    </row>
    <row r="70" spans="2:10" x14ac:dyDescent="0.3">
      <c r="B70" s="79"/>
      <c r="C70" s="79"/>
      <c r="D70" s="79"/>
      <c r="E70" s="79"/>
      <c r="F70" s="79"/>
      <c r="G70" s="79"/>
    </row>
    <row r="71" spans="2:10" x14ac:dyDescent="0.3">
      <c r="B71" s="79"/>
      <c r="C71" s="79"/>
      <c r="D71" s="79"/>
      <c r="E71" s="79"/>
      <c r="F71" s="79"/>
      <c r="G71" s="79"/>
    </row>
    <row r="72" spans="2:10" x14ac:dyDescent="0.3">
      <c r="B72" s="79"/>
      <c r="C72" s="79"/>
      <c r="D72" s="79"/>
      <c r="E72" s="79"/>
      <c r="F72" s="79"/>
      <c r="G72" s="79"/>
    </row>
    <row r="73" spans="2:10" x14ac:dyDescent="0.3">
      <c r="B73" s="79"/>
      <c r="C73" s="79"/>
      <c r="D73" s="79"/>
      <c r="E73" s="79"/>
      <c r="F73" s="79"/>
      <c r="G73" s="79"/>
    </row>
    <row r="74" spans="2:10" x14ac:dyDescent="0.3">
      <c r="B74" s="79"/>
      <c r="C74" s="79"/>
      <c r="D74" s="79"/>
      <c r="E74" s="79"/>
      <c r="F74" s="79"/>
      <c r="G74" s="79"/>
    </row>
    <row r="75" spans="2:10" x14ac:dyDescent="0.3">
      <c r="B75" s="79"/>
      <c r="C75" s="79"/>
      <c r="D75" s="79"/>
      <c r="E75" s="79"/>
      <c r="F75" s="79"/>
      <c r="G75" s="79"/>
    </row>
    <row r="76" spans="2:10" x14ac:dyDescent="0.3">
      <c r="B76" s="79"/>
      <c r="C76" s="79"/>
      <c r="D76" s="79"/>
      <c r="E76" s="79"/>
      <c r="F76" s="79"/>
      <c r="G76" s="79"/>
    </row>
    <row r="77" spans="2:10" x14ac:dyDescent="0.3">
      <c r="B77" s="79"/>
      <c r="C77" s="79"/>
      <c r="D77" s="79"/>
      <c r="E77" s="79"/>
      <c r="F77" s="79"/>
      <c r="G77" s="79"/>
    </row>
    <row r="78" spans="2:10" s="45" customFormat="1" x14ac:dyDescent="0.3"/>
    <row r="79" spans="2:10" s="45" customFormat="1" x14ac:dyDescent="0.3"/>
    <row r="80" spans="2:10" s="45" customFormat="1" ht="15.6" x14ac:dyDescent="0.3">
      <c r="B80" s="49" t="s">
        <v>892</v>
      </c>
      <c r="C80" s="102" t="s">
        <v>788</v>
      </c>
      <c r="D80" s="185"/>
      <c r="F80" s="143"/>
      <c r="G80" s="143"/>
      <c r="H80" s="143"/>
      <c r="I80" s="143"/>
      <c r="J80" s="143"/>
    </row>
    <row r="81" spans="2:8" s="45" customFormat="1" x14ac:dyDescent="0.3">
      <c r="B81" s="45" t="s">
        <v>893</v>
      </c>
    </row>
    <row r="82" spans="2:8" ht="57.6" x14ac:dyDescent="0.3">
      <c r="B82" s="134" t="s">
        <v>894</v>
      </c>
      <c r="C82" s="134" t="s">
        <v>895</v>
      </c>
      <c r="D82" s="134" t="s">
        <v>888</v>
      </c>
      <c r="E82" s="134" t="s">
        <v>896</v>
      </c>
      <c r="F82" s="134" t="s">
        <v>897</v>
      </c>
      <c r="G82" s="134" t="s">
        <v>898</v>
      </c>
      <c r="H82" s="134" t="s">
        <v>899</v>
      </c>
    </row>
    <row r="83" spans="2:8" x14ac:dyDescent="0.3">
      <c r="B83" s="79"/>
      <c r="C83" s="79"/>
      <c r="D83" s="79"/>
      <c r="E83" s="79"/>
      <c r="F83" s="79"/>
      <c r="G83" s="79"/>
      <c r="H83" s="293"/>
    </row>
    <row r="84" spans="2:8" x14ac:dyDescent="0.3">
      <c r="B84" s="79"/>
      <c r="C84" s="79"/>
      <c r="D84" s="79"/>
      <c r="E84" s="79"/>
      <c r="F84" s="79"/>
      <c r="G84" s="79"/>
      <c r="H84" s="293"/>
    </row>
    <row r="85" spans="2:8" x14ac:dyDescent="0.3">
      <c r="B85" s="79"/>
      <c r="C85" s="79"/>
      <c r="D85" s="79"/>
      <c r="E85" s="79"/>
      <c r="F85" s="79"/>
      <c r="G85" s="79"/>
      <c r="H85" s="293"/>
    </row>
    <row r="86" spans="2:8" x14ac:dyDescent="0.3">
      <c r="B86" s="79"/>
      <c r="C86" s="79"/>
      <c r="D86" s="79"/>
      <c r="E86" s="79"/>
      <c r="F86" s="79"/>
      <c r="G86" s="79"/>
      <c r="H86" s="293"/>
    </row>
    <row r="87" spans="2:8" x14ac:dyDescent="0.3">
      <c r="B87" s="79"/>
      <c r="C87" s="79"/>
      <c r="D87" s="79"/>
      <c r="E87" s="79"/>
      <c r="F87" s="79"/>
      <c r="G87" s="79"/>
      <c r="H87" s="293"/>
    </row>
    <row r="88" spans="2:8" x14ac:dyDescent="0.3">
      <c r="B88" s="79"/>
      <c r="C88" s="79"/>
      <c r="D88" s="79"/>
      <c r="E88" s="79"/>
      <c r="F88" s="79"/>
      <c r="G88" s="79"/>
      <c r="H88" s="293"/>
    </row>
    <row r="89" spans="2:8" x14ac:dyDescent="0.3">
      <c r="B89" s="79"/>
      <c r="C89" s="79"/>
      <c r="D89" s="79"/>
      <c r="E89" s="79"/>
      <c r="F89" s="79"/>
      <c r="G89" s="79"/>
      <c r="H89" s="293"/>
    </row>
    <row r="90" spans="2:8" x14ac:dyDescent="0.3">
      <c r="B90" s="79"/>
      <c r="C90" s="79"/>
      <c r="D90" s="79"/>
      <c r="E90" s="79"/>
      <c r="F90" s="79"/>
      <c r="G90" s="79"/>
      <c r="H90" s="293"/>
    </row>
    <row r="91" spans="2:8" x14ac:dyDescent="0.3">
      <c r="B91" s="79"/>
      <c r="C91" s="79"/>
      <c r="D91" s="79"/>
      <c r="E91" s="79"/>
      <c r="F91" s="79"/>
      <c r="G91" s="79"/>
      <c r="H91" s="293"/>
    </row>
    <row r="92" spans="2:8" x14ac:dyDescent="0.3">
      <c r="B92" s="79"/>
      <c r="C92" s="79"/>
      <c r="D92" s="79"/>
      <c r="E92" s="79"/>
      <c r="F92" s="79"/>
      <c r="G92" s="79"/>
      <c r="H92" s="293"/>
    </row>
    <row r="93" spans="2:8" x14ac:dyDescent="0.3">
      <c r="B93" s="79"/>
      <c r="C93" s="79"/>
      <c r="D93" s="79"/>
      <c r="E93" s="79"/>
      <c r="F93" s="79"/>
      <c r="G93" s="79"/>
      <c r="H93" s="293"/>
    </row>
    <row r="94" spans="2:8" x14ac:dyDescent="0.3">
      <c r="B94" s="79"/>
      <c r="C94" s="79"/>
      <c r="D94" s="79"/>
      <c r="E94" s="79"/>
      <c r="F94" s="79"/>
      <c r="G94" s="79"/>
      <c r="H94" s="293"/>
    </row>
    <row r="95" spans="2:8" x14ac:dyDescent="0.3">
      <c r="B95" s="79"/>
      <c r="C95" s="79"/>
      <c r="D95" s="79"/>
      <c r="E95" s="79"/>
      <c r="F95" s="79"/>
      <c r="G95" s="79"/>
      <c r="H95" s="293"/>
    </row>
    <row r="96" spans="2:8" x14ac:dyDescent="0.3">
      <c r="B96" s="79"/>
      <c r="C96" s="79"/>
      <c r="D96" s="79"/>
      <c r="E96" s="79"/>
      <c r="F96" s="79"/>
      <c r="G96" s="79"/>
      <c r="H96" s="293"/>
    </row>
    <row r="97" spans="2:8" x14ac:dyDescent="0.3">
      <c r="B97" s="79"/>
      <c r="C97" s="79"/>
      <c r="D97" s="79"/>
      <c r="E97" s="79"/>
      <c r="F97" s="79"/>
      <c r="G97" s="79"/>
      <c r="H97" s="293"/>
    </row>
    <row r="98" spans="2:8" x14ac:dyDescent="0.3">
      <c r="B98" s="79"/>
      <c r="C98" s="79"/>
      <c r="D98" s="79"/>
      <c r="E98" s="79"/>
      <c r="F98" s="79"/>
      <c r="G98" s="79"/>
      <c r="H98" s="293"/>
    </row>
    <row r="99" spans="2:8" x14ac:dyDescent="0.3">
      <c r="B99" s="79"/>
      <c r="C99" s="79"/>
      <c r="D99" s="79"/>
      <c r="E99" s="79"/>
      <c r="F99" s="79"/>
      <c r="G99" s="79"/>
      <c r="H99" s="293"/>
    </row>
    <row r="100" spans="2:8" x14ac:dyDescent="0.3">
      <c r="B100" s="79"/>
      <c r="C100" s="79"/>
      <c r="D100" s="79"/>
      <c r="E100" s="79"/>
      <c r="F100" s="79"/>
      <c r="G100" s="79"/>
      <c r="H100" s="293"/>
    </row>
    <row r="101" spans="2:8" x14ac:dyDescent="0.3">
      <c r="B101" s="79"/>
      <c r="C101" s="79"/>
      <c r="D101" s="79"/>
      <c r="E101" s="79"/>
      <c r="F101" s="79"/>
      <c r="G101" s="79"/>
      <c r="H101" s="293"/>
    </row>
    <row r="102" spans="2:8" x14ac:dyDescent="0.3">
      <c r="B102" s="79"/>
      <c r="C102" s="79"/>
      <c r="D102" s="79"/>
      <c r="E102" s="79"/>
      <c r="F102" s="79"/>
      <c r="G102" s="79"/>
      <c r="H102" s="293"/>
    </row>
    <row r="103" spans="2:8" x14ac:dyDescent="0.3">
      <c r="B103" s="79"/>
      <c r="C103" s="79"/>
      <c r="D103" s="79"/>
      <c r="E103" s="79"/>
      <c r="F103" s="79"/>
      <c r="G103" s="79"/>
      <c r="H103" s="293"/>
    </row>
    <row r="104" spans="2:8" x14ac:dyDescent="0.3">
      <c r="B104" s="79"/>
      <c r="C104" s="79"/>
      <c r="D104" s="79"/>
      <c r="E104" s="79"/>
      <c r="F104" s="79"/>
      <c r="G104" s="79"/>
      <c r="H104" s="293"/>
    </row>
    <row r="105" spans="2:8" x14ac:dyDescent="0.3">
      <c r="B105" s="79"/>
      <c r="C105" s="79"/>
      <c r="D105" s="79"/>
      <c r="E105" s="79"/>
      <c r="F105" s="79"/>
      <c r="G105" s="79"/>
      <c r="H105" s="293"/>
    </row>
    <row r="106" spans="2:8" x14ac:dyDescent="0.3">
      <c r="B106" s="79"/>
      <c r="C106" s="79"/>
      <c r="D106" s="79"/>
      <c r="E106" s="79"/>
      <c r="F106" s="79"/>
      <c r="G106" s="79"/>
      <c r="H106" s="293"/>
    </row>
    <row r="107" spans="2:8" x14ac:dyDescent="0.3">
      <c r="B107" s="79"/>
      <c r="C107" s="79"/>
      <c r="D107" s="79"/>
      <c r="E107" s="79"/>
      <c r="F107" s="79"/>
      <c r="G107" s="79"/>
      <c r="H107" s="293"/>
    </row>
    <row r="108" spans="2:8" x14ac:dyDescent="0.3">
      <c r="B108" s="79"/>
      <c r="C108" s="79"/>
      <c r="D108" s="79"/>
      <c r="E108" s="79"/>
      <c r="F108" s="79"/>
      <c r="G108" s="79"/>
      <c r="H108" s="293"/>
    </row>
    <row r="109" spans="2:8" x14ac:dyDescent="0.3">
      <c r="B109" s="79"/>
      <c r="C109" s="79"/>
      <c r="D109" s="79"/>
      <c r="E109" s="79"/>
      <c r="F109" s="79"/>
      <c r="G109" s="79"/>
      <c r="H109" s="293"/>
    </row>
    <row r="110" spans="2:8" x14ac:dyDescent="0.3">
      <c r="B110" s="79"/>
      <c r="C110" s="79"/>
      <c r="D110" s="79"/>
      <c r="E110" s="79"/>
      <c r="F110" s="79"/>
      <c r="G110" s="79"/>
      <c r="H110" s="293"/>
    </row>
    <row r="111" spans="2:8" x14ac:dyDescent="0.3">
      <c r="B111" s="79"/>
      <c r="C111" s="79"/>
      <c r="D111" s="79"/>
      <c r="E111" s="79"/>
      <c r="F111" s="79"/>
      <c r="G111" s="79"/>
      <c r="H111" s="293"/>
    </row>
    <row r="112" spans="2:8" x14ac:dyDescent="0.3">
      <c r="B112" s="79"/>
      <c r="C112" s="79"/>
      <c r="D112" s="79"/>
      <c r="E112" s="79"/>
      <c r="F112" s="79"/>
      <c r="G112" s="79"/>
      <c r="H112" s="293"/>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GdZbqG5FrAwT0rr/ASjz1UHpxUJbIvsm4GWSLQI6XNzKZuzZtyihq2vjCLMV5fRgqUFiYXtJibFReq3dMOXog==" saltValue="M6EYDSWuZ0bQe5v993jAJw==" spinCount="100000" sheet="1" objects="1" scenarios="1" formatCells="0" formatColumns="0" formatRows="0" insertColumns="0" insertRows="0" insertHyperlinks="0" deleteColumns="0" deleteRows="0" sort="0" autoFilter="0" pivotTables="0"/>
  <mergeCells count="2">
    <mergeCell ref="B1:B2"/>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operator="greaterThanOrEqual" allowBlank="1" showInputMessage="1" showErrorMessage="1" errorTitle="Pressure" error="This input value must be a numeric value greater than or equal to 0." sqref="D35" xr:uid="{00000000-0002-0000-0E00-000000000000}"/>
    <dataValidation operator="greaterThanOrEqual" allowBlank="1" showInputMessage="1" showErrorMessage="1" errorTitle="Measurement (scf/hr)" error="This input value must be a numeric value greater than or equal to 0." sqref="H83:H112" xr:uid="{00000000-0002-0000-0E00-000001000000}"/>
    <dataValidation type="list" allowBlank="1" showInputMessage="1" showErrorMessage="1" sqref="C30:C31" xr:uid="{00BF00BF-00F9-4F57-A414-00BC00D40005}">
      <formula1>Pneum1</formula1>
    </dataValidation>
    <dataValidation type="list" allowBlank="1" showInputMessage="1" showErrorMessage="1" sqref="C32" xr:uid="{00470084-0080-41C1-BC6B-0011003C0001}">
      <formula1>Pneum2</formula1>
    </dataValidation>
    <dataValidation type="decimal" operator="greaterThanOrEqual" allowBlank="1" showInputMessage="1" showErrorMessage="1" errorTitle="Pressure" error="This input value must be a numeric value greater than or equal to 0." sqref="C34" xr:uid="{009C0033-009F-4A92-912F-0002003C00D3}">
      <formula1>0</formula1>
    </dataValidation>
    <dataValidation type="list" allowBlank="1" showInputMessage="1" showErrorMessage="1" sqref="E83:E112" xr:uid="{00C500B6-003D-4DC0-8ECC-00D900EE003E}">
      <formula1>Pneum6</formula1>
    </dataValidation>
    <dataValidation type="list" allowBlank="1" showInputMessage="1" showErrorMessage="1" sqref="C49:C77" xr:uid="{006C0028-000F-496B-A2C9-004F00720012}">
      <formula1>Pneum4</formula1>
    </dataValidation>
    <dataValidation type="whole" operator="greaterThanOrEqual" allowBlank="1" showInputMessage="1" showErrorMessage="1" errorTitle="Number" error="This input must be an integer greater than or equal to 0." sqref="C33" xr:uid="{008C0054-00BB-45B9-854B-00370039004B}">
      <formula1>0</formula1>
    </dataValidation>
    <dataValidation type="list" allowBlank="1" showInputMessage="1" showErrorMessage="1" sqref="C9 C36:C43 D14:D22" xr:uid="{00350026-0063-4EF6-9E23-0030005700F7}">
      <formula1>"Yes, No"</formula1>
    </dataValidation>
    <dataValidation type="list" allowBlank="1" showInputMessage="1" showErrorMessage="1" sqref="C83:C112" xr:uid="{004F00D7-0058-4B3D-B712-00A200FF0051}">
      <formula1>Pneum5</formula1>
    </dataValidation>
    <dataValidation type="whole" operator="greaterThanOrEqual" allowBlank="1" showInputMessage="1" showErrorMessage="1" errorTitle="Actuation Cycles" error="This input must be an integer greater than or equal to 0." sqref="F49:F77" xr:uid="{008100A1-00E0-4836-A509-00B8002700CA}">
      <formula1>0</formula1>
    </dataValidation>
    <dataValidation type="whole" operator="greaterThanOrEqual" allowBlank="1" showInputMessage="1" showErrorMessage="1" errorTitle="Number of devices" error="This input must be an integer greater than or equal to 0." sqref="F83:F112" xr:uid="{008B005E-00E3-4B94-9382-008E00D80019}">
      <formula1>0</formula1>
    </dataValidation>
    <dataValidation type="decimal" operator="greaterThanOrEqual" allowBlank="1" showInputMessage="1" showErrorMessage="1" errorTitle="Measurement (scf/hr)" error="This input value must be a numeric value greater than or equal to 0." sqref="G83:G112" xr:uid="{00430065-003B-40F1-8F5F-0015008E003A}">
      <formula1>0</formula1>
    </dataValidation>
    <dataValidation type="whole" allowBlank="1" showInputMessage="1" showErrorMessage="1" errorTitle="Number" error="This input must be an integer greater than or equal to 0." sqref="C27 C14:C24 E14:E27" xr:uid="{002B00C6-002C-4560-B8CF-00550008003A}">
      <formula1>0</formula1>
      <formula2>10000</formula2>
    </dataValidation>
    <dataValidation type="list" allowBlank="1" showInputMessage="1" showErrorMessage="1" sqref="H42:H43 D42:D43 F42:F43" xr:uid="{0077000B-0002-4C5E-A9A3-0060007E0053}">
      <formula1>CntrlIDListFinal</formula1>
    </dataValidation>
    <dataValidation type="decimal" operator="greaterThanOrEqual" allowBlank="1" showInputMessage="1" showErrorMessage="1" errorTitle="Input" error="This input must be a number greater than or equal to 0." sqref="G49:G77 E49:E77" xr:uid="{00B600FA-00A7-4C7C-B7B9-0049009900DA}">
      <formula1>0</formula1>
    </dataValidation>
    <dataValidation type="list" operator="greaterThanOrEqual" allowBlank="1" showInputMessage="1" showErrorMessage="1" errorTitle="Select from Dropdown List" error="Please select an option from the dropdown list provided." sqref="C35" xr:uid="{0084006A-004C-424A-8E55-00E7000F0035}">
      <formula1>Pneum3</formula1>
    </dataValidation>
    <dataValidation type="whole" operator="greaterThanOrEqual" allowBlank="1" showInputMessage="1" showErrorMessage="1" errorTitle="Count" error="This input must be an integer greater than or equal to 0." sqref="E42:E43 G42:G43 I42:I43" xr:uid="{003F00E0-00C2-4CEB-8DC4-00FC00BF0054}">
      <formula1>0</formula1>
    </dataValidation>
    <dataValidation type="list" allowBlank="1" showInputMessage="1" showErrorMessage="1" errorTitle="Number" error="This input must be an integer greater than or equal to 0." sqref="C25:C26" xr:uid="{001D0017-00D3-4C42-9203-00C800400041}">
      <formula1>"Yes, No"</formula1>
    </dataValidation>
    <dataValidation type="list" allowBlank="1" showInputMessage="1" showErrorMessage="1" sqref="D25:D26" xr:uid="{003D00A0-0085-4908-9F06-008B0060006D}">
      <formula1>"Grid, Solar, Generator"</formula1>
    </dataValidation>
  </dataValidations>
  <pageMargins left="0.7" right="0.7" top="0.75" bottom="0.75" header="0.3" footer="0.3"/>
  <pageSetup paperSize="9" firstPageNumber="214748364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BG266"/>
  <sheetViews>
    <sheetView topLeftCell="A29" workbookViewId="0">
      <selection activeCell="C33" sqref="C33"/>
    </sheetView>
  </sheetViews>
  <sheetFormatPr defaultColWidth="9.33203125" defaultRowHeight="14.4" x14ac:dyDescent="0.3"/>
  <cols>
    <col min="1" max="1" width="3" style="45" customWidth="1"/>
    <col min="2" max="2" width="48" style="129" customWidth="1"/>
    <col min="3" max="3" width="27.6640625" style="129" customWidth="1"/>
    <col min="4" max="8" width="21.6640625" style="129" customWidth="1"/>
    <col min="9" max="9" width="15.6640625" style="129"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6384" width="9.33203125" style="129"/>
  </cols>
  <sheetData>
    <row r="1" spans="2:4" s="45" customFormat="1" ht="35.4" customHeight="1" x14ac:dyDescent="0.35">
      <c r="B1" s="294" t="s">
        <v>900</v>
      </c>
      <c r="C1" s="295"/>
      <c r="D1" s="47"/>
    </row>
    <row r="2" spans="2:4" s="45" customFormat="1" ht="18" x14ac:dyDescent="0.35">
      <c r="B2" s="46"/>
    </row>
    <row r="3" spans="2:4" s="45" customFormat="1" ht="15.6" x14ac:dyDescent="0.3">
      <c r="B3" s="49" t="s">
        <v>458</v>
      </c>
    </row>
    <row r="4" spans="2:4" x14ac:dyDescent="0.3">
      <c r="B4" s="112" t="s">
        <v>459</v>
      </c>
      <c r="C4" s="113" t="str">
        <f>'-Facility'!C4</f>
        <v>DCP Operating Company, LP</v>
      </c>
    </row>
    <row r="5" spans="2:4" x14ac:dyDescent="0.3">
      <c r="B5" s="112" t="s">
        <v>16</v>
      </c>
      <c r="C5" s="113" t="str">
        <f>'-Facility'!C21</f>
        <v>Spindle Gas Plant</v>
      </c>
    </row>
    <row r="6" spans="2:4" s="45" customFormat="1" x14ac:dyDescent="0.3"/>
    <row r="7" spans="2:4" s="45" customFormat="1" ht="15.6" x14ac:dyDescent="0.3">
      <c r="B7" s="49" t="s">
        <v>901</v>
      </c>
    </row>
    <row r="8" spans="2:4" x14ac:dyDescent="0.3">
      <c r="B8" s="76" t="s">
        <v>902</v>
      </c>
      <c r="C8" s="296" t="str">
        <f>IF(ICR_ID="","",ICR_ID)</f>
        <v/>
      </c>
    </row>
    <row r="9" spans="2:4" ht="44.25" customHeight="1" x14ac:dyDescent="0.3">
      <c r="B9" s="285" t="s">
        <v>903</v>
      </c>
      <c r="C9" s="276" t="s">
        <v>92</v>
      </c>
    </row>
    <row r="10" spans="2:4" ht="46.5" customHeight="1" x14ac:dyDescent="0.3">
      <c r="B10" s="285" t="s">
        <v>904</v>
      </c>
      <c r="C10" s="276" t="s">
        <v>92</v>
      </c>
    </row>
    <row r="11" spans="2:4" ht="31.5" customHeight="1" x14ac:dyDescent="0.3">
      <c r="B11" s="285" t="s">
        <v>641</v>
      </c>
      <c r="C11" s="276" t="s">
        <v>660</v>
      </c>
    </row>
    <row r="12" spans="2:4" ht="31.5" customHeight="1" x14ac:dyDescent="0.3">
      <c r="B12" s="285" t="s">
        <v>905</v>
      </c>
      <c r="C12" s="276" t="s">
        <v>92</v>
      </c>
    </row>
    <row r="13" spans="2:4" ht="31.5" customHeight="1" x14ac:dyDescent="0.3">
      <c r="B13" s="285" t="s">
        <v>906</v>
      </c>
      <c r="C13" s="276" t="s">
        <v>363</v>
      </c>
    </row>
    <row r="14" spans="2:4" ht="31.5" customHeight="1" x14ac:dyDescent="0.3">
      <c r="B14" s="285" t="s">
        <v>907</v>
      </c>
      <c r="C14" s="276" t="s">
        <v>92</v>
      </c>
    </row>
    <row r="15" spans="2:4" ht="31.5" customHeight="1" x14ac:dyDescent="0.3">
      <c r="B15" s="285" t="s">
        <v>908</v>
      </c>
      <c r="C15" s="276" t="s">
        <v>363</v>
      </c>
    </row>
    <row r="16" spans="2:4" ht="31.5" customHeight="1" x14ac:dyDescent="0.3">
      <c r="B16" s="285" t="s">
        <v>909</v>
      </c>
      <c r="C16" s="276" t="s">
        <v>363</v>
      </c>
    </row>
    <row r="17" spans="2:32" ht="28.8" x14ac:dyDescent="0.3">
      <c r="B17" s="104" t="s">
        <v>910</v>
      </c>
      <c r="C17" s="276" t="s">
        <v>92</v>
      </c>
    </row>
    <row r="18" spans="2:32" x14ac:dyDescent="0.3">
      <c r="B18" s="108" t="s">
        <v>911</v>
      </c>
      <c r="C18" s="232" t="s">
        <v>912</v>
      </c>
    </row>
    <row r="19" spans="2:32" ht="57.6" x14ac:dyDescent="0.3">
      <c r="B19" s="104" t="s">
        <v>913</v>
      </c>
      <c r="C19" s="283" t="s">
        <v>914</v>
      </c>
      <c r="D19" s="74"/>
    </row>
    <row r="20" spans="2:32" ht="28.8" x14ac:dyDescent="0.3">
      <c r="B20" s="104" t="s">
        <v>915</v>
      </c>
      <c r="C20" s="297" t="s">
        <v>916</v>
      </c>
      <c r="D20" s="297" t="s">
        <v>917</v>
      </c>
      <c r="E20" s="297" t="s">
        <v>918</v>
      </c>
      <c r="F20" s="297" t="s">
        <v>919</v>
      </c>
      <c r="G20" s="297" t="s">
        <v>920</v>
      </c>
      <c r="H20" s="297" t="s">
        <v>921</v>
      </c>
    </row>
    <row r="21" spans="2:32" ht="28.8" x14ac:dyDescent="0.3">
      <c r="B21" s="108" t="s">
        <v>922</v>
      </c>
      <c r="C21" s="79" t="s">
        <v>923</v>
      </c>
      <c r="D21" s="79" t="s">
        <v>924</v>
      </c>
      <c r="E21" s="79" t="s">
        <v>923</v>
      </c>
      <c r="F21" s="79" t="s">
        <v>912</v>
      </c>
      <c r="G21" s="79"/>
      <c r="H21" s="79"/>
    </row>
    <row r="22" spans="2:32" x14ac:dyDescent="0.3">
      <c r="B22" s="108" t="s">
        <v>925</v>
      </c>
      <c r="C22" s="79" t="s">
        <v>914</v>
      </c>
      <c r="D22" s="79" t="s">
        <v>914</v>
      </c>
      <c r="E22" s="79" t="s">
        <v>914</v>
      </c>
      <c r="F22" s="79" t="s">
        <v>914</v>
      </c>
      <c r="G22" s="79"/>
      <c r="H22" s="79"/>
    </row>
    <row r="23" spans="2:32" x14ac:dyDescent="0.3">
      <c r="B23" s="108" t="s">
        <v>926</v>
      </c>
      <c r="C23" s="77"/>
      <c r="D23" s="77"/>
      <c r="E23" s="77"/>
      <c r="F23" s="77"/>
      <c r="G23" s="77"/>
      <c r="H23" s="77"/>
    </row>
    <row r="24" spans="2:32" ht="43.2" x14ac:dyDescent="0.3">
      <c r="B24" s="85" t="s">
        <v>927</v>
      </c>
      <c r="C24" s="107" t="s">
        <v>92</v>
      </c>
      <c r="D24" s="182"/>
      <c r="E24" s="182"/>
    </row>
    <row r="25" spans="2:32" s="45" customFormat="1" x14ac:dyDescent="0.3"/>
    <row r="26" spans="2:32" ht="15.6" x14ac:dyDescent="0.3">
      <c r="B26" s="49" t="s">
        <v>928</v>
      </c>
      <c r="C26" s="298"/>
      <c r="D26" s="298"/>
      <c r="E26" s="298"/>
      <c r="F26" s="298"/>
      <c r="G26" s="298"/>
    </row>
    <row r="27" spans="2:32" x14ac:dyDescent="0.3">
      <c r="B27" s="299" t="s">
        <v>929</v>
      </c>
      <c r="C27" s="283">
        <v>149</v>
      </c>
      <c r="D27" s="298"/>
      <c r="E27" s="298"/>
      <c r="F27" s="298"/>
      <c r="G27" s="298"/>
    </row>
    <row r="28" spans="2:32" ht="41.7" customHeight="1" x14ac:dyDescent="0.3">
      <c r="B28" s="299" t="s">
        <v>930</v>
      </c>
      <c r="C28" s="283">
        <v>0</v>
      </c>
      <c r="D28" s="298"/>
      <c r="E28" s="298"/>
      <c r="F28" s="298"/>
      <c r="G28" s="298"/>
    </row>
    <row r="29" spans="2:32" ht="57.6" x14ac:dyDescent="0.3">
      <c r="B29" s="299" t="s">
        <v>931</v>
      </c>
      <c r="C29" s="283">
        <v>51</v>
      </c>
      <c r="D29" s="298"/>
      <c r="E29" s="298"/>
      <c r="F29" s="298"/>
      <c r="G29" s="298"/>
    </row>
    <row r="30" spans="2:32" x14ac:dyDescent="0.3">
      <c r="E30" s="298"/>
      <c r="F30" s="298"/>
      <c r="G30" s="298"/>
    </row>
    <row r="31" spans="2:32" ht="15.6" x14ac:dyDescent="0.3">
      <c r="B31" s="49" t="s">
        <v>932</v>
      </c>
      <c r="C31" s="102"/>
      <c r="D31" s="185"/>
      <c r="F31" s="298"/>
      <c r="G31" s="298"/>
    </row>
    <row r="32" spans="2:32" x14ac:dyDescent="0.3">
      <c r="B32" s="161"/>
      <c r="C32" s="300" t="s">
        <v>933</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2"/>
      <c r="AD32" s="265" t="s">
        <v>587</v>
      </c>
      <c r="AE32" s="235"/>
      <c r="AF32" s="236"/>
    </row>
    <row r="33" spans="2:32" ht="57.6" x14ac:dyDescent="0.3">
      <c r="B33" s="161"/>
      <c r="C33" s="198" t="s">
        <v>934</v>
      </c>
      <c r="D33" s="198" t="s">
        <v>935</v>
      </c>
      <c r="E33" s="198" t="s">
        <v>936</v>
      </c>
      <c r="F33" s="198" t="s">
        <v>937</v>
      </c>
      <c r="G33" s="198" t="s">
        <v>604</v>
      </c>
      <c r="H33" s="198" t="s">
        <v>605</v>
      </c>
      <c r="I33" s="198" t="s">
        <v>938</v>
      </c>
      <c r="J33" s="198" t="s">
        <v>607</v>
      </c>
      <c r="K33" s="198" t="s">
        <v>608</v>
      </c>
      <c r="L33" s="198" t="s">
        <v>609</v>
      </c>
      <c r="M33" s="198" t="s">
        <v>610</v>
      </c>
      <c r="N33" s="198" t="s">
        <v>611</v>
      </c>
      <c r="O33" s="198" t="s">
        <v>726</v>
      </c>
      <c r="P33" s="198" t="s">
        <v>613</v>
      </c>
      <c r="Q33" s="198" t="s">
        <v>614</v>
      </c>
      <c r="R33" s="198" t="s">
        <v>615</v>
      </c>
      <c r="S33" s="198" t="s">
        <v>616</v>
      </c>
      <c r="T33" s="198" t="s">
        <v>617</v>
      </c>
      <c r="U33" s="198" t="s">
        <v>755</v>
      </c>
      <c r="V33" s="198" t="s">
        <v>619</v>
      </c>
      <c r="W33" s="198" t="s">
        <v>620</v>
      </c>
      <c r="X33" s="198" t="s">
        <v>621</v>
      </c>
      <c r="Y33" s="198" t="s">
        <v>622</v>
      </c>
      <c r="Z33" s="198" t="s">
        <v>623</v>
      </c>
      <c r="AA33" s="198" t="s">
        <v>624</v>
      </c>
      <c r="AB33" s="197" t="s">
        <v>625</v>
      </c>
      <c r="AC33" s="197" t="s">
        <v>626</v>
      </c>
      <c r="AD33" s="162" t="s">
        <v>627</v>
      </c>
      <c r="AE33" s="162" t="s">
        <v>628</v>
      </c>
      <c r="AF33" s="162" t="s">
        <v>629</v>
      </c>
    </row>
    <row r="34" spans="2:32" x14ac:dyDescent="0.3">
      <c r="B34" s="303" t="s">
        <v>939</v>
      </c>
      <c r="C34" s="304">
        <v>10.210000000000001</v>
      </c>
      <c r="D34" s="305">
        <v>37.68</v>
      </c>
      <c r="E34" s="305"/>
      <c r="F34" s="305"/>
      <c r="G34" s="305"/>
      <c r="H34" s="305"/>
      <c r="I34" s="305"/>
      <c r="J34" s="305"/>
      <c r="K34" s="305"/>
      <c r="L34" s="305">
        <v>0.36899999999999999</v>
      </c>
      <c r="M34" s="305"/>
      <c r="N34" s="305"/>
      <c r="O34" s="305"/>
      <c r="P34" s="305"/>
      <c r="Q34" s="305"/>
      <c r="R34" s="305"/>
      <c r="S34" s="305"/>
      <c r="T34" s="305"/>
      <c r="U34" s="305"/>
      <c r="V34" s="305"/>
      <c r="W34" s="305"/>
      <c r="X34" s="305"/>
      <c r="Y34" s="305"/>
      <c r="Z34" s="305"/>
      <c r="AA34" s="305"/>
      <c r="AB34" s="305"/>
      <c r="AC34" s="105"/>
      <c r="AD34" s="105" t="s">
        <v>655</v>
      </c>
      <c r="AE34" s="165" t="s">
        <v>940</v>
      </c>
      <c r="AF34" s="165"/>
    </row>
    <row r="35" spans="2:32" x14ac:dyDescent="0.3">
      <c r="F35" s="298"/>
      <c r="G35" s="298"/>
    </row>
    <row r="36" spans="2:32" x14ac:dyDescent="0.3">
      <c r="E36" s="298"/>
      <c r="F36" s="298"/>
      <c r="G36" s="298"/>
    </row>
    <row r="37" spans="2:32" x14ac:dyDescent="0.3">
      <c r="E37" s="298"/>
      <c r="F37" s="298"/>
      <c r="G37" s="298"/>
    </row>
    <row r="38" spans="2:32" x14ac:dyDescent="0.3">
      <c r="E38" s="298"/>
      <c r="F38" s="298"/>
      <c r="G38" s="298"/>
    </row>
    <row r="39" spans="2:32" x14ac:dyDescent="0.3">
      <c r="E39" s="298"/>
      <c r="F39" s="298"/>
      <c r="G39" s="298"/>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iITQUeppKXrALLoDDTTeR8pJiMau9agiz/Hn1V3ctOUAstLWYkseTn9T1waBPex1RzhxF4BYNmrsTqq21k0X3w==" saltValue="VsdgogpFcHli3EBBm/1Mm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allowBlank="1" showInputMessage="1" showErrorMessage="1" sqref="C30 C26 D26:D29 B27:B29" xr:uid="{00000000-0002-0000-0F00-000000000000}"/>
    <dataValidation type="list" allowBlank="1" showInputMessage="1" showErrorMessage="1" sqref="C24 C9:C10 C12:C17" xr:uid="{00850059-007A-4C13-BA0D-000C00DC005F}">
      <formula1>"Yes, No"</formula1>
    </dataValidation>
    <dataValidation type="list" allowBlank="1" showInputMessage="1" showErrorMessage="1" sqref="C21:H21 C18" xr:uid="{00E000FE-008A-4B27-9C78-007600F80099}">
      <formula1>EqLeaks1</formula1>
    </dataValidation>
    <dataValidation type="list" allowBlank="1" showInputMessage="1" showErrorMessage="1" sqref="C22:H22" xr:uid="{008000CE-0031-4D9E-A0C6-00D300540085}">
      <formula1>EqLeaks2</formula1>
    </dataValidation>
    <dataValidation type="whole" allowBlank="1" showInputMessage="1" showErrorMessage="1" errorTitle="Number" error="This input must be an integer greater than or equal to 0." sqref="E36:F39 E32:E33 F31 E26:F30 F33 F35" xr:uid="{00D400AE-00FD-4975-AE68-00FD0087007F}">
      <formula1>0</formula1>
      <formula2>10000</formula2>
    </dataValidation>
    <dataValidation type="list" allowBlank="1" showInputMessage="1" showErrorMessage="1" sqref="G26:G31 G33 G35:G39" xr:uid="{00CD0072-00FA-4D34-A114-00A000BA00DA}">
      <formula1>EqLeaks3</formula1>
    </dataValidation>
    <dataValidation type="whole" operator="greaterThanOrEqual" allowBlank="1" showInputMessage="1" showErrorMessage="1" errorTitle="Leak Threshold" error="This input must be an integer greater than or equal to 0." sqref="H26:H31 H33 H35:H39" xr:uid="{00F800FA-0003-4473-8429-000500E800F2}">
      <formula1>0</formula1>
    </dataValidation>
    <dataValidation type="list" allowBlank="1" showInputMessage="1" showErrorMessage="1" sqref="C19" xr:uid="{007E0075-0055-40FF-9211-008700CD0057}">
      <formula1>"EPA Method 21, OGI, Combination of Method 21 and OGI, Other"</formula1>
    </dataValidation>
    <dataValidation type="list" allowBlank="1" showInputMessage="1" showErrorMessage="1" sqref="AD34" xr:uid="{004A0026-0030-4B70-9A7F-0082007200DD}">
      <formula1>"Calculated/Modeled, Measured"</formula1>
    </dataValidation>
  </dataValidations>
  <pageMargins left="0.7" right="0.7" top="0.75" bottom="0.75" header="0.3" footer="0.3"/>
  <pageSetup paperSize="9" firstPageNumber="2147483648"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06"/>
      <c r="B1" s="306" t="str">
        <f t="shared" ref="B1:B33" si="0">IF(A1=0,"",A1)</f>
        <v/>
      </c>
      <c r="C1" s="307" t="s">
        <v>941</v>
      </c>
    </row>
    <row r="2" spans="1:3" x14ac:dyDescent="0.3">
      <c r="A2" s="306" t="str">
        <f>'Control Devices'!B11</f>
        <v>Vapor Recovery Unit</v>
      </c>
      <c r="B2" s="306" t="str">
        <f t="shared" si="0"/>
        <v>Vapor Recovery Unit</v>
      </c>
    </row>
    <row r="3" spans="1:3" x14ac:dyDescent="0.3">
      <c r="A3" s="306" t="str">
        <f>'Control Devices'!B12</f>
        <v>Enclosed Combustor</v>
      </c>
      <c r="B3" s="306" t="str">
        <f t="shared" si="0"/>
        <v>Enclosed Combustor</v>
      </c>
    </row>
    <row r="4" spans="1:3" x14ac:dyDescent="0.3">
      <c r="A4" s="306" t="str">
        <f>'Control Devices'!B13</f>
        <v>Flare</v>
      </c>
      <c r="B4" s="306" t="str">
        <f t="shared" si="0"/>
        <v>Flare</v>
      </c>
    </row>
    <row r="5" spans="1:3" x14ac:dyDescent="0.3">
      <c r="A5" s="306">
        <f>'Control Devices'!B14</f>
        <v>0</v>
      </c>
      <c r="B5" s="306" t="str">
        <f t="shared" si="0"/>
        <v/>
      </c>
    </row>
    <row r="6" spans="1:3" x14ac:dyDescent="0.3">
      <c r="A6" s="306">
        <f>'Control Devices'!B15</f>
        <v>0</v>
      </c>
      <c r="B6" s="306" t="str">
        <f t="shared" si="0"/>
        <v/>
      </c>
    </row>
    <row r="7" spans="1:3" x14ac:dyDescent="0.3">
      <c r="A7" s="306">
        <f>'Control Devices'!B16</f>
        <v>0</v>
      </c>
      <c r="B7" s="306" t="str">
        <f t="shared" si="0"/>
        <v/>
      </c>
    </row>
    <row r="8" spans="1:3" x14ac:dyDescent="0.3">
      <c r="A8" s="306">
        <f>'Control Devices'!B17</f>
        <v>0</v>
      </c>
      <c r="B8" s="306" t="str">
        <f t="shared" si="0"/>
        <v/>
      </c>
    </row>
    <row r="9" spans="1:3" x14ac:dyDescent="0.3">
      <c r="A9" s="306">
        <f>'Control Devices'!B18</f>
        <v>0</v>
      </c>
      <c r="B9" s="306" t="str">
        <f t="shared" si="0"/>
        <v/>
      </c>
    </row>
    <row r="10" spans="1:3" x14ac:dyDescent="0.3">
      <c r="A10" s="306">
        <f>'Control Devices'!B19</f>
        <v>0</v>
      </c>
      <c r="B10" s="306" t="str">
        <f t="shared" si="0"/>
        <v/>
      </c>
    </row>
    <row r="11" spans="1:3" x14ac:dyDescent="0.3">
      <c r="A11" s="306">
        <f>'Control Devices'!B20</f>
        <v>0</v>
      </c>
      <c r="B11" s="306" t="str">
        <f t="shared" si="0"/>
        <v/>
      </c>
    </row>
    <row r="12" spans="1:3" x14ac:dyDescent="0.3">
      <c r="A12" s="306">
        <f>'Control Devices'!B21</f>
        <v>0</v>
      </c>
      <c r="B12" s="306" t="str">
        <f t="shared" si="0"/>
        <v/>
      </c>
    </row>
    <row r="13" spans="1:3" x14ac:dyDescent="0.3">
      <c r="A13" s="306">
        <f>'Control Devices'!B22</f>
        <v>0</v>
      </c>
      <c r="B13" s="306" t="str">
        <f t="shared" si="0"/>
        <v/>
      </c>
    </row>
    <row r="14" spans="1:3" x14ac:dyDescent="0.3">
      <c r="A14" s="306">
        <f>'Control Devices'!B23</f>
        <v>0</v>
      </c>
      <c r="B14" s="306" t="str">
        <f t="shared" si="0"/>
        <v/>
      </c>
    </row>
    <row r="15" spans="1:3" x14ac:dyDescent="0.3">
      <c r="A15" s="306">
        <f>'Control Devices'!B24</f>
        <v>0</v>
      </c>
      <c r="B15" s="306" t="str">
        <f t="shared" si="0"/>
        <v/>
      </c>
    </row>
    <row r="16" spans="1:3" x14ac:dyDescent="0.3">
      <c r="A16" s="306">
        <f>'Control Devices'!B25</f>
        <v>0</v>
      </c>
      <c r="B16" s="306" t="str">
        <f t="shared" si="0"/>
        <v/>
      </c>
    </row>
    <row r="17" spans="1:2" x14ac:dyDescent="0.3">
      <c r="A17" s="306">
        <f>'Control Devices'!B26</f>
        <v>0</v>
      </c>
      <c r="B17" s="306" t="str">
        <f t="shared" si="0"/>
        <v/>
      </c>
    </row>
    <row r="18" spans="1:2" x14ac:dyDescent="0.3">
      <c r="A18" s="306">
        <f>'Control Devices'!B27</f>
        <v>0</v>
      </c>
      <c r="B18" s="306" t="str">
        <f t="shared" si="0"/>
        <v/>
      </c>
    </row>
    <row r="19" spans="1:2" x14ac:dyDescent="0.3">
      <c r="A19" s="306">
        <f>'Control Devices'!B54</f>
        <v>0</v>
      </c>
      <c r="B19" s="306" t="str">
        <f t="shared" si="0"/>
        <v/>
      </c>
    </row>
    <row r="20" spans="1:2" x14ac:dyDescent="0.3">
      <c r="A20" s="306">
        <f>'Control Devices'!B55</f>
        <v>0</v>
      </c>
      <c r="B20" s="306" t="str">
        <f t="shared" si="0"/>
        <v/>
      </c>
    </row>
    <row r="21" spans="1:2" x14ac:dyDescent="0.3">
      <c r="A21" s="306">
        <f>'Control Devices'!B56</f>
        <v>0</v>
      </c>
      <c r="B21" s="306" t="str">
        <f t="shared" si="0"/>
        <v/>
      </c>
    </row>
    <row r="22" spans="1:2" x14ac:dyDescent="0.3">
      <c r="A22" s="306">
        <f>'Control Devices'!B57</f>
        <v>0</v>
      </c>
      <c r="B22" s="306" t="str">
        <f t="shared" si="0"/>
        <v/>
      </c>
    </row>
    <row r="23" spans="1:2" x14ac:dyDescent="0.3">
      <c r="A23" s="306">
        <f>'Control Devices'!B58</f>
        <v>0</v>
      </c>
      <c r="B23" s="306" t="str">
        <f t="shared" si="0"/>
        <v/>
      </c>
    </row>
    <row r="24" spans="1:2" x14ac:dyDescent="0.3">
      <c r="A24" s="306">
        <f>'Control Devices'!B59</f>
        <v>0</v>
      </c>
      <c r="B24" s="306" t="str">
        <f t="shared" si="0"/>
        <v/>
      </c>
    </row>
    <row r="25" spans="1:2" x14ac:dyDescent="0.3">
      <c r="A25" s="306">
        <f>'Control Devices'!B60</f>
        <v>0</v>
      </c>
      <c r="B25" s="306" t="str">
        <f t="shared" si="0"/>
        <v/>
      </c>
    </row>
    <row r="26" spans="1:2" x14ac:dyDescent="0.3">
      <c r="A26" s="306">
        <f>'Control Devices'!B61</f>
        <v>0</v>
      </c>
      <c r="B26" s="306" t="str">
        <f t="shared" si="0"/>
        <v/>
      </c>
    </row>
    <row r="27" spans="1:2" x14ac:dyDescent="0.3">
      <c r="A27" s="306">
        <f>'Control Devices'!B62</f>
        <v>0</v>
      </c>
      <c r="B27" s="306" t="str">
        <f t="shared" si="0"/>
        <v/>
      </c>
    </row>
    <row r="28" spans="1:2" x14ac:dyDescent="0.3">
      <c r="A28" s="306">
        <f>'Control Devices'!B63</f>
        <v>0</v>
      </c>
      <c r="B28" s="306" t="str">
        <f t="shared" si="0"/>
        <v/>
      </c>
    </row>
    <row r="29" spans="1:2" x14ac:dyDescent="0.3">
      <c r="A29" s="306">
        <f>'Control Devices'!B64</f>
        <v>0</v>
      </c>
      <c r="B29" s="306" t="str">
        <f t="shared" si="0"/>
        <v/>
      </c>
    </row>
    <row r="30" spans="1:2" x14ac:dyDescent="0.3">
      <c r="A30" s="306">
        <f>'Control Devices'!B65</f>
        <v>0</v>
      </c>
      <c r="B30" s="306" t="str">
        <f t="shared" si="0"/>
        <v/>
      </c>
    </row>
    <row r="31" spans="1:2" x14ac:dyDescent="0.3">
      <c r="A31" s="306">
        <f>'Control Devices'!B66</f>
        <v>0</v>
      </c>
      <c r="B31" s="306" t="str">
        <f t="shared" si="0"/>
        <v/>
      </c>
    </row>
    <row r="32" spans="1:2" x14ac:dyDescent="0.3">
      <c r="A32" s="306">
        <f>'Control Devices'!B67</f>
        <v>0</v>
      </c>
      <c r="B32" s="306" t="str">
        <f t="shared" si="0"/>
        <v/>
      </c>
    </row>
    <row r="33" spans="1:2" x14ac:dyDescent="0.3">
      <c r="A33" s="306">
        <f>'Control Devices'!B68</f>
        <v>0</v>
      </c>
      <c r="B33" s="306" t="str">
        <f t="shared" si="0"/>
        <v/>
      </c>
    </row>
    <row r="38" spans="1:2" x14ac:dyDescent="0.3">
      <c r="A38" s="45" t="s">
        <v>942</v>
      </c>
    </row>
    <row r="39" spans="1:2" x14ac:dyDescent="0.3">
      <c r="A39" s="45" t="s">
        <v>943</v>
      </c>
    </row>
    <row r="40" spans="1:2" x14ac:dyDescent="0.3">
      <c r="A40" s="45" t="s">
        <v>944</v>
      </c>
    </row>
    <row r="41" spans="1:2" x14ac:dyDescent="0.3">
      <c r="A41" s="45" t="s">
        <v>945</v>
      </c>
    </row>
    <row r="42" spans="1:2" x14ac:dyDescent="0.3">
      <c r="A42" s="45" t="s">
        <v>946</v>
      </c>
    </row>
    <row r="43" spans="1:2" x14ac:dyDescent="0.3">
      <c r="A43" s="45" t="s">
        <v>947</v>
      </c>
    </row>
    <row r="44" spans="1:2" x14ac:dyDescent="0.3">
      <c r="A44" s="45" t="s">
        <v>948</v>
      </c>
    </row>
    <row r="45" spans="1:2" x14ac:dyDescent="0.3">
      <c r="A45" s="45" t="s">
        <v>949</v>
      </c>
    </row>
    <row r="48" spans="1:2" x14ac:dyDescent="0.3">
      <c r="A48" s="45" t="s">
        <v>950</v>
      </c>
    </row>
    <row r="49" spans="1:1" x14ac:dyDescent="0.3">
      <c r="A49" s="45" t="s">
        <v>951</v>
      </c>
    </row>
    <row r="50" spans="1:1" x14ac:dyDescent="0.3">
      <c r="A50" s="45" t="s">
        <v>952</v>
      </c>
    </row>
    <row r="51" spans="1:1" x14ac:dyDescent="0.3">
      <c r="A51" s="45" t="s">
        <v>953</v>
      </c>
    </row>
    <row r="52" spans="1:1" x14ac:dyDescent="0.3">
      <c r="A52" s="45" t="s">
        <v>954</v>
      </c>
    </row>
    <row r="53" spans="1:1" x14ac:dyDescent="0.3">
      <c r="A53" s="45" t="s">
        <v>955</v>
      </c>
    </row>
    <row r="54" spans="1:1" x14ac:dyDescent="0.3">
      <c r="A54" s="45" t="s">
        <v>956</v>
      </c>
    </row>
    <row r="55" spans="1:1" x14ac:dyDescent="0.3">
      <c r="A55" s="45" t="s">
        <v>577</v>
      </c>
    </row>
    <row r="58" spans="1:1" x14ac:dyDescent="0.3">
      <c r="A58" s="45" t="s">
        <v>957</v>
      </c>
    </row>
    <row r="59" spans="1:1" x14ac:dyDescent="0.3">
      <c r="A59" s="45" t="s">
        <v>958</v>
      </c>
    </row>
    <row r="60" spans="1:1" x14ac:dyDescent="0.3">
      <c r="A60" s="45" t="s">
        <v>959</v>
      </c>
    </row>
    <row r="61" spans="1:1" x14ac:dyDescent="0.3">
      <c r="A61" s="45" t="s">
        <v>960</v>
      </c>
    </row>
    <row r="62" spans="1:1" x14ac:dyDescent="0.3">
      <c r="A62" s="45" t="s">
        <v>388</v>
      </c>
    </row>
    <row r="65" spans="1:1" x14ac:dyDescent="0.3">
      <c r="A65" s="45" t="s">
        <v>961</v>
      </c>
    </row>
    <row r="66" spans="1:1" x14ac:dyDescent="0.3">
      <c r="A66" s="45" t="s">
        <v>962</v>
      </c>
    </row>
    <row r="67" spans="1:1" x14ac:dyDescent="0.3">
      <c r="A67" s="45" t="s">
        <v>388</v>
      </c>
    </row>
    <row r="70" spans="1:1" x14ac:dyDescent="0.3">
      <c r="A70" s="45" t="s">
        <v>912</v>
      </c>
    </row>
    <row r="71" spans="1:1" x14ac:dyDescent="0.3">
      <c r="A71" s="45" t="s">
        <v>923</v>
      </c>
    </row>
    <row r="72" spans="1:1" x14ac:dyDescent="0.3">
      <c r="A72" s="45" t="s">
        <v>963</v>
      </c>
    </row>
    <row r="73" spans="1:1" x14ac:dyDescent="0.3">
      <c r="A73" s="45" t="s">
        <v>924</v>
      </c>
    </row>
    <row r="74" spans="1:1" x14ac:dyDescent="0.3">
      <c r="A74" s="45" t="s">
        <v>964</v>
      </c>
    </row>
    <row r="77" spans="1:1" x14ac:dyDescent="0.3">
      <c r="A77" s="45" t="s">
        <v>965</v>
      </c>
    </row>
    <row r="78" spans="1:1" x14ac:dyDescent="0.3">
      <c r="A78" s="45" t="s">
        <v>966</v>
      </c>
    </row>
    <row r="79" spans="1:1" x14ac:dyDescent="0.3">
      <c r="A79" s="45" t="s">
        <v>914</v>
      </c>
    </row>
    <row r="80" spans="1:1" x14ac:dyDescent="0.3">
      <c r="A80" s="45" t="s">
        <v>967</v>
      </c>
    </row>
    <row r="81" spans="1:1" x14ac:dyDescent="0.3">
      <c r="A81" s="45" t="s">
        <v>968</v>
      </c>
    </row>
    <row r="82" spans="1:1" x14ac:dyDescent="0.3">
      <c r="A82" s="45" t="s">
        <v>969</v>
      </c>
    </row>
    <row r="83" spans="1:1" x14ac:dyDescent="0.3">
      <c r="A83" s="45" t="s">
        <v>970</v>
      </c>
    </row>
    <row r="84" spans="1:1" x14ac:dyDescent="0.3">
      <c r="A84" s="45" t="s">
        <v>712</v>
      </c>
    </row>
    <row r="87" spans="1:1" x14ac:dyDescent="0.3">
      <c r="A87" s="45" t="s">
        <v>971</v>
      </c>
    </row>
    <row r="88" spans="1:1" x14ac:dyDescent="0.3">
      <c r="A88" s="45" t="s">
        <v>972</v>
      </c>
    </row>
    <row r="89" spans="1:1" x14ac:dyDescent="0.3">
      <c r="A89" s="45" t="s">
        <v>973</v>
      </c>
    </row>
    <row r="90" spans="1:1" x14ac:dyDescent="0.3">
      <c r="A90" s="45" t="s">
        <v>974</v>
      </c>
    </row>
    <row r="91" spans="1:1" x14ac:dyDescent="0.3">
      <c r="A91" s="45" t="s">
        <v>975</v>
      </c>
    </row>
    <row r="92" spans="1:1" x14ac:dyDescent="0.3">
      <c r="A92" s="45" t="s">
        <v>976</v>
      </c>
    </row>
    <row r="93" spans="1:1" x14ac:dyDescent="0.3">
      <c r="A93" s="45" t="s">
        <v>712</v>
      </c>
    </row>
    <row r="96" spans="1:1" x14ac:dyDescent="0.3">
      <c r="A96" s="45" t="s">
        <v>977</v>
      </c>
    </row>
    <row r="97" spans="1:1" x14ac:dyDescent="0.3">
      <c r="A97" s="45" t="s">
        <v>653</v>
      </c>
    </row>
    <row r="98" spans="1:1" x14ac:dyDescent="0.3">
      <c r="A98" s="45" t="s">
        <v>978</v>
      </c>
    </row>
    <row r="99" spans="1:1" x14ac:dyDescent="0.3">
      <c r="A99" s="45" t="s">
        <v>52</v>
      </c>
    </row>
    <row r="100" spans="1:1" x14ac:dyDescent="0.3">
      <c r="A100" s="45" t="s">
        <v>979</v>
      </c>
    </row>
    <row r="101" spans="1:1" x14ac:dyDescent="0.3">
      <c r="A101" s="45" t="s">
        <v>44</v>
      </c>
    </row>
    <row r="102" spans="1:1" x14ac:dyDescent="0.3">
      <c r="A102" s="45" t="s">
        <v>980</v>
      </c>
    </row>
    <row r="103" spans="1:1" x14ac:dyDescent="0.3">
      <c r="A103" s="45" t="s">
        <v>981</v>
      </c>
    </row>
    <row r="104" spans="1:1" x14ac:dyDescent="0.3">
      <c r="A104" s="45" t="s">
        <v>982</v>
      </c>
    </row>
    <row r="107" spans="1:1" x14ac:dyDescent="0.3">
      <c r="A107" s="45" t="s">
        <v>983</v>
      </c>
    </row>
    <row r="108" spans="1:1" x14ac:dyDescent="0.3">
      <c r="A108" s="45" t="s">
        <v>984</v>
      </c>
    </row>
    <row r="109" spans="1:1" x14ac:dyDescent="0.3">
      <c r="A109" s="45" t="s">
        <v>985</v>
      </c>
    </row>
    <row r="110" spans="1:1" x14ac:dyDescent="0.3">
      <c r="A110" s="45" t="s">
        <v>986</v>
      </c>
    </row>
    <row r="111" spans="1:1" x14ac:dyDescent="0.3">
      <c r="A111" s="45" t="s">
        <v>987</v>
      </c>
    </row>
    <row r="112" spans="1:1" x14ac:dyDescent="0.3">
      <c r="A112" s="45" t="s">
        <v>988</v>
      </c>
    </row>
    <row r="113" spans="1:1" x14ac:dyDescent="0.3">
      <c r="A113" s="45" t="s">
        <v>388</v>
      </c>
    </row>
    <row r="116" spans="1:1" x14ac:dyDescent="0.3">
      <c r="A116" s="45" t="s">
        <v>989</v>
      </c>
    </row>
    <row r="117" spans="1:1" x14ac:dyDescent="0.3">
      <c r="A117" s="45" t="s">
        <v>990</v>
      </c>
    </row>
    <row r="118" spans="1:1" x14ac:dyDescent="0.3">
      <c r="A118" s="45" t="s">
        <v>991</v>
      </c>
    </row>
    <row r="121" spans="1:1" x14ac:dyDescent="0.3">
      <c r="A121" s="45" t="s">
        <v>992</v>
      </c>
    </row>
    <row r="122" spans="1:1" x14ac:dyDescent="0.3">
      <c r="A122" s="45" t="s">
        <v>993</v>
      </c>
    </row>
    <row r="123" spans="1:1" x14ac:dyDescent="0.3">
      <c r="A123" s="45" t="s">
        <v>994</v>
      </c>
    </row>
    <row r="124" spans="1:1" x14ac:dyDescent="0.3">
      <c r="A124" s="45" t="s">
        <v>995</v>
      </c>
    </row>
    <row r="127" spans="1:1" x14ac:dyDescent="0.3">
      <c r="A127" s="45" t="s">
        <v>996</v>
      </c>
    </row>
    <row r="128" spans="1:1" x14ac:dyDescent="0.3">
      <c r="A128" s="45" t="s">
        <v>997</v>
      </c>
    </row>
    <row r="129" spans="1:1" x14ac:dyDescent="0.3">
      <c r="A129" s="45" t="s">
        <v>998</v>
      </c>
    </row>
    <row r="130" spans="1:1" x14ac:dyDescent="0.3">
      <c r="A130" s="45" t="s">
        <v>999</v>
      </c>
    </row>
    <row r="131" spans="1:1" x14ac:dyDescent="0.3">
      <c r="A131" s="45" t="s">
        <v>1000</v>
      </c>
    </row>
    <row r="132" spans="1:1" x14ac:dyDescent="0.3">
      <c r="A132" s="45" t="s">
        <v>961</v>
      </c>
    </row>
    <row r="133" spans="1:1" x14ac:dyDescent="0.3">
      <c r="A133" s="45" t="s">
        <v>962</v>
      </c>
    </row>
    <row r="134" spans="1:1" x14ac:dyDescent="0.3">
      <c r="A134" s="45" t="s">
        <v>1001</v>
      </c>
    </row>
    <row r="135" spans="1:1" x14ac:dyDescent="0.3">
      <c r="A135" s="45" t="s">
        <v>1002</v>
      </c>
    </row>
    <row r="136" spans="1:1" x14ac:dyDescent="0.3">
      <c r="A136" s="45" t="s">
        <v>1003</v>
      </c>
    </row>
    <row r="137" spans="1:1" x14ac:dyDescent="0.3">
      <c r="A137" s="45" t="s">
        <v>388</v>
      </c>
    </row>
    <row r="140" spans="1:1" x14ac:dyDescent="0.3">
      <c r="A140" s="45" t="s">
        <v>1004</v>
      </c>
    </row>
    <row r="141" spans="1:1" x14ac:dyDescent="0.3">
      <c r="A141" s="45" t="s">
        <v>1005</v>
      </c>
    </row>
    <row r="142" spans="1:1" x14ac:dyDescent="0.3">
      <c r="A142" s="45" t="s">
        <v>711</v>
      </c>
    </row>
    <row r="143" spans="1:1" x14ac:dyDescent="0.3">
      <c r="A143" s="45" t="s">
        <v>712</v>
      </c>
    </row>
    <row r="146" spans="1:1" x14ac:dyDescent="0.3">
      <c r="A146" s="45" t="s">
        <v>1006</v>
      </c>
    </row>
    <row r="147" spans="1:1" x14ac:dyDescent="0.3">
      <c r="A147" s="45" t="s">
        <v>1007</v>
      </c>
    </row>
    <row r="148" spans="1:1" x14ac:dyDescent="0.3">
      <c r="A148" s="45" t="s">
        <v>1008</v>
      </c>
    </row>
    <row r="149" spans="1:1" x14ac:dyDescent="0.3">
      <c r="A149" s="45" t="s">
        <v>712</v>
      </c>
    </row>
    <row r="152" spans="1:1" x14ac:dyDescent="0.3">
      <c r="A152" s="45" t="s">
        <v>1009</v>
      </c>
    </row>
    <row r="153" spans="1:1" x14ac:dyDescent="0.3">
      <c r="A153" s="45" t="s">
        <v>1010</v>
      </c>
    </row>
    <row r="154" spans="1:1" x14ac:dyDescent="0.3">
      <c r="A154" s="45" t="s">
        <v>712</v>
      </c>
    </row>
    <row r="157" spans="1:1" x14ac:dyDescent="0.3">
      <c r="A157" s="45" t="s">
        <v>1011</v>
      </c>
    </row>
    <row r="158" spans="1:1" x14ac:dyDescent="0.3">
      <c r="A158" s="45" t="s">
        <v>707</v>
      </c>
    </row>
    <row r="159" spans="1:1" x14ac:dyDescent="0.3">
      <c r="A159" s="45" t="s">
        <v>1012</v>
      </c>
    </row>
    <row r="160" spans="1:1" x14ac:dyDescent="0.3">
      <c r="A160" s="45" t="s">
        <v>1013</v>
      </c>
    </row>
    <row r="161" spans="1:1" x14ac:dyDescent="0.3">
      <c r="A161" s="45" t="s">
        <v>1014</v>
      </c>
    </row>
    <row r="162" spans="1:1" x14ac:dyDescent="0.3">
      <c r="A162" s="45" t="s">
        <v>1015</v>
      </c>
    </row>
    <row r="163" spans="1:1" x14ac:dyDescent="0.3">
      <c r="A163" s="45" t="s">
        <v>712</v>
      </c>
    </row>
    <row r="166" spans="1:1" x14ac:dyDescent="0.3">
      <c r="A166" s="45" t="s">
        <v>1016</v>
      </c>
    </row>
    <row r="167" spans="1:1" x14ac:dyDescent="0.3">
      <c r="A167" s="45" t="s">
        <v>1017</v>
      </c>
    </row>
    <row r="168" spans="1:1" x14ac:dyDescent="0.3">
      <c r="A168" s="45" t="s">
        <v>1018</v>
      </c>
    </row>
    <row r="169" spans="1:1" x14ac:dyDescent="0.3">
      <c r="A169" s="45" t="s">
        <v>550</v>
      </c>
    </row>
    <row r="172" spans="1:1" x14ac:dyDescent="0.3">
      <c r="A172" s="45" t="s">
        <v>1019</v>
      </c>
    </row>
    <row r="173" spans="1:1" x14ac:dyDescent="0.3">
      <c r="A173" s="45" t="s">
        <v>1020</v>
      </c>
    </row>
    <row r="174" spans="1:1" x14ac:dyDescent="0.3">
      <c r="A174" s="45" t="s">
        <v>1021</v>
      </c>
    </row>
    <row r="175" spans="1:1" x14ac:dyDescent="0.3">
      <c r="A175" s="45" t="s">
        <v>1022</v>
      </c>
    </row>
    <row r="178" spans="1:1" x14ac:dyDescent="0.3">
      <c r="A178" s="45" t="s">
        <v>578</v>
      </c>
    </row>
    <row r="179" spans="1:1" x14ac:dyDescent="0.3">
      <c r="A179" s="45" t="s">
        <v>1023</v>
      </c>
    </row>
    <row r="180" spans="1:1" x14ac:dyDescent="0.3">
      <c r="A180" s="153" t="s">
        <v>1024</v>
      </c>
    </row>
    <row r="181" spans="1:1" x14ac:dyDescent="0.3">
      <c r="A181" s="45" t="s">
        <v>576</v>
      </c>
    </row>
    <row r="182" spans="1:1" x14ac:dyDescent="0.3">
      <c r="A182" s="153"/>
    </row>
  </sheetData>
  <sheetProtection algorithmName="SHA-512" hashValue="RgXQdJMm5aH8lVj8XmD3bTV2+YWByRU6LdDFrFSBEKLd9cUxTK0yGCJ++XUZgjJqpCaGojvAIZg4/IUcltnPAA==" saltValue="HN1mWkg2WYRO5iP0y+Sq1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B1:G21"/>
  <sheetViews>
    <sheetView topLeftCell="E13" zoomScale="99" workbookViewId="0">
      <selection activeCell="F20" sqref="F20"/>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me4Hw8bUY8yjJBJzgFLjarsuLGiR9UP3Hb8iADIovxay+7QadfuDkkqzuTY4UF9JXzYXWudfuit5aESZmOni9A==" saltValue="LBZ1DvT5lbeyap0gaOOR1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F108"/>
  <sheetViews>
    <sheetView topLeftCell="A75" workbookViewId="0">
      <selection activeCell="C77" sqref="C7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D1" s="47"/>
    </row>
    <row r="2" spans="1:6" x14ac:dyDescent="0.3">
      <c r="A2" s="45" t="s">
        <v>146</v>
      </c>
    </row>
    <row r="3" spans="1:6" ht="15.6" x14ac:dyDescent="0.3">
      <c r="A3" s="45" t="s">
        <v>146</v>
      </c>
      <c r="B3" s="49" t="s">
        <v>148</v>
      </c>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7"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2" x14ac:dyDescent="0.3">
      <c r="A108" s="52" t="s">
        <v>146</v>
      </c>
      <c r="B108" s="70" t="s">
        <v>356</v>
      </c>
      <c r="C108" s="71" t="s">
        <v>357</v>
      </c>
    </row>
  </sheetData>
  <sheetProtection algorithmName="SHA-512" hashValue="okj910klUUow6sPeDwqfrar3TWjmK6Tr+ZzFAyAwVw59x1xM0k1N7np2c1z3RISYEFw16Q+eNtZbvmKZ/tG0qQ==" saltValue="Bd/6pIpB0JJWXGraj8FOPA=="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D102"/>
  <sheetViews>
    <sheetView topLeftCell="A66" workbookViewId="0">
      <selection activeCell="C56" sqref="C56"/>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8">
        <v>610437142</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t="s">
        <v>372</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7"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79" t="s">
        <v>388</v>
      </c>
    </row>
    <row r="24" spans="2:3" x14ac:dyDescent="0.3">
      <c r="B24" s="76" t="s">
        <v>389</v>
      </c>
      <c r="C24" s="79" t="s">
        <v>390</v>
      </c>
    </row>
    <row r="25" spans="2:3" x14ac:dyDescent="0.3">
      <c r="B25" s="76" t="s">
        <v>391</v>
      </c>
      <c r="C25" s="77" t="s">
        <v>392</v>
      </c>
    </row>
    <row r="26" spans="2:3" x14ac:dyDescent="0.3">
      <c r="B26" s="76" t="s">
        <v>393</v>
      </c>
      <c r="C26" s="77" t="s">
        <v>394</v>
      </c>
    </row>
    <row r="27" spans="2:3" x14ac:dyDescent="0.3">
      <c r="B27" s="76" t="s">
        <v>395</v>
      </c>
      <c r="C27" s="77" t="s">
        <v>370</v>
      </c>
    </row>
    <row r="28" spans="2:3" x14ac:dyDescent="0.3">
      <c r="B28" s="76" t="s">
        <v>396</v>
      </c>
      <c r="C28" s="78">
        <v>80621</v>
      </c>
    </row>
    <row r="29" spans="2:3" x14ac:dyDescent="0.3">
      <c r="B29" s="76" t="s">
        <v>397</v>
      </c>
      <c r="C29" s="77" t="s">
        <v>398</v>
      </c>
    </row>
    <row r="30" spans="2:3" x14ac:dyDescent="0.3">
      <c r="B30" s="76" t="s">
        <v>399</v>
      </c>
      <c r="C30" s="78">
        <v>40.088900000000002</v>
      </c>
    </row>
    <row r="31" spans="2:3" x14ac:dyDescent="0.3">
      <c r="B31" s="76" t="s">
        <v>400</v>
      </c>
      <c r="C31" s="78">
        <v>-104.88471</v>
      </c>
    </row>
    <row r="32" spans="2:3" x14ac:dyDescent="0.3">
      <c r="B32" s="76" t="s">
        <v>365</v>
      </c>
      <c r="C32" s="77" t="s">
        <v>401</v>
      </c>
    </row>
    <row r="33" spans="2:3" x14ac:dyDescent="0.3">
      <c r="B33" s="76" t="s">
        <v>367</v>
      </c>
      <c r="C33" s="77" t="s">
        <v>402</v>
      </c>
    </row>
    <row r="34" spans="2:3" x14ac:dyDescent="0.3">
      <c r="B34" s="76" t="s">
        <v>369</v>
      </c>
      <c r="C34" s="77" t="s">
        <v>370</v>
      </c>
    </row>
    <row r="35" spans="2:3" x14ac:dyDescent="0.3">
      <c r="B35" s="76" t="s">
        <v>371</v>
      </c>
      <c r="C35" s="78">
        <v>80631</v>
      </c>
    </row>
    <row r="37" spans="2:3" x14ac:dyDescent="0.3">
      <c r="B37" s="76" t="s">
        <v>373</v>
      </c>
      <c r="C37" s="77" t="s">
        <v>403</v>
      </c>
    </row>
    <row r="38" spans="2:3" x14ac:dyDescent="0.3">
      <c r="B38" s="76" t="s">
        <v>375</v>
      </c>
      <c r="C38" s="77" t="s">
        <v>404</v>
      </c>
    </row>
    <row r="39" spans="2:3" x14ac:dyDescent="0.3">
      <c r="B39" s="76" t="s">
        <v>377</v>
      </c>
      <c r="C39" s="77" t="s">
        <v>405</v>
      </c>
    </row>
    <row r="40" spans="2:3" x14ac:dyDescent="0.3">
      <c r="B40" s="76" t="s">
        <v>379</v>
      </c>
      <c r="C40" s="77"/>
    </row>
    <row r="41" spans="2:3" x14ac:dyDescent="0.3">
      <c r="B41" s="76" t="s">
        <v>380</v>
      </c>
      <c r="C41" s="77" t="s">
        <v>406</v>
      </c>
    </row>
    <row r="42" spans="2:3" x14ac:dyDescent="0.3">
      <c r="B42" s="76" t="s">
        <v>382</v>
      </c>
      <c r="C42" s="77"/>
    </row>
    <row r="43" spans="2:3" x14ac:dyDescent="0.3">
      <c r="B43" s="80"/>
      <c r="C43" s="81"/>
    </row>
    <row r="44" spans="2:3" x14ac:dyDescent="0.3">
      <c r="B44" s="82" t="s">
        <v>407</v>
      </c>
      <c r="C44" s="77" t="s">
        <v>363</v>
      </c>
    </row>
    <row r="45" spans="2:3" x14ac:dyDescent="0.3">
      <c r="B45" s="82" t="s">
        <v>408</v>
      </c>
      <c r="C45" s="77" t="s">
        <v>92</v>
      </c>
    </row>
    <row r="46" spans="2:3" x14ac:dyDescent="0.3">
      <c r="B46" s="80"/>
      <c r="C46" s="81"/>
    </row>
    <row r="47" spans="2:3" x14ac:dyDescent="0.3">
      <c r="B47" s="82" t="s">
        <v>409</v>
      </c>
      <c r="C47" s="77" t="s">
        <v>92</v>
      </c>
    </row>
    <row r="48" spans="2:3" x14ac:dyDescent="0.3">
      <c r="B48" s="83" t="s">
        <v>410</v>
      </c>
      <c r="C48" s="77"/>
    </row>
    <row r="49" spans="2:3" ht="28.8" x14ac:dyDescent="0.3">
      <c r="B49" s="84" t="s">
        <v>411</v>
      </c>
      <c r="C49" s="77"/>
    </row>
    <row r="50" spans="2:3" ht="28.8" x14ac:dyDescent="0.3">
      <c r="B50" s="84" t="s">
        <v>412</v>
      </c>
      <c r="C50" s="77"/>
    </row>
    <row r="51" spans="2:3" x14ac:dyDescent="0.3">
      <c r="B51" s="85" t="s">
        <v>413</v>
      </c>
      <c r="C51" s="78">
        <v>12</v>
      </c>
    </row>
    <row r="52" spans="2:3" x14ac:dyDescent="0.3">
      <c r="B52" s="86" t="s">
        <v>414</v>
      </c>
      <c r="C52" s="87" t="s">
        <v>415</v>
      </c>
    </row>
    <row r="53" spans="2:3" x14ac:dyDescent="0.3">
      <c r="B53" s="80"/>
      <c r="C53" s="81"/>
    </row>
    <row r="54" spans="2:3" ht="72" x14ac:dyDescent="0.3">
      <c r="B54" s="88" t="s">
        <v>416</v>
      </c>
      <c r="C54" s="89">
        <v>1587090</v>
      </c>
    </row>
    <row r="55" spans="2:3" x14ac:dyDescent="0.3">
      <c r="B55" s="90" t="s">
        <v>417</v>
      </c>
      <c r="C55" s="77" t="s">
        <v>92</v>
      </c>
    </row>
    <row r="56" spans="2:3" ht="72" x14ac:dyDescent="0.3">
      <c r="B56" s="85" t="s">
        <v>418</v>
      </c>
      <c r="C56" s="78">
        <f>21889214+24643.78</f>
        <v>21913857.780000001</v>
      </c>
    </row>
    <row r="57" spans="2:3" ht="28.8" x14ac:dyDescent="0.3">
      <c r="B57" s="85" t="s">
        <v>419</v>
      </c>
      <c r="C57" s="77"/>
    </row>
    <row r="58" spans="2:3" ht="28.8" x14ac:dyDescent="0.3">
      <c r="B58" s="85" t="s">
        <v>420</v>
      </c>
      <c r="C58" s="77"/>
    </row>
    <row r="60" spans="2:3" ht="15.6" x14ac:dyDescent="0.3">
      <c r="B60" s="91" t="s">
        <v>421</v>
      </c>
      <c r="C60" s="92" t="s">
        <v>422</v>
      </c>
    </row>
    <row r="61" spans="2:3" x14ac:dyDescent="0.3">
      <c r="B61" s="93" t="s">
        <v>40</v>
      </c>
      <c r="C61" s="94" t="s">
        <v>92</v>
      </c>
    </row>
    <row r="62" spans="2:3" x14ac:dyDescent="0.3">
      <c r="B62" s="90" t="s">
        <v>44</v>
      </c>
      <c r="C62" s="77" t="s">
        <v>92</v>
      </c>
    </row>
    <row r="63" spans="2:3" x14ac:dyDescent="0.3">
      <c r="B63" s="95" t="s">
        <v>423</v>
      </c>
      <c r="C63" s="77" t="s">
        <v>363</v>
      </c>
    </row>
    <row r="64" spans="2:3" x14ac:dyDescent="0.3">
      <c r="B64" s="95" t="s">
        <v>52</v>
      </c>
      <c r="C64" s="77" t="s">
        <v>92</v>
      </c>
    </row>
    <row r="65" spans="2:3" x14ac:dyDescent="0.3">
      <c r="B65" s="90" t="s">
        <v>424</v>
      </c>
      <c r="C65" s="77" t="s">
        <v>363</v>
      </c>
    </row>
    <row r="66" spans="2:3" x14ac:dyDescent="0.3">
      <c r="B66" s="90" t="s">
        <v>425</v>
      </c>
      <c r="C66" s="77" t="s">
        <v>363</v>
      </c>
    </row>
    <row r="67" spans="2:3" x14ac:dyDescent="0.3">
      <c r="B67" s="90" t="s">
        <v>426</v>
      </c>
      <c r="C67" s="77" t="s">
        <v>92</v>
      </c>
    </row>
    <row r="68" spans="2:3" x14ac:dyDescent="0.3">
      <c r="B68" s="90" t="s">
        <v>427</v>
      </c>
      <c r="C68" s="77" t="s">
        <v>363</v>
      </c>
    </row>
    <row r="69" spans="2:3" x14ac:dyDescent="0.3">
      <c r="B69" s="90" t="s">
        <v>428</v>
      </c>
      <c r="C69" s="77" t="s">
        <v>363</v>
      </c>
    </row>
    <row r="70" spans="2:3" x14ac:dyDescent="0.3">
      <c r="B70" s="90" t="s">
        <v>429</v>
      </c>
      <c r="C70" s="77" t="s">
        <v>363</v>
      </c>
    </row>
    <row r="71" spans="2:3" x14ac:dyDescent="0.3">
      <c r="B71" s="90" t="s">
        <v>430</v>
      </c>
      <c r="C71" s="77" t="s">
        <v>363</v>
      </c>
    </row>
    <row r="72" spans="2:3" x14ac:dyDescent="0.3">
      <c r="B72" s="90" t="s">
        <v>431</v>
      </c>
      <c r="C72" s="77" t="s">
        <v>363</v>
      </c>
    </row>
    <row r="73" spans="2:3" x14ac:dyDescent="0.3">
      <c r="B73" s="90" t="s">
        <v>72</v>
      </c>
      <c r="C73" s="77" t="s">
        <v>92</v>
      </c>
    </row>
    <row r="74" spans="2:3" x14ac:dyDescent="0.3">
      <c r="B74" s="90" t="s">
        <v>432</v>
      </c>
      <c r="C74" s="77"/>
    </row>
    <row r="75" spans="2:3" x14ac:dyDescent="0.3">
      <c r="B75" s="96"/>
      <c r="C75" s="77"/>
    </row>
    <row r="76" spans="2:3" x14ac:dyDescent="0.3">
      <c r="B76" s="96"/>
      <c r="C76" s="77"/>
    </row>
    <row r="77" spans="2:3" x14ac:dyDescent="0.3">
      <c r="B77" s="96"/>
      <c r="C77" s="77"/>
    </row>
    <row r="78" spans="2:3" x14ac:dyDescent="0.3">
      <c r="B78" s="97"/>
      <c r="C78" s="98"/>
    </row>
    <row r="79" spans="2:3" ht="15.6" x14ac:dyDescent="0.3">
      <c r="B79" s="49" t="s">
        <v>433</v>
      </c>
      <c r="C79" s="92"/>
    </row>
    <row r="80" spans="2:3" ht="28.8" x14ac:dyDescent="0.3">
      <c r="B80" s="99" t="s">
        <v>434</v>
      </c>
      <c r="C80" s="100" t="s">
        <v>363</v>
      </c>
    </row>
    <row r="81" spans="2:4" x14ac:dyDescent="0.3">
      <c r="B81" s="101" t="s">
        <v>435</v>
      </c>
      <c r="C81" s="100" t="s">
        <v>92</v>
      </c>
      <c r="D81" s="102" t="s">
        <v>436</v>
      </c>
    </row>
    <row r="82" spans="2:4" x14ac:dyDescent="0.3">
      <c r="B82" s="103"/>
      <c r="C82" s="98"/>
    </row>
    <row r="83" spans="2:4" x14ac:dyDescent="0.3">
      <c r="B83" s="97"/>
      <c r="C83" s="98"/>
    </row>
    <row r="84" spans="2:4" ht="15.6" x14ac:dyDescent="0.3">
      <c r="B84" s="49" t="s">
        <v>437</v>
      </c>
      <c r="C84" s="98"/>
    </row>
    <row r="85" spans="2:4" x14ac:dyDescent="0.3">
      <c r="B85" s="104" t="s">
        <v>438</v>
      </c>
      <c r="C85" s="105" t="s">
        <v>439</v>
      </c>
    </row>
    <row r="86" spans="2:4" ht="28.8" x14ac:dyDescent="0.3">
      <c r="B86" s="106" t="s">
        <v>440</v>
      </c>
      <c r="C86" s="107"/>
    </row>
    <row r="87" spans="2:4" x14ac:dyDescent="0.3">
      <c r="B87" s="108" t="s">
        <v>441</v>
      </c>
      <c r="C87" s="107"/>
    </row>
    <row r="88" spans="2:4" ht="60" customHeight="1" x14ac:dyDescent="0.3">
      <c r="B88" s="108" t="s">
        <v>442</v>
      </c>
      <c r="C88" s="107"/>
    </row>
    <row r="89" spans="2:4" x14ac:dyDescent="0.3">
      <c r="B89" s="108" t="s">
        <v>443</v>
      </c>
      <c r="C89" s="107"/>
    </row>
    <row r="90" spans="2:4" ht="28.8" x14ac:dyDescent="0.3">
      <c r="B90" s="109" t="s">
        <v>444</v>
      </c>
      <c r="C90" s="107" t="s">
        <v>363</v>
      </c>
    </row>
    <row r="91" spans="2:4" ht="61.95" customHeight="1" x14ac:dyDescent="0.3">
      <c r="B91" s="108" t="s">
        <v>445</v>
      </c>
      <c r="C91" s="107"/>
    </row>
    <row r="92" spans="2:4" x14ac:dyDescent="0.3">
      <c r="B92" s="108" t="s">
        <v>446</v>
      </c>
      <c r="C92" s="107"/>
    </row>
    <row r="93" spans="2:4" ht="28.8" x14ac:dyDescent="0.3">
      <c r="B93" s="109" t="s">
        <v>447</v>
      </c>
      <c r="C93" s="107" t="s">
        <v>92</v>
      </c>
    </row>
    <row r="94" spans="2:4" x14ac:dyDescent="0.3">
      <c r="B94" s="108" t="s">
        <v>448</v>
      </c>
      <c r="C94" s="107" t="s">
        <v>363</v>
      </c>
    </row>
    <row r="95" spans="2:4" x14ac:dyDescent="0.3">
      <c r="B95" s="108" t="s">
        <v>449</v>
      </c>
      <c r="C95" s="107" t="s">
        <v>363</v>
      </c>
    </row>
    <row r="96" spans="2:4" x14ac:dyDescent="0.3">
      <c r="B96" s="108" t="s">
        <v>450</v>
      </c>
      <c r="C96" s="107" t="s">
        <v>363</v>
      </c>
    </row>
    <row r="97" spans="2:3" x14ac:dyDescent="0.3">
      <c r="B97" s="108" t="s">
        <v>451</v>
      </c>
      <c r="C97" s="107" t="s">
        <v>363</v>
      </c>
    </row>
    <row r="98" spans="2:3" x14ac:dyDescent="0.3">
      <c r="B98" s="108" t="s">
        <v>452</v>
      </c>
      <c r="C98" s="107" t="s">
        <v>363</v>
      </c>
    </row>
    <row r="99" spans="2:3" x14ac:dyDescent="0.3">
      <c r="B99" s="108" t="s">
        <v>453</v>
      </c>
      <c r="C99" s="107" t="s">
        <v>92</v>
      </c>
    </row>
    <row r="100" spans="2:3" x14ac:dyDescent="0.3">
      <c r="B100" s="108" t="s">
        <v>454</v>
      </c>
      <c r="C100" s="107" t="s">
        <v>363</v>
      </c>
    </row>
    <row r="101" spans="2:3" ht="28.8" x14ac:dyDescent="0.3">
      <c r="B101" s="104" t="s">
        <v>455</v>
      </c>
      <c r="C101" s="107" t="s">
        <v>92</v>
      </c>
    </row>
    <row r="102" spans="2:3" x14ac:dyDescent="0.3">
      <c r="B102" s="110" t="s">
        <v>456</v>
      </c>
      <c r="C102" s="111">
        <v>1002415</v>
      </c>
    </row>
  </sheetData>
  <sheetProtection algorithmName="SHA-512" hashValue="UtY4BWIxfwIMaL7RmfJw8bnkpnHmNe56dIs1A1ckl8f0tCKkK6mZwcMu6kDTbecrzqCkb4vRTv4t0P5HeoseUg==" saltValue="QTWKGf6HGUAQkGLq+m8U0g==" spinCount="100000" sheet="1" objects="1" scenarios="1" formatCells="0" formatColumns="0" formatRows="0" insertColumns="0" insertRows="0" insertHyperlinks="0" deleteColumns="0" deleteRows="0" sort="0" autoFilter="0" pivotTables="0"/>
  <conditionalFormatting sqref="C48:C50">
    <cfRule type="expression" dxfId="242" priority="12">
      <formula>NOT($C$47="No")</formula>
    </cfRule>
  </conditionalFormatting>
  <conditionalFormatting sqref="C57">
    <cfRule type="expression" dxfId="241" priority="10">
      <formula>NOT($C$23="Centralized Production Facility")</formula>
    </cfRule>
  </conditionalFormatting>
  <conditionalFormatting sqref="C58">
    <cfRule type="expression" dxfId="240" priority="8">
      <formula>NOT($C$23="Gathering and Boosting Station")</formula>
    </cfRule>
  </conditionalFormatting>
  <conditionalFormatting sqref="C86:C89">
    <cfRule type="expression" dxfId="239" priority="2">
      <formula>$C$85="Area"</formula>
    </cfRule>
  </conditionalFormatting>
  <conditionalFormatting sqref="C87:C89">
    <cfRule type="expression" dxfId="238" priority="4">
      <formula>$C$86="No"</formula>
    </cfRule>
  </conditionalFormatting>
  <conditionalFormatting sqref="C90:C92">
    <cfRule type="expression" dxfId="237" priority="1">
      <formula>$C$85="Major"</formula>
    </cfRule>
  </conditionalFormatting>
  <conditionalFormatting sqref="C91:C92">
    <cfRule type="expression" dxfId="236" priority="3">
      <formula>$C$90="No"</formula>
    </cfRule>
  </conditionalFormatting>
  <conditionalFormatting sqref="C94:C100">
    <cfRule type="expression" dxfId="235" priority="5">
      <formula>$C$93="No"</formula>
    </cfRule>
  </conditionalFormatting>
  <conditionalFormatting sqref="C102">
    <cfRule type="expression" dxfId="234" priority="11">
      <formula>NOT($C$101="Yes")</formula>
    </cfRule>
  </conditionalFormatting>
  <conditionalFormatting sqref="D81">
    <cfRule type="expression" dxfId="233" priority="6">
      <formula>$C$81="Yes"</formula>
    </cfRule>
    <cfRule type="expression" dxfId="232" priority="7">
      <formula>$C$81="Yes"</formula>
    </cfRule>
  </conditionalFormatting>
  <dataValidations count="7">
    <dataValidation type="list" allowBlank="1" showInputMessage="1" showErrorMessage="1" sqref="C52" xr:uid="{00310001-0019-42EA-97BD-00BB00AD002F}">
      <formula1>"Grid, On-Site Generation, None"</formula1>
    </dataValidation>
    <dataValidation type="list" allowBlank="1" showInputMessage="1" showErrorMessage="1" sqref="C23" xr:uid="{009A0077-0065-4FF6-B3E1-0078006800DB}">
      <formula1>"Well Pad, Tank Battery, Centralized Production Facility, Gathering and Boosting Station, Other"</formula1>
    </dataValidation>
    <dataValidation type="list" allowBlank="1" showInputMessage="1" showErrorMessage="1" sqref="C61:C77 C44:C45 C47 C86:C101" xr:uid="{008300CB-00A9-4FA0-8A38-003800010071}">
      <formula1>"Yes, No"</formula1>
    </dataValidation>
    <dataValidation type="decimal" operator="greaterThanOrEqual" allowBlank="1" showInputMessage="1" showErrorMessage="1" errorTitle="Non-Negative Value" error="This input must be equal to or greater than 0." sqref="C54 C56:C58" xr:uid="{0036006D-00EE-4A06-800E-004900B400B5}">
      <formula1>0</formula1>
    </dataValidation>
    <dataValidation type="list" allowBlank="1" showInputMessage="1" showErrorMessage="1" sqref="C85" xr:uid="{001D00B7-0080-4241-8110-007F0028009C}">
      <formula1>"Major, Area"</formula1>
    </dataValidation>
    <dataValidation type="list" allowBlank="1" showInputMessage="1" showErrorMessage="1" sqref="C80:C81" xr:uid="{00060079-00E2-4E95-B4E7-006B002F00E8}">
      <formula1>"Yes,No"</formula1>
    </dataValidation>
    <dataValidation type="list" operator="greaterThanOrEqual" allowBlank="1" showInputMessage="1" showErrorMessage="1" errorTitle="Non-Negative Value" error="This input must be equal to or greater than 0." sqref="C55" xr:uid="{00100007-008B-485B-91FB-00BF00B100E4}">
      <formula1>"Yes,No"</formula1>
    </dataValidation>
  </dataValidations>
  <pageMargins left="0.7" right="0.7" top="0.75" bottom="0.75" header="0.3" footer="0.3"/>
  <pageSetup paperSize="9" firstPageNumber="214748364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B1:E59"/>
  <sheetViews>
    <sheetView topLeftCell="A9" workbookViewId="0">
      <selection activeCell="C59" sqref="C13:C59"/>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457</v>
      </c>
      <c r="D1" s="47"/>
    </row>
    <row r="3" spans="2:5" ht="15.6" x14ac:dyDescent="0.3">
      <c r="B3" s="49" t="s">
        <v>458</v>
      </c>
    </row>
    <row r="4" spans="2:5" x14ac:dyDescent="0.3">
      <c r="B4" s="112" t="s">
        <v>459</v>
      </c>
      <c r="C4" s="113" t="str">
        <f>'-Facility'!C4</f>
        <v>DCP Operating Company, LP</v>
      </c>
    </row>
    <row r="5" spans="2:5" x14ac:dyDescent="0.3">
      <c r="B5" s="112" t="s">
        <v>16</v>
      </c>
      <c r="C5" s="113" t="str">
        <f>'-Facility'!C21</f>
        <v>Spindle Gas Plant</v>
      </c>
    </row>
    <row r="6" spans="2:5" x14ac:dyDescent="0.3">
      <c r="B6" s="114"/>
      <c r="C6" s="115"/>
      <c r="D6" s="116"/>
    </row>
    <row r="8" spans="2:5" ht="15.6" x14ac:dyDescent="0.3">
      <c r="B8" s="49" t="s">
        <v>460</v>
      </c>
      <c r="C8" s="49"/>
      <c r="D8" s="49"/>
    </row>
    <row r="9" spans="2:5" ht="48.6" customHeight="1" x14ac:dyDescent="0.3">
      <c r="B9" s="117" t="s">
        <v>461</v>
      </c>
      <c r="C9" s="117"/>
      <c r="D9" s="117"/>
    </row>
    <row r="10" spans="2:5" x14ac:dyDescent="0.3">
      <c r="B10" s="118" t="s">
        <v>462</v>
      </c>
      <c r="C10" s="119">
        <v>44523</v>
      </c>
      <c r="D10" s="119">
        <v>44531</v>
      </c>
    </row>
    <row r="11" spans="2:5" x14ac:dyDescent="0.3">
      <c r="B11" s="118"/>
      <c r="C11" s="120" t="s">
        <v>463</v>
      </c>
      <c r="D11" s="120" t="s">
        <v>464</v>
      </c>
    </row>
    <row r="12" spans="2:5" x14ac:dyDescent="0.3">
      <c r="B12" s="121" t="s">
        <v>465</v>
      </c>
      <c r="C12" s="122" t="s">
        <v>466</v>
      </c>
      <c r="D12" s="122" t="s">
        <v>466</v>
      </c>
    </row>
    <row r="13" spans="2:5" x14ac:dyDescent="0.3">
      <c r="B13" s="123" t="s">
        <v>467</v>
      </c>
      <c r="C13" s="124">
        <v>1.63</v>
      </c>
      <c r="D13" s="124">
        <v>2.1804999999999999</v>
      </c>
    </row>
    <row r="14" spans="2:5" x14ac:dyDescent="0.3">
      <c r="B14" s="125" t="s">
        <v>468</v>
      </c>
      <c r="C14" s="124">
        <v>0.63</v>
      </c>
      <c r="D14" s="124">
        <v>0.6099</v>
      </c>
    </row>
    <row r="15" spans="2:5" x14ac:dyDescent="0.3">
      <c r="B15" s="125" t="s">
        <v>469</v>
      </c>
      <c r="C15" s="124">
        <v>16.341899999999999</v>
      </c>
      <c r="D15" s="124">
        <v>17.029399999999999</v>
      </c>
      <c r="E15" s="126"/>
    </row>
    <row r="16" spans="2:5" x14ac:dyDescent="0.3">
      <c r="B16" s="125" t="s">
        <v>470</v>
      </c>
      <c r="C16" s="124">
        <v>0.183</v>
      </c>
      <c r="D16" s="124">
        <v>0.21229999999999999</v>
      </c>
      <c r="E16" s="126"/>
    </row>
    <row r="17" spans="2:5" x14ac:dyDescent="0.3">
      <c r="B17" s="125" t="s">
        <v>471</v>
      </c>
      <c r="C17" s="124">
        <v>1E-3</v>
      </c>
      <c r="D17" s="124">
        <v>2.0999999999999999E-3</v>
      </c>
      <c r="E17" s="126"/>
    </row>
    <row r="18" spans="2:5" x14ac:dyDescent="0.3">
      <c r="B18" s="125" t="s">
        <v>472</v>
      </c>
      <c r="C18" s="124">
        <v>1E-3</v>
      </c>
      <c r="D18" s="124">
        <v>3.3999999999999998E-3</v>
      </c>
      <c r="E18" s="126"/>
    </row>
    <row r="19" spans="2:5" x14ac:dyDescent="0.3">
      <c r="B19" s="125" t="s">
        <v>473</v>
      </c>
      <c r="C19" s="124">
        <v>0</v>
      </c>
      <c r="D19" s="124">
        <v>8.0000000000000004E-4</v>
      </c>
      <c r="E19" s="126"/>
    </row>
    <row r="20" spans="2:5" x14ac:dyDescent="0.3">
      <c r="B20" s="125" t="s">
        <v>474</v>
      </c>
      <c r="C20" s="124">
        <v>0</v>
      </c>
      <c r="D20" s="124">
        <v>8.9999999999999998E-4</v>
      </c>
      <c r="E20" s="126"/>
    </row>
    <row r="21" spans="2:5" x14ac:dyDescent="0.3">
      <c r="B21" s="125" t="s">
        <v>475</v>
      </c>
      <c r="C21" s="124">
        <v>0</v>
      </c>
      <c r="D21" s="124"/>
      <c r="E21" s="126"/>
    </row>
    <row r="22" spans="2:5" x14ac:dyDescent="0.3">
      <c r="B22" s="125" t="s">
        <v>476</v>
      </c>
      <c r="C22" s="124">
        <v>2.9999999999999997E-4</v>
      </c>
      <c r="D22" s="124"/>
      <c r="E22" s="126" t="s">
        <v>477</v>
      </c>
    </row>
    <row r="23" spans="2:5" x14ac:dyDescent="0.3">
      <c r="B23" s="125" t="s">
        <v>478</v>
      </c>
      <c r="C23" s="124">
        <v>1E-4</v>
      </c>
      <c r="D23" s="124"/>
      <c r="E23" s="126"/>
    </row>
    <row r="24" spans="2:5" x14ac:dyDescent="0.3">
      <c r="B24" s="125" t="s">
        <v>479</v>
      </c>
      <c r="C24" s="124">
        <v>4.0000000000000002E-4</v>
      </c>
      <c r="D24" s="124"/>
      <c r="E24" s="126" t="s">
        <v>480</v>
      </c>
    </row>
    <row r="25" spans="2:5" ht="14.7" customHeight="1" x14ac:dyDescent="0.3">
      <c r="B25" s="127" t="s">
        <v>481</v>
      </c>
      <c r="C25" s="124"/>
      <c r="D25" s="124"/>
      <c r="E25" s="126"/>
    </row>
    <row r="26" spans="2:5" ht="14.7" customHeight="1" x14ac:dyDescent="0.3">
      <c r="B26" s="127" t="s">
        <v>482</v>
      </c>
      <c r="C26" s="124">
        <v>0</v>
      </c>
      <c r="D26" s="124"/>
      <c r="E26" s="126"/>
    </row>
    <row r="27" spans="2:5" ht="14.7" customHeight="1" x14ac:dyDescent="0.3">
      <c r="B27" s="127" t="s">
        <v>483</v>
      </c>
      <c r="C27" s="124"/>
      <c r="D27" s="124"/>
      <c r="E27" s="126"/>
    </row>
    <row r="28" spans="2:5" x14ac:dyDescent="0.3">
      <c r="B28" s="127" t="s">
        <v>484</v>
      </c>
      <c r="C28" s="124"/>
      <c r="D28" s="124"/>
      <c r="E28" s="126"/>
    </row>
    <row r="29" spans="2:5" x14ac:dyDescent="0.3">
      <c r="B29" s="127" t="s">
        <v>485</v>
      </c>
      <c r="C29" s="124">
        <v>0</v>
      </c>
      <c r="D29" s="124"/>
      <c r="E29" s="126"/>
    </row>
    <row r="30" spans="2:5" x14ac:dyDescent="0.3">
      <c r="B30" s="127" t="s">
        <v>486</v>
      </c>
      <c r="C30" s="124"/>
      <c r="D30" s="124"/>
      <c r="E30" s="126"/>
    </row>
    <row r="31" spans="2:5" x14ac:dyDescent="0.3">
      <c r="B31" s="127" t="s">
        <v>487</v>
      </c>
      <c r="C31" s="124"/>
      <c r="D31" s="124"/>
      <c r="E31" s="126"/>
    </row>
    <row r="32" spans="2:5" x14ac:dyDescent="0.3">
      <c r="B32" s="127" t="s">
        <v>488</v>
      </c>
      <c r="C32" s="124">
        <v>2.0000000000000001E-4</v>
      </c>
      <c r="D32" s="124"/>
      <c r="E32" s="126"/>
    </row>
    <row r="33" spans="2:5" x14ac:dyDescent="0.3">
      <c r="B33" s="127" t="s">
        <v>489</v>
      </c>
      <c r="C33" s="124"/>
      <c r="D33" s="124"/>
      <c r="E33" s="126"/>
    </row>
    <row r="34" spans="2:5" x14ac:dyDescent="0.3">
      <c r="B34" s="127" t="s">
        <v>490</v>
      </c>
      <c r="C34" s="124">
        <v>1E-4</v>
      </c>
      <c r="D34" s="124"/>
      <c r="E34" s="126"/>
    </row>
    <row r="35" spans="2:5" x14ac:dyDescent="0.3">
      <c r="B35" s="127" t="s">
        <v>491</v>
      </c>
      <c r="C35" s="124">
        <v>0</v>
      </c>
      <c r="D35" s="124"/>
      <c r="E35" s="126"/>
    </row>
    <row r="36" spans="2:5" x14ac:dyDescent="0.3">
      <c r="B36" s="127" t="s">
        <v>492</v>
      </c>
      <c r="C36" s="124">
        <v>2.0000000000000001E-4</v>
      </c>
      <c r="D36" s="124"/>
      <c r="E36" s="126"/>
    </row>
    <row r="37" spans="2:5" x14ac:dyDescent="0.3">
      <c r="B37" s="127" t="s">
        <v>493</v>
      </c>
      <c r="C37" s="124"/>
      <c r="D37" s="124"/>
      <c r="E37" s="126"/>
    </row>
    <row r="38" spans="2:5" x14ac:dyDescent="0.3">
      <c r="B38" s="127" t="s">
        <v>494</v>
      </c>
      <c r="C38" s="124"/>
      <c r="D38" s="124"/>
    </row>
    <row r="39" spans="2:5" x14ac:dyDescent="0.3">
      <c r="B39" s="127" t="s">
        <v>495</v>
      </c>
      <c r="C39" s="124"/>
      <c r="D39" s="124"/>
    </row>
    <row r="40" spans="2:5" x14ac:dyDescent="0.3">
      <c r="B40" s="127" t="s">
        <v>496</v>
      </c>
      <c r="C40" s="124"/>
      <c r="D40" s="124"/>
    </row>
    <row r="41" spans="2:5" x14ac:dyDescent="0.3">
      <c r="B41" s="127" t="s">
        <v>497</v>
      </c>
      <c r="C41" s="124"/>
      <c r="D41" s="124"/>
    </row>
    <row r="42" spans="2:5" x14ac:dyDescent="0.3">
      <c r="B42" s="127" t="s">
        <v>498</v>
      </c>
      <c r="C42" s="124"/>
      <c r="D42" s="124"/>
    </row>
    <row r="43" spans="2:5" x14ac:dyDescent="0.3">
      <c r="B43" s="127" t="s">
        <v>499</v>
      </c>
      <c r="C43" s="124"/>
      <c r="D43" s="124"/>
    </row>
    <row r="44" spans="2:5" x14ac:dyDescent="0.3">
      <c r="B44" s="127" t="s">
        <v>500</v>
      </c>
      <c r="C44" s="124">
        <v>5.1999999999999998E-3</v>
      </c>
      <c r="D44" s="124"/>
      <c r="E44" s="45" t="s">
        <v>501</v>
      </c>
    </row>
    <row r="45" spans="2:5" x14ac:dyDescent="0.3">
      <c r="B45" s="127" t="s">
        <v>502</v>
      </c>
      <c r="C45" s="124"/>
      <c r="D45" s="124"/>
    </row>
    <row r="46" spans="2:5" x14ac:dyDescent="0.3">
      <c r="B46" s="127" t="s">
        <v>503</v>
      </c>
      <c r="C46" s="124"/>
      <c r="D46" s="124"/>
    </row>
    <row r="47" spans="2:5" x14ac:dyDescent="0.3">
      <c r="B47" s="127" t="s">
        <v>504</v>
      </c>
      <c r="C47" s="124"/>
      <c r="D47" s="124"/>
    </row>
    <row r="48" spans="2:5" x14ac:dyDescent="0.3">
      <c r="B48" s="123" t="s">
        <v>505</v>
      </c>
      <c r="C48" s="124"/>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row r="55" spans="2:4" x14ac:dyDescent="0.3">
      <c r="B55" s="10" t="s">
        <v>506</v>
      </c>
      <c r="C55" s="10">
        <v>81.176299999999998</v>
      </c>
      <c r="D55" s="10">
        <v>79.960700000000003</v>
      </c>
    </row>
    <row r="56" spans="2:4" x14ac:dyDescent="0.3">
      <c r="B56" s="45" t="s">
        <v>507</v>
      </c>
      <c r="C56" s="10">
        <v>0.01</v>
      </c>
    </row>
    <row r="57" spans="2:4" x14ac:dyDescent="0.3">
      <c r="B57" s="45" t="s">
        <v>508</v>
      </c>
      <c r="C57" s="10">
        <v>0.01</v>
      </c>
    </row>
    <row r="58" spans="2:4" x14ac:dyDescent="0.3">
      <c r="B58" s="45" t="s">
        <v>509</v>
      </c>
      <c r="C58" s="10">
        <v>0.01</v>
      </c>
    </row>
    <row r="59" spans="2:4" x14ac:dyDescent="0.3">
      <c r="B59" s="45" t="s">
        <v>510</v>
      </c>
      <c r="C59" s="10">
        <v>2.9999999999999997E-4</v>
      </c>
    </row>
  </sheetData>
  <sheetProtection algorithmName="SHA-512" hashValue="UM/96g5gDU4vpneOuEVGKqNAvTf1ps01i1G51/CudXCeQlLHenm6EEBJeUmlI0+YDg4aNbG5QhXFmC2wbEwRcQ==" saltValue="vN9o+mAHcx2QKn/hPKR6P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231"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00000000-0002-0000-0400-000000000000}"/>
    <dataValidation allowBlank="1" showInputMessage="1" showErrorMessage="1" errorTitle="Percent" error="Input must be between 0 and 100." promptTitle="Percent" prompt="Enter &quot;20&quot; for 20%.  _x000a_Entering &quot;0.2&quot; will be interpreted as 0.2%." sqref="C13:D53" xr:uid="{00000000-0002-0000-0400-000001000000}"/>
    <dataValidation type="date" allowBlank="1" showInputMessage="1" showErrorMessage="1" errorTitle="Sample Date" error="Year must be between 1900 and 2021.  If operations started prior to 1900, please enter 1900." sqref="C10:D10" xr:uid="{0064009B-0019-477B-9BC8-006100FB003D}">
      <formula1>1</formula1>
      <formula2>44561</formula2>
    </dataValidation>
  </dataValidations>
  <pageMargins left="0.7" right="0.7" top="0.75" bottom="0.75" header="0.3" footer="0.3"/>
  <pageSetup paperSize="9" firstPageNumber="2147483648"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BR68"/>
  <sheetViews>
    <sheetView tabSelected="1" topLeftCell="Q8" workbookViewId="0">
      <selection activeCell="F54" sqref="F54"/>
    </sheetView>
  </sheetViews>
  <sheetFormatPr defaultColWidth="9.33203125" defaultRowHeight="14.4" x14ac:dyDescent="0.3"/>
  <cols>
    <col min="1" max="1" width="3" style="45"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16384" width="9.33203125" style="129"/>
  </cols>
  <sheetData>
    <row r="1" spans="1:70" s="45" customFormat="1" ht="18" x14ac:dyDescent="0.35">
      <c r="B1" s="46" t="s">
        <v>511</v>
      </c>
      <c r="D1" s="47"/>
    </row>
    <row r="2" spans="1:70" s="45" customFormat="1" x14ac:dyDescent="0.3"/>
    <row r="3" spans="1:70" s="45" customFormat="1" ht="15.6" x14ac:dyDescent="0.3">
      <c r="B3" s="49" t="s">
        <v>458</v>
      </c>
    </row>
    <row r="4" spans="1:70" x14ac:dyDescent="0.3">
      <c r="B4" s="112" t="s">
        <v>459</v>
      </c>
      <c r="C4" s="113" t="str">
        <f>'-Facility'!C4</f>
        <v>DCP Operating Company, LP</v>
      </c>
    </row>
    <row r="5" spans="1:70" x14ac:dyDescent="0.3">
      <c r="B5" s="112" t="s">
        <v>16</v>
      </c>
      <c r="C5" s="113" t="str">
        <f>'-Facility'!C21</f>
        <v>Spindle Gas Plant</v>
      </c>
    </row>
    <row r="6" spans="1:70" s="45" customFormat="1" x14ac:dyDescent="0.3">
      <c r="B6" s="114"/>
      <c r="C6" s="114"/>
    </row>
    <row r="7" spans="1:70" s="45" customFormat="1" x14ac:dyDescent="0.3"/>
    <row r="8" spans="1:70" s="45" customFormat="1" ht="15.6" x14ac:dyDescent="0.3">
      <c r="B8" s="49" t="s">
        <v>512</v>
      </c>
      <c r="H8" s="61"/>
      <c r="I8" s="61"/>
      <c r="O8" s="61"/>
    </row>
    <row r="9" spans="1:70" s="45" customFormat="1" x14ac:dyDescent="0.3">
      <c r="B9" s="45" t="s">
        <v>513</v>
      </c>
      <c r="H9" s="130"/>
      <c r="I9" s="130"/>
      <c r="O9" s="130"/>
    </row>
    <row r="10" spans="1:70" ht="86.4" x14ac:dyDescent="0.3">
      <c r="B10" s="131" t="s">
        <v>514</v>
      </c>
      <c r="C10" s="131" t="s">
        <v>515</v>
      </c>
      <c r="D10" s="131" t="s">
        <v>516</v>
      </c>
      <c r="E10" s="131" t="s">
        <v>517</v>
      </c>
      <c r="F10" s="131" t="s">
        <v>518</v>
      </c>
      <c r="G10" s="131" t="s">
        <v>519</v>
      </c>
      <c r="H10" s="132" t="s">
        <v>520</v>
      </c>
      <c r="I10" s="133" t="s">
        <v>521</v>
      </c>
      <c r="J10" s="134" t="s">
        <v>522</v>
      </c>
      <c r="K10" s="135" t="s">
        <v>523</v>
      </c>
      <c r="L10" s="134" t="s">
        <v>524</v>
      </c>
      <c r="M10" s="135" t="s">
        <v>525</v>
      </c>
      <c r="N10" s="135" t="s">
        <v>526</v>
      </c>
      <c r="O10" s="136" t="s">
        <v>527</v>
      </c>
      <c r="P10" s="134" t="s">
        <v>528</v>
      </c>
      <c r="Q10" s="135" t="s">
        <v>529</v>
      </c>
      <c r="R10" s="135" t="s">
        <v>530</v>
      </c>
      <c r="S10" s="135" t="s">
        <v>531</v>
      </c>
      <c r="T10" s="137" t="s">
        <v>532</v>
      </c>
      <c r="U10" s="137" t="s">
        <v>533</v>
      </c>
      <c r="V10" s="137" t="s">
        <v>534</v>
      </c>
      <c r="W10" s="134" t="s">
        <v>535</v>
      </c>
      <c r="X10" s="134" t="s">
        <v>536</v>
      </c>
      <c r="Y10" s="138" t="s">
        <v>537</v>
      </c>
      <c r="Z10" s="134" t="s">
        <v>538</v>
      </c>
      <c r="AA10" s="139" t="s">
        <v>539</v>
      </c>
      <c r="AB10" s="134" t="s">
        <v>540</v>
      </c>
    </row>
    <row r="11" spans="1:70" s="2" customFormat="1" ht="28.8" x14ac:dyDescent="0.3">
      <c r="A11" s="10"/>
      <c r="B11" s="79" t="s">
        <v>541</v>
      </c>
      <c r="C11" s="79" t="s">
        <v>542</v>
      </c>
      <c r="D11" s="79" t="s">
        <v>543</v>
      </c>
      <c r="E11" s="79"/>
      <c r="F11" s="79"/>
      <c r="G11" s="79"/>
      <c r="H11" s="140">
        <f>140000/24/60</f>
        <v>97.222222222222214</v>
      </c>
      <c r="I11" s="79">
        <v>8760</v>
      </c>
      <c r="J11" s="79" t="s">
        <v>544</v>
      </c>
      <c r="K11" s="79" t="s">
        <v>544</v>
      </c>
      <c r="L11" s="79"/>
      <c r="M11" s="79"/>
      <c r="N11" s="79"/>
      <c r="O11" s="79"/>
      <c r="P11" s="79">
        <v>1</v>
      </c>
      <c r="Q11" s="79"/>
      <c r="R11" s="79">
        <v>1</v>
      </c>
      <c r="S11" s="79">
        <v>80</v>
      </c>
      <c r="T11" s="79"/>
      <c r="U11" s="79"/>
      <c r="V11" s="79"/>
      <c r="W11" s="79"/>
      <c r="X11" s="79"/>
      <c r="Y11" s="79" t="s">
        <v>363</v>
      </c>
      <c r="Z11" s="77"/>
      <c r="AA11" s="79"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545</v>
      </c>
      <c r="C12" s="79" t="s">
        <v>546</v>
      </c>
      <c r="D12" s="79" t="s">
        <v>195</v>
      </c>
      <c r="E12" s="79"/>
      <c r="F12" s="79">
        <v>24</v>
      </c>
      <c r="G12" s="79">
        <v>2</v>
      </c>
      <c r="H12" s="141">
        <f>40000/24/60</f>
        <v>27.777777777777779</v>
      </c>
      <c r="I12" s="79">
        <v>8759</v>
      </c>
      <c r="J12" s="79">
        <v>38.799999999999997</v>
      </c>
      <c r="K12" s="79">
        <v>977106</v>
      </c>
      <c r="L12" s="79">
        <v>1070</v>
      </c>
      <c r="M12" s="79"/>
      <c r="N12" s="79">
        <v>400</v>
      </c>
      <c r="O12" s="142">
        <f>8759/8760</f>
        <v>0.99988584474885844</v>
      </c>
      <c r="P12" s="79">
        <v>0.95</v>
      </c>
      <c r="Q12" s="79">
        <v>0.05</v>
      </c>
      <c r="R12" s="79"/>
      <c r="S12" s="79"/>
      <c r="T12" s="79"/>
      <c r="U12" s="79"/>
      <c r="V12" s="79"/>
      <c r="W12" s="79"/>
      <c r="X12" s="79"/>
      <c r="Y12" s="79" t="s">
        <v>92</v>
      </c>
      <c r="Z12" s="77" t="s">
        <v>547</v>
      </c>
      <c r="AA12" s="79" t="s">
        <v>363</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9" t="s">
        <v>206</v>
      </c>
      <c r="C13" s="79" t="s">
        <v>548</v>
      </c>
      <c r="D13" s="79" t="s">
        <v>549</v>
      </c>
      <c r="E13" s="79"/>
      <c r="F13" s="79">
        <v>80</v>
      </c>
      <c r="G13" s="79">
        <v>4</v>
      </c>
      <c r="H13" s="79"/>
      <c r="I13" s="79">
        <v>8760</v>
      </c>
      <c r="J13" s="79">
        <v>1284.56</v>
      </c>
      <c r="K13" s="79">
        <v>20544134</v>
      </c>
      <c r="L13" s="79">
        <v>1073</v>
      </c>
      <c r="M13" s="79"/>
      <c r="N13" s="79">
        <v>252.06</v>
      </c>
      <c r="O13" s="79">
        <v>1</v>
      </c>
      <c r="P13" s="79">
        <v>0.95</v>
      </c>
      <c r="Q13" s="79">
        <v>7.32</v>
      </c>
      <c r="R13" s="79"/>
      <c r="S13" s="79"/>
      <c r="T13" s="79"/>
      <c r="U13" s="79"/>
      <c r="V13" s="79"/>
      <c r="W13" s="79"/>
      <c r="X13" s="79" t="s">
        <v>550</v>
      </c>
      <c r="Y13" s="79" t="s">
        <v>92</v>
      </c>
      <c r="Z13" s="77" t="s">
        <v>551</v>
      </c>
      <c r="AA13" s="79" t="s">
        <v>363</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552</v>
      </c>
      <c r="C29" s="143"/>
      <c r="D29" s="144"/>
      <c r="E29" s="144"/>
      <c r="F29" s="144"/>
      <c r="G29" s="144"/>
      <c r="H29" s="144"/>
      <c r="I29" s="143"/>
      <c r="J29" s="144"/>
      <c r="K29" s="144"/>
    </row>
    <row r="30" spans="1:70" s="45" customFormat="1" x14ac:dyDescent="0.3">
      <c r="B30" s="45" t="s">
        <v>553</v>
      </c>
    </row>
    <row r="31" spans="1:70" ht="43.2" x14ac:dyDescent="0.3">
      <c r="B31" s="131" t="s">
        <v>514</v>
      </c>
      <c r="C31" s="134" t="s">
        <v>554</v>
      </c>
      <c r="D31" s="137" t="s">
        <v>555</v>
      </c>
      <c r="E31" s="134" t="s">
        <v>556</v>
      </c>
      <c r="F31" s="134" t="s">
        <v>557</v>
      </c>
      <c r="G31" s="134" t="s">
        <v>558</v>
      </c>
      <c r="H31" s="134" t="s">
        <v>559</v>
      </c>
      <c r="I31" s="134" t="s">
        <v>560</v>
      </c>
    </row>
    <row r="32" spans="1:70" s="2" customFormat="1" x14ac:dyDescent="0.3">
      <c r="A32" s="10"/>
      <c r="B32" s="145" t="str">
        <f t="shared" ref="B32:B49" si="0">IF(B11="","",B11)</f>
        <v>Vapor Recovery Unit</v>
      </c>
      <c r="C32" s="79">
        <v>2007</v>
      </c>
      <c r="D32" s="79" t="s">
        <v>363</v>
      </c>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si="0"/>
        <v>Enclosed Combustor</v>
      </c>
      <c r="C33" s="79">
        <v>2014</v>
      </c>
      <c r="D33" s="79" t="s">
        <v>363</v>
      </c>
      <c r="E33" s="146"/>
      <c r="F33" s="146"/>
      <c r="G33" s="146"/>
      <c r="H33" s="147">
        <f>N12*8760/1000000</f>
        <v>3.504</v>
      </c>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Flare</v>
      </c>
      <c r="C34" s="79"/>
      <c r="D34" s="79" t="s">
        <v>363</v>
      </c>
      <c r="E34" s="146"/>
      <c r="F34" s="146"/>
      <c r="G34" s="146"/>
      <c r="H34" s="147">
        <f>N13*8760/1000000</f>
        <v>2.2080456000000002</v>
      </c>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79"/>
      <c r="D35" s="79"/>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79"/>
      <c r="D36" s="79"/>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79"/>
      <c r="D37" s="79"/>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79"/>
      <c r="D38" s="79"/>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79"/>
      <c r="D39" s="79"/>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79"/>
      <c r="D40" s="79"/>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79"/>
      <c r="D41" s="79"/>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79"/>
      <c r="D42" s="79"/>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79"/>
      <c r="D43" s="79"/>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79"/>
      <c r="D44" s="79"/>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79"/>
      <c r="D45" s="79"/>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79"/>
      <c r="D46" s="79"/>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79"/>
      <c r="D47" s="79"/>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79"/>
      <c r="D48" s="79"/>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79"/>
      <c r="D49" s="79"/>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561</v>
      </c>
    </row>
    <row r="52" spans="1:70" s="45" customFormat="1" x14ac:dyDescent="0.3">
      <c r="B52" s="45" t="s">
        <v>562</v>
      </c>
    </row>
    <row r="53" spans="1:70" ht="57.6" x14ac:dyDescent="0.3">
      <c r="B53" s="131" t="s">
        <v>514</v>
      </c>
      <c r="C53" s="148" t="s">
        <v>563</v>
      </c>
      <c r="D53" s="149" t="s">
        <v>564</v>
      </c>
      <c r="E53" s="150" t="s">
        <v>565</v>
      </c>
    </row>
    <row r="54" spans="1:70" s="2" customFormat="1" x14ac:dyDescent="0.3">
      <c r="A54" s="10"/>
      <c r="B54" s="79"/>
      <c r="C54" s="79"/>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sheetData>
  <sheetProtection algorithmName="SHA-512" hashValue="ZJvjTR7Gr2Aq91Yvo11Ch6MVOPLmjd7661HPTH1I+6Cr8V6OML5fYCrS4te2nXwTFunO9gcmK0s3Bo/nXjsQuQ==" saltValue="LzTgxsw8P9DAOmbaEapUBA==" spinCount="100000" sheet="1" objects="1" scenarios="1" formatCells="0" formatColumns="0" formatRows="0" insertColumns="0" insertRows="0" insertHyperlinks="0" deleteColumns="0" deleteRows="0" sort="0" autoFilter="0" pivotTables="0"/>
  <conditionalFormatting sqref="B11:B27">
    <cfRule type="notContainsBlanks" dxfId="230" priority="21">
      <formula>LEN(TRIM(B11))&gt;0</formula>
    </cfRule>
  </conditionalFormatting>
  <conditionalFormatting sqref="B32:B49">
    <cfRule type="notContainsBlanks" dxfId="229" priority="23">
      <formula>LEN(TRIM(B32))&gt;0</formula>
    </cfRule>
  </conditionalFormatting>
  <conditionalFormatting sqref="B54:B68">
    <cfRule type="notContainsBlanks" dxfId="228" priority="27">
      <formula>LEN(TRIM(B54))&gt;0</formula>
    </cfRule>
  </conditionalFormatting>
  <conditionalFormatting sqref="C4:C5">
    <cfRule type="cellIs" dxfId="227" priority="2" operator="equal">
      <formula>0</formula>
    </cfRule>
  </conditionalFormatting>
  <conditionalFormatting sqref="C54:E68">
    <cfRule type="expression" dxfId="226" priority="28">
      <formula>NOT($B54="")</formula>
    </cfRule>
  </conditionalFormatting>
  <conditionalFormatting sqref="C32:I49">
    <cfRule type="expression" dxfId="225" priority="24">
      <formula>NOT($B32="")</formula>
    </cfRule>
  </conditionalFormatting>
  <conditionalFormatting sqref="C11:AB27">
    <cfRule type="expression" dxfId="224" priority="22">
      <formula>NOT($B11="")</formula>
    </cfRule>
  </conditionalFormatting>
  <conditionalFormatting sqref="E11:E27">
    <cfRule type="expression" dxfId="223" priority="4">
      <formula>NOT($D11="Other (specify)")</formula>
    </cfRule>
  </conditionalFormatting>
  <conditionalFormatting sqref="F11:G27">
    <cfRule type="expression" dxfId="222" priority="5">
      <formula>$D11="Vapor recovery unit"</formula>
    </cfRule>
  </conditionalFormatting>
  <conditionalFormatting sqref="R11:S27">
    <cfRule type="expression" dxfId="221" priority="8">
      <formula>NOT($D11="Vapor recovery device")</formula>
    </cfRule>
  </conditionalFormatting>
  <conditionalFormatting sqref="T11:W27 Y11:Y27 AA11:AA27">
    <cfRule type="expression" dxfId="220" priority="6">
      <formula>OR($D11="Other (specify)",$D11="vapor recovery unit")</formula>
    </cfRule>
  </conditionalFormatting>
  <conditionalFormatting sqref="T11:W27">
    <cfRule type="expression" dxfId="219" priority="1">
      <formula>NOT($D11="Thermal oxidizer/incinerator")</formula>
    </cfRule>
  </conditionalFormatting>
  <conditionalFormatting sqref="X11:X27">
    <cfRule type="expression" dxfId="218" priority="7">
      <formula>NOT($D11="Air-assisted candlestick flare")</formula>
    </cfRule>
  </conditionalFormatting>
  <conditionalFormatting sqref="Z11:Z27">
    <cfRule type="expression" dxfId="217" priority="10">
      <formula>$Y11&lt;&gt;"Yes"</formula>
    </cfRule>
  </conditionalFormatting>
  <conditionalFormatting sqref="AB11:AB27">
    <cfRule type="expression" dxfId="216" priority="3">
      <formula>AA11&lt;&gt;"Yes"</formula>
    </cfRule>
  </conditionalFormatting>
  <dataValidations count="20">
    <dataValidation operator="greaterThanOrEqual" allowBlank="1" showInputMessage="1" showErrorMessage="1" errorTitle="Fraction" error="This input value should be a numeric value greater than or equal to 0." sqref="Q12:Q27" xr:uid="{00000000-0002-0000-0500-000000000000}"/>
    <dataValidation allowBlank="1" showInputMessage="1" showErrorMessage="1" errorTitle="Fraction" error="This input value should be a fraction between 0 and 1." sqref="P11:P27 O12:O27" xr:uid="{00000000-0002-0000-0500-000001000000}"/>
    <dataValidation operator="greaterThanOrEqual" allowBlank="1" showInputMessage="1" showErrorMessage="1" errorTitle="Release hieght (ft)" error="This input value must be a numeric value greater than or equal to 0." sqref="F11:F27" xr:uid="{00000000-0002-0000-0500-000002000000}"/>
    <dataValidation operator="greaterThanOrEqual" allowBlank="1" showInputMessage="1" showErrorMessage="1" errorTitle="Diameter (ft)" error="This input value must be a numeric value greater than or equal to 0." sqref="G11:G27" xr:uid="{00000000-0002-0000-0500-000003000000}"/>
    <dataValidation operator="greaterThanOrEqual" allowBlank="1" showInputMessage="1" showErrorMessage="1" errorTitle="Gas stream heat value (btu/scf)" error="This input value must be a numeric value greater than or equal to 0." sqref="J11:J27 L11:L27 K11 M11:O11 Q11" xr:uid="{00000000-0002-0000-0500-000004000000}"/>
    <dataValidation operator="greaterThanOrEqual" allowBlank="1" showInputMessage="1" showErrorMessage="1" errorTitle="Flow capacity (scfm)" error="This input value must be a numeric value greater than or equal to 0." sqref="H11:H27" xr:uid="{00000000-0002-0000-0500-000005000000}"/>
    <dataValidation operator="greaterThanOrEqual" allowBlank="1" showInputMessage="1" showErrorMessage="1" errorTitle="Flow (scf/hr)" error="This input value must be a numeric value greater than or equal to 0." sqref="I11:I27 K12:K27 M12:N27" xr:uid="{00000000-0002-0000-0500-000006000000}"/>
    <dataValidation operator="greaterThanOrEqual" allowBlank="1" showInputMessage="1" showErrorMessage="1" errorTitle="Pressure" error="This input value should be a numeric value greater than or equal to 0." sqref="R11:S27" xr:uid="{00000000-0002-0000-0500-000007000000}"/>
    <dataValidation type="list" allowBlank="1" showInputMessage="1" showErrorMessage="1" errorTitle="Year Installed" error="Expect Year Installed to be an integer between 1900 and 2017." sqref="D32:D49" xr:uid="{001100D7-002B-4B2F-A522-004400420022}">
      <formula1>"Yes, No"</formula1>
    </dataValidation>
    <dataValidation type="whole" allowBlank="1" showInputMessage="1" showErrorMessage="1" errorTitle="Year Installed" error="Expect Year Installed to be an integer between 1900 and 2021." sqref="C32:C49" xr:uid="{00A400FA-007A-4B75-A688-0031009B0018}">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008300BB-00E6-4B71-836D-0042003A0006}">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008A0051-0000-4367-B1E4-0019008C00BD}">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00D90082-0013-46C0-9D4A-003C00950042}">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003500C7-0088-4C2E-AB72-008E00B400AE}">
      <formula1>0</formula1>
    </dataValidation>
    <dataValidation type="list" allowBlank="1" showInputMessage="1" showErrorMessage="1" sqref="Y11:Y27 U11:W27 AA11:AA27" xr:uid="{00AD00B6-004E-41EF-8DAA-0092000900C2}">
      <formula1>"Yes, No"</formula1>
    </dataValidation>
    <dataValidation type="list" allowBlank="1" showInputMessage="1" showErrorMessage="1" sqref="X11:X27" xr:uid="{001200CC-00C5-49D0-916E-007400D000DA}">
      <formula1>Cntrl1</formula1>
    </dataValidation>
    <dataValidation type="list" allowBlank="1" showInputMessage="1" showErrorMessage="1" sqref="T11:T27" xr:uid="{00C900F4-0005-4D1B-984A-00830008005A}">
      <formula1>"Continuous pilot flame, Spark ignitor"</formula1>
    </dataValidation>
    <dataValidation type="list" allowBlank="1" showInputMessage="1" showErrorMessage="1" sqref="D11:D27" xr:uid="{00CC001D-00B3-4A0A-B696-00EC008200B9}">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00D80059-00B5-41FD-A0A3-00FF00AF00BD}">
      <formula1>"Manufacturer's Rating, Stack Testing"</formula1>
    </dataValidation>
    <dataValidation type="decimal" allowBlank="1" showInputMessage="1" showErrorMessage="1" errorTitle="Annual Electricity Usage" error="Please enter a number." sqref="I32:I49" xr:uid="{00ED0067-00E6-4D92-9AA7-001A00CD0085}">
      <formula1>-1000000000</formula1>
      <formula2>1000000000</formula2>
    </dataValidation>
  </dataValidations>
  <pageMargins left="0.7" right="0.7" top="0.75" bottom="0.75" header="0.3" footer="0.3"/>
  <pageSetup paperSize="9" firstPageNumber="2147483648"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N41"/>
  <sheetViews>
    <sheetView topLeftCell="A5" zoomScale="70" workbookViewId="0">
      <selection activeCell="K19" sqref="K19"/>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2" t="s">
        <v>566</v>
      </c>
      <c r="C1" s="152"/>
      <c r="E1" s="47"/>
    </row>
    <row r="2" spans="2:14" ht="18" customHeight="1" x14ac:dyDescent="0.3">
      <c r="B2" s="152"/>
      <c r="C2" s="152"/>
      <c r="E2" s="47"/>
    </row>
    <row r="4" spans="2:14" ht="15.6" x14ac:dyDescent="0.3">
      <c r="B4" s="49" t="s">
        <v>458</v>
      </c>
    </row>
    <row r="5" spans="2:14" x14ac:dyDescent="0.3">
      <c r="B5" s="112" t="s">
        <v>459</v>
      </c>
      <c r="C5" s="113" t="str">
        <f>'-Facility'!C4</f>
        <v>DCP Operating Company, LP</v>
      </c>
    </row>
    <row r="6" spans="2:14" x14ac:dyDescent="0.3">
      <c r="B6" s="112" t="s">
        <v>16</v>
      </c>
      <c r="C6" s="113" t="str">
        <f>'-Facility'!C21</f>
        <v>Spindle Gas Plant</v>
      </c>
    </row>
    <row r="7" spans="2:14" x14ac:dyDescent="0.3">
      <c r="B7" s="153"/>
      <c r="C7" s="153"/>
      <c r="D7" s="153"/>
      <c r="E7" s="153"/>
      <c r="F7" s="154"/>
      <c r="G7" s="153"/>
      <c r="H7" s="153"/>
      <c r="I7" s="153"/>
      <c r="J7" s="153"/>
      <c r="K7" s="153"/>
      <c r="L7" s="153"/>
      <c r="M7" s="153"/>
    </row>
    <row r="8" spans="2:14" ht="15.6" x14ac:dyDescent="0.3">
      <c r="B8" s="49" t="s">
        <v>567</v>
      </c>
      <c r="C8" s="155"/>
      <c r="D8" s="155"/>
      <c r="E8" s="156"/>
      <c r="F8" s="156"/>
      <c r="G8" s="157"/>
    </row>
    <row r="9" spans="2:14" ht="46.2" customHeight="1" x14ac:dyDescent="0.3">
      <c r="B9" s="158" t="s">
        <v>568</v>
      </c>
      <c r="C9" s="158"/>
      <c r="D9" s="158"/>
      <c r="E9" s="158"/>
      <c r="F9" s="158"/>
      <c r="G9" s="158"/>
      <c r="H9" s="158"/>
      <c r="I9" s="158"/>
      <c r="J9" s="158"/>
      <c r="K9" s="158"/>
      <c r="L9" s="158"/>
      <c r="M9" s="158"/>
    </row>
    <row r="10" spans="2:14" x14ac:dyDescent="0.3">
      <c r="B10" s="159" t="s">
        <v>37</v>
      </c>
      <c r="C10" s="160" t="s">
        <v>569</v>
      </c>
      <c r="D10" s="160"/>
      <c r="E10" s="160"/>
      <c r="F10" s="160"/>
      <c r="G10" s="160"/>
      <c r="H10" s="160"/>
      <c r="I10" s="160"/>
      <c r="J10" s="160"/>
      <c r="K10" s="160"/>
      <c r="L10" s="160"/>
      <c r="M10" s="161" t="s">
        <v>570</v>
      </c>
    </row>
    <row r="11" spans="2:14" ht="66" customHeight="1" x14ac:dyDescent="0.3">
      <c r="B11" s="159"/>
      <c r="C11" s="162" t="s">
        <v>40</v>
      </c>
      <c r="D11" s="162" t="s">
        <v>44</v>
      </c>
      <c r="E11" s="134" t="s">
        <v>571</v>
      </c>
      <c r="F11" s="134" t="s">
        <v>52</v>
      </c>
      <c r="G11" s="162" t="s">
        <v>572</v>
      </c>
      <c r="H11" s="162" t="s">
        <v>426</v>
      </c>
      <c r="I11" s="162" t="s">
        <v>573</v>
      </c>
      <c r="J11" s="162" t="s">
        <v>574</v>
      </c>
      <c r="K11" s="162" t="s">
        <v>72</v>
      </c>
      <c r="L11" s="162" t="s">
        <v>575</v>
      </c>
      <c r="M11" s="161"/>
      <c r="N11" s="163"/>
    </row>
    <row r="12" spans="2:14" s="10" customFormat="1" ht="28.8" x14ac:dyDescent="0.3">
      <c r="B12" s="164" t="s">
        <v>481</v>
      </c>
      <c r="C12" s="165" t="s">
        <v>576</v>
      </c>
      <c r="D12" s="165" t="s">
        <v>576</v>
      </c>
      <c r="E12" s="165" t="s">
        <v>576</v>
      </c>
      <c r="F12" s="165" t="s">
        <v>576</v>
      </c>
      <c r="G12" s="165" t="s">
        <v>576</v>
      </c>
      <c r="H12" s="165" t="s">
        <v>576</v>
      </c>
      <c r="I12" s="165" t="s">
        <v>576</v>
      </c>
      <c r="J12" s="166" t="s">
        <v>576</v>
      </c>
      <c r="K12" s="165" t="s">
        <v>576</v>
      </c>
      <c r="L12" s="167"/>
      <c r="M12" s="168" t="s">
        <v>577</v>
      </c>
      <c r="N12" s="169"/>
    </row>
    <row r="13" spans="2:14" s="10" customFormat="1" ht="28.8" x14ac:dyDescent="0.3">
      <c r="B13" s="164" t="s">
        <v>482</v>
      </c>
      <c r="C13" s="165" t="s">
        <v>578</v>
      </c>
      <c r="D13" s="165" t="s">
        <v>578</v>
      </c>
      <c r="E13" s="165" t="s">
        <v>576</v>
      </c>
      <c r="F13" s="165" t="s">
        <v>576</v>
      </c>
      <c r="G13" s="165" t="s">
        <v>576</v>
      </c>
      <c r="H13" s="165" t="s">
        <v>576</v>
      </c>
      <c r="I13" s="165" t="s">
        <v>576</v>
      </c>
      <c r="J13" s="166" t="s">
        <v>576</v>
      </c>
      <c r="K13" s="165" t="s">
        <v>576</v>
      </c>
      <c r="L13" s="167"/>
      <c r="M13" s="166" t="s">
        <v>577</v>
      </c>
    </row>
    <row r="14" spans="2:14" s="10" customFormat="1" ht="28.8" x14ac:dyDescent="0.3">
      <c r="B14" s="164" t="s">
        <v>483</v>
      </c>
      <c r="C14" s="165" t="s">
        <v>576</v>
      </c>
      <c r="D14" s="165" t="s">
        <v>576</v>
      </c>
      <c r="E14" s="165" t="s">
        <v>576</v>
      </c>
      <c r="F14" s="165" t="s">
        <v>576</v>
      </c>
      <c r="G14" s="165" t="s">
        <v>576</v>
      </c>
      <c r="H14" s="165" t="s">
        <v>576</v>
      </c>
      <c r="I14" s="165" t="s">
        <v>576</v>
      </c>
      <c r="J14" s="166" t="s">
        <v>576</v>
      </c>
      <c r="K14" s="165" t="s">
        <v>576</v>
      </c>
      <c r="L14" s="167"/>
      <c r="M14" s="166" t="s">
        <v>577</v>
      </c>
    </row>
    <row r="15" spans="2:14" s="10" customFormat="1" ht="28.8" x14ac:dyDescent="0.3">
      <c r="B15" s="164" t="s">
        <v>484</v>
      </c>
      <c r="C15" s="165" t="s">
        <v>576</v>
      </c>
      <c r="D15" s="165" t="s">
        <v>576</v>
      </c>
      <c r="E15" s="165" t="s">
        <v>576</v>
      </c>
      <c r="F15" s="165" t="s">
        <v>576</v>
      </c>
      <c r="G15" s="165" t="s">
        <v>576</v>
      </c>
      <c r="H15" s="165" t="s">
        <v>576</v>
      </c>
      <c r="I15" s="165" t="s">
        <v>576</v>
      </c>
      <c r="J15" s="166" t="s">
        <v>576</v>
      </c>
      <c r="K15" s="165" t="s">
        <v>576</v>
      </c>
      <c r="L15" s="167"/>
      <c r="M15" s="166" t="s">
        <v>577</v>
      </c>
    </row>
    <row r="16" spans="2:14" s="10" customFormat="1" ht="28.8" x14ac:dyDescent="0.3">
      <c r="B16" s="164" t="s">
        <v>485</v>
      </c>
      <c r="C16" s="165" t="s">
        <v>578</v>
      </c>
      <c r="D16" s="165" t="s">
        <v>578</v>
      </c>
      <c r="E16" s="165" t="s">
        <v>576</v>
      </c>
      <c r="F16" s="165" t="s">
        <v>576</v>
      </c>
      <c r="G16" s="165" t="s">
        <v>576</v>
      </c>
      <c r="H16" s="165" t="s">
        <v>576</v>
      </c>
      <c r="I16" s="165" t="s">
        <v>576</v>
      </c>
      <c r="J16" s="166" t="s">
        <v>576</v>
      </c>
      <c r="K16" s="165" t="s">
        <v>576</v>
      </c>
      <c r="L16" s="167"/>
      <c r="M16" s="166" t="s">
        <v>577</v>
      </c>
    </row>
    <row r="17" spans="2:13" s="10" customFormat="1" ht="28.8" x14ac:dyDescent="0.3">
      <c r="B17" s="164" t="s">
        <v>486</v>
      </c>
      <c r="C17" s="165" t="s">
        <v>576</v>
      </c>
      <c r="D17" s="165" t="s">
        <v>576</v>
      </c>
      <c r="E17" s="165" t="s">
        <v>576</v>
      </c>
      <c r="F17" s="165" t="s">
        <v>576</v>
      </c>
      <c r="G17" s="165" t="s">
        <v>576</v>
      </c>
      <c r="H17" s="165" t="s">
        <v>576</v>
      </c>
      <c r="I17" s="165" t="s">
        <v>576</v>
      </c>
      <c r="J17" s="166" t="s">
        <v>576</v>
      </c>
      <c r="K17" s="165" t="s">
        <v>576</v>
      </c>
      <c r="L17" s="167"/>
      <c r="M17" s="166" t="s">
        <v>577</v>
      </c>
    </row>
    <row r="18" spans="2:13" s="10" customFormat="1" ht="28.8" x14ac:dyDescent="0.3">
      <c r="B18" s="164" t="s">
        <v>487</v>
      </c>
      <c r="C18" s="165" t="s">
        <v>576</v>
      </c>
      <c r="D18" s="165" t="s">
        <v>576</v>
      </c>
      <c r="E18" s="165" t="s">
        <v>576</v>
      </c>
      <c r="F18" s="165" t="s">
        <v>576</v>
      </c>
      <c r="G18" s="165" t="s">
        <v>576</v>
      </c>
      <c r="H18" s="165" t="s">
        <v>576</v>
      </c>
      <c r="I18" s="165" t="s">
        <v>576</v>
      </c>
      <c r="J18" s="166" t="s">
        <v>576</v>
      </c>
      <c r="K18" s="165" t="s">
        <v>576</v>
      </c>
      <c r="L18" s="167"/>
      <c r="M18" s="166" t="s">
        <v>577</v>
      </c>
    </row>
    <row r="19" spans="2:13" s="10" customFormat="1" ht="28.8" x14ac:dyDescent="0.3">
      <c r="B19" s="164" t="s">
        <v>488</v>
      </c>
      <c r="C19" s="165" t="s">
        <v>578</v>
      </c>
      <c r="D19" s="165" t="s">
        <v>578</v>
      </c>
      <c r="E19" s="165" t="s">
        <v>576</v>
      </c>
      <c r="F19" s="165" t="s">
        <v>576</v>
      </c>
      <c r="G19" s="165" t="s">
        <v>576</v>
      </c>
      <c r="H19" s="165" t="s">
        <v>576</v>
      </c>
      <c r="I19" s="165" t="s">
        <v>576</v>
      </c>
      <c r="J19" s="166" t="s">
        <v>576</v>
      </c>
      <c r="K19" s="165" t="s">
        <v>578</v>
      </c>
      <c r="L19" s="167"/>
      <c r="M19" s="166" t="s">
        <v>577</v>
      </c>
    </row>
    <row r="20" spans="2:13" s="10" customFormat="1" ht="28.8" x14ac:dyDescent="0.3">
      <c r="B20" s="164" t="s">
        <v>489</v>
      </c>
      <c r="C20" s="165" t="s">
        <v>576</v>
      </c>
      <c r="D20" s="165" t="s">
        <v>576</v>
      </c>
      <c r="E20" s="165" t="s">
        <v>576</v>
      </c>
      <c r="F20" s="165" t="s">
        <v>576</v>
      </c>
      <c r="G20" s="165" t="s">
        <v>576</v>
      </c>
      <c r="H20" s="165" t="s">
        <v>576</v>
      </c>
      <c r="I20" s="165" t="s">
        <v>576</v>
      </c>
      <c r="J20" s="166" t="s">
        <v>576</v>
      </c>
      <c r="K20" s="165" t="s">
        <v>576</v>
      </c>
      <c r="L20" s="167"/>
      <c r="M20" s="166" t="s">
        <v>577</v>
      </c>
    </row>
    <row r="21" spans="2:13" s="10" customFormat="1" ht="28.8" x14ac:dyDescent="0.3">
      <c r="B21" s="164" t="s">
        <v>490</v>
      </c>
      <c r="C21" s="165" t="s">
        <v>576</v>
      </c>
      <c r="D21" s="165" t="s">
        <v>578</v>
      </c>
      <c r="E21" s="165" t="s">
        <v>576</v>
      </c>
      <c r="F21" s="165" t="s">
        <v>576</v>
      </c>
      <c r="G21" s="165" t="s">
        <v>576</v>
      </c>
      <c r="H21" s="165" t="s">
        <v>576</v>
      </c>
      <c r="I21" s="165" t="s">
        <v>576</v>
      </c>
      <c r="J21" s="166" t="s">
        <v>576</v>
      </c>
      <c r="K21" s="165" t="s">
        <v>576</v>
      </c>
      <c r="L21" s="167"/>
      <c r="M21" s="166" t="s">
        <v>577</v>
      </c>
    </row>
    <row r="22" spans="2:13" s="10" customFormat="1" ht="28.8" x14ac:dyDescent="0.3">
      <c r="B22" s="164" t="s">
        <v>491</v>
      </c>
      <c r="C22" s="165" t="s">
        <v>576</v>
      </c>
      <c r="D22" s="165" t="s">
        <v>576</v>
      </c>
      <c r="E22" s="165" t="s">
        <v>576</v>
      </c>
      <c r="F22" s="165" t="s">
        <v>576</v>
      </c>
      <c r="G22" s="165" t="s">
        <v>576</v>
      </c>
      <c r="H22" s="165" t="s">
        <v>576</v>
      </c>
      <c r="I22" s="165" t="s">
        <v>576</v>
      </c>
      <c r="J22" s="166" t="s">
        <v>576</v>
      </c>
      <c r="K22" s="165" t="s">
        <v>576</v>
      </c>
      <c r="L22" s="167"/>
      <c r="M22" s="166" t="s">
        <v>577</v>
      </c>
    </row>
    <row r="23" spans="2:13" s="10" customFormat="1" ht="28.8" x14ac:dyDescent="0.3">
      <c r="B23" s="164" t="s">
        <v>492</v>
      </c>
      <c r="C23" s="165" t="s">
        <v>576</v>
      </c>
      <c r="D23" s="165" t="s">
        <v>578</v>
      </c>
      <c r="E23" s="165" t="s">
        <v>576</v>
      </c>
      <c r="F23" s="165" t="s">
        <v>576</v>
      </c>
      <c r="G23" s="165" t="s">
        <v>576</v>
      </c>
      <c r="H23" s="165" t="s">
        <v>576</v>
      </c>
      <c r="I23" s="165" t="s">
        <v>576</v>
      </c>
      <c r="J23" s="166" t="s">
        <v>576</v>
      </c>
      <c r="K23" s="165" t="s">
        <v>576</v>
      </c>
      <c r="L23" s="167"/>
      <c r="M23" s="166" t="s">
        <v>577</v>
      </c>
    </row>
    <row r="24" spans="2:13" s="10" customFormat="1" ht="28.8" x14ac:dyDescent="0.3">
      <c r="B24" s="164" t="s">
        <v>493</v>
      </c>
      <c r="C24" s="165" t="s">
        <v>576</v>
      </c>
      <c r="D24" s="165" t="s">
        <v>576</v>
      </c>
      <c r="E24" s="165" t="s">
        <v>576</v>
      </c>
      <c r="F24" s="165" t="s">
        <v>576</v>
      </c>
      <c r="G24" s="165" t="s">
        <v>576</v>
      </c>
      <c r="H24" s="165" t="s">
        <v>576</v>
      </c>
      <c r="I24" s="165" t="s">
        <v>576</v>
      </c>
      <c r="J24" s="166" t="s">
        <v>576</v>
      </c>
      <c r="K24" s="165" t="s">
        <v>576</v>
      </c>
      <c r="L24" s="167"/>
      <c r="M24" s="166" t="s">
        <v>577</v>
      </c>
    </row>
    <row r="25" spans="2:13" s="10" customFormat="1" ht="28.8" x14ac:dyDescent="0.3">
      <c r="B25" s="164" t="s">
        <v>494</v>
      </c>
      <c r="C25" s="165" t="s">
        <v>576</v>
      </c>
      <c r="D25" s="165" t="s">
        <v>576</v>
      </c>
      <c r="E25" s="165" t="s">
        <v>576</v>
      </c>
      <c r="F25" s="165" t="s">
        <v>576</v>
      </c>
      <c r="G25" s="165" t="s">
        <v>576</v>
      </c>
      <c r="H25" s="165" t="s">
        <v>576</v>
      </c>
      <c r="I25" s="165" t="s">
        <v>576</v>
      </c>
      <c r="J25" s="166" t="s">
        <v>576</v>
      </c>
      <c r="K25" s="165" t="s">
        <v>576</v>
      </c>
      <c r="L25" s="167"/>
      <c r="M25" s="166" t="s">
        <v>577</v>
      </c>
    </row>
    <row r="26" spans="2:13" s="10" customFormat="1" ht="28.8" x14ac:dyDescent="0.3">
      <c r="B26" s="164" t="s">
        <v>495</v>
      </c>
      <c r="C26" s="165" t="s">
        <v>576</v>
      </c>
      <c r="D26" s="165" t="s">
        <v>576</v>
      </c>
      <c r="E26" s="165" t="s">
        <v>576</v>
      </c>
      <c r="F26" s="165" t="s">
        <v>576</v>
      </c>
      <c r="G26" s="165" t="s">
        <v>576</v>
      </c>
      <c r="H26" s="165" t="s">
        <v>576</v>
      </c>
      <c r="I26" s="165" t="s">
        <v>576</v>
      </c>
      <c r="J26" s="166" t="s">
        <v>576</v>
      </c>
      <c r="K26" s="165" t="s">
        <v>576</v>
      </c>
      <c r="L26" s="167"/>
      <c r="M26" s="166" t="s">
        <v>577</v>
      </c>
    </row>
    <row r="27" spans="2:13" s="10" customFormat="1" ht="28.8" x14ac:dyDescent="0.3">
      <c r="B27" s="164" t="s">
        <v>496</v>
      </c>
      <c r="C27" s="165" t="s">
        <v>576</v>
      </c>
      <c r="D27" s="165" t="s">
        <v>576</v>
      </c>
      <c r="E27" s="165" t="s">
        <v>576</v>
      </c>
      <c r="F27" s="165" t="s">
        <v>576</v>
      </c>
      <c r="G27" s="165" t="s">
        <v>576</v>
      </c>
      <c r="H27" s="165" t="s">
        <v>576</v>
      </c>
      <c r="I27" s="165" t="s">
        <v>576</v>
      </c>
      <c r="J27" s="166" t="s">
        <v>576</v>
      </c>
      <c r="K27" s="165" t="s">
        <v>576</v>
      </c>
      <c r="L27" s="167"/>
      <c r="M27" s="166" t="s">
        <v>577</v>
      </c>
    </row>
    <row r="28" spans="2:13" s="10" customFormat="1" ht="28.8" x14ac:dyDescent="0.3">
      <c r="B28" s="164" t="s">
        <v>497</v>
      </c>
      <c r="C28" s="165" t="s">
        <v>576</v>
      </c>
      <c r="D28" s="165" t="s">
        <v>576</v>
      </c>
      <c r="E28" s="165" t="s">
        <v>576</v>
      </c>
      <c r="F28" s="165" t="s">
        <v>576</v>
      </c>
      <c r="G28" s="165" t="s">
        <v>576</v>
      </c>
      <c r="H28" s="165" t="s">
        <v>576</v>
      </c>
      <c r="I28" s="165" t="s">
        <v>576</v>
      </c>
      <c r="J28" s="166" t="s">
        <v>576</v>
      </c>
      <c r="K28" s="165" t="s">
        <v>576</v>
      </c>
      <c r="L28" s="167"/>
      <c r="M28" s="166" t="s">
        <v>577</v>
      </c>
    </row>
    <row r="29" spans="2:13" s="10" customFormat="1" ht="28.8" x14ac:dyDescent="0.3">
      <c r="B29" s="164" t="s">
        <v>498</v>
      </c>
      <c r="C29" s="165" t="s">
        <v>576</v>
      </c>
      <c r="D29" s="165" t="s">
        <v>576</v>
      </c>
      <c r="E29" s="165" t="s">
        <v>576</v>
      </c>
      <c r="F29" s="165" t="s">
        <v>576</v>
      </c>
      <c r="G29" s="165" t="s">
        <v>576</v>
      </c>
      <c r="H29" s="165" t="s">
        <v>576</v>
      </c>
      <c r="I29" s="165" t="s">
        <v>576</v>
      </c>
      <c r="J29" s="166" t="s">
        <v>576</v>
      </c>
      <c r="K29" s="165" t="s">
        <v>576</v>
      </c>
      <c r="L29" s="167"/>
      <c r="M29" s="166" t="s">
        <v>577</v>
      </c>
    </row>
    <row r="30" spans="2:13" s="10" customFormat="1" ht="28.8" x14ac:dyDescent="0.3">
      <c r="B30" s="164" t="s">
        <v>499</v>
      </c>
      <c r="C30" s="165" t="s">
        <v>576</v>
      </c>
      <c r="D30" s="165" t="s">
        <v>576</v>
      </c>
      <c r="E30" s="165" t="s">
        <v>576</v>
      </c>
      <c r="F30" s="165" t="s">
        <v>576</v>
      </c>
      <c r="G30" s="165" t="s">
        <v>576</v>
      </c>
      <c r="H30" s="165" t="s">
        <v>576</v>
      </c>
      <c r="I30" s="165" t="s">
        <v>576</v>
      </c>
      <c r="J30" s="166" t="s">
        <v>576</v>
      </c>
      <c r="K30" s="165" t="s">
        <v>576</v>
      </c>
      <c r="L30" s="167"/>
      <c r="M30" s="166" t="s">
        <v>577</v>
      </c>
    </row>
    <row r="31" spans="2:13" s="10" customFormat="1" ht="28.8" x14ac:dyDescent="0.3">
      <c r="B31" s="164" t="s">
        <v>500</v>
      </c>
      <c r="C31" s="165" t="s">
        <v>576</v>
      </c>
      <c r="D31" s="165" t="s">
        <v>578</v>
      </c>
      <c r="E31" s="165" t="s">
        <v>576</v>
      </c>
      <c r="F31" s="165" t="s">
        <v>576</v>
      </c>
      <c r="G31" s="165" t="s">
        <v>576</v>
      </c>
      <c r="H31" s="165" t="s">
        <v>576</v>
      </c>
      <c r="I31" s="165" t="s">
        <v>576</v>
      </c>
      <c r="J31" s="166" t="s">
        <v>576</v>
      </c>
      <c r="K31" s="165" t="s">
        <v>576</v>
      </c>
      <c r="L31" s="167"/>
      <c r="M31" s="166" t="s">
        <v>577</v>
      </c>
    </row>
    <row r="32" spans="2:13" s="10" customFormat="1" ht="28.8" x14ac:dyDescent="0.3">
      <c r="B32" s="164" t="s">
        <v>502</v>
      </c>
      <c r="C32" s="165" t="s">
        <v>576</v>
      </c>
      <c r="D32" s="165" t="s">
        <v>576</v>
      </c>
      <c r="E32" s="165" t="s">
        <v>576</v>
      </c>
      <c r="F32" s="165" t="s">
        <v>576</v>
      </c>
      <c r="G32" s="165" t="s">
        <v>576</v>
      </c>
      <c r="H32" s="165" t="s">
        <v>576</v>
      </c>
      <c r="I32" s="165" t="s">
        <v>576</v>
      </c>
      <c r="J32" s="166" t="s">
        <v>576</v>
      </c>
      <c r="K32" s="165" t="s">
        <v>576</v>
      </c>
      <c r="L32" s="167"/>
      <c r="M32" s="166" t="s">
        <v>577</v>
      </c>
    </row>
    <row r="33" spans="2:13" s="10" customFormat="1" ht="28.8" x14ac:dyDescent="0.3">
      <c r="B33" s="164" t="s">
        <v>503</v>
      </c>
      <c r="C33" s="165" t="s">
        <v>576</v>
      </c>
      <c r="D33" s="165" t="s">
        <v>576</v>
      </c>
      <c r="E33" s="165" t="s">
        <v>576</v>
      </c>
      <c r="F33" s="165" t="s">
        <v>576</v>
      </c>
      <c r="G33" s="165" t="s">
        <v>576</v>
      </c>
      <c r="H33" s="165" t="s">
        <v>576</v>
      </c>
      <c r="I33" s="165" t="s">
        <v>576</v>
      </c>
      <c r="J33" s="166" t="s">
        <v>576</v>
      </c>
      <c r="K33" s="165" t="s">
        <v>576</v>
      </c>
      <c r="L33" s="167"/>
      <c r="M33" s="166" t="s">
        <v>577</v>
      </c>
    </row>
    <row r="34" spans="2:13" s="10" customFormat="1" ht="28.8" x14ac:dyDescent="0.3">
      <c r="B34" s="164" t="s">
        <v>504</v>
      </c>
      <c r="C34" s="165" t="s">
        <v>576</v>
      </c>
      <c r="D34" s="165" t="s">
        <v>576</v>
      </c>
      <c r="E34" s="165" t="s">
        <v>576</v>
      </c>
      <c r="F34" s="165" t="s">
        <v>576</v>
      </c>
      <c r="G34" s="165" t="s">
        <v>576</v>
      </c>
      <c r="H34" s="165" t="s">
        <v>576</v>
      </c>
      <c r="I34" s="165" t="s">
        <v>576</v>
      </c>
      <c r="J34" s="166" t="s">
        <v>576</v>
      </c>
      <c r="K34" s="165" t="s">
        <v>576</v>
      </c>
      <c r="L34" s="167"/>
      <c r="M34" s="166" t="s">
        <v>577</v>
      </c>
    </row>
    <row r="35" spans="2:13" s="10" customFormat="1" ht="28.8" x14ac:dyDescent="0.3">
      <c r="B35" s="170" t="s">
        <v>505</v>
      </c>
      <c r="C35" s="165" t="s">
        <v>576</v>
      </c>
      <c r="D35" s="165" t="s">
        <v>576</v>
      </c>
      <c r="E35" s="165" t="s">
        <v>576</v>
      </c>
      <c r="F35" s="165" t="s">
        <v>576</v>
      </c>
      <c r="G35" s="165" t="s">
        <v>576</v>
      </c>
      <c r="H35" s="165" t="s">
        <v>576</v>
      </c>
      <c r="I35" s="165" t="s">
        <v>576</v>
      </c>
      <c r="J35" s="166" t="s">
        <v>576</v>
      </c>
      <c r="K35" s="165" t="s">
        <v>576</v>
      </c>
      <c r="L35" s="167"/>
      <c r="M35" s="166" t="s">
        <v>577</v>
      </c>
    </row>
    <row r="36" spans="2:13" s="10" customFormat="1" x14ac:dyDescent="0.3">
      <c r="B36" s="171" t="s">
        <v>146</v>
      </c>
      <c r="C36" s="165"/>
      <c r="D36" s="165"/>
      <c r="E36" s="165"/>
      <c r="F36" s="165"/>
      <c r="G36" s="165"/>
      <c r="H36" s="165"/>
      <c r="I36" s="165"/>
      <c r="J36" s="166"/>
      <c r="K36" s="166"/>
      <c r="L36" s="167"/>
      <c r="M36" s="166"/>
    </row>
    <row r="37" spans="2:13" s="10" customFormat="1" x14ac:dyDescent="0.3">
      <c r="B37" s="171" t="s">
        <v>146</v>
      </c>
      <c r="C37" s="165"/>
      <c r="D37" s="165"/>
      <c r="E37" s="165"/>
      <c r="F37" s="165"/>
      <c r="G37" s="165"/>
      <c r="H37" s="165"/>
      <c r="I37" s="165"/>
      <c r="J37" s="166"/>
      <c r="K37" s="166"/>
      <c r="L37" s="167"/>
      <c r="M37" s="166"/>
    </row>
    <row r="38" spans="2:13" s="10" customFormat="1" x14ac:dyDescent="0.3">
      <c r="B38" s="171" t="s">
        <v>146</v>
      </c>
      <c r="C38" s="165"/>
      <c r="D38" s="165"/>
      <c r="E38" s="165"/>
      <c r="F38" s="165"/>
      <c r="G38" s="165"/>
      <c r="H38" s="165"/>
      <c r="I38" s="165"/>
      <c r="J38" s="166"/>
      <c r="K38" s="166"/>
      <c r="L38" s="167"/>
      <c r="M38" s="166"/>
    </row>
    <row r="39" spans="2:13" s="10" customFormat="1" x14ac:dyDescent="0.3">
      <c r="B39" s="171" t="s">
        <v>146</v>
      </c>
      <c r="C39" s="165"/>
      <c r="D39" s="165"/>
      <c r="E39" s="165"/>
      <c r="F39" s="165"/>
      <c r="G39" s="165"/>
      <c r="H39" s="165"/>
      <c r="I39" s="165"/>
      <c r="J39" s="166"/>
      <c r="K39" s="166"/>
      <c r="L39" s="167"/>
      <c r="M39" s="166"/>
    </row>
    <row r="40" spans="2:13" s="10" customFormat="1" x14ac:dyDescent="0.3">
      <c r="B40" s="171" t="s">
        <v>146</v>
      </c>
      <c r="C40" s="165"/>
      <c r="D40" s="165"/>
      <c r="E40" s="165"/>
      <c r="F40" s="165"/>
      <c r="G40" s="165"/>
      <c r="H40" s="165"/>
      <c r="I40" s="165"/>
      <c r="J40" s="166"/>
      <c r="K40" s="166"/>
      <c r="L40" s="167"/>
      <c r="M40" s="166"/>
    </row>
    <row r="41" spans="2:13" ht="86.4" x14ac:dyDescent="0.3">
      <c r="G41" s="37" t="s">
        <v>579</v>
      </c>
    </row>
  </sheetData>
  <sheetProtection algorithmName="SHA-512" hashValue="EX/UYW0mG1yAGekHuDp42fQ6OPvuYZ73ue5ieANRSeLYo4XNNHLKwbengCW8arovz2DBifJovKTBNz5qnIzyfg==" saltValue="P5dLRYyKZ7l9ztW7APfMDg=="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215" priority="1" operator="equal">
      <formula>0</formula>
    </cfRule>
  </conditionalFormatting>
  <dataValidations count="2">
    <dataValidation type="list" allowBlank="1" showInputMessage="1" showErrorMessage="1" sqref="M12:M40" xr:uid="{002E0054-00AE-4A71-A437-009100BE007E}">
      <formula1>"Detected, Confirmed Through Measurement Not to Exist, None"</formula1>
    </dataValidation>
    <dataValidation type="list" allowBlank="1" showInputMessage="1" showErrorMessage="1" sqref="C12:K40" xr:uid="{008E0033-0034-4208-BA89-00DB0053005E}">
      <formula1>HAPFinal</formula1>
    </dataValidation>
  </dataValidations>
  <pageMargins left="0.7" right="0.7" top="0.75" bottom="0.75" header="0.3" footer="0.3"/>
  <pageSetup paperSize="9" firstPageNumber="214748364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CH57"/>
  <sheetViews>
    <sheetView topLeftCell="CB10" workbookViewId="0">
      <selection activeCell="AN15" sqref="AN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2" t="s">
        <v>580</v>
      </c>
      <c r="C1" s="152"/>
      <c r="D1" s="47"/>
    </row>
    <row r="2" spans="2:86" ht="18" customHeight="1" x14ac:dyDescent="0.3">
      <c r="B2" s="152"/>
      <c r="C2" s="152"/>
      <c r="D2" s="47"/>
    </row>
    <row r="4" spans="2:86" ht="15.6" x14ac:dyDescent="0.3">
      <c r="B4" s="49" t="s">
        <v>458</v>
      </c>
    </row>
    <row r="5" spans="2:86" x14ac:dyDescent="0.3">
      <c r="B5" s="112" t="s">
        <v>459</v>
      </c>
      <c r="C5" s="113" t="str">
        <f>'-Facility'!C4</f>
        <v>DCP Operating Company, LP</v>
      </c>
      <c r="D5" s="114"/>
    </row>
    <row r="6" spans="2:86" x14ac:dyDescent="0.3">
      <c r="B6" s="112" t="s">
        <v>16</v>
      </c>
      <c r="C6" s="113" t="str">
        <f>'-Facility'!C21</f>
        <v>Spindle Gas Plant</v>
      </c>
      <c r="D6" s="114"/>
    </row>
    <row r="7" spans="2:86" x14ac:dyDescent="0.3">
      <c r="B7" s="172"/>
      <c r="C7" s="173" t="s">
        <v>146</v>
      </c>
      <c r="D7" s="153"/>
      <c r="G7" s="102"/>
    </row>
    <row r="8" spans="2:86" ht="15.6" x14ac:dyDescent="0.3">
      <c r="B8" s="49" t="s">
        <v>581</v>
      </c>
      <c r="C8" s="173"/>
      <c r="D8" s="153"/>
    </row>
    <row r="9" spans="2:86" ht="19.5" customHeight="1" x14ac:dyDescent="0.3">
      <c r="B9" s="174" t="s">
        <v>582</v>
      </c>
      <c r="C9" s="175">
        <v>4</v>
      </c>
      <c r="D9" s="176"/>
      <c r="I9" s="177"/>
      <c r="CC9" s="157"/>
      <c r="CF9" s="157"/>
    </row>
    <row r="10" spans="2:86" ht="30" customHeight="1" x14ac:dyDescent="0.3">
      <c r="B10" s="178" t="s">
        <v>583</v>
      </c>
      <c r="C10" s="179">
        <v>2</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584</v>
      </c>
      <c r="D12" s="102" t="s">
        <v>585</v>
      </c>
      <c r="E12" s="185"/>
      <c r="F12" s="185"/>
      <c r="G12" s="163"/>
      <c r="I12" s="186"/>
      <c r="J12" s="187" t="s">
        <v>586</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587</v>
      </c>
      <c r="AL12" s="188"/>
      <c r="AM12" s="189"/>
      <c r="AN12" s="190" t="s">
        <v>588</v>
      </c>
      <c r="AO12" s="191"/>
      <c r="AP12" s="192" t="s">
        <v>589</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590</v>
      </c>
      <c r="BR12" s="193"/>
      <c r="BS12" s="193"/>
      <c r="BT12" s="193"/>
      <c r="BU12" s="193"/>
      <c r="BV12" s="193"/>
      <c r="BW12" s="193"/>
      <c r="BX12" s="193"/>
      <c r="BY12" s="193"/>
      <c r="BZ12" s="194" t="s">
        <v>591</v>
      </c>
      <c r="CA12" s="194"/>
      <c r="CB12" s="194"/>
      <c r="CC12" s="195"/>
      <c r="CD12" s="195"/>
      <c r="CE12" s="195"/>
      <c r="CF12" s="195"/>
      <c r="CG12" s="195"/>
      <c r="CH12" s="196"/>
    </row>
    <row r="13" spans="2:86" s="199" customFormat="1" ht="86.4" x14ac:dyDescent="0.3">
      <c r="B13" s="197" t="s">
        <v>592</v>
      </c>
      <c r="C13" s="197" t="s">
        <v>593</v>
      </c>
      <c r="D13" s="197" t="s">
        <v>594</v>
      </c>
      <c r="E13" s="197" t="s">
        <v>595</v>
      </c>
      <c r="F13" s="197" t="s">
        <v>596</v>
      </c>
      <c r="G13" s="197" t="s">
        <v>597</v>
      </c>
      <c r="H13" s="197" t="s">
        <v>598</v>
      </c>
      <c r="I13" s="197" t="s">
        <v>599</v>
      </c>
      <c r="J13" s="198" t="s">
        <v>600</v>
      </c>
      <c r="K13" s="198" t="s">
        <v>601</v>
      </c>
      <c r="L13" s="198" t="s">
        <v>602</v>
      </c>
      <c r="M13" s="198" t="s">
        <v>603</v>
      </c>
      <c r="N13" s="198" t="s">
        <v>604</v>
      </c>
      <c r="O13" s="198" t="s">
        <v>605</v>
      </c>
      <c r="P13" s="198" t="s">
        <v>606</v>
      </c>
      <c r="Q13" s="198" t="s">
        <v>607</v>
      </c>
      <c r="R13" s="198" t="s">
        <v>608</v>
      </c>
      <c r="S13" s="198" t="s">
        <v>609</v>
      </c>
      <c r="T13" s="198" t="s">
        <v>610</v>
      </c>
      <c r="U13" s="198" t="s">
        <v>611</v>
      </c>
      <c r="V13" s="198" t="s">
        <v>612</v>
      </c>
      <c r="W13" s="198" t="s">
        <v>613</v>
      </c>
      <c r="X13" s="198" t="s">
        <v>614</v>
      </c>
      <c r="Y13" s="198" t="s">
        <v>615</v>
      </c>
      <c r="Z13" s="198" t="s">
        <v>616</v>
      </c>
      <c r="AA13" s="198" t="s">
        <v>617</v>
      </c>
      <c r="AB13" s="198" t="s">
        <v>618</v>
      </c>
      <c r="AC13" s="198" t="s">
        <v>619</v>
      </c>
      <c r="AD13" s="198" t="s">
        <v>620</v>
      </c>
      <c r="AE13" s="198" t="s">
        <v>621</v>
      </c>
      <c r="AF13" s="198" t="s">
        <v>622</v>
      </c>
      <c r="AG13" s="198" t="s">
        <v>623</v>
      </c>
      <c r="AH13" s="198" t="s">
        <v>624</v>
      </c>
      <c r="AI13" s="197" t="s">
        <v>625</v>
      </c>
      <c r="AJ13" s="197" t="s">
        <v>626</v>
      </c>
      <c r="AK13" s="162" t="s">
        <v>627</v>
      </c>
      <c r="AL13" s="162" t="s">
        <v>628</v>
      </c>
      <c r="AM13" s="162" t="s">
        <v>629</v>
      </c>
      <c r="AN13" s="197" t="s">
        <v>630</v>
      </c>
      <c r="AO13" s="197" t="s">
        <v>631</v>
      </c>
      <c r="AP13" s="198" t="s">
        <v>600</v>
      </c>
      <c r="AQ13" s="198" t="s">
        <v>601</v>
      </c>
      <c r="AR13" s="198" t="s">
        <v>602</v>
      </c>
      <c r="AS13" s="198" t="s">
        <v>603</v>
      </c>
      <c r="AT13" s="198" t="s">
        <v>604</v>
      </c>
      <c r="AU13" s="198" t="s">
        <v>605</v>
      </c>
      <c r="AV13" s="198" t="s">
        <v>606</v>
      </c>
      <c r="AW13" s="198" t="s">
        <v>607</v>
      </c>
      <c r="AX13" s="198" t="s">
        <v>608</v>
      </c>
      <c r="AY13" s="198" t="s">
        <v>609</v>
      </c>
      <c r="AZ13" s="198" t="s">
        <v>610</v>
      </c>
      <c r="BA13" s="198" t="s">
        <v>611</v>
      </c>
      <c r="BB13" s="198" t="s">
        <v>632</v>
      </c>
      <c r="BC13" s="198" t="s">
        <v>613</v>
      </c>
      <c r="BD13" s="198" t="s">
        <v>614</v>
      </c>
      <c r="BE13" s="198" t="s">
        <v>615</v>
      </c>
      <c r="BF13" s="198" t="s">
        <v>616</v>
      </c>
      <c r="BG13" s="198" t="s">
        <v>617</v>
      </c>
      <c r="BH13" s="198" t="s">
        <v>633</v>
      </c>
      <c r="BI13" s="198" t="s">
        <v>619</v>
      </c>
      <c r="BJ13" s="198" t="s">
        <v>620</v>
      </c>
      <c r="BK13" s="198" t="s">
        <v>621</v>
      </c>
      <c r="BL13" s="198" t="s">
        <v>622</v>
      </c>
      <c r="BM13" s="198" t="s">
        <v>634</v>
      </c>
      <c r="BN13" s="198" t="s">
        <v>624</v>
      </c>
      <c r="BO13" s="197" t="s">
        <v>625</v>
      </c>
      <c r="BP13" s="197" t="s">
        <v>626</v>
      </c>
      <c r="BQ13" s="197" t="s">
        <v>635</v>
      </c>
      <c r="BR13" s="197" t="s">
        <v>636</v>
      </c>
      <c r="BS13" s="197" t="s">
        <v>637</v>
      </c>
      <c r="BT13" s="197" t="s">
        <v>638</v>
      </c>
      <c r="BU13" s="197" t="s">
        <v>637</v>
      </c>
      <c r="BV13" s="197" t="s">
        <v>639</v>
      </c>
      <c r="BW13" s="197" t="s">
        <v>637</v>
      </c>
      <c r="BX13" s="197" t="s">
        <v>640</v>
      </c>
      <c r="BY13" s="197" t="s">
        <v>641</v>
      </c>
      <c r="BZ13" s="162" t="s">
        <v>642</v>
      </c>
      <c r="CA13" s="197" t="s">
        <v>643</v>
      </c>
      <c r="CB13" s="197" t="s">
        <v>644</v>
      </c>
      <c r="CC13" s="197" t="s">
        <v>645</v>
      </c>
      <c r="CD13" s="197" t="s">
        <v>646</v>
      </c>
      <c r="CE13" s="197" t="s">
        <v>647</v>
      </c>
      <c r="CF13" s="197" t="s">
        <v>648</v>
      </c>
      <c r="CG13" s="197" t="s">
        <v>649</v>
      </c>
      <c r="CH13" s="197" t="s">
        <v>650</v>
      </c>
    </row>
    <row r="14" spans="2:86" s="10" customFormat="1" x14ac:dyDescent="0.3">
      <c r="B14" s="200" t="s">
        <v>651</v>
      </c>
      <c r="C14" s="200" t="s">
        <v>652</v>
      </c>
      <c r="D14" s="200"/>
      <c r="E14" s="200" t="s">
        <v>653</v>
      </c>
      <c r="F14" s="200"/>
      <c r="G14" s="200" t="s">
        <v>654</v>
      </c>
      <c r="H14" s="200" t="s">
        <v>363</v>
      </c>
      <c r="I14" s="200"/>
      <c r="J14" s="201">
        <v>0.29099999999999998</v>
      </c>
      <c r="K14" s="165"/>
      <c r="L14" s="165"/>
      <c r="M14" s="201">
        <v>8.0000000000000002E-3</v>
      </c>
      <c r="N14" s="165"/>
      <c r="O14" s="165"/>
      <c r="P14" s="165"/>
      <c r="Q14" s="165"/>
      <c r="R14" s="165"/>
      <c r="S14" s="201">
        <v>2.4E-2</v>
      </c>
      <c r="T14" s="165"/>
      <c r="U14" s="165"/>
      <c r="V14" s="165"/>
      <c r="W14" s="165"/>
      <c r="X14" s="165"/>
      <c r="Y14" s="165"/>
      <c r="Z14" s="165"/>
      <c r="AA14" s="165"/>
      <c r="AB14" s="165"/>
      <c r="AC14" s="165"/>
      <c r="AD14" s="165"/>
      <c r="AE14" s="165"/>
      <c r="AF14" s="165"/>
      <c r="AG14" s="165"/>
      <c r="AH14" s="165"/>
      <c r="AI14" s="165"/>
      <c r="AJ14" s="165"/>
      <c r="AK14" s="165" t="s">
        <v>655</v>
      </c>
      <c r="AL14" s="165" t="s">
        <v>656</v>
      </c>
      <c r="AM14" s="165"/>
      <c r="AN14" s="165" t="s">
        <v>363</v>
      </c>
      <c r="AO14" s="165"/>
      <c r="AP14" s="201">
        <v>0.29099999999999998</v>
      </c>
      <c r="AQ14" s="165"/>
      <c r="AR14" s="165"/>
      <c r="AS14" s="201">
        <v>8.0000000000000002E-3</v>
      </c>
      <c r="AT14" s="165"/>
      <c r="AU14" s="165"/>
      <c r="AV14" s="165"/>
      <c r="AW14" s="165"/>
      <c r="AX14" s="165"/>
      <c r="AY14" s="201">
        <v>2.4E-2</v>
      </c>
      <c r="AZ14" s="165"/>
      <c r="BA14" s="165"/>
      <c r="BB14" s="165"/>
      <c r="BC14" s="165"/>
      <c r="BD14" s="165"/>
      <c r="BE14" s="165"/>
      <c r="BF14" s="165"/>
      <c r="BG14" s="165"/>
      <c r="BH14" s="165"/>
      <c r="BI14" s="165"/>
      <c r="BJ14" s="165"/>
      <c r="BK14" s="165"/>
      <c r="BL14" s="165"/>
      <c r="BM14" s="165"/>
      <c r="BN14" s="165"/>
      <c r="BO14" s="165"/>
      <c r="BP14" s="165"/>
      <c r="BQ14" s="200" t="s">
        <v>363</v>
      </c>
      <c r="BR14" s="94"/>
      <c r="BS14" s="94" t="s">
        <v>657</v>
      </c>
      <c r="BT14" s="94" t="s">
        <v>363</v>
      </c>
      <c r="BU14" s="94" t="s">
        <v>658</v>
      </c>
      <c r="BV14" s="94" t="s">
        <v>363</v>
      </c>
      <c r="BW14" s="94" t="s">
        <v>659</v>
      </c>
      <c r="BX14" s="165" t="s">
        <v>92</v>
      </c>
      <c r="BY14" s="94" t="s">
        <v>660</v>
      </c>
      <c r="BZ14" s="94">
        <f>80*42</f>
        <v>3360</v>
      </c>
      <c r="CA14" s="165"/>
      <c r="CB14" s="165">
        <v>2224</v>
      </c>
      <c r="CC14" s="165"/>
      <c r="CD14" s="165"/>
      <c r="CE14" s="165">
        <v>0</v>
      </c>
      <c r="CF14" s="165"/>
      <c r="CG14" s="165">
        <f>CB14</f>
        <v>2224</v>
      </c>
      <c r="CH14" s="200"/>
    </row>
    <row r="15" spans="2:86" s="10" customFormat="1" x14ac:dyDescent="0.3">
      <c r="B15" s="200" t="s">
        <v>661</v>
      </c>
      <c r="C15" s="200" t="s">
        <v>388</v>
      </c>
      <c r="D15" s="200" t="s">
        <v>662</v>
      </c>
      <c r="E15" s="200" t="s">
        <v>653</v>
      </c>
      <c r="F15" s="200"/>
      <c r="G15" s="200" t="s">
        <v>654</v>
      </c>
      <c r="H15" s="200" t="s">
        <v>363</v>
      </c>
      <c r="I15" s="200"/>
      <c r="J15" s="201">
        <v>0.29099999999999998</v>
      </c>
      <c r="K15" s="165"/>
      <c r="L15" s="165"/>
      <c r="M15" s="201">
        <v>8.0000000000000002E-3</v>
      </c>
      <c r="N15" s="165"/>
      <c r="O15" s="165"/>
      <c r="P15" s="165"/>
      <c r="Q15" s="165"/>
      <c r="R15" s="165"/>
      <c r="S15" s="201">
        <v>2.4E-2</v>
      </c>
      <c r="T15" s="165"/>
      <c r="U15" s="165"/>
      <c r="V15" s="165"/>
      <c r="W15" s="165"/>
      <c r="X15" s="165"/>
      <c r="Y15" s="165"/>
      <c r="Z15" s="165"/>
      <c r="AA15" s="165"/>
      <c r="AB15" s="165"/>
      <c r="AC15" s="165"/>
      <c r="AD15" s="165"/>
      <c r="AE15" s="165"/>
      <c r="AF15" s="165"/>
      <c r="AG15" s="165"/>
      <c r="AH15" s="165"/>
      <c r="AI15" s="165"/>
      <c r="AJ15" s="165"/>
      <c r="AK15" s="165" t="s">
        <v>655</v>
      </c>
      <c r="AL15" s="165" t="s">
        <v>656</v>
      </c>
      <c r="AM15" s="165"/>
      <c r="AN15" s="165" t="s">
        <v>363</v>
      </c>
      <c r="AO15" s="165"/>
      <c r="AP15" s="201">
        <v>0.29099999999999998</v>
      </c>
      <c r="AQ15" s="165"/>
      <c r="AR15" s="165"/>
      <c r="AS15" s="201">
        <v>8.0000000000000002E-3</v>
      </c>
      <c r="AT15" s="165"/>
      <c r="AU15" s="165"/>
      <c r="AV15" s="165"/>
      <c r="AW15" s="165"/>
      <c r="AX15" s="165"/>
      <c r="AY15" s="201">
        <v>2.4E-2</v>
      </c>
      <c r="AZ15" s="165"/>
      <c r="BA15" s="165"/>
      <c r="BB15" s="165"/>
      <c r="BC15" s="165"/>
      <c r="BD15" s="165"/>
      <c r="BE15" s="165"/>
      <c r="BF15" s="165"/>
      <c r="BG15" s="165"/>
      <c r="BH15" s="165"/>
      <c r="BI15" s="165"/>
      <c r="BJ15" s="165"/>
      <c r="BK15" s="165"/>
      <c r="BL15" s="165"/>
      <c r="BM15" s="165"/>
      <c r="BN15" s="165"/>
      <c r="BO15" s="165"/>
      <c r="BP15" s="165"/>
      <c r="BQ15" s="200" t="s">
        <v>363</v>
      </c>
      <c r="BR15" s="94"/>
      <c r="BS15" s="94" t="s">
        <v>657</v>
      </c>
      <c r="BT15" s="94" t="s">
        <v>363</v>
      </c>
      <c r="BU15" s="94" t="s">
        <v>658</v>
      </c>
      <c r="BV15" s="94" t="s">
        <v>363</v>
      </c>
      <c r="BW15" s="94" t="s">
        <v>659</v>
      </c>
      <c r="BX15" s="165" t="s">
        <v>92</v>
      </c>
      <c r="BY15" s="94" t="s">
        <v>660</v>
      </c>
      <c r="BZ15" s="94">
        <f>300*42</f>
        <v>12600</v>
      </c>
      <c r="CA15" s="165"/>
      <c r="CB15" s="165">
        <v>2224</v>
      </c>
      <c r="CC15" s="165"/>
      <c r="CD15" s="165"/>
      <c r="CE15" s="165">
        <v>0</v>
      </c>
      <c r="CF15" s="165"/>
      <c r="CG15" s="165">
        <v>2224</v>
      </c>
      <c r="CH15" s="200"/>
    </row>
    <row r="16" spans="2:86" s="10" customFormat="1" x14ac:dyDescent="0.3">
      <c r="B16" s="200"/>
      <c r="C16" s="200"/>
      <c r="D16" s="200"/>
      <c r="E16" s="200"/>
      <c r="F16" s="200"/>
      <c r="G16" s="200"/>
      <c r="H16" s="200"/>
      <c r="I16" s="200"/>
      <c r="J16" s="200"/>
      <c r="K16" s="200"/>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200"/>
      <c r="BR16" s="94"/>
      <c r="BS16" s="94"/>
      <c r="BT16" s="94"/>
      <c r="BU16" s="94"/>
      <c r="BV16" s="94"/>
      <c r="BW16" s="94"/>
      <c r="BX16" s="165"/>
      <c r="BY16" s="94"/>
      <c r="BZ16" s="94"/>
      <c r="CA16" s="165"/>
      <c r="CB16" s="165"/>
      <c r="CC16" s="165"/>
      <c r="CD16" s="165"/>
      <c r="CE16" s="165"/>
      <c r="CF16" s="165"/>
      <c r="CG16" s="165"/>
      <c r="CH16" s="200"/>
    </row>
    <row r="17" spans="2:86" s="10" customFormat="1" x14ac:dyDescent="0.3">
      <c r="B17" s="200"/>
      <c r="C17" s="200"/>
      <c r="D17" s="200"/>
      <c r="E17" s="200"/>
      <c r="F17" s="200"/>
      <c r="G17" s="200"/>
      <c r="H17" s="200"/>
      <c r="I17" s="200"/>
      <c r="J17" s="200"/>
      <c r="K17" s="200"/>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200"/>
      <c r="BR17" s="94"/>
      <c r="BS17" s="94"/>
      <c r="BT17" s="94"/>
      <c r="BU17" s="94"/>
      <c r="BV17" s="94"/>
      <c r="BW17" s="94"/>
      <c r="BX17" s="165"/>
      <c r="BY17" s="94"/>
      <c r="BZ17" s="94"/>
      <c r="CA17" s="165"/>
      <c r="CB17" s="165"/>
      <c r="CC17" s="165"/>
      <c r="CD17" s="165"/>
      <c r="CE17" s="165"/>
      <c r="CF17" s="165"/>
      <c r="CG17" s="165"/>
      <c r="CH17" s="200"/>
    </row>
    <row r="18" spans="2:86" s="10" customFormat="1" x14ac:dyDescent="0.3">
      <c r="B18" s="200"/>
      <c r="C18" s="200"/>
      <c r="D18" s="200"/>
      <c r="E18" s="200"/>
      <c r="F18" s="200"/>
      <c r="G18" s="200"/>
      <c r="H18" s="200"/>
      <c r="I18" s="200"/>
      <c r="J18" s="200"/>
      <c r="K18" s="200"/>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200"/>
      <c r="BR18" s="94"/>
      <c r="BS18" s="94"/>
      <c r="BT18" s="94"/>
      <c r="BU18" s="94"/>
      <c r="BV18" s="94"/>
      <c r="BW18" s="94"/>
      <c r="BX18" s="165"/>
      <c r="BY18" s="94"/>
      <c r="BZ18" s="94"/>
      <c r="CA18" s="165"/>
      <c r="CB18" s="165"/>
      <c r="CC18" s="165"/>
      <c r="CD18" s="165"/>
      <c r="CE18" s="165"/>
      <c r="CF18" s="165"/>
      <c r="CG18" s="165"/>
      <c r="CH18" s="200"/>
    </row>
    <row r="19" spans="2:86" s="10" customFormat="1" x14ac:dyDescent="0.3">
      <c r="B19" s="200"/>
      <c r="C19" s="200"/>
      <c r="D19" s="200"/>
      <c r="E19" s="200"/>
      <c r="F19" s="200"/>
      <c r="G19" s="200"/>
      <c r="H19" s="200"/>
      <c r="I19" s="200"/>
      <c r="J19" s="200"/>
      <c r="K19" s="200"/>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200"/>
      <c r="BR19" s="94"/>
      <c r="BS19" s="94"/>
      <c r="BT19" s="94"/>
      <c r="BU19" s="94"/>
      <c r="BV19" s="94"/>
      <c r="BW19" s="94"/>
      <c r="BX19" s="165"/>
      <c r="BY19" s="94"/>
      <c r="BZ19" s="94"/>
      <c r="CA19" s="165"/>
      <c r="CB19" s="165"/>
      <c r="CC19" s="165"/>
      <c r="CD19" s="165"/>
      <c r="CE19" s="165"/>
      <c r="CF19" s="165"/>
      <c r="CG19" s="165"/>
      <c r="CH19" s="200"/>
    </row>
    <row r="20" spans="2:86" s="10" customFormat="1" x14ac:dyDescent="0.3">
      <c r="B20" s="200"/>
      <c r="C20" s="200"/>
      <c r="D20" s="200"/>
      <c r="E20" s="200"/>
      <c r="F20" s="200"/>
      <c r="G20" s="200"/>
      <c r="H20" s="200"/>
      <c r="I20" s="200"/>
      <c r="J20" s="200"/>
      <c r="K20" s="200"/>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200"/>
      <c r="BR20" s="94"/>
      <c r="BS20" s="94"/>
      <c r="BT20" s="94"/>
      <c r="BU20" s="94"/>
      <c r="BV20" s="94"/>
      <c r="BW20" s="94"/>
      <c r="BX20" s="165"/>
      <c r="BY20" s="94"/>
      <c r="BZ20" s="94"/>
      <c r="CA20" s="165"/>
      <c r="CB20" s="165"/>
      <c r="CC20" s="165"/>
      <c r="CD20" s="165"/>
      <c r="CE20" s="165"/>
      <c r="CF20" s="165"/>
      <c r="CG20" s="165"/>
      <c r="CH20" s="200"/>
    </row>
    <row r="21" spans="2:86" s="10" customFormat="1" x14ac:dyDescent="0.3">
      <c r="B21" s="200"/>
      <c r="C21" s="200"/>
      <c r="D21" s="200"/>
      <c r="E21" s="200"/>
      <c r="F21" s="200"/>
      <c r="G21" s="200"/>
      <c r="H21" s="200"/>
      <c r="I21" s="200"/>
      <c r="J21" s="200"/>
      <c r="K21" s="200"/>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200"/>
      <c r="BR21" s="94"/>
      <c r="BS21" s="94"/>
      <c r="BT21" s="94"/>
      <c r="BU21" s="94"/>
      <c r="BV21" s="94"/>
      <c r="BW21" s="94"/>
      <c r="BX21" s="165"/>
      <c r="BY21" s="94"/>
      <c r="BZ21" s="94"/>
      <c r="CA21" s="165"/>
      <c r="CB21" s="165"/>
      <c r="CC21" s="165"/>
      <c r="CD21" s="165"/>
      <c r="CE21" s="165"/>
      <c r="CF21" s="165"/>
      <c r="CG21" s="165"/>
      <c r="CH21" s="200"/>
    </row>
    <row r="22" spans="2:86" s="10" customFormat="1" x14ac:dyDescent="0.3">
      <c r="B22" s="200"/>
      <c r="C22" s="200"/>
      <c r="D22" s="200"/>
      <c r="E22" s="200"/>
      <c r="F22" s="200"/>
      <c r="G22" s="200"/>
      <c r="H22" s="200"/>
      <c r="I22" s="200"/>
      <c r="J22" s="200"/>
      <c r="K22" s="200"/>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200"/>
      <c r="BR22" s="94"/>
      <c r="BS22" s="94"/>
      <c r="BT22" s="94"/>
      <c r="BU22" s="94"/>
      <c r="BV22" s="94"/>
      <c r="BW22" s="94"/>
      <c r="BX22" s="165"/>
      <c r="BY22" s="94"/>
      <c r="BZ22" s="94"/>
      <c r="CA22" s="165"/>
      <c r="CB22" s="165"/>
      <c r="CC22" s="165"/>
      <c r="CD22" s="165"/>
      <c r="CE22" s="165"/>
      <c r="CF22" s="165"/>
      <c r="CG22" s="165"/>
      <c r="CH22" s="200"/>
    </row>
    <row r="23" spans="2:86" s="10" customFormat="1" x14ac:dyDescent="0.3">
      <c r="B23" s="200"/>
      <c r="C23" s="200"/>
      <c r="D23" s="200"/>
      <c r="E23" s="200"/>
      <c r="F23" s="200"/>
      <c r="G23" s="200"/>
      <c r="H23" s="200"/>
      <c r="I23" s="200"/>
      <c r="J23" s="200"/>
      <c r="K23" s="200"/>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200"/>
      <c r="BR23" s="94"/>
      <c r="BS23" s="94"/>
      <c r="BT23" s="94"/>
      <c r="BU23" s="94"/>
      <c r="BV23" s="94"/>
      <c r="BW23" s="94"/>
      <c r="BX23" s="165"/>
      <c r="BY23" s="94"/>
      <c r="BZ23" s="94"/>
      <c r="CA23" s="165"/>
      <c r="CB23" s="165"/>
      <c r="CC23" s="165"/>
      <c r="CD23" s="165"/>
      <c r="CE23" s="165"/>
      <c r="CF23" s="165"/>
      <c r="CG23" s="165"/>
      <c r="CH23" s="200"/>
    </row>
    <row r="24" spans="2:86" s="10" customFormat="1" x14ac:dyDescent="0.3">
      <c r="B24" s="200"/>
      <c r="C24" s="200"/>
      <c r="D24" s="200"/>
      <c r="E24" s="200"/>
      <c r="F24" s="200"/>
      <c r="G24" s="200"/>
      <c r="H24" s="200"/>
      <c r="I24" s="200"/>
      <c r="J24" s="200"/>
      <c r="K24" s="200"/>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200"/>
      <c r="BR24" s="94"/>
      <c r="BS24" s="94"/>
      <c r="BT24" s="94"/>
      <c r="BU24" s="94"/>
      <c r="BV24" s="94"/>
      <c r="BW24" s="94"/>
      <c r="BX24" s="165"/>
      <c r="BY24" s="94"/>
      <c r="BZ24" s="94"/>
      <c r="CA24" s="165"/>
      <c r="CB24" s="165"/>
      <c r="CC24" s="165"/>
      <c r="CD24" s="165"/>
      <c r="CE24" s="165"/>
      <c r="CF24" s="165"/>
      <c r="CG24" s="165"/>
      <c r="CH24" s="200"/>
    </row>
    <row r="25" spans="2:86" s="10" customFormat="1" x14ac:dyDescent="0.3">
      <c r="B25" s="200"/>
      <c r="C25" s="200"/>
      <c r="D25" s="200"/>
      <c r="E25" s="200"/>
      <c r="F25" s="200"/>
      <c r="G25" s="200"/>
      <c r="H25" s="200"/>
      <c r="I25" s="200"/>
      <c r="J25" s="200"/>
      <c r="K25" s="200"/>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200"/>
      <c r="BR25" s="94"/>
      <c r="BS25" s="94"/>
      <c r="BT25" s="94"/>
      <c r="BU25" s="94"/>
      <c r="BV25" s="94"/>
      <c r="BW25" s="94"/>
      <c r="BX25" s="165"/>
      <c r="BY25" s="94"/>
      <c r="BZ25" s="94"/>
      <c r="CA25" s="165"/>
      <c r="CB25" s="165"/>
      <c r="CC25" s="165"/>
      <c r="CD25" s="165"/>
      <c r="CE25" s="165"/>
      <c r="CF25" s="165"/>
      <c r="CG25" s="165"/>
      <c r="CH25" s="200"/>
    </row>
    <row r="26" spans="2:86" s="10" customFormat="1" x14ac:dyDescent="0.3">
      <c r="B26" s="200"/>
      <c r="C26" s="200"/>
      <c r="D26" s="200"/>
      <c r="E26" s="200"/>
      <c r="F26" s="200"/>
      <c r="G26" s="200"/>
      <c r="H26" s="200"/>
      <c r="I26" s="200"/>
      <c r="J26" s="200"/>
      <c r="K26" s="200"/>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200"/>
      <c r="BR26" s="94"/>
      <c r="BS26" s="94"/>
      <c r="BT26" s="94"/>
      <c r="BU26" s="94"/>
      <c r="BV26" s="94"/>
      <c r="BW26" s="94"/>
      <c r="BX26" s="165"/>
      <c r="BY26" s="94"/>
      <c r="BZ26" s="94"/>
      <c r="CA26" s="165"/>
      <c r="CB26" s="165"/>
      <c r="CC26" s="165"/>
      <c r="CD26" s="165"/>
      <c r="CE26" s="165"/>
      <c r="CF26" s="165"/>
      <c r="CG26" s="165"/>
      <c r="CH26" s="200"/>
    </row>
    <row r="27" spans="2:86" s="10" customFormat="1" x14ac:dyDescent="0.3">
      <c r="B27" s="200"/>
      <c r="C27" s="200"/>
      <c r="D27" s="200"/>
      <c r="E27" s="200"/>
      <c r="F27" s="200"/>
      <c r="G27" s="200"/>
      <c r="H27" s="200"/>
      <c r="I27" s="200"/>
      <c r="J27" s="200"/>
      <c r="K27" s="200"/>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200"/>
      <c r="BR27" s="94"/>
      <c r="BS27" s="94"/>
      <c r="BT27" s="94"/>
      <c r="BU27" s="94"/>
      <c r="BV27" s="94"/>
      <c r="BW27" s="94"/>
      <c r="BX27" s="165"/>
      <c r="BY27" s="94"/>
      <c r="BZ27" s="94"/>
      <c r="CA27" s="165"/>
      <c r="CB27" s="165"/>
      <c r="CC27" s="165"/>
      <c r="CD27" s="165"/>
      <c r="CE27" s="165"/>
      <c r="CF27" s="165"/>
      <c r="CG27" s="165"/>
      <c r="CH27" s="200"/>
    </row>
    <row r="28" spans="2:86" s="10" customFormat="1" x14ac:dyDescent="0.3">
      <c r="B28" s="200"/>
      <c r="C28" s="200"/>
      <c r="D28" s="200"/>
      <c r="E28" s="200"/>
      <c r="F28" s="200"/>
      <c r="G28" s="200"/>
      <c r="H28" s="200"/>
      <c r="I28" s="200"/>
      <c r="J28" s="200"/>
      <c r="K28" s="200"/>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200"/>
      <c r="BR28" s="94"/>
      <c r="BS28" s="94"/>
      <c r="BT28" s="94"/>
      <c r="BU28" s="94"/>
      <c r="BV28" s="94"/>
      <c r="BW28" s="94"/>
      <c r="BX28" s="165"/>
      <c r="BY28" s="94"/>
      <c r="BZ28" s="94"/>
      <c r="CA28" s="165"/>
      <c r="CB28" s="165"/>
      <c r="CC28" s="165"/>
      <c r="CD28" s="165"/>
      <c r="CE28" s="165"/>
      <c r="CF28" s="165"/>
      <c r="CG28" s="165"/>
      <c r="CH28" s="200"/>
    </row>
    <row r="29" spans="2:86" s="10" customFormat="1" x14ac:dyDescent="0.3">
      <c r="B29" s="200"/>
      <c r="C29" s="200"/>
      <c r="D29" s="200"/>
      <c r="E29" s="200"/>
      <c r="F29" s="200"/>
      <c r="G29" s="200"/>
      <c r="H29" s="200"/>
      <c r="I29" s="200"/>
      <c r="J29" s="200"/>
      <c r="K29" s="200"/>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200"/>
      <c r="BR29" s="94"/>
      <c r="BS29" s="94"/>
      <c r="BT29" s="94"/>
      <c r="BU29" s="94"/>
      <c r="BV29" s="94"/>
      <c r="BW29" s="94"/>
      <c r="BX29" s="165"/>
      <c r="BY29" s="94"/>
      <c r="BZ29" s="94"/>
      <c r="CA29" s="165"/>
      <c r="CB29" s="165"/>
      <c r="CC29" s="165"/>
      <c r="CD29" s="165"/>
      <c r="CE29" s="165"/>
      <c r="CF29" s="165"/>
      <c r="CG29" s="165"/>
      <c r="CH29" s="200"/>
    </row>
    <row r="30" spans="2:86" s="10" customFormat="1" x14ac:dyDescent="0.3">
      <c r="B30" s="200"/>
      <c r="C30" s="200"/>
      <c r="D30" s="200"/>
      <c r="E30" s="200"/>
      <c r="F30" s="200"/>
      <c r="G30" s="200"/>
      <c r="H30" s="200"/>
      <c r="I30" s="200"/>
      <c r="J30" s="200"/>
      <c r="K30" s="200"/>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200"/>
      <c r="BR30" s="94"/>
      <c r="BS30" s="94"/>
      <c r="BT30" s="94"/>
      <c r="BU30" s="94"/>
      <c r="BV30" s="94"/>
      <c r="BW30" s="94"/>
      <c r="BX30" s="165"/>
      <c r="BY30" s="94"/>
      <c r="BZ30" s="94"/>
      <c r="CA30" s="165"/>
      <c r="CB30" s="165"/>
      <c r="CC30" s="165"/>
      <c r="CD30" s="165"/>
      <c r="CE30" s="165"/>
      <c r="CF30" s="165"/>
      <c r="CG30" s="165"/>
      <c r="CH30" s="200"/>
    </row>
    <row r="31" spans="2:86" s="10" customFormat="1" x14ac:dyDescent="0.3">
      <c r="B31" s="200"/>
      <c r="C31" s="200"/>
      <c r="D31" s="200"/>
      <c r="E31" s="200"/>
      <c r="F31" s="200"/>
      <c r="G31" s="200"/>
      <c r="H31" s="200"/>
      <c r="I31" s="200"/>
      <c r="J31" s="200"/>
      <c r="K31" s="200"/>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200"/>
      <c r="BR31" s="94"/>
      <c r="BS31" s="94"/>
      <c r="BT31" s="94"/>
      <c r="BU31" s="94"/>
      <c r="BV31" s="94"/>
      <c r="BW31" s="94"/>
      <c r="BX31" s="165"/>
      <c r="BY31" s="94"/>
      <c r="BZ31" s="94"/>
      <c r="CA31" s="165"/>
      <c r="CB31" s="165"/>
      <c r="CC31" s="165"/>
      <c r="CD31" s="165"/>
      <c r="CE31" s="165"/>
      <c r="CF31" s="165"/>
      <c r="CG31" s="165"/>
      <c r="CH31" s="200"/>
    </row>
    <row r="32" spans="2:86" s="10" customFormat="1" x14ac:dyDescent="0.3">
      <c r="B32" s="200"/>
      <c r="C32" s="200"/>
      <c r="D32" s="200"/>
      <c r="E32" s="200"/>
      <c r="F32" s="200"/>
      <c r="G32" s="200"/>
      <c r="H32" s="200"/>
      <c r="I32" s="200"/>
      <c r="J32" s="200"/>
      <c r="K32" s="200"/>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200"/>
      <c r="BR32" s="94"/>
      <c r="BS32" s="94"/>
      <c r="BT32" s="94"/>
      <c r="BU32" s="94"/>
      <c r="BV32" s="94"/>
      <c r="BW32" s="94"/>
      <c r="BX32" s="165"/>
      <c r="BY32" s="94"/>
      <c r="BZ32" s="94"/>
      <c r="CA32" s="165"/>
      <c r="CB32" s="165"/>
      <c r="CC32" s="165"/>
      <c r="CD32" s="165"/>
      <c r="CE32" s="165"/>
      <c r="CF32" s="165"/>
      <c r="CG32" s="165"/>
      <c r="CH32" s="200"/>
    </row>
    <row r="33" spans="2:86" s="10" customFormat="1" x14ac:dyDescent="0.3">
      <c r="B33" s="200"/>
      <c r="C33" s="200"/>
      <c r="D33" s="200"/>
      <c r="E33" s="200"/>
      <c r="F33" s="200"/>
      <c r="G33" s="200"/>
      <c r="H33" s="200"/>
      <c r="I33" s="200"/>
      <c r="J33" s="200"/>
      <c r="K33" s="200"/>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200"/>
      <c r="BR33" s="94"/>
      <c r="BS33" s="94"/>
      <c r="BT33" s="94"/>
      <c r="BU33" s="94"/>
      <c r="BV33" s="94"/>
      <c r="BW33" s="94"/>
      <c r="BX33" s="165"/>
      <c r="BY33" s="94"/>
      <c r="BZ33" s="94"/>
      <c r="CA33" s="165"/>
      <c r="CB33" s="165"/>
      <c r="CC33" s="165"/>
      <c r="CD33" s="165"/>
      <c r="CE33" s="165"/>
      <c r="CF33" s="165"/>
      <c r="CG33" s="165"/>
      <c r="CH33" s="200"/>
    </row>
    <row r="34" spans="2:86" s="10" customFormat="1" x14ac:dyDescent="0.3">
      <c r="B34" s="200"/>
      <c r="C34" s="200"/>
      <c r="D34" s="200"/>
      <c r="E34" s="200"/>
      <c r="F34" s="200"/>
      <c r="G34" s="200"/>
      <c r="H34" s="200"/>
      <c r="I34" s="200"/>
      <c r="J34" s="200"/>
      <c r="K34" s="200"/>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200"/>
      <c r="BR34" s="94"/>
      <c r="BS34" s="94"/>
      <c r="BT34" s="94"/>
      <c r="BU34" s="94"/>
      <c r="BV34" s="94"/>
      <c r="BW34" s="94"/>
      <c r="BX34" s="165"/>
      <c r="BY34" s="94"/>
      <c r="BZ34" s="94"/>
      <c r="CA34" s="165"/>
      <c r="CB34" s="165"/>
      <c r="CC34" s="165"/>
      <c r="CD34" s="165"/>
      <c r="CE34" s="165"/>
      <c r="CF34" s="165"/>
      <c r="CG34" s="165"/>
      <c r="CH34" s="200"/>
    </row>
    <row r="35" spans="2:86" s="10" customFormat="1" x14ac:dyDescent="0.3">
      <c r="B35" s="200"/>
      <c r="C35" s="200"/>
      <c r="D35" s="200"/>
      <c r="E35" s="200"/>
      <c r="F35" s="200"/>
      <c r="G35" s="200"/>
      <c r="H35" s="200"/>
      <c r="I35" s="200"/>
      <c r="J35" s="200"/>
      <c r="K35" s="200"/>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200"/>
      <c r="BR35" s="94"/>
      <c r="BS35" s="94"/>
      <c r="BT35" s="94"/>
      <c r="BU35" s="94"/>
      <c r="BV35" s="94"/>
      <c r="BW35" s="94"/>
      <c r="BX35" s="165"/>
      <c r="BY35" s="94"/>
      <c r="BZ35" s="94"/>
      <c r="CA35" s="165"/>
      <c r="CB35" s="165"/>
      <c r="CC35" s="165"/>
      <c r="CD35" s="165"/>
      <c r="CE35" s="165"/>
      <c r="CF35" s="165"/>
      <c r="CG35" s="165"/>
      <c r="CH35" s="200"/>
    </row>
    <row r="36" spans="2:86" s="10" customFormat="1" x14ac:dyDescent="0.3">
      <c r="B36" s="200"/>
      <c r="C36" s="200"/>
      <c r="D36" s="200"/>
      <c r="E36" s="200"/>
      <c r="F36" s="200"/>
      <c r="G36" s="200"/>
      <c r="H36" s="200"/>
      <c r="I36" s="200"/>
      <c r="J36" s="200"/>
      <c r="K36" s="200"/>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200"/>
      <c r="BR36" s="94"/>
      <c r="BS36" s="94"/>
      <c r="BT36" s="94"/>
      <c r="BU36" s="94"/>
      <c r="BV36" s="94"/>
      <c r="BW36" s="94"/>
      <c r="BX36" s="165"/>
      <c r="BY36" s="94"/>
      <c r="BZ36" s="94"/>
      <c r="CA36" s="165"/>
      <c r="CB36" s="165"/>
      <c r="CC36" s="165"/>
      <c r="CD36" s="165"/>
      <c r="CE36" s="165"/>
      <c r="CF36" s="165"/>
      <c r="CG36" s="165"/>
      <c r="CH36" s="200"/>
    </row>
    <row r="37" spans="2:86" s="10" customFormat="1" x14ac:dyDescent="0.3">
      <c r="B37" s="200"/>
      <c r="C37" s="200"/>
      <c r="D37" s="200"/>
      <c r="E37" s="200"/>
      <c r="F37" s="200"/>
      <c r="G37" s="200"/>
      <c r="H37" s="200"/>
      <c r="I37" s="200"/>
      <c r="J37" s="200"/>
      <c r="K37" s="200"/>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200"/>
      <c r="BR37" s="94"/>
      <c r="BS37" s="94"/>
      <c r="BT37" s="94"/>
      <c r="BU37" s="94"/>
      <c r="BV37" s="94"/>
      <c r="BW37" s="94"/>
      <c r="BX37" s="165"/>
      <c r="BY37" s="94"/>
      <c r="BZ37" s="94"/>
      <c r="CA37" s="165"/>
      <c r="CB37" s="165"/>
      <c r="CC37" s="165"/>
      <c r="CD37" s="165"/>
      <c r="CE37" s="165"/>
      <c r="CF37" s="165"/>
      <c r="CG37" s="165"/>
      <c r="CH37" s="200"/>
    </row>
    <row r="38" spans="2:86" s="10" customFormat="1" x14ac:dyDescent="0.3">
      <c r="B38" s="200"/>
      <c r="C38" s="200"/>
      <c r="D38" s="200"/>
      <c r="E38" s="200"/>
      <c r="F38" s="200"/>
      <c r="G38" s="200"/>
      <c r="H38" s="200"/>
      <c r="I38" s="200"/>
      <c r="J38" s="200"/>
      <c r="K38" s="200"/>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200"/>
      <c r="BR38" s="94"/>
      <c r="BS38" s="94"/>
      <c r="BT38" s="94"/>
      <c r="BU38" s="94"/>
      <c r="BV38" s="94"/>
      <c r="BW38" s="94"/>
      <c r="BX38" s="165"/>
      <c r="BY38" s="94"/>
      <c r="BZ38" s="94"/>
      <c r="CA38" s="165"/>
      <c r="CB38" s="165"/>
      <c r="CC38" s="165"/>
      <c r="CD38" s="165"/>
      <c r="CE38" s="165"/>
      <c r="CF38" s="165"/>
      <c r="CG38" s="165"/>
      <c r="CH38" s="200"/>
    </row>
    <row r="39" spans="2:86" s="10" customFormat="1" x14ac:dyDescent="0.3">
      <c r="B39" s="200"/>
      <c r="C39" s="200"/>
      <c r="D39" s="200"/>
      <c r="E39" s="200"/>
      <c r="F39" s="200"/>
      <c r="G39" s="200"/>
      <c r="H39" s="200"/>
      <c r="I39" s="200"/>
      <c r="J39" s="200"/>
      <c r="K39" s="200"/>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200"/>
      <c r="BR39" s="94"/>
      <c r="BS39" s="94"/>
      <c r="BT39" s="94"/>
      <c r="BU39" s="94"/>
      <c r="BV39" s="94"/>
      <c r="BW39" s="94"/>
      <c r="BX39" s="165"/>
      <c r="BY39" s="94"/>
      <c r="BZ39" s="94"/>
      <c r="CA39" s="165"/>
      <c r="CB39" s="165"/>
      <c r="CC39" s="165"/>
      <c r="CD39" s="165"/>
      <c r="CE39" s="165"/>
      <c r="CF39" s="165"/>
      <c r="CG39" s="165"/>
      <c r="CH39" s="200"/>
    </row>
    <row r="40" spans="2:86" s="10" customFormat="1" x14ac:dyDescent="0.3">
      <c r="B40" s="200"/>
      <c r="C40" s="200"/>
      <c r="D40" s="200"/>
      <c r="E40" s="200"/>
      <c r="F40" s="200"/>
      <c r="G40" s="200"/>
      <c r="H40" s="200"/>
      <c r="I40" s="200"/>
      <c r="J40" s="200"/>
      <c r="K40" s="200"/>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200"/>
      <c r="BR40" s="94"/>
      <c r="BS40" s="94"/>
      <c r="BT40" s="94"/>
      <c r="BU40" s="94"/>
      <c r="BV40" s="94"/>
      <c r="BW40" s="94"/>
      <c r="BX40" s="165"/>
      <c r="BY40" s="94"/>
      <c r="BZ40" s="94"/>
      <c r="CA40" s="165"/>
      <c r="CB40" s="165"/>
      <c r="CC40" s="165"/>
      <c r="CD40" s="165"/>
      <c r="CE40" s="165"/>
      <c r="CF40" s="165"/>
      <c r="CG40" s="165"/>
      <c r="CH40" s="200"/>
    </row>
    <row r="41" spans="2:86" s="10" customFormat="1" x14ac:dyDescent="0.3">
      <c r="B41" s="200"/>
      <c r="C41" s="200"/>
      <c r="D41" s="200"/>
      <c r="E41" s="200"/>
      <c r="F41" s="200"/>
      <c r="G41" s="200"/>
      <c r="H41" s="200"/>
      <c r="I41" s="200"/>
      <c r="J41" s="200"/>
      <c r="K41" s="200"/>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200"/>
      <c r="BR41" s="94"/>
      <c r="BS41" s="94"/>
      <c r="BT41" s="94"/>
      <c r="BU41" s="94"/>
      <c r="BV41" s="94"/>
      <c r="BW41" s="94"/>
      <c r="BX41" s="165"/>
      <c r="BY41" s="94"/>
      <c r="BZ41" s="94"/>
      <c r="CA41" s="165"/>
      <c r="CB41" s="165"/>
      <c r="CC41" s="165"/>
      <c r="CD41" s="165"/>
      <c r="CE41" s="165"/>
      <c r="CF41" s="165"/>
      <c r="CG41" s="165"/>
      <c r="CH41" s="200"/>
    </row>
    <row r="42" spans="2:86" s="10" customFormat="1" x14ac:dyDescent="0.3">
      <c r="B42" s="200"/>
      <c r="C42" s="200"/>
      <c r="D42" s="200"/>
      <c r="E42" s="200"/>
      <c r="F42" s="200"/>
      <c r="G42" s="200"/>
      <c r="H42" s="200"/>
      <c r="I42" s="200"/>
      <c r="J42" s="200"/>
      <c r="K42" s="200"/>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200"/>
      <c r="BR42" s="94"/>
      <c r="BS42" s="94"/>
      <c r="BT42" s="94"/>
      <c r="BU42" s="94"/>
      <c r="BV42" s="94"/>
      <c r="BW42" s="94"/>
      <c r="BX42" s="165"/>
      <c r="BY42" s="94"/>
      <c r="BZ42" s="94"/>
      <c r="CA42" s="165"/>
      <c r="CB42" s="165"/>
      <c r="CC42" s="165"/>
      <c r="CD42" s="165"/>
      <c r="CE42" s="165"/>
      <c r="CF42" s="165"/>
      <c r="CG42" s="165"/>
      <c r="CH42" s="200"/>
    </row>
    <row r="43" spans="2:86" s="10" customFormat="1" x14ac:dyDescent="0.3">
      <c r="B43" s="200"/>
      <c r="C43" s="200"/>
      <c r="D43" s="200"/>
      <c r="E43" s="200"/>
      <c r="F43" s="200"/>
      <c r="G43" s="200"/>
      <c r="H43" s="200"/>
      <c r="I43" s="200"/>
      <c r="J43" s="200"/>
      <c r="K43" s="200"/>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200"/>
      <c r="BR43" s="94"/>
      <c r="BS43" s="94"/>
      <c r="BT43" s="94"/>
      <c r="BU43" s="94"/>
      <c r="BV43" s="94"/>
      <c r="BW43" s="94"/>
      <c r="BX43" s="165"/>
      <c r="BY43" s="94"/>
      <c r="BZ43" s="94"/>
      <c r="CA43" s="165"/>
      <c r="CB43" s="165"/>
      <c r="CC43" s="165"/>
      <c r="CD43" s="165"/>
      <c r="CE43" s="165"/>
      <c r="CF43" s="165"/>
      <c r="CG43" s="165"/>
      <c r="CH43" s="200"/>
    </row>
    <row r="44" spans="2:86" s="10" customFormat="1" x14ac:dyDescent="0.3">
      <c r="B44" s="200"/>
      <c r="C44" s="200"/>
      <c r="D44" s="200"/>
      <c r="E44" s="200"/>
      <c r="F44" s="200"/>
      <c r="G44" s="200"/>
      <c r="H44" s="200"/>
      <c r="I44" s="200"/>
      <c r="J44" s="200"/>
      <c r="K44" s="200"/>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200"/>
      <c r="BR44" s="94"/>
      <c r="BS44" s="94"/>
      <c r="BT44" s="94"/>
      <c r="BU44" s="94"/>
      <c r="BV44" s="94"/>
      <c r="BW44" s="94"/>
      <c r="BX44" s="165"/>
      <c r="BY44" s="94"/>
      <c r="BZ44" s="94"/>
      <c r="CA44" s="165"/>
      <c r="CB44" s="165"/>
      <c r="CC44" s="165"/>
      <c r="CD44" s="165"/>
      <c r="CE44" s="165"/>
      <c r="CF44" s="165"/>
      <c r="CG44" s="165"/>
      <c r="CH44" s="200"/>
    </row>
    <row r="45" spans="2:86" s="10" customFormat="1" x14ac:dyDescent="0.3">
      <c r="B45" s="200"/>
      <c r="C45" s="200"/>
      <c r="D45" s="200"/>
      <c r="E45" s="200"/>
      <c r="F45" s="200"/>
      <c r="G45" s="200"/>
      <c r="H45" s="200"/>
      <c r="I45" s="200"/>
      <c r="J45" s="200"/>
      <c r="K45" s="200"/>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200"/>
      <c r="BR45" s="94"/>
      <c r="BS45" s="94"/>
      <c r="BT45" s="94"/>
      <c r="BU45" s="94"/>
      <c r="BV45" s="94"/>
      <c r="BW45" s="94"/>
      <c r="BX45" s="165"/>
      <c r="BY45" s="94"/>
      <c r="BZ45" s="94"/>
      <c r="CA45" s="165"/>
      <c r="CB45" s="165"/>
      <c r="CC45" s="165"/>
      <c r="CD45" s="165"/>
      <c r="CE45" s="165"/>
      <c r="CF45" s="165"/>
      <c r="CG45" s="165"/>
      <c r="CH45" s="200"/>
    </row>
    <row r="46" spans="2:86" s="10" customFormat="1" x14ac:dyDescent="0.3">
      <c r="B46" s="200"/>
      <c r="C46" s="200"/>
      <c r="D46" s="200"/>
      <c r="E46" s="200"/>
      <c r="F46" s="200"/>
      <c r="G46" s="200"/>
      <c r="H46" s="200"/>
      <c r="I46" s="200"/>
      <c r="J46" s="200"/>
      <c r="K46" s="200"/>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200"/>
      <c r="BR46" s="94"/>
      <c r="BS46" s="94"/>
      <c r="BT46" s="94"/>
      <c r="BU46" s="94"/>
      <c r="BV46" s="94"/>
      <c r="BW46" s="94"/>
      <c r="BX46" s="165"/>
      <c r="BY46" s="94"/>
      <c r="BZ46" s="94"/>
      <c r="CA46" s="165"/>
      <c r="CB46" s="165"/>
      <c r="CC46" s="165"/>
      <c r="CD46" s="165"/>
      <c r="CE46" s="165"/>
      <c r="CF46" s="165"/>
      <c r="CG46" s="165"/>
      <c r="CH46" s="200"/>
    </row>
    <row r="47" spans="2:86" s="10" customFormat="1" x14ac:dyDescent="0.3">
      <c r="B47" s="200"/>
      <c r="C47" s="200"/>
      <c r="D47" s="200"/>
      <c r="E47" s="200"/>
      <c r="F47" s="200"/>
      <c r="G47" s="200"/>
      <c r="H47" s="200"/>
      <c r="I47" s="200"/>
      <c r="J47" s="200"/>
      <c r="K47" s="200"/>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200"/>
      <c r="BR47" s="94"/>
      <c r="BS47" s="94"/>
      <c r="BT47" s="94"/>
      <c r="BU47" s="94"/>
      <c r="BV47" s="94"/>
      <c r="BW47" s="94"/>
      <c r="BX47" s="165"/>
      <c r="BY47" s="94"/>
      <c r="BZ47" s="94"/>
      <c r="CA47" s="165"/>
      <c r="CB47" s="165"/>
      <c r="CC47" s="165"/>
      <c r="CD47" s="165"/>
      <c r="CE47" s="165"/>
      <c r="CF47" s="165"/>
      <c r="CG47" s="165"/>
      <c r="CH47" s="200"/>
    </row>
    <row r="48" spans="2:86" s="10" customFormat="1" x14ac:dyDescent="0.3">
      <c r="B48" s="200"/>
      <c r="C48" s="200"/>
      <c r="D48" s="200"/>
      <c r="E48" s="200"/>
      <c r="F48" s="200"/>
      <c r="G48" s="200"/>
      <c r="H48" s="200"/>
      <c r="I48" s="200"/>
      <c r="J48" s="200"/>
      <c r="K48" s="200"/>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200"/>
      <c r="BR48" s="94"/>
      <c r="BS48" s="94"/>
      <c r="BT48" s="94"/>
      <c r="BU48" s="94"/>
      <c r="BV48" s="94"/>
      <c r="BW48" s="94"/>
      <c r="BX48" s="165"/>
      <c r="BY48" s="94"/>
      <c r="BZ48" s="94"/>
      <c r="CA48" s="165"/>
      <c r="CB48" s="165"/>
      <c r="CC48" s="165"/>
      <c r="CD48" s="165"/>
      <c r="CE48" s="165"/>
      <c r="CF48" s="165"/>
      <c r="CG48" s="165"/>
      <c r="CH48" s="200"/>
    </row>
    <row r="49" spans="2:86" s="10" customFormat="1" x14ac:dyDescent="0.3">
      <c r="B49" s="200"/>
      <c r="C49" s="200"/>
      <c r="D49" s="200"/>
      <c r="E49" s="200"/>
      <c r="F49" s="200"/>
      <c r="G49" s="200"/>
      <c r="H49" s="200"/>
      <c r="I49" s="200"/>
      <c r="J49" s="200"/>
      <c r="K49" s="200"/>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200"/>
      <c r="BR49" s="94"/>
      <c r="BS49" s="94"/>
      <c r="BT49" s="94"/>
      <c r="BU49" s="94"/>
      <c r="BV49" s="94"/>
      <c r="BW49" s="94"/>
      <c r="BX49" s="165"/>
      <c r="BY49" s="94"/>
      <c r="BZ49" s="94"/>
      <c r="CA49" s="165"/>
      <c r="CB49" s="165"/>
      <c r="CC49" s="165"/>
      <c r="CD49" s="165"/>
      <c r="CE49" s="165"/>
      <c r="CF49" s="165"/>
      <c r="CG49" s="165"/>
      <c r="CH49" s="200"/>
    </row>
    <row r="50" spans="2:86" s="10" customFormat="1" x14ac:dyDescent="0.3">
      <c r="B50" s="200"/>
      <c r="C50" s="200"/>
      <c r="D50" s="200"/>
      <c r="E50" s="200"/>
      <c r="F50" s="200"/>
      <c r="G50" s="200"/>
      <c r="H50" s="200"/>
      <c r="I50" s="200"/>
      <c r="J50" s="200"/>
      <c r="K50" s="200"/>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200"/>
      <c r="BR50" s="94"/>
      <c r="BS50" s="94"/>
      <c r="BT50" s="94"/>
      <c r="BU50" s="94"/>
      <c r="BV50" s="94"/>
      <c r="BW50" s="94"/>
      <c r="BX50" s="165"/>
      <c r="BY50" s="94"/>
      <c r="BZ50" s="94"/>
      <c r="CA50" s="165"/>
      <c r="CB50" s="165"/>
      <c r="CC50" s="165"/>
      <c r="CD50" s="165"/>
      <c r="CE50" s="165"/>
      <c r="CF50" s="165"/>
      <c r="CG50" s="165"/>
      <c r="CH50" s="200"/>
    </row>
    <row r="51" spans="2:86" s="10" customFormat="1" x14ac:dyDescent="0.3">
      <c r="B51" s="200"/>
      <c r="C51" s="200"/>
      <c r="D51" s="200"/>
      <c r="E51" s="200"/>
      <c r="F51" s="200"/>
      <c r="G51" s="200"/>
      <c r="H51" s="200"/>
      <c r="I51" s="200"/>
      <c r="J51" s="200"/>
      <c r="K51" s="200"/>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200"/>
      <c r="BR51" s="94"/>
      <c r="BS51" s="94"/>
      <c r="BT51" s="94"/>
      <c r="BU51" s="94"/>
      <c r="BV51" s="94"/>
      <c r="BW51" s="94"/>
      <c r="BX51" s="165"/>
      <c r="BY51" s="94"/>
      <c r="BZ51" s="94"/>
      <c r="CA51" s="165"/>
      <c r="CB51" s="165"/>
      <c r="CC51" s="165"/>
      <c r="CD51" s="165"/>
      <c r="CE51" s="165"/>
      <c r="CF51" s="165"/>
      <c r="CG51" s="165"/>
      <c r="CH51" s="200"/>
    </row>
    <row r="52" spans="2:86" s="10" customFormat="1" x14ac:dyDescent="0.3">
      <c r="B52" s="200"/>
      <c r="C52" s="200"/>
      <c r="D52" s="200"/>
      <c r="E52" s="200"/>
      <c r="F52" s="200"/>
      <c r="G52" s="200"/>
      <c r="H52" s="200"/>
      <c r="I52" s="200"/>
      <c r="J52" s="200"/>
      <c r="K52" s="200"/>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200"/>
      <c r="BR52" s="94"/>
      <c r="BS52" s="94"/>
      <c r="BT52" s="94"/>
      <c r="BU52" s="94"/>
      <c r="BV52" s="94"/>
      <c r="BW52" s="94"/>
      <c r="BX52" s="165"/>
      <c r="BY52" s="94"/>
      <c r="BZ52" s="94"/>
      <c r="CA52" s="165"/>
      <c r="CB52" s="165"/>
      <c r="CC52" s="165"/>
      <c r="CD52" s="165"/>
      <c r="CE52" s="165"/>
      <c r="CF52" s="165"/>
      <c r="CG52" s="165"/>
      <c r="CH52" s="200"/>
    </row>
    <row r="53" spans="2:86" s="10" customFormat="1" x14ac:dyDescent="0.3">
      <c r="B53" s="200"/>
      <c r="C53" s="200"/>
      <c r="D53" s="200"/>
      <c r="E53" s="200"/>
      <c r="F53" s="200"/>
      <c r="G53" s="200"/>
      <c r="H53" s="200"/>
      <c r="I53" s="200"/>
      <c r="J53" s="200"/>
      <c r="K53" s="200"/>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200"/>
      <c r="BR53" s="94"/>
      <c r="BS53" s="94"/>
      <c r="BT53" s="94"/>
      <c r="BU53" s="94"/>
      <c r="BV53" s="94"/>
      <c r="BW53" s="94"/>
      <c r="BX53" s="165"/>
      <c r="BY53" s="94"/>
      <c r="BZ53" s="94"/>
      <c r="CA53" s="165"/>
      <c r="CB53" s="165"/>
      <c r="CC53" s="165"/>
      <c r="CD53" s="165"/>
      <c r="CE53" s="165"/>
      <c r="CF53" s="165"/>
      <c r="CG53" s="165"/>
      <c r="CH53" s="200"/>
    </row>
    <row r="54" spans="2:86" s="10" customFormat="1" x14ac:dyDescent="0.3">
      <c r="B54" s="200"/>
      <c r="C54" s="200"/>
      <c r="D54" s="200"/>
      <c r="E54" s="200"/>
      <c r="F54" s="200"/>
      <c r="G54" s="200"/>
      <c r="H54" s="200"/>
      <c r="I54" s="200"/>
      <c r="J54" s="200"/>
      <c r="K54" s="200"/>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200"/>
      <c r="BR54" s="94"/>
      <c r="BS54" s="94"/>
      <c r="BT54" s="94"/>
      <c r="BU54" s="94"/>
      <c r="BV54" s="94"/>
      <c r="BW54" s="94"/>
      <c r="BX54" s="165"/>
      <c r="BY54" s="94"/>
      <c r="BZ54" s="94"/>
      <c r="CA54" s="165"/>
      <c r="CB54" s="165"/>
      <c r="CC54" s="165"/>
      <c r="CD54" s="165"/>
      <c r="CE54" s="165"/>
      <c r="CF54" s="165"/>
      <c r="CG54" s="165"/>
      <c r="CH54" s="200"/>
    </row>
    <row r="55" spans="2:86" s="10" customFormat="1" x14ac:dyDescent="0.3">
      <c r="B55" s="200"/>
      <c r="C55" s="200"/>
      <c r="D55" s="200"/>
      <c r="E55" s="200"/>
      <c r="F55" s="200"/>
      <c r="G55" s="200"/>
      <c r="H55" s="200"/>
      <c r="I55" s="200"/>
      <c r="J55" s="200"/>
      <c r="K55" s="200"/>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200"/>
      <c r="BR55" s="94"/>
      <c r="BS55" s="94"/>
      <c r="BT55" s="94"/>
      <c r="BU55" s="94"/>
      <c r="BV55" s="94"/>
      <c r="BW55" s="94"/>
      <c r="BX55" s="165"/>
      <c r="BY55" s="94"/>
      <c r="BZ55" s="94"/>
      <c r="CA55" s="165"/>
      <c r="CB55" s="165"/>
      <c r="CC55" s="165"/>
      <c r="CD55" s="165"/>
      <c r="CE55" s="165"/>
      <c r="CF55" s="165"/>
      <c r="CG55" s="165"/>
      <c r="CH55" s="200"/>
    </row>
    <row r="57" spans="2:86" x14ac:dyDescent="0.3">
      <c r="C57" s="202"/>
      <c r="D57" s="202"/>
      <c r="E57" s="58"/>
      <c r="F57" s="58"/>
    </row>
  </sheetData>
  <sheetProtection algorithmName="SHA-512" hashValue="zkkLUqoHHvi97TZ1WdcoxSZtlog4Uh4mChjErfRGS3k9xZ0Y8IJeLp3fW2K/WLXhaPDYQEh4rKYbQifgLDtlwg==" saltValue="DLBNQdkUDEKjEVvPrX0xxw=="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214" priority="45">
      <formula>LEN(TRIM(B14))&gt;0</formula>
    </cfRule>
  </conditionalFormatting>
  <conditionalFormatting sqref="C5:C6">
    <cfRule type="cellIs" dxfId="213" priority="46" operator="equal">
      <formula>0</formula>
    </cfRule>
  </conditionalFormatting>
  <conditionalFormatting sqref="C14:L15 C16:CH55 AM14:AR15 AZ14:BR15 N14:R15 AT14:AX15 BT14:BT15 BZ14:CH15">
    <cfRule type="expression" dxfId="212" priority="44">
      <formula>NOT($B14="")</formula>
    </cfRule>
  </conditionalFormatting>
  <conditionalFormatting sqref="D14:D55">
    <cfRule type="expression" dxfId="211" priority="43">
      <formula>NOT($C14="Other")</formula>
    </cfRule>
  </conditionalFormatting>
  <conditionalFormatting sqref="D12:F12 B14:L15 N14:R15 AT14:AX15 AZ14:BR15 BT14:BT15 BZ14:CH15 B16:CH55">
    <cfRule type="expression" dxfId="210" priority="30">
      <formula>AND(NOT($C$9=""),NOT($C$10=""),SUM($C$9:$C$10)=0)</formula>
    </cfRule>
  </conditionalFormatting>
  <conditionalFormatting sqref="F14:F55">
    <cfRule type="expression" dxfId="209" priority="42">
      <formula>NOT($E14="Other")</formula>
    </cfRule>
  </conditionalFormatting>
  <conditionalFormatting sqref="I14:I55">
    <cfRule type="expression" dxfId="208" priority="41">
      <formula>NOT($H14="Yes")</formula>
    </cfRule>
  </conditionalFormatting>
  <conditionalFormatting sqref="M14:M15">
    <cfRule type="expression" dxfId="207" priority="28">
      <formula>AND(NOT($C$9=""),NOT($C$10=""),SUM($C$9:$C$10)=0)</formula>
    </cfRule>
    <cfRule type="expression" dxfId="206" priority="29">
      <formula>NOT($B14="")</formula>
    </cfRule>
  </conditionalFormatting>
  <conditionalFormatting sqref="S14:AL15">
    <cfRule type="expression" dxfId="205" priority="25">
      <formula>NOT($B14="")</formula>
    </cfRule>
  </conditionalFormatting>
  <conditionalFormatting sqref="S14:AR15">
    <cfRule type="expression" dxfId="204" priority="23">
      <formula>AND(NOT($C$9=""),NOT($C$10=""),SUM($C$9:$C$10)=0)</formula>
    </cfRule>
  </conditionalFormatting>
  <conditionalFormatting sqref="AL14:AL55">
    <cfRule type="expression" dxfId="203" priority="24">
      <formula>NOT(OR($AK14="Calculated/Modeled"))</formula>
    </cfRule>
  </conditionalFormatting>
  <conditionalFormatting sqref="AM14:AM55">
    <cfRule type="expression" dxfId="202" priority="39">
      <formula>NOT($AK14="Measured")</formula>
    </cfRule>
  </conditionalFormatting>
  <conditionalFormatting sqref="AO14:AO55">
    <cfRule type="expression" dxfId="201" priority="36">
      <formula>NOT($AN14="Yes")</formula>
    </cfRule>
  </conditionalFormatting>
  <conditionalFormatting sqref="AS14:AS15">
    <cfRule type="expression" dxfId="200" priority="21">
      <formula>AND(NOT($C$9=""),NOT($C$10=""),SUM($C$9:$C$10)=0)</formula>
    </cfRule>
    <cfRule type="expression" dxfId="199" priority="22">
      <formula>NOT($B14="")</formula>
    </cfRule>
  </conditionalFormatting>
  <conditionalFormatting sqref="AY14:AY15">
    <cfRule type="expression" dxfId="198" priority="19">
      <formula>AND(NOT($C$9=""),NOT($C$10=""),SUM($C$9:$C$10)=0)</formula>
    </cfRule>
    <cfRule type="expression" dxfId="197" priority="20">
      <formula>NOT($B14="")</formula>
    </cfRule>
  </conditionalFormatting>
  <conditionalFormatting sqref="BR14:BR55">
    <cfRule type="expression" dxfId="196" priority="35">
      <formula>NOT($BQ14="Yes")</formula>
    </cfRule>
  </conditionalFormatting>
  <conditionalFormatting sqref="BS14:BS15">
    <cfRule type="expression" dxfId="195" priority="13">
      <formula>AND(NOT($C$9=""),NOT($C$10=""),SUM($C$9:$C$10)=0)</formula>
    </cfRule>
    <cfRule type="expression" dxfId="194" priority="15">
      <formula>NOT($B14="")</formula>
    </cfRule>
  </conditionalFormatting>
  <conditionalFormatting sqref="BS14:BS55">
    <cfRule type="expression" dxfId="193" priority="14">
      <formula>NOT($BQ14="No")</formula>
    </cfRule>
  </conditionalFormatting>
  <conditionalFormatting sqref="BU14:BU55">
    <cfRule type="expression" dxfId="192" priority="11">
      <formula>NOT($BT14="No")</formula>
    </cfRule>
  </conditionalFormatting>
  <conditionalFormatting sqref="BU14:BW15">
    <cfRule type="expression" dxfId="191" priority="12">
      <formula>NOT($B14="")</formula>
    </cfRule>
  </conditionalFormatting>
  <conditionalFormatting sqref="BU14:BY15">
    <cfRule type="expression" dxfId="190" priority="1">
      <formula>AND(NOT($C$9=""),NOT($C$10=""),SUM($C$9:$C$10)=0)</formula>
    </cfRule>
  </conditionalFormatting>
  <conditionalFormatting sqref="BW14:BW55">
    <cfRule type="expression" dxfId="189" priority="10">
      <formula>NOT($BV14="No")</formula>
    </cfRule>
  </conditionalFormatting>
  <conditionalFormatting sqref="BX14:BY14">
    <cfRule type="expression" dxfId="188" priority="8">
      <formula>NOT($B14="")</formula>
    </cfRule>
  </conditionalFormatting>
  <conditionalFormatting sqref="BX15:BY15">
    <cfRule type="expression" dxfId="187" priority="2">
      <formula>NOT($B15="")</formula>
    </cfRule>
  </conditionalFormatting>
  <conditionalFormatting sqref="BY14:BY55">
    <cfRule type="expression" dxfId="186" priority="7">
      <formula>NOT($BX14="Yes")</formula>
    </cfRule>
  </conditionalFormatting>
  <dataValidations count="8">
    <dataValidation type="list" allowBlank="1" showInputMessage="1" showErrorMessage="1" sqref="BV14:BV55 BX14:BX55 BQ14:BQ55 BT14:BT55 H14:H55 AN14:AN55" xr:uid="{0058008B-0015-400E-B7D9-005100400054}">
      <formula1>"Yes, No"</formula1>
    </dataValidation>
    <dataValidation type="list" allowBlank="1" showInputMessage="1" showErrorMessage="1" sqref="C14:C55" xr:uid="{002200FD-00B0-4D35-8645-0018004E0023}">
      <formula1>"Crude Oil, Condensate, Produced Water, Other"</formula1>
    </dataValidation>
    <dataValidation type="list" allowBlank="1" showInputMessage="1" showErrorMessage="1" sqref="E14:E55" xr:uid="{00950087-0035-4210-8F1A-00CC00E200C6}">
      <formula1>"Another Atmospheric Tank, Separator, Other"</formula1>
    </dataValidation>
    <dataValidation type="list" allowBlank="1" showInputMessage="1" showErrorMessage="1" sqref="AK14:AK55" xr:uid="{000A0070-003C-43B6-A4E3-00AD002A002C}">
      <formula1>"Calculated/Modeled, Measured"</formula1>
    </dataValidation>
    <dataValidation type="list" allowBlank="1" showInputMessage="1" showErrorMessage="1" sqref="G14:G55" xr:uid="{00F900E3-00DA-47D6-A8E4-004F00C1007C}">
      <formula1>"Flash, Working and Breathing"</formula1>
    </dataValidation>
    <dataValidation type="list" allowBlank="1" showInputMessage="1" showErrorMessage="1" sqref="BR14:BR55" xr:uid="{00730080-00B5-4FAC-9CB0-00B800FC0028}">
      <formula1>"Over 6 tpy and controlled, Under 4 tpy, Under 6 tpy using a VRU"</formula1>
    </dataValidation>
    <dataValidation type="list" allowBlank="1" showInputMessage="1" showErrorMessage="1" sqref="AO14:AO55" xr:uid="{00AE003D-002D-4181-967A-00A6004C0098}">
      <formula1>CntrlIDListFinal</formula1>
    </dataValidation>
    <dataValidation type="whole" operator="greaterThan" allowBlank="1" showInputMessage="1" showErrorMessage="1" sqref="C9:C10" xr:uid="{00A30018-003D-4827-B4FA-00CD00EA0058}">
      <formula1>-1</formula1>
    </dataValidation>
  </dataValidations>
  <pageMargins left="0.7" right="0.7" top="0.75" bottom="0.75" header="0.3" footer="0.3"/>
  <pageSetup paperSize="9" firstPageNumber="214748364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B1:CW31"/>
  <sheetViews>
    <sheetView topLeftCell="BS1" zoomScale="70" workbookViewId="0">
      <selection activeCell="AE14" sqref="AE14"/>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2" t="s">
        <v>663</v>
      </c>
      <c r="C1" s="152"/>
      <c r="D1" s="47"/>
    </row>
    <row r="2" spans="2:101" ht="18" customHeight="1" x14ac:dyDescent="0.3">
      <c r="B2" s="152"/>
      <c r="C2" s="152"/>
      <c r="D2" s="47"/>
    </row>
    <row r="4" spans="2:101" ht="15.6" x14ac:dyDescent="0.3">
      <c r="B4" s="49" t="s">
        <v>458</v>
      </c>
    </row>
    <row r="5" spans="2:101" x14ac:dyDescent="0.3">
      <c r="B5" s="112" t="s">
        <v>459</v>
      </c>
      <c r="C5" s="113" t="str">
        <f>'-Facility'!C4</f>
        <v>DCP Operating Company, LP</v>
      </c>
    </row>
    <row r="6" spans="2:101" x14ac:dyDescent="0.3">
      <c r="B6" s="112" t="s">
        <v>16</v>
      </c>
      <c r="C6" s="113" t="str">
        <f>'-Facility'!C21</f>
        <v>Spindle Gas Plant</v>
      </c>
    </row>
    <row r="7" spans="2:101" x14ac:dyDescent="0.3">
      <c r="C7" s="10"/>
    </row>
    <row r="8" spans="2:101" ht="15.6" x14ac:dyDescent="0.3">
      <c r="B8" s="49" t="s">
        <v>581</v>
      </c>
      <c r="C8" s="10"/>
    </row>
    <row r="9" spans="2:101" x14ac:dyDescent="0.3">
      <c r="B9" s="178" t="s">
        <v>664</v>
      </c>
      <c r="C9" s="203">
        <v>1</v>
      </c>
    </row>
    <row r="10" spans="2:101" x14ac:dyDescent="0.3">
      <c r="B10" s="204"/>
      <c r="C10" s="205"/>
    </row>
    <row r="11" spans="2:101" ht="15.6" x14ac:dyDescent="0.3">
      <c r="B11" s="49" t="s">
        <v>665</v>
      </c>
      <c r="D11" s="206" t="s">
        <v>585</v>
      </c>
      <c r="E11" s="206"/>
      <c r="F11" s="206"/>
      <c r="AJ11" s="163"/>
      <c r="CC11" s="163"/>
      <c r="CF11" s="114"/>
    </row>
    <row r="12" spans="2:101" ht="15" customHeight="1" x14ac:dyDescent="0.3">
      <c r="B12" s="161" t="s">
        <v>666</v>
      </c>
      <c r="C12" s="161" t="s">
        <v>667</v>
      </c>
      <c r="D12" s="161" t="s">
        <v>668</v>
      </c>
      <c r="E12" s="187" t="s">
        <v>586</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587</v>
      </c>
      <c r="AG12" s="188"/>
      <c r="AH12" s="189"/>
      <c r="AI12" s="207" t="s">
        <v>588</v>
      </c>
      <c r="AJ12" s="208"/>
      <c r="AK12" s="208"/>
      <c r="AL12" s="208"/>
      <c r="AM12" s="209" t="s">
        <v>589</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590</v>
      </c>
      <c r="BO12" s="210"/>
      <c r="BP12" s="210"/>
      <c r="BQ12" s="210"/>
      <c r="BR12" s="210"/>
      <c r="BS12" s="210"/>
      <c r="BT12" s="210"/>
      <c r="BU12" s="211" t="s">
        <v>591</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61"/>
      <c r="C13" s="161"/>
      <c r="D13" s="161"/>
      <c r="E13" s="198" t="s">
        <v>600</v>
      </c>
      <c r="F13" s="198" t="s">
        <v>601</v>
      </c>
      <c r="G13" s="198" t="s">
        <v>602</v>
      </c>
      <c r="H13" s="198" t="s">
        <v>603</v>
      </c>
      <c r="I13" s="198" t="s">
        <v>604</v>
      </c>
      <c r="J13" s="198" t="s">
        <v>605</v>
      </c>
      <c r="K13" s="198" t="s">
        <v>606</v>
      </c>
      <c r="L13" s="198" t="s">
        <v>607</v>
      </c>
      <c r="M13" s="198" t="s">
        <v>608</v>
      </c>
      <c r="N13" s="198" t="s">
        <v>609</v>
      </c>
      <c r="O13" s="198" t="s">
        <v>610</v>
      </c>
      <c r="P13" s="198" t="s">
        <v>611</v>
      </c>
      <c r="Q13" s="198" t="s">
        <v>632</v>
      </c>
      <c r="R13" s="198" t="s">
        <v>613</v>
      </c>
      <c r="S13" s="198" t="s">
        <v>614</v>
      </c>
      <c r="T13" s="198" t="s">
        <v>615</v>
      </c>
      <c r="U13" s="198" t="s">
        <v>616</v>
      </c>
      <c r="V13" s="198" t="s">
        <v>617</v>
      </c>
      <c r="W13" s="198" t="s">
        <v>669</v>
      </c>
      <c r="X13" s="198" t="s">
        <v>619</v>
      </c>
      <c r="Y13" s="198" t="s">
        <v>620</v>
      </c>
      <c r="Z13" s="198" t="s">
        <v>621</v>
      </c>
      <c r="AA13" s="198" t="s">
        <v>622</v>
      </c>
      <c r="AB13" s="198" t="s">
        <v>623</v>
      </c>
      <c r="AC13" s="198" t="s">
        <v>624</v>
      </c>
      <c r="AD13" s="197" t="s">
        <v>625</v>
      </c>
      <c r="AE13" s="197" t="s">
        <v>626</v>
      </c>
      <c r="AF13" s="162" t="s">
        <v>627</v>
      </c>
      <c r="AG13" s="162" t="s">
        <v>628</v>
      </c>
      <c r="AH13" s="162" t="s">
        <v>629</v>
      </c>
      <c r="AI13" s="197" t="s">
        <v>670</v>
      </c>
      <c r="AJ13" s="197" t="s">
        <v>671</v>
      </c>
      <c r="AK13" s="197" t="s">
        <v>672</v>
      </c>
      <c r="AL13" s="212" t="s">
        <v>673</v>
      </c>
      <c r="AM13" s="198" t="s">
        <v>600</v>
      </c>
      <c r="AN13" s="198" t="s">
        <v>601</v>
      </c>
      <c r="AO13" s="198" t="s">
        <v>602</v>
      </c>
      <c r="AP13" s="198" t="s">
        <v>603</v>
      </c>
      <c r="AQ13" s="198" t="s">
        <v>604</v>
      </c>
      <c r="AR13" s="198" t="s">
        <v>605</v>
      </c>
      <c r="AS13" s="198" t="s">
        <v>606</v>
      </c>
      <c r="AT13" s="198" t="s">
        <v>607</v>
      </c>
      <c r="AU13" s="198" t="s">
        <v>608</v>
      </c>
      <c r="AV13" s="198" t="s">
        <v>609</v>
      </c>
      <c r="AW13" s="198" t="s">
        <v>610</v>
      </c>
      <c r="AX13" s="198" t="s">
        <v>611</v>
      </c>
      <c r="AY13" s="198" t="s">
        <v>632</v>
      </c>
      <c r="AZ13" s="198" t="s">
        <v>613</v>
      </c>
      <c r="BA13" s="198" t="s">
        <v>614</v>
      </c>
      <c r="BB13" s="198" t="s">
        <v>615</v>
      </c>
      <c r="BC13" s="198" t="s">
        <v>616</v>
      </c>
      <c r="BD13" s="198" t="s">
        <v>617</v>
      </c>
      <c r="BE13" s="198" t="s">
        <v>669</v>
      </c>
      <c r="BF13" s="198" t="s">
        <v>619</v>
      </c>
      <c r="BG13" s="198" t="s">
        <v>620</v>
      </c>
      <c r="BH13" s="198" t="s">
        <v>621</v>
      </c>
      <c r="BI13" s="198" t="s">
        <v>622</v>
      </c>
      <c r="BJ13" s="198" t="s">
        <v>634</v>
      </c>
      <c r="BK13" s="198" t="s">
        <v>624</v>
      </c>
      <c r="BL13" s="197" t="s">
        <v>625</v>
      </c>
      <c r="BM13" s="197" t="s">
        <v>626</v>
      </c>
      <c r="BN13" s="197" t="s">
        <v>674</v>
      </c>
      <c r="BO13" s="197" t="s">
        <v>675</v>
      </c>
      <c r="BP13" s="213" t="s">
        <v>676</v>
      </c>
      <c r="BQ13" s="197" t="s">
        <v>677</v>
      </c>
      <c r="BR13" s="197" t="s">
        <v>678</v>
      </c>
      <c r="BS13" s="197" t="s">
        <v>679</v>
      </c>
      <c r="BT13" s="197" t="s">
        <v>641</v>
      </c>
      <c r="BU13" s="214" t="s">
        <v>680</v>
      </c>
      <c r="BV13" s="212" t="s">
        <v>681</v>
      </c>
      <c r="BW13" s="215" t="s">
        <v>682</v>
      </c>
      <c r="BX13" s="197" t="s">
        <v>683</v>
      </c>
      <c r="BY13" s="197" t="s">
        <v>668</v>
      </c>
      <c r="BZ13" s="197" t="s">
        <v>684</v>
      </c>
      <c r="CA13" s="197" t="s">
        <v>685</v>
      </c>
      <c r="CB13" s="197" t="s">
        <v>668</v>
      </c>
      <c r="CC13" s="197" t="s">
        <v>686</v>
      </c>
      <c r="CD13" s="197" t="s">
        <v>687</v>
      </c>
      <c r="CE13" s="197" t="s">
        <v>668</v>
      </c>
      <c r="CF13" s="197" t="s">
        <v>688</v>
      </c>
      <c r="CG13" s="197" t="s">
        <v>689</v>
      </c>
      <c r="CH13" s="197" t="s">
        <v>690</v>
      </c>
      <c r="CI13" s="197" t="s">
        <v>691</v>
      </c>
      <c r="CJ13" s="197" t="s">
        <v>692</v>
      </c>
      <c r="CK13" s="197" t="s">
        <v>693</v>
      </c>
      <c r="CL13" s="197" t="s">
        <v>694</v>
      </c>
      <c r="CM13" s="197" t="s">
        <v>695</v>
      </c>
      <c r="CN13" s="197" t="s">
        <v>696</v>
      </c>
      <c r="CO13" s="197" t="s">
        <v>697</v>
      </c>
      <c r="CP13" s="197" t="s">
        <v>698</v>
      </c>
      <c r="CQ13" s="197" t="s">
        <v>699</v>
      </c>
      <c r="CR13" s="197" t="s">
        <v>700</v>
      </c>
      <c r="CS13" s="197" t="s">
        <v>701</v>
      </c>
      <c r="CT13" s="197" t="s">
        <v>702</v>
      </c>
      <c r="CU13" s="197" t="s">
        <v>703</v>
      </c>
      <c r="CV13" s="197" t="s">
        <v>704</v>
      </c>
      <c r="CW13" s="197" t="s">
        <v>705</v>
      </c>
    </row>
    <row r="14" spans="2:101" s="10" customFormat="1" ht="43.2" x14ac:dyDescent="0.3">
      <c r="B14" s="200" t="s">
        <v>706</v>
      </c>
      <c r="C14" s="165" t="s">
        <v>707</v>
      </c>
      <c r="D14" s="165"/>
      <c r="E14" s="165">
        <v>33.5</v>
      </c>
      <c r="F14" s="165">
        <v>3.93</v>
      </c>
      <c r="G14" s="165"/>
      <c r="H14" s="165">
        <v>2.0499999999999998</v>
      </c>
      <c r="I14" s="165"/>
      <c r="J14" s="165"/>
      <c r="K14" s="165">
        <v>0.11</v>
      </c>
      <c r="L14" s="165"/>
      <c r="M14" s="165"/>
      <c r="N14" s="165">
        <v>0.24</v>
      </c>
      <c r="O14" s="165"/>
      <c r="P14" s="165">
        <v>3</v>
      </c>
      <c r="Q14" s="165"/>
      <c r="R14" s="165">
        <v>4.82</v>
      </c>
      <c r="S14" s="165"/>
      <c r="T14" s="165"/>
      <c r="U14" s="165"/>
      <c r="V14" s="165"/>
      <c r="W14" s="165"/>
      <c r="X14" s="165"/>
      <c r="Y14" s="165"/>
      <c r="Z14" s="165">
        <v>1.92</v>
      </c>
      <c r="AA14" s="165"/>
      <c r="AB14" s="165"/>
      <c r="AC14" s="165"/>
      <c r="AD14" s="165"/>
      <c r="AE14" s="165"/>
      <c r="AF14" s="165" t="s">
        <v>655</v>
      </c>
      <c r="AG14" s="165" t="s">
        <v>708</v>
      </c>
      <c r="AH14" s="165"/>
      <c r="AI14" s="165" t="s">
        <v>92</v>
      </c>
      <c r="AJ14" s="165" t="s">
        <v>541</v>
      </c>
      <c r="AK14" s="165" t="s">
        <v>363</v>
      </c>
      <c r="AL14" s="165"/>
      <c r="AM14" s="165">
        <v>7.6999999999999999E-2</v>
      </c>
      <c r="AN14" s="165">
        <v>5.0000000000000001E-3</v>
      </c>
      <c r="AO14" s="165"/>
      <c r="AP14" s="165">
        <v>8.0000000000000002E-3</v>
      </c>
      <c r="AQ14" s="165"/>
      <c r="AR14" s="165"/>
      <c r="AS14" s="165">
        <v>0</v>
      </c>
      <c r="AT14" s="165"/>
      <c r="AU14" s="165"/>
      <c r="AV14" s="165">
        <v>1E-3</v>
      </c>
      <c r="AW14" s="165"/>
      <c r="AX14" s="165">
        <v>1.2E-2</v>
      </c>
      <c r="AY14" s="165"/>
      <c r="AZ14" s="165">
        <v>1.9E-2</v>
      </c>
      <c r="BA14" s="165"/>
      <c r="BB14" s="165"/>
      <c r="BC14" s="165"/>
      <c r="BD14" s="165"/>
      <c r="BE14" s="165"/>
      <c r="BF14" s="165"/>
      <c r="BG14" s="165"/>
      <c r="BH14" s="165">
        <v>6.0000000000000001E-3</v>
      </c>
      <c r="BI14" s="165"/>
      <c r="BJ14" s="165"/>
      <c r="BK14" s="165"/>
      <c r="BL14" s="165"/>
      <c r="BM14" s="165"/>
      <c r="BN14" s="165" t="s">
        <v>92</v>
      </c>
      <c r="BO14" s="165" t="s">
        <v>363</v>
      </c>
      <c r="BP14" s="165"/>
      <c r="BQ14" s="165" t="s">
        <v>92</v>
      </c>
      <c r="BR14" s="165" t="s">
        <v>709</v>
      </c>
      <c r="BS14" s="165" t="s">
        <v>92</v>
      </c>
      <c r="BT14" s="165" t="s">
        <v>660</v>
      </c>
      <c r="BU14" s="165" t="s">
        <v>92</v>
      </c>
      <c r="BV14" s="165">
        <v>100</v>
      </c>
      <c r="BW14" s="165" t="s">
        <v>710</v>
      </c>
      <c r="BX14" s="165" t="s">
        <v>711</v>
      </c>
      <c r="BY14" s="165"/>
      <c r="BZ14" s="165">
        <v>28.59</v>
      </c>
      <c r="CA14" s="165" t="s">
        <v>712</v>
      </c>
      <c r="CB14" s="165" t="s">
        <v>713</v>
      </c>
      <c r="CC14" s="165" t="s">
        <v>545</v>
      </c>
      <c r="CD14" s="165"/>
      <c r="CE14" s="165"/>
      <c r="CF14" s="165"/>
      <c r="CG14" s="165"/>
      <c r="CH14" s="165">
        <v>2</v>
      </c>
      <c r="CI14" s="165">
        <v>81</v>
      </c>
      <c r="CJ14" s="165">
        <v>3019.58</v>
      </c>
      <c r="CK14" s="165"/>
      <c r="CL14" s="165">
        <v>2</v>
      </c>
      <c r="CM14" s="165">
        <v>80</v>
      </c>
      <c r="CN14" s="216">
        <f>CJ14</f>
        <v>3019.58</v>
      </c>
      <c r="CO14" s="216">
        <v>3019.58</v>
      </c>
      <c r="CP14" s="216">
        <v>8554</v>
      </c>
      <c r="CQ14" s="216">
        <v>388.7</v>
      </c>
      <c r="CR14" s="216">
        <v>73.73</v>
      </c>
      <c r="CS14" s="216">
        <v>388.7</v>
      </c>
      <c r="CT14" s="216" t="s">
        <v>714</v>
      </c>
      <c r="CU14" s="216">
        <v>0.4</v>
      </c>
      <c r="CV14" s="216" t="s">
        <v>715</v>
      </c>
      <c r="CW14" s="216"/>
    </row>
    <row r="15" spans="2:101" s="10" customFormat="1" x14ac:dyDescent="0.3">
      <c r="B15" s="200"/>
      <c r="C15" s="165"/>
      <c r="D15" s="165" t="s">
        <v>146</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16" t="s">
        <v>146</v>
      </c>
      <c r="CO15" s="216" t="s">
        <v>146</v>
      </c>
      <c r="CP15" s="216" t="s">
        <v>146</v>
      </c>
      <c r="CQ15" s="216" t="s">
        <v>146</v>
      </c>
      <c r="CR15" s="216" t="s">
        <v>146</v>
      </c>
      <c r="CS15" s="216" t="s">
        <v>146</v>
      </c>
      <c r="CT15" s="216" t="s">
        <v>146</v>
      </c>
      <c r="CU15" s="216" t="s">
        <v>146</v>
      </c>
      <c r="CV15" s="216" t="s">
        <v>146</v>
      </c>
      <c r="CW15" s="216" t="s">
        <v>146</v>
      </c>
    </row>
    <row r="16" spans="2:101" s="10" customFormat="1" x14ac:dyDescent="0.3">
      <c r="B16" s="200"/>
      <c r="C16" s="165"/>
      <c r="D16" s="165" t="s">
        <v>146</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16" t="s">
        <v>146</v>
      </c>
      <c r="CO16" s="216" t="s">
        <v>146</v>
      </c>
      <c r="CP16" s="216" t="s">
        <v>146</v>
      </c>
      <c r="CQ16" s="216" t="s">
        <v>146</v>
      </c>
      <c r="CR16" s="216" t="s">
        <v>146</v>
      </c>
      <c r="CS16" s="216" t="s">
        <v>146</v>
      </c>
      <c r="CT16" s="216" t="s">
        <v>146</v>
      </c>
      <c r="CU16" s="216" t="s">
        <v>146</v>
      </c>
      <c r="CV16" s="216" t="s">
        <v>146</v>
      </c>
      <c r="CW16" s="216" t="s">
        <v>146</v>
      </c>
    </row>
    <row r="17" spans="2:101" s="10" customFormat="1" x14ac:dyDescent="0.3">
      <c r="B17" s="200"/>
      <c r="C17" s="165" t="s">
        <v>146</v>
      </c>
      <c r="D17" s="165" t="s">
        <v>146</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16" t="s">
        <v>146</v>
      </c>
      <c r="CO17" s="216" t="s">
        <v>146</v>
      </c>
      <c r="CP17" s="216" t="s">
        <v>146</v>
      </c>
      <c r="CQ17" s="216" t="s">
        <v>146</v>
      </c>
      <c r="CR17" s="216" t="s">
        <v>146</v>
      </c>
      <c r="CS17" s="216" t="s">
        <v>146</v>
      </c>
      <c r="CT17" s="216" t="s">
        <v>146</v>
      </c>
      <c r="CU17" s="216" t="s">
        <v>146</v>
      </c>
      <c r="CV17" s="216" t="s">
        <v>146</v>
      </c>
      <c r="CW17" s="216" t="s">
        <v>146</v>
      </c>
    </row>
    <row r="18" spans="2:101" s="10" customFormat="1" x14ac:dyDescent="0.3">
      <c r="B18" s="200"/>
      <c r="C18" s="165"/>
      <c r="D18" s="165" t="s">
        <v>146</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16" t="s">
        <v>146</v>
      </c>
      <c r="CO18" s="216" t="s">
        <v>146</v>
      </c>
      <c r="CP18" s="216" t="s">
        <v>146</v>
      </c>
      <c r="CQ18" s="216" t="s">
        <v>146</v>
      </c>
      <c r="CR18" s="216" t="s">
        <v>146</v>
      </c>
      <c r="CS18" s="216" t="s">
        <v>146</v>
      </c>
      <c r="CT18" s="216" t="s">
        <v>146</v>
      </c>
      <c r="CU18" s="216" t="s">
        <v>146</v>
      </c>
      <c r="CV18" s="216" t="s">
        <v>146</v>
      </c>
      <c r="CW18" s="216" t="s">
        <v>146</v>
      </c>
    </row>
    <row r="19" spans="2:101" s="10" customFormat="1" x14ac:dyDescent="0.3">
      <c r="B19" s="200"/>
      <c r="C19" s="165" t="s">
        <v>146</v>
      </c>
      <c r="D19" s="165" t="s">
        <v>146</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16" t="s">
        <v>146</v>
      </c>
      <c r="CO19" s="216" t="s">
        <v>146</v>
      </c>
      <c r="CP19" s="216" t="s">
        <v>146</v>
      </c>
      <c r="CQ19" s="216" t="s">
        <v>146</v>
      </c>
      <c r="CR19" s="216" t="s">
        <v>146</v>
      </c>
      <c r="CS19" s="216" t="s">
        <v>146</v>
      </c>
      <c r="CT19" s="216" t="s">
        <v>146</v>
      </c>
      <c r="CU19" s="216" t="s">
        <v>146</v>
      </c>
      <c r="CV19" s="216" t="s">
        <v>146</v>
      </c>
      <c r="CW19" s="216" t="s">
        <v>146</v>
      </c>
    </row>
    <row r="20" spans="2:101" s="10" customFormat="1" x14ac:dyDescent="0.3">
      <c r="B20" s="200"/>
      <c r="C20" s="165" t="s">
        <v>146</v>
      </c>
      <c r="D20" s="165" t="s">
        <v>146</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16" t="s">
        <v>146</v>
      </c>
      <c r="CO20" s="216" t="s">
        <v>146</v>
      </c>
      <c r="CP20" s="216" t="s">
        <v>146</v>
      </c>
      <c r="CQ20" s="216" t="s">
        <v>146</v>
      </c>
      <c r="CR20" s="216" t="s">
        <v>146</v>
      </c>
      <c r="CS20" s="216" t="s">
        <v>146</v>
      </c>
      <c r="CT20" s="216" t="s">
        <v>146</v>
      </c>
      <c r="CU20" s="216" t="s">
        <v>146</v>
      </c>
      <c r="CV20" s="216" t="s">
        <v>146</v>
      </c>
      <c r="CW20" s="216" t="s">
        <v>146</v>
      </c>
    </row>
    <row r="21" spans="2:101" s="10" customFormat="1" x14ac:dyDescent="0.3">
      <c r="B21" s="200"/>
      <c r="C21" s="165" t="s">
        <v>146</v>
      </c>
      <c r="D21" s="165" t="s">
        <v>146</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16" t="s">
        <v>146</v>
      </c>
      <c r="CO21" s="216" t="s">
        <v>146</v>
      </c>
      <c r="CP21" s="216" t="s">
        <v>146</v>
      </c>
      <c r="CQ21" s="216" t="s">
        <v>146</v>
      </c>
      <c r="CR21" s="216" t="s">
        <v>146</v>
      </c>
      <c r="CS21" s="216" t="s">
        <v>146</v>
      </c>
      <c r="CT21" s="216" t="s">
        <v>146</v>
      </c>
      <c r="CU21" s="216" t="s">
        <v>146</v>
      </c>
      <c r="CV21" s="216" t="s">
        <v>146</v>
      </c>
      <c r="CW21" s="216" t="s">
        <v>146</v>
      </c>
    </row>
    <row r="22" spans="2:101" s="10" customFormat="1" x14ac:dyDescent="0.3">
      <c r="B22" s="200"/>
      <c r="C22" s="165" t="s">
        <v>146</v>
      </c>
      <c r="D22" s="165" t="s">
        <v>146</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16" t="s">
        <v>146</v>
      </c>
      <c r="CO22" s="216" t="s">
        <v>146</v>
      </c>
      <c r="CP22" s="216" t="s">
        <v>146</v>
      </c>
      <c r="CQ22" s="216" t="s">
        <v>146</v>
      </c>
      <c r="CR22" s="216" t="s">
        <v>146</v>
      </c>
      <c r="CS22" s="216" t="s">
        <v>146</v>
      </c>
      <c r="CT22" s="216" t="s">
        <v>146</v>
      </c>
      <c r="CU22" s="216" t="s">
        <v>146</v>
      </c>
      <c r="CV22" s="216" t="s">
        <v>146</v>
      </c>
      <c r="CW22" s="216" t="s">
        <v>146</v>
      </c>
    </row>
    <row r="23" spans="2:101" s="10" customFormat="1" x14ac:dyDescent="0.3">
      <c r="B23" s="200"/>
      <c r="C23" s="165" t="s">
        <v>146</v>
      </c>
      <c r="D23" s="165" t="s">
        <v>146</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16" t="s">
        <v>146</v>
      </c>
      <c r="CO23" s="216" t="s">
        <v>146</v>
      </c>
      <c r="CP23" s="216" t="s">
        <v>146</v>
      </c>
      <c r="CQ23" s="216" t="s">
        <v>146</v>
      </c>
      <c r="CR23" s="216" t="s">
        <v>146</v>
      </c>
      <c r="CS23" s="216" t="s">
        <v>146</v>
      </c>
      <c r="CT23" s="216" t="s">
        <v>146</v>
      </c>
      <c r="CU23" s="216" t="s">
        <v>146</v>
      </c>
      <c r="CV23" s="216" t="s">
        <v>146</v>
      </c>
      <c r="CW23" s="216" t="s">
        <v>146</v>
      </c>
    </row>
    <row r="24" spans="2:101" s="10" customFormat="1" x14ac:dyDescent="0.3">
      <c r="B24" s="200"/>
      <c r="C24" s="165" t="s">
        <v>146</v>
      </c>
      <c r="D24" s="165" t="s">
        <v>146</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16" t="s">
        <v>146</v>
      </c>
      <c r="CO24" s="216" t="s">
        <v>146</v>
      </c>
      <c r="CP24" s="216" t="s">
        <v>146</v>
      </c>
      <c r="CQ24" s="216" t="s">
        <v>146</v>
      </c>
      <c r="CR24" s="216" t="s">
        <v>146</v>
      </c>
      <c r="CS24" s="216" t="s">
        <v>146</v>
      </c>
      <c r="CT24" s="216" t="s">
        <v>146</v>
      </c>
      <c r="CU24" s="216" t="s">
        <v>146</v>
      </c>
      <c r="CV24" s="216" t="s">
        <v>146</v>
      </c>
      <c r="CW24" s="216" t="s">
        <v>146</v>
      </c>
    </row>
    <row r="25" spans="2:101" s="10" customFormat="1" x14ac:dyDescent="0.3">
      <c r="B25" s="200"/>
      <c r="C25" s="165" t="s">
        <v>146</v>
      </c>
      <c r="D25" s="165" t="s">
        <v>146</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16" t="s">
        <v>146</v>
      </c>
      <c r="CO25" s="216" t="s">
        <v>146</v>
      </c>
      <c r="CP25" s="216" t="s">
        <v>146</v>
      </c>
      <c r="CQ25" s="216" t="s">
        <v>146</v>
      </c>
      <c r="CR25" s="216" t="s">
        <v>146</v>
      </c>
      <c r="CS25" s="216" t="s">
        <v>146</v>
      </c>
      <c r="CT25" s="216" t="s">
        <v>146</v>
      </c>
      <c r="CU25" s="216" t="s">
        <v>146</v>
      </c>
      <c r="CV25" s="216" t="s">
        <v>146</v>
      </c>
      <c r="CW25" s="216" t="s">
        <v>146</v>
      </c>
    </row>
    <row r="26" spans="2:101" s="10" customFormat="1" x14ac:dyDescent="0.3">
      <c r="B26" s="200"/>
      <c r="C26" s="165" t="s">
        <v>146</v>
      </c>
      <c r="D26" s="165" t="s">
        <v>146</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16" t="s">
        <v>146</v>
      </c>
      <c r="CO26" s="216" t="s">
        <v>146</v>
      </c>
      <c r="CP26" s="216" t="s">
        <v>146</v>
      </c>
      <c r="CQ26" s="216" t="s">
        <v>146</v>
      </c>
      <c r="CR26" s="216" t="s">
        <v>146</v>
      </c>
      <c r="CS26" s="216" t="s">
        <v>146</v>
      </c>
      <c r="CT26" s="216" t="s">
        <v>146</v>
      </c>
      <c r="CU26" s="216" t="s">
        <v>146</v>
      </c>
      <c r="CV26" s="216" t="s">
        <v>146</v>
      </c>
      <c r="CW26" s="216" t="s">
        <v>146</v>
      </c>
    </row>
    <row r="27" spans="2:101" s="10" customFormat="1" x14ac:dyDescent="0.3">
      <c r="B27" s="200"/>
      <c r="C27" s="165" t="s">
        <v>146</v>
      </c>
      <c r="D27" s="165" t="s">
        <v>146</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16" t="s">
        <v>146</v>
      </c>
      <c r="CO27" s="216" t="s">
        <v>146</v>
      </c>
      <c r="CP27" s="216" t="s">
        <v>146</v>
      </c>
      <c r="CQ27" s="216" t="s">
        <v>146</v>
      </c>
      <c r="CR27" s="216" t="s">
        <v>146</v>
      </c>
      <c r="CS27" s="216" t="s">
        <v>146</v>
      </c>
      <c r="CT27" s="216" t="s">
        <v>146</v>
      </c>
      <c r="CU27" s="216" t="s">
        <v>146</v>
      </c>
      <c r="CV27" s="216" t="s">
        <v>146</v>
      </c>
      <c r="CW27" s="216" t="s">
        <v>146</v>
      </c>
    </row>
    <row r="28" spans="2:101" s="10" customFormat="1" x14ac:dyDescent="0.3">
      <c r="B28" s="200"/>
      <c r="C28" s="165" t="s">
        <v>146</v>
      </c>
      <c r="D28" s="165" t="s">
        <v>146</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16" t="s">
        <v>146</v>
      </c>
      <c r="CO28" s="216" t="s">
        <v>146</v>
      </c>
      <c r="CP28" s="216" t="s">
        <v>146</v>
      </c>
      <c r="CQ28" s="216" t="s">
        <v>146</v>
      </c>
      <c r="CR28" s="216" t="s">
        <v>146</v>
      </c>
      <c r="CS28" s="216" t="s">
        <v>146</v>
      </c>
      <c r="CT28" s="216" t="s">
        <v>146</v>
      </c>
      <c r="CU28" s="216" t="s">
        <v>146</v>
      </c>
      <c r="CV28" s="216" t="s">
        <v>146</v>
      </c>
      <c r="CW28" s="216" t="s">
        <v>146</v>
      </c>
    </row>
    <row r="29" spans="2:101" s="10" customFormat="1" x14ac:dyDescent="0.3">
      <c r="B29" s="200"/>
      <c r="C29" s="165" t="s">
        <v>146</v>
      </c>
      <c r="D29" s="165" t="s">
        <v>146</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16" t="s">
        <v>146</v>
      </c>
      <c r="CO29" s="216" t="s">
        <v>146</v>
      </c>
      <c r="CP29" s="216" t="s">
        <v>146</v>
      </c>
      <c r="CQ29" s="216" t="s">
        <v>146</v>
      </c>
      <c r="CR29" s="216" t="s">
        <v>146</v>
      </c>
      <c r="CS29" s="216" t="s">
        <v>146</v>
      </c>
      <c r="CT29" s="216" t="s">
        <v>146</v>
      </c>
      <c r="CU29" s="216" t="s">
        <v>146</v>
      </c>
      <c r="CV29" s="216" t="s">
        <v>146</v>
      </c>
      <c r="CW29" s="216" t="s">
        <v>146</v>
      </c>
    </row>
    <row r="30" spans="2:101" s="10" customFormat="1" x14ac:dyDescent="0.3">
      <c r="B30" s="200"/>
      <c r="C30" s="165" t="s">
        <v>146</v>
      </c>
      <c r="D30" s="165" t="s">
        <v>146</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16" t="s">
        <v>146</v>
      </c>
      <c r="CO30" s="216" t="s">
        <v>146</v>
      </c>
      <c r="CP30" s="216" t="s">
        <v>146</v>
      </c>
      <c r="CQ30" s="216" t="s">
        <v>146</v>
      </c>
      <c r="CR30" s="216" t="s">
        <v>146</v>
      </c>
      <c r="CS30" s="216" t="s">
        <v>146</v>
      </c>
      <c r="CT30" s="216" t="s">
        <v>146</v>
      </c>
      <c r="CU30" s="216" t="s">
        <v>146</v>
      </c>
      <c r="CV30" s="216" t="s">
        <v>146</v>
      </c>
      <c r="CW30" s="216" t="s">
        <v>146</v>
      </c>
    </row>
    <row r="31" spans="2:101" s="10" customFormat="1" x14ac:dyDescent="0.3">
      <c r="B31" s="200"/>
      <c r="C31" s="165" t="s">
        <v>146</v>
      </c>
      <c r="D31" s="165" t="s">
        <v>146</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16" t="s">
        <v>146</v>
      </c>
      <c r="CO31" s="216" t="s">
        <v>146</v>
      </c>
      <c r="CP31" s="216" t="s">
        <v>146</v>
      </c>
      <c r="CQ31" s="216" t="s">
        <v>146</v>
      </c>
      <c r="CR31" s="216" t="s">
        <v>146</v>
      </c>
      <c r="CS31" s="216" t="s">
        <v>146</v>
      </c>
      <c r="CT31" s="216" t="s">
        <v>146</v>
      </c>
      <c r="CU31" s="216" t="s">
        <v>146</v>
      </c>
      <c r="CV31" s="216" t="s">
        <v>146</v>
      </c>
      <c r="CW31" s="216" t="s">
        <v>146</v>
      </c>
    </row>
  </sheetData>
  <sheetProtection algorithmName="SHA-512" hashValue="s7mCbdPSa2x/e/6OpVLHsyd/iT3b53W+poCFYxeMEU4DjvR6QJeD9jRI73FyXGIKGPQaoDctXOvR2Hxo/BAJeQ==" saltValue="qXHpUQdpBqgJ3bwghKEZyA==" spinCount="100000" sheet="1" objects="1" scenarios="1" formatCells="0" formatColumns="0" formatRows="0" insertColumns="0" insertRows="0" insertHyperlinks="0" deleteColumns="0" deleteRows="0" sort="0" autoFilter="0" pivotTables="0"/>
  <mergeCells count="10">
    <mergeCell ref="AF12:AH12"/>
    <mergeCell ref="AI12:AL12"/>
    <mergeCell ref="AM12:BM12"/>
    <mergeCell ref="BU12:CW12"/>
    <mergeCell ref="B1:C2"/>
    <mergeCell ref="D11:F11"/>
    <mergeCell ref="B12:B13"/>
    <mergeCell ref="C12:C13"/>
    <mergeCell ref="D12:D13"/>
    <mergeCell ref="E12:AE12"/>
  </mergeCells>
  <conditionalFormatting sqref="B14:B31">
    <cfRule type="notContainsBlanks" dxfId="185" priority="21">
      <formula>LEN(TRIM(B14))&gt;0</formula>
    </cfRule>
  </conditionalFormatting>
  <conditionalFormatting sqref="B14:CW31">
    <cfRule type="expression" dxfId="184" priority="1">
      <formula>AND(NOT($C$9=""),$C$9=0)</formula>
    </cfRule>
  </conditionalFormatting>
  <conditionalFormatting sqref="C5:C6">
    <cfRule type="cellIs" dxfId="183" priority="22" operator="equal">
      <formula>0</formula>
    </cfRule>
  </conditionalFormatting>
  <conditionalFormatting sqref="C14:BQ14 C15:CW31 BS14:CW14">
    <cfRule type="expression" dxfId="182" priority="20">
      <formula>NOT($B14="")</formula>
    </cfRule>
  </conditionalFormatting>
  <conditionalFormatting sqref="D11">
    <cfRule type="expression" dxfId="181" priority="4">
      <formula>AND(NOT($C$9=""),$C$9=0)</formula>
    </cfRule>
    <cfRule type="expression" dxfId="180" priority="5">
      <formula>AND(NOT($C$9=""),NOT($C$10=""),SUM($C$9:$C$10)=0)</formula>
    </cfRule>
  </conditionalFormatting>
  <conditionalFormatting sqref="D14:D31">
    <cfRule type="expression" dxfId="179" priority="19">
      <formula>NOT($C14="Other (specify)")</formula>
    </cfRule>
  </conditionalFormatting>
  <conditionalFormatting sqref="AG14:AG31">
    <cfRule type="expression" dxfId="178" priority="16">
      <formula>NOT(OR($AF14="Calculated/Modeled"))</formula>
    </cfRule>
  </conditionalFormatting>
  <conditionalFormatting sqref="AH14:AH31">
    <cfRule type="expression" dxfId="177" priority="15">
      <formula>NOT($AF14="Measured")</formula>
    </cfRule>
  </conditionalFormatting>
  <conditionalFormatting sqref="AJ14:AJ31">
    <cfRule type="expression" dxfId="176" priority="14">
      <formula>NOT($AI14="Yes")</formula>
    </cfRule>
  </conditionalFormatting>
  <conditionalFormatting sqref="AL14:AL31">
    <cfRule type="expression" dxfId="175" priority="13">
      <formula>NOT($AK14="Yes")</formula>
    </cfRule>
  </conditionalFormatting>
  <conditionalFormatting sqref="BR14">
    <cfRule type="expression" dxfId="174" priority="3">
      <formula>NOT($B14="")</formula>
    </cfRule>
  </conditionalFormatting>
  <conditionalFormatting sqref="BR14:BR31">
    <cfRule type="expression" dxfId="173" priority="2">
      <formula>NOT(BQ14="Yes")</formula>
    </cfRule>
  </conditionalFormatting>
  <conditionalFormatting sqref="BT14:BT31">
    <cfRule type="expression" dxfId="172" priority="11">
      <formula>NOT($BS14="Yes")</formula>
    </cfRule>
  </conditionalFormatting>
  <conditionalFormatting sqref="BV14:BW31">
    <cfRule type="expression" dxfId="171" priority="10">
      <formula>NOT($BU14="Yes")</formula>
    </cfRule>
  </conditionalFormatting>
  <conditionalFormatting sqref="BY14:BY31">
    <cfRule type="expression" dxfId="170" priority="8">
      <formula>NOT($BX14="Other (specify)")</formula>
    </cfRule>
  </conditionalFormatting>
  <conditionalFormatting sqref="CB14:CB31">
    <cfRule type="expression" dxfId="169" priority="7">
      <formula>NOT($CA14="Other (specify)")</formula>
    </cfRule>
  </conditionalFormatting>
  <conditionalFormatting sqref="CE14:CE31">
    <cfRule type="expression" dxfId="168" priority="6">
      <formula>NOT($CD14="Other (specify)")</formula>
    </cfRule>
  </conditionalFormatting>
  <dataValidations count="10">
    <dataValidation type="list" allowBlank="1" showInputMessage="1" showErrorMessage="1" sqref="BS14:BS31 BQ14:BQ31 BN14:BO31 AI14:AI31 AK14:AK31 BU14:BU31" xr:uid="{0025008B-0059-4FBF-ACF8-000D003700FE}">
      <formula1>"Yes, No"</formula1>
    </dataValidation>
    <dataValidation type="list" allowBlank="1" showInputMessage="1" showErrorMessage="1" sqref="BP14:BP31" xr:uid="{00A30023-00BC-4B5A-A068-008E00950067}">
      <formula1>"Large Dehydrator Standards, Small Dehydrator Standards, Optimal Glycol Cirulation Rate Operational Standard"</formula1>
    </dataValidation>
    <dataValidation type="list" allowBlank="1" showInputMessage="1" showErrorMessage="1" sqref="AF14:AF31" xr:uid="{007700DD-0085-42D9-8271-00CB00E20023}">
      <formula1>"Calculated/Modeled, Measured"</formula1>
    </dataValidation>
    <dataValidation type="list" allowBlank="1" showInputMessage="1" showErrorMessage="1" sqref="CT14:CT31" xr:uid="{00AE003B-000C-4FAF-8A74-0033002C0020}">
      <formula1>"Saturated, Unsaturated"</formula1>
    </dataValidation>
    <dataValidation type="list" allowBlank="1" showInputMessage="1" showErrorMessage="1" sqref="BX14:BX31" xr:uid="{00090029-00D0-40A2-BEDC-004500480044}">
      <formula1>Dehy1</formula1>
    </dataValidation>
    <dataValidation type="list" allowBlank="1" showInputMessage="1" showErrorMessage="1" sqref="CA14:CA31" xr:uid="{00960063-0092-4B73-B83B-006F00B70066}">
      <formula1>Dehy2</formula1>
    </dataValidation>
    <dataValidation type="list" allowBlank="1" showInputMessage="1" showErrorMessage="1" sqref="CD14:CD31" xr:uid="{00D400C5-0068-49B4-8049-008B002E0074}">
      <formula1>Dehy3</formula1>
    </dataValidation>
    <dataValidation type="list" allowBlank="1" showInputMessage="1" showErrorMessage="1" sqref="C14:C31" xr:uid="{004900F2-002C-4305-937B-00F000F90094}">
      <formula1>Dehy4</formula1>
    </dataValidation>
    <dataValidation type="list" allowBlank="1" showInputMessage="1" showErrorMessage="1" sqref="AJ14:AJ31 CC14:CC31" xr:uid="{006E0020-0076-4E08-8FDF-004D00370074}">
      <formula1>CntrlIDListFinal</formula1>
    </dataValidation>
    <dataValidation type="whole" operator="greaterThan" allowBlank="1" showInputMessage="1" showErrorMessage="1" sqref="C9" xr:uid="{00960036-0091-4C21-8084-002E008F002D}">
      <formula1>-1</formula1>
    </dataValidation>
  </dataValidations>
  <pageMargins left="0.7" right="0.7" top="0.75" bottom="0.75" header="0.3" footer="0.3"/>
  <pageSetup paperSize="9" firstPageNumber="214748364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fca17280-b247-4e95-99cc-67d76af6c1ea"/>
    <ds:schemaRef ds:uri="http://www.w3.org/XML/1998/namespace"/>
    <ds:schemaRef ds:uri="http://schemas.microsoft.com/sharepoint.v3"/>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sharepoint/v3/fields"/>
    <ds:schemaRef ds:uri="af0aaecb-2d7c-43f0-9f94-ea8013dc6a3e"/>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29C9AC88-A61B-48FC-B571-6707D106B51F}"/>
</file>

<file path=customXml/itemProps4.xml><?xml version="1.0" encoding="utf-8"?>
<ds:datastoreItem xmlns:ds="http://schemas.openxmlformats.org/officeDocument/2006/customXml" ds:itemID="{5B21398D-2B2C-4A8C-BA9B-E7DF4E944D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5</cp:revision>
  <dcterms:created xsi:type="dcterms:W3CDTF">2022-10-27T13:16:05Z</dcterms:created>
  <dcterms:modified xsi:type="dcterms:W3CDTF">2024-04-26T19:13:46Z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